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공고\공사\2026년 공고\송파2동 복합청사 신축공사(건축분야)\"/>
    </mc:Choice>
  </mc:AlternateContent>
  <xr:revisionPtr revIDLastSave="0" documentId="13_ncr:1_{20C19CC6-0FC7-4273-964E-7E235393DB50}" xr6:coauthVersionLast="36" xr6:coauthVersionMax="47" xr10:uidLastSave="{00000000-0000-0000-0000-000000000000}"/>
  <bookViews>
    <workbookView xWindow="0" yWindow="0" windowWidth="28800" windowHeight="12060" tabRatio="962" firstSheet="2" activeTab="2" xr2:uid="{00000000-000D-0000-FFFF-FFFF00000000}"/>
  </bookViews>
  <sheets>
    <sheet name="총괄설계서" sheetId="11" state="hidden" r:id="rId1"/>
    <sheet name="설계서" sheetId="12" state="hidden" r:id="rId2"/>
    <sheet name="원가계산서(건축+기계)" sheetId="13" r:id="rId3"/>
    <sheet name="원가계산서(전체,공사별)" sheetId="14" state="hidden" r:id="rId4"/>
    <sheet name="원가계산서(건축)" sheetId="15" state="hidden" r:id="rId5"/>
    <sheet name="원가계산서(기계)" sheetId="16" state="hidden" r:id="rId6"/>
    <sheet name="원가계산서(조경)" sheetId="17" state="hidden" r:id="rId7"/>
    <sheet name="원가계산서(해체)" sheetId="19" state="hidden" r:id="rId8"/>
    <sheet name="공종별내역서(건축)" sheetId="54" r:id="rId9"/>
    <sheet name="일위대가(건축)" sheetId="56" r:id="rId10"/>
    <sheet name="내역서(기계)" sheetId="22" r:id="rId11"/>
    <sheet name="일위대가(기계)" sheetId="24" r:id="rId12"/>
    <sheet name="원가계산서(토목)" sheetId="18" state="hidden" r:id="rId13"/>
    <sheet name="내역서(토목)" sheetId="26" r:id="rId14"/>
    <sheet name="일위대가_호표(토목)" sheetId="28" r:id="rId15"/>
    <sheet name="내역서(조경)" sheetId="35" r:id="rId16"/>
    <sheet name="일위대가_호표(조경)" sheetId="37" r:id="rId17"/>
    <sheet name="공종별내역서(해체)" sheetId="49" r:id="rId18"/>
    <sheet name="일위대가(해체)" sheetId="51" r:id="rId19"/>
    <sheet name=" 공사설정 " sheetId="2" state="hidden" r:id="rId20"/>
    <sheet name="Sheet1" sheetId="1" state="hidden" r:id="rId21"/>
  </sheets>
  <externalReferences>
    <externalReference r:id="rId22"/>
    <externalReference r:id="rId23"/>
    <externalReference r:id="rId24"/>
    <externalReference r:id="rId25"/>
  </externalReferences>
  <definedNames>
    <definedName name="B">#REF!</definedName>
    <definedName name="CELLNOTE4">[1]노무비!#REF!</definedName>
    <definedName name="CELLNOTE5">[2]노무비!#REF!</definedName>
    <definedName name="CELLNOTE6">[1]노무비!#REF!</definedName>
    <definedName name="CR">#REF!</definedName>
    <definedName name="CRa">#REF!</definedName>
    <definedName name="CRb">#REF!</definedName>
    <definedName name="_xlnm.Database">#REF!</definedName>
    <definedName name="GONGJONG">#REF!</definedName>
    <definedName name="Main">#REF!</definedName>
    <definedName name="MAINPART">#REF!</definedName>
    <definedName name="mf">#REF!</definedName>
    <definedName name="_xlnm.Print_Area" localSheetId="8">'공종별내역서(건축)'!$A$1:$M$939</definedName>
    <definedName name="_xlnm.Print_Area" localSheetId="2">'원가계산서(건축+기계)'!$A$1:$G$52</definedName>
    <definedName name="_xlnm.Print_Area" localSheetId="9">'일위대가(건축)'!$A$1:$M$2776</definedName>
    <definedName name="_xlnm.Print_Area" localSheetId="0">총괄설계서!$A$1:$L$35</definedName>
    <definedName name="_xlnm.Print_Area">#REF!</definedName>
    <definedName name="PRINT_AREA_MI">#REF!</definedName>
    <definedName name="_xlnm.Print_Titles" localSheetId="8">'공종별내역서(건축)'!$1:$3</definedName>
    <definedName name="_xlnm.Print_Titles" localSheetId="9">'일위대가(건축)'!$1:$3</definedName>
    <definedName name="SChonsei">#REF!</definedName>
    <definedName name="SubDic">#REF!</definedName>
    <definedName name="TChonsei">#REF!</definedName>
    <definedName name="TDeposit">#REF!</definedName>
    <definedName name="TRent">#REF!</definedName>
    <definedName name="ㄹㄴㅇㄹㄴㅇㄹ">'[3]인원계획-미화'!#REF!</definedName>
    <definedName name="반대탭">[4]시설장비!#REF!</definedName>
    <definedName name="연봉">'[3]인원계획-미화'!#REF!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11" l="1"/>
  <c r="H19" i="11"/>
  <c r="E8" i="19" l="1"/>
  <c r="E37" i="18" l="1"/>
  <c r="E12" i="19"/>
  <c r="E37" i="19"/>
  <c r="E51" i="18" l="1"/>
  <c r="E37" i="15"/>
  <c r="E8" i="15"/>
  <c r="E38" i="19" l="1"/>
  <c r="E50" i="18"/>
  <c r="E44" i="19"/>
  <c r="D29" i="11"/>
  <c r="E50" i="15"/>
  <c r="D30" i="11"/>
  <c r="E12" i="16" l="1"/>
  <c r="I19" i="11"/>
  <c r="E45" i="15"/>
  <c r="E23" i="15"/>
  <c r="E24" i="15"/>
  <c r="E25" i="15"/>
  <c r="E12" i="15" l="1"/>
  <c r="E8" i="16" l="1"/>
  <c r="E42" i="16" s="1"/>
  <c r="N6" i="14"/>
  <c r="N7" i="14"/>
  <c r="N12" i="14"/>
  <c r="N14" i="14"/>
  <c r="N31" i="14"/>
  <c r="N39" i="14"/>
  <c r="N44" i="14"/>
  <c r="N45" i="14"/>
  <c r="N46" i="14"/>
  <c r="J46" i="14"/>
  <c r="J45" i="14"/>
  <c r="I46" i="14"/>
  <c r="I45" i="14"/>
  <c r="H46" i="14"/>
  <c r="H45" i="14"/>
  <c r="G46" i="14"/>
  <c r="G45" i="14"/>
  <c r="F46" i="14"/>
  <c r="F45" i="14"/>
  <c r="E42" i="19"/>
  <c r="E41" i="19"/>
  <c r="E40" i="19"/>
  <c r="E19" i="19"/>
  <c r="E17" i="19"/>
  <c r="E16" i="19"/>
  <c r="E18" i="19" s="1"/>
  <c r="E9" i="19"/>
  <c r="E10" i="19" s="1"/>
  <c r="N4" i="18"/>
  <c r="N4" i="17"/>
  <c r="E16" i="16"/>
  <c r="E18" i="16" s="1"/>
  <c r="N4" i="16"/>
  <c r="F25" i="14"/>
  <c r="F13" i="14"/>
  <c r="E17" i="15"/>
  <c r="J52" i="14"/>
  <c r="H52" i="14"/>
  <c r="F52" i="14"/>
  <c r="J51" i="14"/>
  <c r="I51" i="14"/>
  <c r="H51" i="14"/>
  <c r="G51" i="14"/>
  <c r="F51" i="14"/>
  <c r="J50" i="14"/>
  <c r="I50" i="14"/>
  <c r="H50" i="14"/>
  <c r="E44" i="14"/>
  <c r="J39" i="14"/>
  <c r="I39" i="14"/>
  <c r="H39" i="14"/>
  <c r="G39" i="14"/>
  <c r="F39" i="14"/>
  <c r="J38" i="14"/>
  <c r="I38" i="14"/>
  <c r="H38" i="14"/>
  <c r="G38" i="14"/>
  <c r="F38" i="14"/>
  <c r="E31" i="14"/>
  <c r="J26" i="14"/>
  <c r="I26" i="14"/>
  <c r="H26" i="14"/>
  <c r="G26" i="14"/>
  <c r="J25" i="14"/>
  <c r="I25" i="14"/>
  <c r="H25" i="14"/>
  <c r="G25" i="14"/>
  <c r="J24" i="14"/>
  <c r="I24" i="14"/>
  <c r="H24" i="14"/>
  <c r="G24" i="14"/>
  <c r="J14" i="14"/>
  <c r="I14" i="14"/>
  <c r="G14" i="14"/>
  <c r="F14" i="14"/>
  <c r="J13" i="14"/>
  <c r="G13" i="14"/>
  <c r="J12" i="14"/>
  <c r="I12" i="14"/>
  <c r="G12" i="14"/>
  <c r="F12" i="14"/>
  <c r="J9" i="14"/>
  <c r="J43" i="14" s="1"/>
  <c r="G9" i="14"/>
  <c r="G42" i="14" s="1"/>
  <c r="J7" i="14"/>
  <c r="I7" i="14"/>
  <c r="H7" i="14"/>
  <c r="G7" i="14"/>
  <c r="F7" i="14"/>
  <c r="J6" i="14"/>
  <c r="I6" i="14"/>
  <c r="H6" i="14"/>
  <c r="G6" i="14"/>
  <c r="F6" i="14"/>
  <c r="M37" i="11"/>
  <c r="M34" i="11"/>
  <c r="J31" i="11"/>
  <c r="I31" i="11"/>
  <c r="H31" i="11"/>
  <c r="F30" i="11"/>
  <c r="G30" i="11" s="1"/>
  <c r="K30" i="11" s="1"/>
  <c r="D31" i="11"/>
  <c r="J28" i="11"/>
  <c r="I28" i="11"/>
  <c r="H28" i="11"/>
  <c r="D27" i="11"/>
  <c r="F27" i="11" s="1"/>
  <c r="G27" i="11" s="1"/>
  <c r="K27" i="11" s="1"/>
  <c r="F26" i="11"/>
  <c r="G26" i="11" s="1"/>
  <c r="K26" i="11" s="1"/>
  <c r="D26" i="11"/>
  <c r="F25" i="11"/>
  <c r="D25" i="11"/>
  <c r="E9" i="16" l="1"/>
  <c r="E10" i="16" s="1"/>
  <c r="E27" i="16" s="1"/>
  <c r="E17" i="16"/>
  <c r="E40" i="16"/>
  <c r="E19" i="16"/>
  <c r="E41" i="16"/>
  <c r="E39" i="16" s="1"/>
  <c r="P44" i="14"/>
  <c r="D28" i="11"/>
  <c r="E4" i="19"/>
  <c r="F28" i="11"/>
  <c r="N25" i="14"/>
  <c r="N24" i="14"/>
  <c r="N51" i="14"/>
  <c r="N38" i="14"/>
  <c r="N26" i="14"/>
  <c r="E12" i="17"/>
  <c r="H13" i="14" s="1"/>
  <c r="G25" i="11"/>
  <c r="K25" i="11" s="1"/>
  <c r="F29" i="11"/>
  <c r="F31" i="11" s="1"/>
  <c r="G31" i="11" s="1"/>
  <c r="K31" i="11" s="1"/>
  <c r="F12" i="11" s="1"/>
  <c r="E46" i="14"/>
  <c r="E45" i="14"/>
  <c r="G41" i="14"/>
  <c r="E9" i="15"/>
  <c r="E16" i="15"/>
  <c r="E42" i="15"/>
  <c r="F9" i="14"/>
  <c r="F17" i="14" s="1"/>
  <c r="E19" i="15"/>
  <c r="G43" i="14"/>
  <c r="G18" i="14"/>
  <c r="G20" i="14"/>
  <c r="G17" i="14"/>
  <c r="G19" i="14" s="1"/>
  <c r="E51" i="14"/>
  <c r="I52" i="14"/>
  <c r="H24" i="11"/>
  <c r="E39" i="19"/>
  <c r="J17" i="14"/>
  <c r="J19" i="14" s="1"/>
  <c r="E6" i="14"/>
  <c r="P6" i="14" s="1"/>
  <c r="J20" i="14"/>
  <c r="E38" i="14"/>
  <c r="J41" i="14"/>
  <c r="E39" i="14"/>
  <c r="J10" i="14"/>
  <c r="J11" i="14" s="1"/>
  <c r="J16" i="14" s="1"/>
  <c r="N30" i="11"/>
  <c r="N26" i="11"/>
  <c r="N27" i="11"/>
  <c r="G28" i="11"/>
  <c r="K28" i="11" s="1"/>
  <c r="N25" i="11"/>
  <c r="E7" i="14"/>
  <c r="P7" i="14" s="1"/>
  <c r="E14" i="14"/>
  <c r="P14" i="14" s="1"/>
  <c r="E15" i="16"/>
  <c r="F26" i="14"/>
  <c r="E26" i="14" s="1"/>
  <c r="E25" i="14"/>
  <c r="E12" i="14"/>
  <c r="E41" i="15"/>
  <c r="E40" i="15"/>
  <c r="F24" i="14"/>
  <c r="E24" i="14" s="1"/>
  <c r="E14" i="16"/>
  <c r="E28" i="16"/>
  <c r="E15" i="19"/>
  <c r="E14" i="19"/>
  <c r="E27" i="19"/>
  <c r="E28" i="19"/>
  <c r="J18" i="14"/>
  <c r="J42" i="14"/>
  <c r="G10" i="14"/>
  <c r="G11" i="14" s="1"/>
  <c r="P38" i="14" l="1"/>
  <c r="E51" i="16"/>
  <c r="E49" i="16"/>
  <c r="E7" i="19"/>
  <c r="J5" i="14"/>
  <c r="F18" i="14"/>
  <c r="P46" i="14"/>
  <c r="F43" i="14"/>
  <c r="P45" i="14"/>
  <c r="E10" i="15"/>
  <c r="P51" i="14"/>
  <c r="N31" i="11"/>
  <c r="G29" i="11"/>
  <c r="K29" i="11" s="1"/>
  <c r="N29" i="11" s="1"/>
  <c r="J40" i="14"/>
  <c r="G40" i="14"/>
  <c r="F20" i="14"/>
  <c r="F42" i="14"/>
  <c r="J15" i="14"/>
  <c r="F41" i="14"/>
  <c r="E18" i="15"/>
  <c r="F10" i="14"/>
  <c r="F11" i="14" s="1"/>
  <c r="P39" i="14"/>
  <c r="H32" i="11"/>
  <c r="J28" i="14"/>
  <c r="J29" i="14"/>
  <c r="P24" i="14"/>
  <c r="P25" i="14"/>
  <c r="P26" i="14"/>
  <c r="N28" i="11"/>
  <c r="F10" i="11"/>
  <c r="G15" i="14"/>
  <c r="G16" i="14"/>
  <c r="G28" i="14"/>
  <c r="G29" i="14"/>
  <c r="E39" i="15"/>
  <c r="F19" i="14"/>
  <c r="E4" i="15" l="1"/>
  <c r="G50" i="14"/>
  <c r="G52" i="14"/>
  <c r="E52" i="14" s="1"/>
  <c r="J24" i="11"/>
  <c r="N52" i="14"/>
  <c r="J8" i="14"/>
  <c r="E21" i="19"/>
  <c r="E29" i="19"/>
  <c r="E31" i="19"/>
  <c r="E20" i="19"/>
  <c r="E22" i="19"/>
  <c r="E32" i="19"/>
  <c r="E26" i="19"/>
  <c r="E27" i="15"/>
  <c r="E28" i="15"/>
  <c r="E14" i="15"/>
  <c r="E15" i="15"/>
  <c r="F40" i="14"/>
  <c r="F28" i="14"/>
  <c r="F16" i="14"/>
  <c r="F29" i="14"/>
  <c r="F15" i="14"/>
  <c r="E33" i="19" l="1"/>
  <c r="E34" i="19" s="1"/>
  <c r="E35" i="19" s="1"/>
  <c r="E36" i="19" s="1"/>
  <c r="F5" i="14"/>
  <c r="E7" i="15"/>
  <c r="J21" i="14"/>
  <c r="J32" i="14"/>
  <c r="J23" i="14"/>
  <c r="J27" i="14"/>
  <c r="J22" i="14"/>
  <c r="J33" i="14"/>
  <c r="J30" i="14"/>
  <c r="J15" i="12"/>
  <c r="E15" i="12"/>
  <c r="J32" i="11"/>
  <c r="P52" i="14"/>
  <c r="J34" i="14" l="1"/>
  <c r="J35" i="14" s="1"/>
  <c r="E31" i="15"/>
  <c r="E21" i="15"/>
  <c r="E22" i="15"/>
  <c r="F8" i="14"/>
  <c r="E32" i="15"/>
  <c r="E20" i="15"/>
  <c r="E26" i="15"/>
  <c r="E29" i="15"/>
  <c r="E46" i="19"/>
  <c r="F21" i="14" l="1"/>
  <c r="F32" i="14"/>
  <c r="F22" i="14"/>
  <c r="F27" i="14"/>
  <c r="F23" i="14"/>
  <c r="F33" i="14"/>
  <c r="F30" i="14"/>
  <c r="J36" i="14"/>
  <c r="J37" i="14" s="1"/>
  <c r="E33" i="15"/>
  <c r="E47" i="19"/>
  <c r="E48" i="19" s="1"/>
  <c r="E52" i="19" s="1"/>
  <c r="N23" i="11"/>
  <c r="J47" i="14" l="1"/>
  <c r="J48" i="14" s="1"/>
  <c r="J49" i="14" s="1"/>
  <c r="J53" i="14" s="1"/>
  <c r="E34" i="15"/>
  <c r="F34" i="14"/>
  <c r="F35" i="14" l="1"/>
  <c r="E35" i="15"/>
  <c r="E36" i="15" s="1"/>
  <c r="E8" i="17"/>
  <c r="E49" i="15"/>
  <c r="E17" i="17" l="1"/>
  <c r="E19" i="17"/>
  <c r="E42" i="17"/>
  <c r="E41" i="17"/>
  <c r="E40" i="17"/>
  <c r="E16" i="17"/>
  <c r="H9" i="14"/>
  <c r="E9" i="17"/>
  <c r="E4" i="16"/>
  <c r="E46" i="15"/>
  <c r="F36" i="14"/>
  <c r="F37" i="14" s="1"/>
  <c r="E7" i="16" l="1"/>
  <c r="G5" i="14"/>
  <c r="E10" i="17"/>
  <c r="H42" i="14"/>
  <c r="H18" i="14"/>
  <c r="H10" i="14"/>
  <c r="H41" i="14"/>
  <c r="H43" i="14"/>
  <c r="H20" i="14"/>
  <c r="H17" i="14"/>
  <c r="E18" i="17"/>
  <c r="E39" i="17"/>
  <c r="E47" i="15"/>
  <c r="E48" i="15" s="1"/>
  <c r="E52" i="15" s="1"/>
  <c r="I24" i="11"/>
  <c r="F50" i="14"/>
  <c r="N50" i="14"/>
  <c r="H11" i="14" l="1"/>
  <c r="F47" i="14"/>
  <c r="E14" i="17"/>
  <c r="E27" i="17"/>
  <c r="E28" i="17"/>
  <c r="E15" i="17"/>
  <c r="H19" i="14"/>
  <c r="H40" i="14"/>
  <c r="E26" i="16"/>
  <c r="E32" i="16"/>
  <c r="E22" i="16"/>
  <c r="E21" i="16"/>
  <c r="E29" i="16"/>
  <c r="E20" i="16"/>
  <c r="G8" i="14"/>
  <c r="E31" i="16"/>
  <c r="E50" i="14"/>
  <c r="P50" i="14" s="1"/>
  <c r="I32" i="11"/>
  <c r="E14" i="12"/>
  <c r="J14" i="12"/>
  <c r="G23" i="14" l="1"/>
  <c r="G32" i="14"/>
  <c r="G22" i="14"/>
  <c r="G21" i="14"/>
  <c r="G33" i="14"/>
  <c r="G27" i="14"/>
  <c r="G30" i="14"/>
  <c r="E12" i="18"/>
  <c r="F48" i="14"/>
  <c r="E8" i="18"/>
  <c r="E33" i="16"/>
  <c r="H28" i="14"/>
  <c r="H15" i="14"/>
  <c r="H16" i="14"/>
  <c r="H29" i="14"/>
  <c r="E42" i="18" l="1"/>
  <c r="E19" i="18"/>
  <c r="E9" i="18"/>
  <c r="E10" i="18" s="1"/>
  <c r="E41" i="18"/>
  <c r="I9" i="14"/>
  <c r="E40" i="18"/>
  <c r="E17" i="18"/>
  <c r="E16" i="18"/>
  <c r="N9" i="14"/>
  <c r="G34" i="14"/>
  <c r="I13" i="14"/>
  <c r="N13" i="14"/>
  <c r="E34" i="16"/>
  <c r="F49" i="14"/>
  <c r="F53" i="14" l="1"/>
  <c r="E28" i="18"/>
  <c r="E14" i="18"/>
  <c r="E15" i="18"/>
  <c r="E27" i="18"/>
  <c r="N11" i="14"/>
  <c r="E35" i="16"/>
  <c r="E18" i="18"/>
  <c r="N17" i="14"/>
  <c r="N18" i="14"/>
  <c r="E39" i="18"/>
  <c r="N41" i="14"/>
  <c r="G35" i="14"/>
  <c r="I41" i="14"/>
  <c r="I20" i="14"/>
  <c r="E20" i="14" s="1"/>
  <c r="I42" i="14"/>
  <c r="E42" i="14" s="1"/>
  <c r="I18" i="14"/>
  <c r="E18" i="14" s="1"/>
  <c r="I43" i="14"/>
  <c r="E43" i="14" s="1"/>
  <c r="I10" i="14"/>
  <c r="I17" i="14"/>
  <c r="E9" i="14"/>
  <c r="P9" i="14" s="1"/>
  <c r="E4" i="17"/>
  <c r="N42" i="14"/>
  <c r="N10" i="14"/>
  <c r="N20" i="14"/>
  <c r="N43" i="14"/>
  <c r="E13" i="14"/>
  <c r="P13" i="14" s="1"/>
  <c r="P18" i="14" l="1"/>
  <c r="P43" i="14"/>
  <c r="G36" i="14"/>
  <c r="E36" i="16"/>
  <c r="E7" i="17"/>
  <c r="H5" i="14"/>
  <c r="N40" i="14"/>
  <c r="N28" i="14"/>
  <c r="I19" i="14"/>
  <c r="E19" i="14" s="1"/>
  <c r="E17" i="14"/>
  <c r="P17" i="14" s="1"/>
  <c r="N16" i="14"/>
  <c r="I11" i="14"/>
  <c r="E10" i="14"/>
  <c r="P10" i="14" s="1"/>
  <c r="N15" i="14"/>
  <c r="N29" i="14"/>
  <c r="P42" i="14"/>
  <c r="N19" i="14"/>
  <c r="P20" i="14"/>
  <c r="I40" i="14"/>
  <c r="E40" i="14" s="1"/>
  <c r="E41" i="14"/>
  <c r="P41" i="14" s="1"/>
  <c r="P19" i="14" l="1"/>
  <c r="P40" i="14"/>
  <c r="I28" i="14"/>
  <c r="E28" i="14" s="1"/>
  <c r="P28" i="14" s="1"/>
  <c r="I15" i="14"/>
  <c r="I29" i="14"/>
  <c r="E29" i="14" s="1"/>
  <c r="P29" i="14" s="1"/>
  <c r="I16" i="14"/>
  <c r="E16" i="14" s="1"/>
  <c r="P16" i="14" s="1"/>
  <c r="E11" i="14"/>
  <c r="P11" i="14" s="1"/>
  <c r="E26" i="17"/>
  <c r="H8" i="14"/>
  <c r="E22" i="17"/>
  <c r="E32" i="17"/>
  <c r="E21" i="17"/>
  <c r="E31" i="17"/>
  <c r="E29" i="17"/>
  <c r="E20" i="17"/>
  <c r="G37" i="14"/>
  <c r="E46" i="16"/>
  <c r="H27" i="14" l="1"/>
  <c r="H33" i="14"/>
  <c r="H32" i="14"/>
  <c r="H23" i="14"/>
  <c r="H22" i="14"/>
  <c r="H21" i="14"/>
  <c r="H30" i="14"/>
  <c r="E15" i="14"/>
  <c r="P15" i="14" s="1"/>
  <c r="E33" i="17"/>
  <c r="E47" i="16"/>
  <c r="G47" i="14"/>
  <c r="E48" i="16" l="1"/>
  <c r="G48" i="14"/>
  <c r="H34" i="14"/>
  <c r="E34" i="17"/>
  <c r="E35" i="17" l="1"/>
  <c r="H35" i="14"/>
  <c r="G49" i="14"/>
  <c r="E52" i="16"/>
  <c r="H36" i="14" l="1"/>
  <c r="G53" i="14"/>
  <c r="N20" i="11"/>
  <c r="E36" i="17"/>
  <c r="H37" i="14" l="1"/>
  <c r="E4" i="18"/>
  <c r="E46" i="17"/>
  <c r="E47" i="17" l="1"/>
  <c r="E7" i="18"/>
  <c r="I5" i="14"/>
  <c r="E5" i="14" s="1"/>
  <c r="N5" i="14"/>
  <c r="H47" i="14"/>
  <c r="P5" i="14" l="1"/>
  <c r="H48" i="14"/>
  <c r="E48" i="17"/>
  <c r="E26" i="18"/>
  <c r="E31" i="18"/>
  <c r="I8" i="14"/>
  <c r="E21" i="18"/>
  <c r="E20" i="18"/>
  <c r="E29" i="18"/>
  <c r="E32" i="18"/>
  <c r="E22" i="18"/>
  <c r="N8" i="14"/>
  <c r="N27" i="14" l="1"/>
  <c r="N32" i="14"/>
  <c r="I22" i="14"/>
  <c r="E22" i="14" s="1"/>
  <c r="I32" i="14"/>
  <c r="E32" i="14" s="1"/>
  <c r="I27" i="14"/>
  <c r="E27" i="14" s="1"/>
  <c r="I21" i="14"/>
  <c r="I33" i="14"/>
  <c r="E33" i="14" s="1"/>
  <c r="I23" i="14"/>
  <c r="E23" i="14" s="1"/>
  <c r="I30" i="14"/>
  <c r="E30" i="14" s="1"/>
  <c r="E8" i="14"/>
  <c r="P8" i="14" s="1"/>
  <c r="E52" i="17"/>
  <c r="N22" i="14"/>
  <c r="N33" i="14"/>
  <c r="N23" i="14"/>
  <c r="N30" i="14"/>
  <c r="E33" i="18"/>
  <c r="N21" i="14"/>
  <c r="H49" i="14"/>
  <c r="P27" i="14" l="1"/>
  <c r="P30" i="14"/>
  <c r="P32" i="14"/>
  <c r="P23" i="14"/>
  <c r="P33" i="14"/>
  <c r="H53" i="14"/>
  <c r="I34" i="14"/>
  <c r="E21" i="14"/>
  <c r="P21" i="14" s="1"/>
  <c r="N34" i="14"/>
  <c r="E34" i="18"/>
  <c r="P22" i="14"/>
  <c r="N21" i="11"/>
  <c r="E35" i="18" l="1"/>
  <c r="N35" i="14"/>
  <c r="E34" i="14"/>
  <c r="P34" i="14" s="1"/>
  <c r="I35" i="14"/>
  <c r="I36" i="14" l="1"/>
  <c r="E35" i="14"/>
  <c r="P35" i="14" s="1"/>
  <c r="E36" i="18"/>
  <c r="N36" i="14"/>
  <c r="N37" i="14" l="1"/>
  <c r="I37" i="14"/>
  <c r="E36" i="14"/>
  <c r="P36" i="14" s="1"/>
  <c r="E46" i="18"/>
  <c r="E47" i="18" l="1"/>
  <c r="N47" i="14"/>
  <c r="E37" i="14"/>
  <c r="P37" i="14" s="1"/>
  <c r="I47" i="14"/>
  <c r="E48" i="18" l="1"/>
  <c r="N48" i="14"/>
  <c r="I48" i="14"/>
  <c r="E47" i="14"/>
  <c r="P47" i="14" s="1"/>
  <c r="D19" i="11" l="1"/>
  <c r="D24" i="11" s="1"/>
  <c r="D32" i="11" s="1"/>
  <c r="I49" i="14"/>
  <c r="E48" i="14"/>
  <c r="P48" i="14" s="1"/>
  <c r="E52" i="18"/>
  <c r="N49" i="14"/>
  <c r="E11" i="12" l="1"/>
  <c r="J11" i="12"/>
  <c r="F19" i="11"/>
  <c r="G19" i="11" s="1"/>
  <c r="K19" i="11" s="1"/>
  <c r="N19" i="11" s="1"/>
  <c r="N53" i="14"/>
  <c r="N22" i="11"/>
  <c r="I53" i="14"/>
  <c r="E53" i="14" s="1"/>
  <c r="E49" i="14"/>
  <c r="P49" i="14" s="1"/>
  <c r="F24" i="11" l="1"/>
  <c r="J12" i="12" s="1"/>
  <c r="P53" i="14"/>
  <c r="G24" i="11" l="1"/>
  <c r="E13" i="12" s="1"/>
  <c r="E12" i="12"/>
  <c r="F32" i="11"/>
  <c r="G32" i="11" s="1"/>
  <c r="K32" i="11" s="1"/>
  <c r="K24" i="11" l="1"/>
  <c r="N24" i="11" s="1"/>
  <c r="J13" i="12"/>
  <c r="J40" i="11"/>
  <c r="M30" i="11"/>
  <c r="M23" i="11"/>
  <c r="M20" i="11"/>
  <c r="M25" i="11"/>
  <c r="M21" i="11"/>
  <c r="M27" i="11"/>
  <c r="M22" i="11"/>
  <c r="M19" i="11"/>
  <c r="M26" i="11"/>
  <c r="N32" i="11"/>
  <c r="M36" i="11"/>
  <c r="M29" i="11"/>
  <c r="F6" i="11"/>
  <c r="J10" i="12" l="1"/>
  <c r="F8" i="11"/>
  <c r="E10" i="12"/>
  <c r="M32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H103" authorId="0" shapeId="0" xr:uid="{00000000-0006-0000-1600-000001000000}">
      <text>
        <r>
          <rPr>
            <sz val="8"/>
            <color indexed="8"/>
            <rFont val="Arial"/>
            <family val="2"/>
          </rPr>
          <t>Z열에 수식을 나누어 참조하였습니다.</t>
        </r>
      </text>
    </comment>
    <comment ref="J103" authorId="0" shapeId="0" xr:uid="{00000000-0006-0000-1600-000002000000}">
      <text>
        <r>
          <rPr>
            <sz val="8"/>
            <color indexed="8"/>
            <rFont val="Arial"/>
            <family val="2"/>
          </rPr>
          <t>AA열에 수식을 나누어 참조하였습니다.</t>
        </r>
      </text>
    </comment>
    <comment ref="L103" authorId="0" shapeId="0" xr:uid="{00000000-0006-0000-1600-000003000000}">
      <text>
        <r>
          <rPr>
            <sz val="8"/>
            <color indexed="8"/>
            <rFont val="Arial"/>
            <family val="2"/>
          </rPr>
          <t>AB열에 수식을 나누어 참조하였습니다.</t>
        </r>
      </text>
    </comment>
  </commentList>
</comments>
</file>

<file path=xl/sharedStrings.xml><?xml version="1.0" encoding="utf-8"?>
<sst xmlns="http://schemas.openxmlformats.org/spreadsheetml/2006/main" count="65808" uniqueCount="11271">
  <si>
    <t>[ 송파2동 복합청사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</si>
  <si>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</si>
  <si>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</si>
  <si>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</si>
  <si>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</si>
  <si>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</si>
  <si>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</si>
  <si>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</si>
  <si>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</si>
  <si>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</si>
  <si>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</si>
  <si>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</si>
  <si>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</si>
  <si>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</si>
  <si>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</si>
  <si>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</si>
  <si>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</si>
  <si>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</si>
  <si>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</si>
  <si>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</si>
  <si>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</si>
  <si>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</si>
  <si>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</si>
  <si>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</si>
  <si>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</si>
  <si>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</si>
  <si>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</si>
  <si>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</si>
  <si>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</si>
  <si>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</si>
  <si>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</si>
  <si>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</si>
  <si>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</si>
  <si>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</si>
  <si>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</si>
  <si>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</si>
  <si>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</si>
  <si>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</si>
  <si>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</si>
  <si>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</si>
  <si>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</si>
  <si>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</si>
  <si>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</si>
  <si>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</si>
  <si>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</si>
  <si>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</si>
  <si>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</si>
  <si>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</si>
  <si>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</t>
  </si>
  <si>
    <t>공통 가설 공사</t>
  </si>
  <si>
    <t>010101</t>
  </si>
  <si>
    <t>가설울타리 설치 및 해체</t>
  </si>
  <si>
    <t>RPP, 6m, 23개월</t>
  </si>
  <si>
    <t>M</t>
  </si>
  <si>
    <t>호표 22</t>
  </si>
  <si>
    <t>T</t>
  </si>
  <si>
    <t>F</t>
  </si>
  <si>
    <t>가설울타리출입구 설치 및 해체</t>
  </si>
  <si>
    <t>RPP, 6m*4m, 23개월</t>
  </si>
  <si>
    <t>EA</t>
  </si>
  <si>
    <t>호표 23</t>
  </si>
  <si>
    <t>콘테이너형 가설사무소 설치 및 해체</t>
  </si>
  <si>
    <t>3.0*6.0m, 22개월</t>
  </si>
  <si>
    <t>개소</t>
  </si>
  <si>
    <t>호표 46</t>
  </si>
  <si>
    <t>콘테이너형 가설창고 설치 및 해체</t>
  </si>
  <si>
    <t>호표 48</t>
  </si>
  <si>
    <t>콘테이너형 가설실험실 설치 및 해체</t>
  </si>
  <si>
    <t>호표 49</t>
  </si>
  <si>
    <t>방진망 설치 및 해체</t>
  </si>
  <si>
    <t>P.E, 1.5*150m</t>
  </si>
  <si>
    <t>M2</t>
  </si>
  <si>
    <t>호표 27</t>
  </si>
  <si>
    <t>현장내 자재 상,하차비</t>
  </si>
  <si>
    <t>지게차 2.5ton</t>
  </si>
  <si>
    <t>일</t>
  </si>
  <si>
    <t>호표 50</t>
  </si>
  <si>
    <t>[ 합           계 ]</t>
  </si>
  <si>
    <t>TOTAL</t>
  </si>
  <si>
    <t>가  설  공  사</t>
  </si>
  <si>
    <t>010102</t>
  </si>
  <si>
    <t>강관 조립말비계(이동식)설치 및 해체</t>
  </si>
  <si>
    <t>높이 2m, 3개월</t>
  </si>
  <si>
    <t>대</t>
  </si>
  <si>
    <t>호표 30</t>
  </si>
  <si>
    <t>높이 4m, 3개월</t>
  </si>
  <si>
    <t>호표 31</t>
  </si>
  <si>
    <t>시스템비계 설치 및 해체</t>
  </si>
  <si>
    <t>10m 이하, 12개월 (발판유)</t>
  </si>
  <si>
    <t>호표 33</t>
  </si>
  <si>
    <t>10m 초과~20m 이하, 12개월 (발판유)</t>
  </si>
  <si>
    <t>호표 35</t>
  </si>
  <si>
    <t>20m 초과~30m 이하, 12개월 (발판유)</t>
  </si>
  <si>
    <t>호표 37</t>
  </si>
  <si>
    <t>비계주위 보호막 설치 및 해체</t>
  </si>
  <si>
    <t>PVC코팅, #1500, 1.8*1.8m /설치비는 비계에포함</t>
  </si>
  <si>
    <t>호표 25</t>
  </si>
  <si>
    <t>목재 평 규준틀 설치 및 철거</t>
  </si>
  <si>
    <t>호표 38</t>
  </si>
  <si>
    <t>목재 귀 규준틀 설치 및 철거</t>
  </si>
  <si>
    <t>호표 39</t>
  </si>
  <si>
    <t>강관동바리 설치 및 해체</t>
  </si>
  <si>
    <t>3.5m 이하</t>
  </si>
  <si>
    <t>호표 40</t>
  </si>
  <si>
    <t>3.5m~4.2m이하, 간격 0.6~0.8m이하, 55m2</t>
  </si>
  <si>
    <t>호표 41</t>
  </si>
  <si>
    <t>시스템동바리 설치 및 해체</t>
  </si>
  <si>
    <t>5m이하</t>
  </si>
  <si>
    <t>10공M3</t>
  </si>
  <si>
    <t>호표 43</t>
  </si>
  <si>
    <t>5m초과~10m 이하</t>
  </si>
  <si>
    <t>호표 45</t>
  </si>
  <si>
    <t>건축물 현장정리</t>
  </si>
  <si>
    <t>철근콘크리트조, 철골·철근콘크리트조</t>
  </si>
  <si>
    <t>호표 57</t>
  </si>
  <si>
    <t>구조부 먹매김</t>
  </si>
  <si>
    <t>일반</t>
  </si>
  <si>
    <t>호표 58</t>
  </si>
  <si>
    <t>거푸집 먹매김</t>
  </si>
  <si>
    <t>호표 59</t>
  </si>
  <si>
    <t>건축물보양 - 콘크리트</t>
  </si>
  <si>
    <t>살수</t>
  </si>
  <si>
    <t>호표 60</t>
  </si>
  <si>
    <t>타일 및 석재면보양</t>
  </si>
  <si>
    <t>하드롱지</t>
  </si>
  <si>
    <t>호표 61</t>
  </si>
  <si>
    <t>준공청소</t>
  </si>
  <si>
    <t>호표 87</t>
  </si>
  <si>
    <t>임 시 소 방 공 사</t>
  </si>
  <si>
    <t>010103</t>
  </si>
  <si>
    <t>■ 건 축 공 사 ■</t>
    <phoneticPr fontId="1" type="noConversion"/>
  </si>
  <si>
    <t>소화기</t>
  </si>
  <si>
    <t>분말소화기(ABC) 3.3KG</t>
  </si>
  <si>
    <t>자재 386</t>
  </si>
  <si>
    <t>대형분말소화기 20kg</t>
  </si>
  <si>
    <t>자재 387</t>
  </si>
  <si>
    <t>소화기 받침대</t>
  </si>
  <si>
    <t>소화기받침대 3.3kg</t>
  </si>
  <si>
    <t>자재 388</t>
  </si>
  <si>
    <t>질식소화덮개</t>
  </si>
  <si>
    <t>6mx8m (1회용)</t>
  </si>
  <si>
    <t>자재 389</t>
  </si>
  <si>
    <t>1종금속제가용전선관</t>
  </si>
  <si>
    <t>16mm 고장력비방수</t>
  </si>
  <si>
    <t>자재 390</t>
  </si>
  <si>
    <t>1종금속제가요전선관 박스커넥터</t>
  </si>
  <si>
    <t>개</t>
  </si>
  <si>
    <t>자재 391</t>
  </si>
  <si>
    <t>저독성난연폴리올레핀전선(HFIX)</t>
  </si>
  <si>
    <t>450/750V, 2.5㎟(1.78mm)</t>
  </si>
  <si>
    <t>자재 392</t>
  </si>
  <si>
    <t>비상전원반</t>
  </si>
  <si>
    <t>3A</t>
  </si>
  <si>
    <t>자재 393</t>
  </si>
  <si>
    <t>간이피난유도선(10M)</t>
  </si>
  <si>
    <t>자재 394</t>
  </si>
  <si>
    <t>일체형 임시소방시설</t>
  </si>
  <si>
    <t>자재 395</t>
  </si>
  <si>
    <t>토 및 지정공사</t>
  </si>
  <si>
    <t>010104</t>
  </si>
  <si>
    <t>단열재설치(F3)</t>
  </si>
  <si>
    <t>슬라브하부, 70mm(압출법보온판 특호)</t>
  </si>
  <si>
    <t>호표 370</t>
  </si>
  <si>
    <t>방습필름 설치 - 바닥(지정)</t>
  </si>
  <si>
    <t>폴리에틸렌필름, 두께, 0.03mm, 2겹</t>
  </si>
  <si>
    <t>호표 380</t>
  </si>
  <si>
    <t>기초 지정</t>
  </si>
  <si>
    <t>잡석지정</t>
  </si>
  <si>
    <t>M3</t>
  </si>
  <si>
    <t>호표 400</t>
  </si>
  <si>
    <t>철근콘크리트공사</t>
  </si>
  <si>
    <t>010105</t>
  </si>
  <si>
    <t>레미콘(관급)</t>
  </si>
  <si>
    <t>25-30-150</t>
  </si>
  <si>
    <t>자재 95</t>
  </si>
  <si>
    <t>25-18-120</t>
  </si>
  <si>
    <t>자재 92</t>
  </si>
  <si>
    <t>25-18-80</t>
  </si>
  <si>
    <t>자재 93</t>
  </si>
  <si>
    <t>섬유보강제</t>
  </si>
  <si>
    <t>자재 94</t>
  </si>
  <si>
    <t>콘크리트 펌프차 타설(무근, 진동기無)</t>
  </si>
  <si>
    <t>slump 8~12cm, 매트기초 등, f2 : Type-Ⅰ, 36m</t>
  </si>
  <si>
    <t>호표 111</t>
  </si>
  <si>
    <t>콘크리트 펌프차 타설</t>
  </si>
  <si>
    <t>slump 15cm, 매트기초 등, f2 : Type-Ⅰ, 36m</t>
  </si>
  <si>
    <t>호표 113</t>
  </si>
  <si>
    <t>slump 15cm, 벽,기둥,슬래브 등, f2 : Type-Ⅰ, 36m</t>
  </si>
  <si>
    <t>호표 114</t>
  </si>
  <si>
    <t>철근콘크리트용봉강(관급)</t>
  </si>
  <si>
    <t>철근콘크리트용봉강, 이형봉강(SD400), HD-10</t>
  </si>
  <si>
    <t>TON</t>
  </si>
  <si>
    <t>자재 63</t>
  </si>
  <si>
    <t>철근콘크리트용봉강, 이형봉강(SD400), HD-13</t>
  </si>
  <si>
    <t>자재 64</t>
  </si>
  <si>
    <t>철근콘크리트용봉강, 이형봉강(SD400), HD-16</t>
  </si>
  <si>
    <t>자재 65</t>
  </si>
  <si>
    <t>철근콘크리트용봉강, 이형봉강(SD400), HD-19</t>
  </si>
  <si>
    <t>자재 66</t>
  </si>
  <si>
    <t>철근콘크리트용봉강, 이형봉강(SD400), HD-22</t>
  </si>
  <si>
    <t>자재 67</t>
  </si>
  <si>
    <t>철근콘크리트용봉강, 이형봉강(SD500), SH-25</t>
  </si>
  <si>
    <t>자재 68</t>
  </si>
  <si>
    <t>철근콘크리트용봉강, 이형봉강(SD400S), HD-16</t>
  </si>
  <si>
    <t>자재 69</t>
  </si>
  <si>
    <t>철근콘크리트용봉강, 이형봉강(SD400S), HD-22</t>
  </si>
  <si>
    <t>자재 70</t>
  </si>
  <si>
    <t>철근콘크리트용봉강, 이형봉강(SD500S), SH-25</t>
  </si>
  <si>
    <t>자재 71</t>
  </si>
  <si>
    <t>철근연결이음재-커플러</t>
  </si>
  <si>
    <t>D25, 현장체결</t>
  </si>
  <si>
    <t>SET</t>
  </si>
  <si>
    <t>자재 62</t>
  </si>
  <si>
    <t>철근 공장가공 및 현장조립</t>
  </si>
  <si>
    <t>Type-Ⅰ</t>
  </si>
  <si>
    <t>호표 108</t>
  </si>
  <si>
    <t>철근 가공조립 시공상세도 작성비</t>
  </si>
  <si>
    <t>ton</t>
  </si>
  <si>
    <t>자재 261</t>
  </si>
  <si>
    <t>합판거푸집 설치 및 해체</t>
  </si>
  <si>
    <t>보통 4회, 수직고 7m까지</t>
  </si>
  <si>
    <t>호표 91</t>
  </si>
  <si>
    <t>보통 4회, 슬래브(경사도 20˚미만)</t>
  </si>
  <si>
    <t>호표 93</t>
  </si>
  <si>
    <t>합벽거푸집</t>
  </si>
  <si>
    <t>호표 94</t>
  </si>
  <si>
    <t>유로폼 설치 및 해체</t>
  </si>
  <si>
    <t>3회, 보통, 수직고 7m까지</t>
  </si>
  <si>
    <t>호표 101</t>
  </si>
  <si>
    <t>3회, 간단, 수직고 7m까지</t>
  </si>
  <si>
    <t>호표 102</t>
  </si>
  <si>
    <t>지수판설치 - PVC 용접</t>
  </si>
  <si>
    <t>PVC, H200*5t</t>
  </si>
  <si>
    <t>호표 117</t>
  </si>
  <si>
    <t>조  적  공  사</t>
  </si>
  <si>
    <t>010106</t>
  </si>
  <si>
    <t>0.5B 벽돌쌓기 /벽돌포함</t>
  </si>
  <si>
    <t>3.6m 이하</t>
  </si>
  <si>
    <t>호표 119</t>
  </si>
  <si>
    <t>1.0B 벽돌쌓기 /벽돌포함</t>
  </si>
  <si>
    <t>호표 120</t>
  </si>
  <si>
    <t>벽돌운반</t>
  </si>
  <si>
    <t>인력, B2층</t>
  </si>
  <si>
    <t>천매</t>
  </si>
  <si>
    <t>호표 121</t>
  </si>
  <si>
    <t>벽돌소운반</t>
  </si>
  <si>
    <t>장비운반</t>
  </si>
  <si>
    <t>자재 256</t>
  </si>
  <si>
    <t>블록 보강쌓기(390*190*190), 사춤간격 800mm /자재포함</t>
  </si>
  <si>
    <t>3.6m 이하, 양면</t>
  </si>
  <si>
    <t>호표 122</t>
  </si>
  <si>
    <t>블록 보강쌓기(390*190*150), 사춤간격 800mm /자재포함</t>
  </si>
  <si>
    <t>호표 123</t>
  </si>
  <si>
    <t>블록 보강쌓기(390*190*100), 사춤간격 800mm /자재포함</t>
  </si>
  <si>
    <t>3.6m 이하, 한면</t>
  </si>
  <si>
    <t>호표 124</t>
  </si>
  <si>
    <t>철근콘크리트인방 제작 및 설치</t>
  </si>
  <si>
    <t>150*200, 벽돌</t>
  </si>
  <si>
    <t>호표 126</t>
  </si>
  <si>
    <t>200*200, 벽돌</t>
  </si>
  <si>
    <t>호표 127</t>
  </si>
  <si>
    <t>블록상부사춤</t>
  </si>
  <si>
    <t>4"*10mm</t>
  </si>
  <si>
    <t>호표 128</t>
  </si>
  <si>
    <t>6"*10mm</t>
  </si>
  <si>
    <t>호표 129</t>
  </si>
  <si>
    <t>8"*10mm</t>
  </si>
  <si>
    <t>호표 130</t>
  </si>
  <si>
    <t>스트롱앙카설치</t>
  </si>
  <si>
    <t>3/8"</t>
  </si>
  <si>
    <t>호표 131</t>
  </si>
  <si>
    <t>돌    공    사</t>
  </si>
  <si>
    <t>010107</t>
  </si>
  <si>
    <t>마블세면대</t>
  </si>
  <si>
    <t>W:550</t>
  </si>
  <si>
    <t>자재 167</t>
  </si>
  <si>
    <t>화강석붙임(습식, 잔다듬)</t>
  </si>
  <si>
    <t>바닥, 포천석 30mm, 모르타르 30mm</t>
  </si>
  <si>
    <t>호표 302</t>
  </si>
  <si>
    <t>바닥, 포천석 30mm, 모르타르 40mm</t>
  </si>
  <si>
    <t>호표 303</t>
  </si>
  <si>
    <t>바닥, 포천석 30mm, 모르타르 50mm</t>
  </si>
  <si>
    <t>호표 304</t>
  </si>
  <si>
    <t>화강석 트랜치</t>
  </si>
  <si>
    <t>포천석, 150*24mm (L-40*40*5)</t>
  </si>
  <si>
    <t>호표 305</t>
  </si>
  <si>
    <t>화강석 재료분리대(습식, 물갈기)</t>
  </si>
  <si>
    <t>포천석, 60*130mm, 모르타르 30mm</t>
  </si>
  <si>
    <t>호표 384</t>
  </si>
  <si>
    <t>화강석 재료분리대(습식, 잔다듬)</t>
  </si>
  <si>
    <t>포천석, 150*30mm, 모르타르 30mm</t>
  </si>
  <si>
    <t>호표 385</t>
  </si>
  <si>
    <t>포천석, 150*30mm, 모르타르 40mm</t>
  </si>
  <si>
    <t>호표 386</t>
  </si>
  <si>
    <t>타  일  공  사</t>
  </si>
  <si>
    <t>010108</t>
  </si>
  <si>
    <t>타일 압착 붙이기(바탕 15mm+압 6mm) /도기질타일 포함</t>
  </si>
  <si>
    <t>벽, 600*300*9.3T(타일C, 백색줄눈)</t>
  </si>
  <si>
    <t>호표 285</t>
  </si>
  <si>
    <t>타일 압착 붙이기(바탕 16mm+압 6mm) /포세린타일 포함</t>
  </si>
  <si>
    <t>벽, 8T(타일C, 백색줄눈)</t>
  </si>
  <si>
    <t>호표 286</t>
  </si>
  <si>
    <t>타일 붙임 / 접착 붙이기(포세린타일포함)</t>
  </si>
  <si>
    <t>벽</t>
  </si>
  <si>
    <t>호표 289</t>
  </si>
  <si>
    <t>타일 압착 붙이기(바탕 25mm+압 5mm)/자기질타일포함(논슬립/계단)</t>
  </si>
  <si>
    <t>바닥,10T (타일C, 백색줄눈)</t>
  </si>
  <si>
    <t>호표 293</t>
  </si>
  <si>
    <t>타일 압착 붙이기(바탕 47mm+압 5mm)/자기질타일포함(논슬립)</t>
  </si>
  <si>
    <t>바닥,300*300*8.3T (타일C, 백색줄눈)</t>
  </si>
  <si>
    <t>호표 294</t>
  </si>
  <si>
    <t>타일 압착 붙이기(바탕 47mm+압 5mm)/포세린타일</t>
  </si>
  <si>
    <t>바닥,8T (타일C, 백색줄눈)</t>
  </si>
  <si>
    <t>호표 295</t>
  </si>
  <si>
    <t>목공사및수장공사</t>
  </si>
  <si>
    <t>010109</t>
  </si>
  <si>
    <t>그라스울크로스</t>
  </si>
  <si>
    <t>벽, 50mm</t>
  </si>
  <si>
    <t>호표 381</t>
  </si>
  <si>
    <t>흡음뿜칠</t>
  </si>
  <si>
    <t>천정,10T</t>
  </si>
  <si>
    <t>자재 116</t>
  </si>
  <si>
    <t>시인성 띠지</t>
  </si>
  <si>
    <t>창호면,H:100</t>
  </si>
  <si>
    <t>자재 146</t>
  </si>
  <si>
    <t>창호면,H:200</t>
  </si>
  <si>
    <t>자재 147</t>
  </si>
  <si>
    <t>소방관진입창 스티커 부착</t>
  </si>
  <si>
    <t>역삼각형+타격지점표시</t>
  </si>
  <si>
    <t>자재 148</t>
  </si>
  <si>
    <t>겹루버</t>
  </si>
  <si>
    <t>100 x 100 / 1000*1000</t>
  </si>
  <si>
    <t>자재 371</t>
  </si>
  <si>
    <t>천정틀(앙카,볼트,행거,'ㅂ'바외)</t>
  </si>
  <si>
    <t>자재 401</t>
  </si>
  <si>
    <t>AL스크린루버</t>
  </si>
  <si>
    <t>30 x 150 / @200</t>
  </si>
  <si>
    <t>자재 372</t>
  </si>
  <si>
    <t>하지틀</t>
  </si>
  <si>
    <t>자재 373</t>
  </si>
  <si>
    <t>마구리</t>
  </si>
  <si>
    <t>자재 402</t>
  </si>
  <si>
    <t>악세스후로아(전도성타일마감)</t>
  </si>
  <si>
    <t>스틸판넬 600각 t=3.0</t>
  </si>
  <si>
    <t>자재 155</t>
  </si>
  <si>
    <t>화장실칸막이</t>
  </si>
  <si>
    <t>자재 169</t>
  </si>
  <si>
    <t>샤워실 칸막이</t>
  </si>
  <si>
    <t>W:400*H:1800</t>
  </si>
  <si>
    <t>자재 168</t>
  </si>
  <si>
    <t>차음무빙월</t>
  </si>
  <si>
    <t>12,880*2,600(11장+편개도어), 편개도어, 스카이 장비</t>
  </si>
  <si>
    <t>식</t>
  </si>
  <si>
    <t>자재 170</t>
  </si>
  <si>
    <t>목재후로링 깔기 (후로링 관급)</t>
  </si>
  <si>
    <t>바닥,22T(AL장선1T+방진고무11T+이중합판장선27T+합판15T)</t>
  </si>
  <si>
    <t>호표 192</t>
  </si>
  <si>
    <t>환기형걸레받이(방염)</t>
  </si>
  <si>
    <t>T18 MDF</t>
  </si>
  <si>
    <t>자재 363</t>
  </si>
  <si>
    <t>MDF 코너몰딩 설치</t>
  </si>
  <si>
    <t>T9, 40*40</t>
  </si>
  <si>
    <t>자재 336</t>
  </si>
  <si>
    <t>흡음보드</t>
  </si>
  <si>
    <t>벽,12T+합판 /목재틀포함</t>
  </si>
  <si>
    <t>호표 205</t>
  </si>
  <si>
    <t>강화마루 깔기</t>
  </si>
  <si>
    <t>바닥, 8T</t>
  </si>
  <si>
    <t>호표 194</t>
  </si>
  <si>
    <t>DRY WALL(DS1/AW-100)</t>
  </si>
  <si>
    <t>차음GB12.5T*2겹 + GW50T + 차음GB12.5T*2겹</t>
  </si>
  <si>
    <t>호표 195</t>
  </si>
  <si>
    <t>DRY WALL(DS1A/AW-100)</t>
  </si>
  <si>
    <t>차음GB12.5T*2겹 + GW50T + 차음GB12.5T*1겹+방수방균12.5T</t>
  </si>
  <si>
    <t>호표 196</t>
  </si>
  <si>
    <t>DRY WALL(D1/C-100)</t>
  </si>
  <si>
    <t>GB12.5T*2겹 + GW50T + GB12.5T*2겹</t>
  </si>
  <si>
    <t>호표 197</t>
  </si>
  <si>
    <t>DRY WALL(D2/C-100)</t>
  </si>
  <si>
    <t>GB12.5T*2겹 + GB12.5T*2겹</t>
  </si>
  <si>
    <t>호표 198</t>
  </si>
  <si>
    <t>DRY WALL(DL1/FURRING 22*35*70*0.5t)</t>
  </si>
  <si>
    <t>GB12.5T*1겹</t>
  </si>
  <si>
    <t>호표 199</t>
  </si>
  <si>
    <t>DRY WALL(DL2/FURRING 22*35*70*0.5t)</t>
  </si>
  <si>
    <t>방수방균GB12.5T*1겹</t>
  </si>
  <si>
    <t>호표 200</t>
  </si>
  <si>
    <t>창호상부 보강틀(A705-5)</t>
  </si>
  <si>
    <t>H:1150,(ㅁ50*50*2.3t@600+L-50*50*4t@1200),도장유</t>
  </si>
  <si>
    <t>호표 201</t>
  </si>
  <si>
    <t>H:1200,(ㅁ50*50*2.3t@600+L-50*50*4t@1200),도장유</t>
  </si>
  <si>
    <t>호표 202</t>
  </si>
  <si>
    <t>천정상부측면마감(도서관)</t>
  </si>
  <si>
    <t>H:1300*GB12.5T*2겹 일면(ㅁ50*50*2.3t)</t>
  </si>
  <si>
    <t>호표 203</t>
  </si>
  <si>
    <t>천정상부측면마감(도서관부속실)</t>
  </si>
  <si>
    <t>H:550*GB12.5T*2겹 일면(ㅁ50*50*2.3t)</t>
  </si>
  <si>
    <t>호표 204</t>
  </si>
  <si>
    <t>PVC타일 깔기</t>
  </si>
  <si>
    <t>바닥,3T(논슬립)</t>
  </si>
  <si>
    <t>호표 352</t>
  </si>
  <si>
    <t>비닐시트 깔기</t>
  </si>
  <si>
    <t>바닥,2.5T(중보행)</t>
  </si>
  <si>
    <t>호표 354</t>
  </si>
  <si>
    <t>탄성매트 깔기</t>
  </si>
  <si>
    <t>바닥,6T(논슬립)</t>
  </si>
  <si>
    <t>호표 353</t>
  </si>
  <si>
    <t>유공흡음석고보드설치</t>
  </si>
  <si>
    <t>천장, 12.5t /천정틀에 설치비포함</t>
  </si>
  <si>
    <t>호표 358</t>
  </si>
  <si>
    <t>흡음텍스</t>
  </si>
  <si>
    <t>12T 300*600</t>
  </si>
  <si>
    <t>자재 423</t>
  </si>
  <si>
    <t>거울설치</t>
  </si>
  <si>
    <t>벽(헬스장), 틀 포함</t>
  </si>
  <si>
    <t>호표 282</t>
  </si>
  <si>
    <t>단열재설치(F1)</t>
  </si>
  <si>
    <t>슬라브하부, 105mm(압출법보온판 특호)</t>
  </si>
  <si>
    <t>호표 368</t>
  </si>
  <si>
    <t>단열재설치(F2)</t>
  </si>
  <si>
    <t>슬라브하부, 100mm(경질 우레탄보드/심재준불연)</t>
  </si>
  <si>
    <t>호표 369</t>
  </si>
  <si>
    <t>단열재설치(R1)</t>
  </si>
  <si>
    <t>슬라브하부, 150mm(압출법보온판 특호)</t>
  </si>
  <si>
    <t>호표 371</t>
  </si>
  <si>
    <t>단열재설치(R2)</t>
  </si>
  <si>
    <t>슬라브하부, 15mm(진공단열재/불연)</t>
  </si>
  <si>
    <t>호표 372</t>
  </si>
  <si>
    <t>단열재설치(R3/BIPV구간)</t>
  </si>
  <si>
    <t>바닥, 220mm(글라스을48k)</t>
  </si>
  <si>
    <t>호표 373</t>
  </si>
  <si>
    <t>단열재설치(W1)</t>
  </si>
  <si>
    <t>벽,80mm(PF보드/심재준불연)</t>
  </si>
  <si>
    <t>호표 374</t>
  </si>
  <si>
    <t>단열재설치(W2,W4)</t>
  </si>
  <si>
    <t>벽,10mm(진공단열재/불연)</t>
  </si>
  <si>
    <t>호표 375</t>
  </si>
  <si>
    <t>단열재설치(W3)</t>
  </si>
  <si>
    <t>벽,80mm(압출법보온판/특호)</t>
  </si>
  <si>
    <t>호표 376</t>
  </si>
  <si>
    <t>기밀성테이프</t>
  </si>
  <si>
    <t>창호주위</t>
  </si>
  <si>
    <t>호표 160</t>
  </si>
  <si>
    <t>커튼월단열재</t>
  </si>
  <si>
    <t>PF단열재80T+아연도강판*1.2t+불투명시트지</t>
  </si>
  <si>
    <t>호표 398</t>
  </si>
  <si>
    <t>층간방화구획</t>
  </si>
  <si>
    <t>호표 399</t>
  </si>
  <si>
    <t>방  수  공  사</t>
  </si>
  <si>
    <t>010110</t>
  </si>
  <si>
    <t>신축줄눈</t>
  </si>
  <si>
    <t>옥상, SAW CUT+코킹</t>
  </si>
  <si>
    <t>호표 115</t>
  </si>
  <si>
    <t>주차장, SAW CUT+코킹</t>
  </si>
  <si>
    <t>호표 116</t>
  </si>
  <si>
    <t>수밀코킹(실리콘)</t>
  </si>
  <si>
    <t>삼각, 5mm이하, 방균용</t>
  </si>
  <si>
    <t>호표 162</t>
  </si>
  <si>
    <t>삼각, 10mm, 창호주위</t>
  </si>
  <si>
    <t>호표 166</t>
  </si>
  <si>
    <t>방수모르타르 바름</t>
  </si>
  <si>
    <t>20mm 이하, 벽돌, 콘크리트 바탕</t>
  </si>
  <si>
    <t>호표 171</t>
  </si>
  <si>
    <t>시멘트 액체방수</t>
  </si>
  <si>
    <t>바닥</t>
  </si>
  <si>
    <t>호표 175</t>
  </si>
  <si>
    <t>호표 176</t>
  </si>
  <si>
    <t>침투식액체방수</t>
  </si>
  <si>
    <t>호표 173</t>
  </si>
  <si>
    <t>호표 174</t>
  </si>
  <si>
    <t>세라믹메탈계 방수</t>
  </si>
  <si>
    <t>호표 177</t>
  </si>
  <si>
    <t>호표 178</t>
  </si>
  <si>
    <t>천정</t>
  </si>
  <si>
    <t>호표 179</t>
  </si>
  <si>
    <t>도막방수</t>
  </si>
  <si>
    <t>코너</t>
  </si>
  <si>
    <t>호표 180</t>
  </si>
  <si>
    <t>우레탄 도막방수</t>
  </si>
  <si>
    <t>바닥, 비노출</t>
  </si>
  <si>
    <t>호표 181</t>
  </si>
  <si>
    <t>바닥, 노출</t>
  </si>
  <si>
    <t>호표 182</t>
  </si>
  <si>
    <t>벽, 노출</t>
  </si>
  <si>
    <t>호표 183</t>
  </si>
  <si>
    <t>복합방수</t>
  </si>
  <si>
    <t>호표 184</t>
  </si>
  <si>
    <t>벽, 비노출</t>
  </si>
  <si>
    <t>호표 185</t>
  </si>
  <si>
    <t>구체방수</t>
  </si>
  <si>
    <t>지하벽체</t>
  </si>
  <si>
    <t>호표 186</t>
  </si>
  <si>
    <t>보호모르타르 / 벽</t>
  </si>
  <si>
    <t>콘크리트면, 24mm</t>
  </si>
  <si>
    <t>호표 187</t>
  </si>
  <si>
    <t>배수판설치</t>
  </si>
  <si>
    <t>지하용수, 500*500*45mm</t>
  </si>
  <si>
    <t>호표 189</t>
  </si>
  <si>
    <t>벽,50T</t>
  </si>
  <si>
    <t>호표 190</t>
  </si>
  <si>
    <t>지붕 및 홈통공사</t>
  </si>
  <si>
    <t>010111</t>
  </si>
  <si>
    <t>선홈통-스텐레스파이프-설치</t>
  </si>
  <si>
    <t>D100*2t</t>
  </si>
  <si>
    <t>호표 240</t>
  </si>
  <si>
    <t>스텐 상자홈통 설치</t>
  </si>
  <si>
    <t>250*250*250*1.5t</t>
  </si>
  <si>
    <t>호표 241</t>
  </si>
  <si>
    <t>루프드레인 설치</t>
  </si>
  <si>
    <t>수직형, D125mm</t>
  </si>
  <si>
    <t>호표 243</t>
  </si>
  <si>
    <t>L형, D125mm</t>
  </si>
  <si>
    <t>호표 244</t>
  </si>
  <si>
    <t>금  속  공  사</t>
  </si>
  <si>
    <t>010112</t>
  </si>
  <si>
    <t>조명박스(화장실)</t>
  </si>
  <si>
    <t>ST'L 300*240*1.2t 분체</t>
  </si>
  <si>
    <t>호표 388</t>
  </si>
  <si>
    <t>베이스비드(홈내기) 설치</t>
  </si>
  <si>
    <t>AL, H=10mm</t>
  </si>
  <si>
    <t>호표 154</t>
  </si>
  <si>
    <t>미장용코너비드 설치</t>
  </si>
  <si>
    <t>스테인리스. 날개 50mm</t>
  </si>
  <si>
    <t>호표 155</t>
  </si>
  <si>
    <t>조인트비드 설치</t>
  </si>
  <si>
    <t>AL, H=12mm(신축)</t>
  </si>
  <si>
    <t>호표 156</t>
  </si>
  <si>
    <t>앵글코너가드</t>
  </si>
  <si>
    <t>L-50*50*4t. 도장 포함</t>
  </si>
  <si>
    <t>호표 158</t>
  </si>
  <si>
    <t>타일코너비드 설치</t>
  </si>
  <si>
    <t>AL</t>
  </si>
  <si>
    <t>호표 159</t>
  </si>
  <si>
    <t>스테인리스사다리(A-TYPE/옥탑지붕층)</t>
  </si>
  <si>
    <t>400*4050, D38.1+25.4*2t,안전망포함</t>
  </si>
  <si>
    <t>호표 208</t>
  </si>
  <si>
    <t>스테인리스사다리(B-TYPE/정화조관리층)</t>
  </si>
  <si>
    <t>500*4550, D38.1+25.4*2t</t>
  </si>
  <si>
    <t>호표 209</t>
  </si>
  <si>
    <t>스테인리스사다리(C-TYPE/PIT점검구)</t>
  </si>
  <si>
    <t>400*1590, D38.1+25.4*2t</t>
  </si>
  <si>
    <t>호표 210</t>
  </si>
  <si>
    <t>핸드레일(A-TYPE)</t>
  </si>
  <si>
    <t>Ø35집성목+FB-20*9+Ø8 ST'L,H:900</t>
  </si>
  <si>
    <t>호표 215</t>
  </si>
  <si>
    <t>Ø35집성목+FB-20*9+Ø8 ST'L,H:1200</t>
  </si>
  <si>
    <t>호표 216</t>
  </si>
  <si>
    <t>핸드레일(A-TYPE/벽부형)</t>
  </si>
  <si>
    <t>Ø35집성목+Ø16.8 STS,H:78</t>
  </si>
  <si>
    <t>호표 217</t>
  </si>
  <si>
    <t>핸드레일(A-1 TYPE)</t>
  </si>
  <si>
    <t>W50*9T+28*6 ST'L + 집성목중간손스침,H:1200</t>
  </si>
  <si>
    <t>호표 218</t>
  </si>
  <si>
    <t>핸드레일(A-1 TYPE/벽부형)</t>
  </si>
  <si>
    <t>호표 219</t>
  </si>
  <si>
    <t>핸드레일(B TYPE)</t>
  </si>
  <si>
    <t>W50*9T+28*6+50*9, ST'L,H:1200</t>
  </si>
  <si>
    <t>호표 220</t>
  </si>
  <si>
    <t>핸드레일(B-1 TYPE)</t>
  </si>
  <si>
    <t>W50*9T+28*6+50*9, ST'L,H:1800</t>
  </si>
  <si>
    <t>호표 221</t>
  </si>
  <si>
    <t>핸드레일(C TYPE)</t>
  </si>
  <si>
    <t>Ø35*1.5t+Ø28 ST'L,H:900</t>
  </si>
  <si>
    <t>호표 222</t>
  </si>
  <si>
    <t>스틸점검구뚜껑(정화조점검)</t>
  </si>
  <si>
    <t>무늬강판, 700*700*3.2t</t>
  </si>
  <si>
    <t>호표 223</t>
  </si>
  <si>
    <t>스틸점검구뚜껑(PIT점검)</t>
  </si>
  <si>
    <t>호표 224</t>
  </si>
  <si>
    <t>스틸점검구뚜껑(집수정)</t>
  </si>
  <si>
    <t>아연GT, 1000*1000. I-50*5*3</t>
  </si>
  <si>
    <t>호표 225</t>
  </si>
  <si>
    <t>아연GT, 1200*1200. I-50*5*3</t>
  </si>
  <si>
    <t>호표 226</t>
  </si>
  <si>
    <t>오픈트랜치</t>
  </si>
  <si>
    <t>한면, L-30*30*3t 아연도금</t>
  </si>
  <si>
    <t>호표 227</t>
  </si>
  <si>
    <t>트랜치</t>
  </si>
  <si>
    <t>스테인리스, W150. I-25*4</t>
  </si>
  <si>
    <t>호표 228</t>
  </si>
  <si>
    <t>아연도그레이팅, W200. I-25*25*4t</t>
  </si>
  <si>
    <t>호표 229</t>
  </si>
  <si>
    <t>트랜치(무소음)</t>
  </si>
  <si>
    <t>W200. L-40*40*5t</t>
  </si>
  <si>
    <t>호표 230</t>
  </si>
  <si>
    <t>파라펫링</t>
  </si>
  <si>
    <t>스테인리스, D100*19t</t>
  </si>
  <si>
    <t>호표 233</t>
  </si>
  <si>
    <t>엘리베이터후크</t>
  </si>
  <si>
    <t>Ø100*22t STL</t>
  </si>
  <si>
    <t>호표 234</t>
  </si>
  <si>
    <t>태양광 지붕시스템 거터</t>
  </si>
  <si>
    <t>호표 235</t>
  </si>
  <si>
    <t>태양광 시스템 하지철물</t>
  </si>
  <si>
    <t>호표 236</t>
  </si>
  <si>
    <t>계단논슬립 설치</t>
  </si>
  <si>
    <t>호표 356</t>
  </si>
  <si>
    <t>스테인리스재료분리대</t>
  </si>
  <si>
    <t>바닥, W40*H20*1.2t,논슬립테이프</t>
  </si>
  <si>
    <t>호표 382</t>
  </si>
  <si>
    <t>바닥, W30*H60*1.5t</t>
  </si>
  <si>
    <t>호표 383</t>
  </si>
  <si>
    <t>철재커텐박스(ㄱ자형)</t>
  </si>
  <si>
    <t>155*165*1.2t, STL(도장 유)</t>
  </si>
  <si>
    <t>호표 387</t>
  </si>
  <si>
    <t>천 정 재 공 사</t>
  </si>
  <si>
    <t>010113</t>
  </si>
  <si>
    <t>내진 천장틀</t>
  </si>
  <si>
    <t>M-BAR/OT-CLIP, H:1M미만 (천장틀,마감재,몰딩 설치포함)</t>
  </si>
  <si>
    <t>자재 420</t>
  </si>
  <si>
    <t>M-BAR/OT-CLIP, H:1M이상~1.8M미만 (천장틀,마감재.몰딩 설치포함)</t>
  </si>
  <si>
    <t>자재 421</t>
  </si>
  <si>
    <t>마감몰딩(내진천장시스템SET 제품)</t>
  </si>
  <si>
    <t>L형, 19*19</t>
  </si>
  <si>
    <t>자재 422</t>
  </si>
  <si>
    <t>M-BAR/OT-CLIP, H:1M이상~1.8M미만 (천장틀,마감재,몰딩 설치포함)</t>
  </si>
  <si>
    <t>자재 376</t>
  </si>
  <si>
    <t>자재 377</t>
  </si>
  <si>
    <t>내진천장틀</t>
  </si>
  <si>
    <t>CLIP-BAR/S-BAR, H:1M이상~1.8M미만</t>
  </si>
  <si>
    <t>자재 378</t>
  </si>
  <si>
    <t>이탈방지 몰딩(내진천장시스템SET 제품)</t>
  </si>
  <si>
    <t>15*30*15</t>
  </si>
  <si>
    <t>자재 379</t>
  </si>
  <si>
    <t>금속천장재</t>
  </si>
  <si>
    <t>300*600, 불연</t>
  </si>
  <si>
    <t>자재 339</t>
  </si>
  <si>
    <t>자재 380</t>
  </si>
  <si>
    <t>자재 381</t>
  </si>
  <si>
    <t>600*600,불연</t>
  </si>
  <si>
    <t>자재 382</t>
  </si>
  <si>
    <t>내진, 내풍압 천장틀</t>
  </si>
  <si>
    <t>CLIP-BAR/S-BAR, H:1M이상~1.8M미만 (천장틀,마감재,몰딩 설치포함)</t>
  </si>
  <si>
    <t>자재 340</t>
  </si>
  <si>
    <t>자재 341</t>
  </si>
  <si>
    <t>600*600, 불연, 내풍압 캡 포함</t>
  </si>
  <si>
    <t>자재 342</t>
  </si>
  <si>
    <t>테 라 코 타 공 사</t>
  </si>
  <si>
    <t>010114</t>
  </si>
  <si>
    <t>테라코타 세라믹판넬 - 벽면,가로고정</t>
  </si>
  <si>
    <t>22.0T, H:300 75*45*2.0T 아연도 PIPE</t>
  </si>
  <si>
    <t>자재 330</t>
  </si>
  <si>
    <t>알루미늄 쉬트 - 테라코타 두겁, 하부, 창호후레싱</t>
  </si>
  <si>
    <t>2.0T, 40*40*2.0T 아연도 PIPE</t>
  </si>
  <si>
    <t>자재 331</t>
  </si>
  <si>
    <t>AL 차수판 또는 차수코킹 - 테라코타 창호주변</t>
  </si>
  <si>
    <t>0.8T, (W:200)</t>
  </si>
  <si>
    <t>자재 332</t>
  </si>
  <si>
    <t>AL 코너 후레싱 - 테라코타 코너후레싱</t>
  </si>
  <si>
    <t>2.0T</t>
  </si>
  <si>
    <t>자재 333</t>
  </si>
  <si>
    <t>AL. 루버</t>
  </si>
  <si>
    <t>자재 384</t>
  </si>
  <si>
    <t>미  장  공  사</t>
  </si>
  <si>
    <t>010115</t>
  </si>
  <si>
    <t>모르타르 바름</t>
  </si>
  <si>
    <t>내벽, 9mm(초벌)</t>
  </si>
  <si>
    <t>호표 138</t>
  </si>
  <si>
    <t>내벽, 10mm(메쉬미장)</t>
  </si>
  <si>
    <t>호표 139</t>
  </si>
  <si>
    <t>내벽, 15mm</t>
  </si>
  <si>
    <t>호표 140</t>
  </si>
  <si>
    <t>외벽, 18mm</t>
  </si>
  <si>
    <t>호표 141</t>
  </si>
  <si>
    <t>바닥, 22mm</t>
  </si>
  <si>
    <t>호표 142</t>
  </si>
  <si>
    <t>바닥, 24mm</t>
  </si>
  <si>
    <t>호표 143</t>
  </si>
  <si>
    <t>바닥, 27mm</t>
  </si>
  <si>
    <t>호표 144</t>
  </si>
  <si>
    <t>바닥, 28mm</t>
  </si>
  <si>
    <t>호표 145</t>
  </si>
  <si>
    <t>콘크리트 면마무리</t>
  </si>
  <si>
    <t>호표 146</t>
  </si>
  <si>
    <t>호표 147</t>
  </si>
  <si>
    <t>표면 마무리</t>
  </si>
  <si>
    <t>인력마감</t>
  </si>
  <si>
    <t>호표 149</t>
  </si>
  <si>
    <t>기계마감</t>
  </si>
  <si>
    <t>호표 150</t>
  </si>
  <si>
    <t>콘크리트 조면처리</t>
  </si>
  <si>
    <t>램프바닥</t>
  </si>
  <si>
    <t>호표 151</t>
  </si>
  <si>
    <t>판넬히팅</t>
  </si>
  <si>
    <t>T=200mm(단50mm+몰30mm+필름난방+보호판2T)</t>
  </si>
  <si>
    <t>호표 152</t>
  </si>
  <si>
    <t>창호주위 모르타르 충전</t>
  </si>
  <si>
    <t>호표 274</t>
  </si>
  <si>
    <t>엘리베이터 주위 충전</t>
  </si>
  <si>
    <t>모르타르 충전</t>
  </si>
  <si>
    <t>호표 275</t>
  </si>
  <si>
    <t>창호주위 발포우레탄 충전</t>
  </si>
  <si>
    <t>호표 276</t>
  </si>
  <si>
    <t>창호 및 유리공사</t>
  </si>
  <si>
    <t>010116</t>
  </si>
  <si>
    <t>AD01 (관급)</t>
  </si>
  <si>
    <t>1.040 x 2.100 = 2.184</t>
  </si>
  <si>
    <t>자재 274</t>
  </si>
  <si>
    <t>AD02 (관급)</t>
  </si>
  <si>
    <t>1.190 x 2.100 = 2.499</t>
  </si>
  <si>
    <t>자재 364</t>
  </si>
  <si>
    <t>AG01 (관급)</t>
  </si>
  <si>
    <t>1.200 x 0.600 = 0.720</t>
  </si>
  <si>
    <t>자재 418</t>
  </si>
  <si>
    <t>ASD01 /후레임은 관급</t>
  </si>
  <si>
    <t>2.000 x 2.300 = 4.600</t>
  </si>
  <si>
    <t>호표 245</t>
  </si>
  <si>
    <t>ASD02 /후레임은 관급</t>
  </si>
  <si>
    <t>2.100 x 2.300 = 4.830</t>
  </si>
  <si>
    <t>호표 246</t>
  </si>
  <si>
    <t>ASD03 .후레임은 관급</t>
  </si>
  <si>
    <t>3.800 x 2.300 = 8.740</t>
  </si>
  <si>
    <t>호표 247</t>
  </si>
  <si>
    <t>ASD04 /후레임은 관급</t>
  </si>
  <si>
    <t>호표 248</t>
  </si>
  <si>
    <t>AW03 (관급)</t>
  </si>
  <si>
    <t>4.430 x 1.800 = 7.974</t>
  </si>
  <si>
    <t>자재 275</t>
  </si>
  <si>
    <t>AW04 (관급)</t>
  </si>
  <si>
    <t>3.600 x 2.600 = 4.392</t>
  </si>
  <si>
    <t>자재 276</t>
  </si>
  <si>
    <t>AW05 (관급)</t>
  </si>
  <si>
    <t>3.100 x 2.380 = 4.753</t>
  </si>
  <si>
    <t>자재 277</t>
  </si>
  <si>
    <t>AW06 (관급)</t>
  </si>
  <si>
    <t>0.800 x 1.900 = 1.520</t>
  </si>
  <si>
    <t>자재 278</t>
  </si>
  <si>
    <t>AW07 (관급)</t>
  </si>
  <si>
    <t>1.850 x 2.700 = 2.742</t>
  </si>
  <si>
    <t>자재 279</t>
  </si>
  <si>
    <t>AW08 (관급)</t>
  </si>
  <si>
    <t>3.400 x 2.700 = 6.346</t>
  </si>
  <si>
    <t>자재 280</t>
  </si>
  <si>
    <t>AW09 (관급)</t>
  </si>
  <si>
    <t>2.140 x 1.900 = 4.066</t>
  </si>
  <si>
    <t>자재 281</t>
  </si>
  <si>
    <t>AW10 (관급)</t>
  </si>
  <si>
    <t>3.400 x 1.900 = 6.460</t>
  </si>
  <si>
    <t>자재 282</t>
  </si>
  <si>
    <t>AW11 (관급)</t>
  </si>
  <si>
    <t>2.700 x 1.900 = 5.130</t>
  </si>
  <si>
    <t>자재 283</t>
  </si>
  <si>
    <t>AW12 (관급)</t>
  </si>
  <si>
    <t>2.550 x 1.900 = 4.845</t>
  </si>
  <si>
    <t>자재 284</t>
  </si>
  <si>
    <t>AW13 (관급)</t>
  </si>
  <si>
    <t>4.065 x 2.730 = 8.472</t>
  </si>
  <si>
    <t>자재 285</t>
  </si>
  <si>
    <t>AW14 (관급)</t>
  </si>
  <si>
    <t>1.160 x 2.700 = 0.948</t>
  </si>
  <si>
    <t>자재 286</t>
  </si>
  <si>
    <t>AW15 (관급)</t>
  </si>
  <si>
    <t>25.360 x 2.700 = 66.288</t>
  </si>
  <si>
    <t>자재 287</t>
  </si>
  <si>
    <t>AW16 (관급) /루버포함</t>
  </si>
  <si>
    <t>26.200 x 11.200 = 203.489</t>
  </si>
  <si>
    <t>자재 288</t>
  </si>
  <si>
    <t>AW17 (관급)</t>
  </si>
  <si>
    <t>21.960 x 13.600 = 51.084</t>
  </si>
  <si>
    <t>자재 289</t>
  </si>
  <si>
    <t>AW18 (관급)</t>
  </si>
  <si>
    <t>2.000 x 17.750 = 35.500</t>
  </si>
  <si>
    <t>자재 290</t>
  </si>
  <si>
    <t>AW19 (관급) /루버포함</t>
  </si>
  <si>
    <t>2.350 x 14.750 = 34.662</t>
  </si>
  <si>
    <t>자재 291</t>
  </si>
  <si>
    <t>AW20 (관급)</t>
  </si>
  <si>
    <t>6.850 x 2.700 = 18.495</t>
  </si>
  <si>
    <t>자재 292</t>
  </si>
  <si>
    <t>AW21 (관급)</t>
  </si>
  <si>
    <t>4.500 x 5.050 = 22.725</t>
  </si>
  <si>
    <t>자재 293</t>
  </si>
  <si>
    <t>AW22 (관급)</t>
  </si>
  <si>
    <t>2.200 x 6.100 = 10.654</t>
  </si>
  <si>
    <t>자재 294</t>
  </si>
  <si>
    <t>FD01 (관급)</t>
  </si>
  <si>
    <t>3.680 x 2.130 = 7.838</t>
  </si>
  <si>
    <t>자재 357</t>
  </si>
  <si>
    <t>FRW01</t>
  </si>
  <si>
    <t>0.400 x 2.400 = 0.960</t>
  </si>
  <si>
    <t>호표 249</t>
  </si>
  <si>
    <t>FRW02</t>
  </si>
  <si>
    <t>0.400 x 2.250 = 0.900</t>
  </si>
  <si>
    <t>호표 250</t>
  </si>
  <si>
    <t>FRW03</t>
  </si>
  <si>
    <t>0.400 x 1.750 = 0.700</t>
  </si>
  <si>
    <t>호표 251</t>
  </si>
  <si>
    <t>FRW04</t>
  </si>
  <si>
    <t>0.400 x 1.300 = 0.520</t>
  </si>
  <si>
    <t>호표 252</t>
  </si>
  <si>
    <t>FRW05</t>
  </si>
  <si>
    <t>0.400 x 0.900 = 0.360</t>
  </si>
  <si>
    <t>호표 253</t>
  </si>
  <si>
    <t>FRW06</t>
  </si>
  <si>
    <t>호표 254</t>
  </si>
  <si>
    <t>FRW06A</t>
  </si>
  <si>
    <t>0.800 x 1.350 = 1.080</t>
  </si>
  <si>
    <t>호표 255</t>
  </si>
  <si>
    <t>FSD01</t>
  </si>
  <si>
    <t>1.100 x 2.200 = 2.420</t>
  </si>
  <si>
    <t>호표 256</t>
  </si>
  <si>
    <t>FSD01A</t>
  </si>
  <si>
    <t>호표 257</t>
  </si>
  <si>
    <t>FSD02</t>
  </si>
  <si>
    <t>1.200 x 2.600 = 3.120</t>
  </si>
  <si>
    <t>호표 258</t>
  </si>
  <si>
    <t>FSD03</t>
  </si>
  <si>
    <t>0.750 x 1.900 = 1.425</t>
  </si>
  <si>
    <t>호표 259</t>
  </si>
  <si>
    <t>FSD04</t>
  </si>
  <si>
    <t>1.800 x 2.500 = 4.500</t>
  </si>
  <si>
    <t>호표 260</t>
  </si>
  <si>
    <t>FSD05</t>
  </si>
  <si>
    <t>0.800 x 2.100 = 1.680</t>
  </si>
  <si>
    <t>호표 261</t>
  </si>
  <si>
    <t>FSD06</t>
  </si>
  <si>
    <t>0.750 x 1.500 = 1.125</t>
  </si>
  <si>
    <t>호표 262</t>
  </si>
  <si>
    <t>FSS01</t>
  </si>
  <si>
    <t>2.450 x 1.850 = 4.532</t>
  </si>
  <si>
    <t>호표 263</t>
  </si>
  <si>
    <t>SD01</t>
  </si>
  <si>
    <t>호표 264</t>
  </si>
  <si>
    <t>SD03</t>
  </si>
  <si>
    <t>호표 265</t>
  </si>
  <si>
    <t>SPD01</t>
  </si>
  <si>
    <t>2.400 x 2.400 = 5.760</t>
  </si>
  <si>
    <t>호표 266</t>
  </si>
  <si>
    <t>SPD02</t>
  </si>
  <si>
    <t>1.200 x 2.400 = 2.880</t>
  </si>
  <si>
    <t>호표 267</t>
  </si>
  <si>
    <t>SSDW-1 (관급)</t>
  </si>
  <si>
    <t>9555*2600</t>
  </si>
  <si>
    <t>자재 301</t>
  </si>
  <si>
    <t>SSDW-2 (관급)</t>
  </si>
  <si>
    <t>2200*2600</t>
  </si>
  <si>
    <t>자재 302</t>
  </si>
  <si>
    <t>SSW-1 (관급)</t>
  </si>
  <si>
    <t>8000*2600</t>
  </si>
  <si>
    <t>자재 303</t>
  </si>
  <si>
    <t>SSW-2 (관급)</t>
  </si>
  <si>
    <t>5175*2600</t>
  </si>
  <si>
    <t>자재 304</t>
  </si>
  <si>
    <t>SSW-3 (관급)</t>
  </si>
  <si>
    <t>11850*2600</t>
  </si>
  <si>
    <t>자재 305</t>
  </si>
  <si>
    <t>강화유리</t>
  </si>
  <si>
    <t>강화유리, 투명, 8mm</t>
  </si>
  <si>
    <t>자재 164</t>
  </si>
  <si>
    <t>창호유리설치 / 판유리</t>
  </si>
  <si>
    <t>유리두께 9mm 이하</t>
  </si>
  <si>
    <t>호표 277</t>
  </si>
  <si>
    <t>강화유리, 투명, 12mm</t>
  </si>
  <si>
    <t>자재 165</t>
  </si>
  <si>
    <t>유리두께 12mm 이하</t>
  </si>
  <si>
    <t>호표 278</t>
  </si>
  <si>
    <t>복층유리</t>
  </si>
  <si>
    <t>복층유리, 로이, 투명, 24mm</t>
  </si>
  <si>
    <t>자재 166</t>
  </si>
  <si>
    <t>창호유리설치 / 복층유리</t>
  </si>
  <si>
    <t>유리두께 24mm 이하</t>
  </si>
  <si>
    <t>호표 279</t>
  </si>
  <si>
    <t>유리주위 코킹</t>
  </si>
  <si>
    <t>5*5, 실리콘</t>
  </si>
  <si>
    <t>호표 163</t>
  </si>
  <si>
    <t>복층유리주위 코킹</t>
  </si>
  <si>
    <t>호표 280</t>
  </si>
  <si>
    <t>구조용 코킹</t>
  </si>
  <si>
    <t>5*16, 실리콘</t>
  </si>
  <si>
    <t>호표 164</t>
  </si>
  <si>
    <t>노턴테이프</t>
  </si>
  <si>
    <t>호표 165</t>
  </si>
  <si>
    <t>웨더코킹</t>
  </si>
  <si>
    <t>호표 281</t>
  </si>
  <si>
    <t>** 하드웨어 **</t>
  </si>
  <si>
    <t>자재 306</t>
  </si>
  <si>
    <t>BALL BEARING BUTT HINGE 5.0"x4.0"</t>
  </si>
  <si>
    <t>SSA002-5040*3.4T</t>
  </si>
  <si>
    <t>자재 307</t>
  </si>
  <si>
    <t>BALL BEARING BUTT HINGE 4.5"x4.0"</t>
  </si>
  <si>
    <t>SSA002-4540*3.4T</t>
  </si>
  <si>
    <t>자재 308</t>
  </si>
  <si>
    <t>FLOOR CLOSER</t>
  </si>
  <si>
    <t>FH844</t>
  </si>
  <si>
    <t>자재 309</t>
  </si>
  <si>
    <t>DOOR CLOSER</t>
  </si>
  <si>
    <t>7016BC</t>
  </si>
  <si>
    <t>자재 310</t>
  </si>
  <si>
    <t>DAKO 630F</t>
  </si>
  <si>
    <t>자재 311</t>
  </si>
  <si>
    <t>CONTINUOUS HINGE</t>
  </si>
  <si>
    <t>COH-9400 (L=2,400)</t>
  </si>
  <si>
    <t>자재 365</t>
  </si>
  <si>
    <t>MORTISE LOCKSET ENTRANCE</t>
  </si>
  <si>
    <t>KSN-1700SSxMK</t>
  </si>
  <si>
    <t>자재 312</t>
  </si>
  <si>
    <t>MORTISE LOCKSET DUMMY TRIM</t>
  </si>
  <si>
    <t>KSN-1703DSS</t>
  </si>
  <si>
    <t>자재 313</t>
  </si>
  <si>
    <t>EXIT DEVICE*OUT TRIM-CLA</t>
  </si>
  <si>
    <t>F8000xT009-00xMK</t>
  </si>
  <si>
    <t>자재 314</t>
  </si>
  <si>
    <t>MORTISE DEADLOCK</t>
  </si>
  <si>
    <t>DSM-600xMC*TTxMK</t>
  </si>
  <si>
    <t>자재 366</t>
  </si>
  <si>
    <t>BOTTOM RAIL DEADLOCK</t>
  </si>
  <si>
    <t>KB-200xKBC-200xMKxKBT-200</t>
  </si>
  <si>
    <t>자재 315</t>
  </si>
  <si>
    <t>DOOR COORDINATOR</t>
  </si>
  <si>
    <t>DC001C</t>
  </si>
  <si>
    <t>자재 367</t>
  </si>
  <si>
    <t>FLUSH BOLT - 12"</t>
  </si>
  <si>
    <t>DB027A-12"</t>
  </si>
  <si>
    <t>자재 316</t>
  </si>
  <si>
    <t>FLUSH BOLT - 24"</t>
  </si>
  <si>
    <t>DB027A-24"</t>
  </si>
  <si>
    <t>자재 317</t>
  </si>
  <si>
    <t>DUST PROOF STRIKE</t>
  </si>
  <si>
    <t>PL-DP</t>
  </si>
  <si>
    <t>자재 318</t>
  </si>
  <si>
    <t>FLOOR DOOR STOP (MAGNETIC)</t>
  </si>
  <si>
    <t>FS700</t>
  </si>
  <si>
    <t>자재 368</t>
  </si>
  <si>
    <t>FLOOR DOOR STOP</t>
  </si>
  <si>
    <t>DH001</t>
  </si>
  <si>
    <t>자재 319</t>
  </si>
  <si>
    <t>KEY CUPHANDLE</t>
  </si>
  <si>
    <t>KCH-200SCxMK</t>
  </si>
  <si>
    <t>자재 320</t>
  </si>
  <si>
    <t>PUSH/PULL HANDLE</t>
  </si>
  <si>
    <t>PL T52 (L=800)</t>
  </si>
  <si>
    <t>자재 321</t>
  </si>
  <si>
    <t>PL G52 (L=800)</t>
  </si>
  <si>
    <t>자재 322</t>
  </si>
  <si>
    <t>LM T11000</t>
  </si>
  <si>
    <t>자재 369</t>
  </si>
  <si>
    <t>KEY CABINET</t>
  </si>
  <si>
    <t>KC-60</t>
  </si>
  <si>
    <t>자재 323</t>
  </si>
  <si>
    <t>칠    공    사</t>
  </si>
  <si>
    <t>010117</t>
  </si>
  <si>
    <t>유성페인트 붓칠(창호면)</t>
  </si>
  <si>
    <t>철재면, 2회 1급</t>
  </si>
  <si>
    <t>호표 313</t>
  </si>
  <si>
    <t>바탕만들기+걸레받이용 페인트칠</t>
  </si>
  <si>
    <t>붓칠 2회, con'c·mortar면</t>
  </si>
  <si>
    <t>호표 318</t>
  </si>
  <si>
    <t>붓칠 2회, G.B.면(줄퍼티)</t>
  </si>
  <si>
    <t>호표 319</t>
  </si>
  <si>
    <t>바탕만들기+수성페인트 롤러칠</t>
  </si>
  <si>
    <t>내부 3회, con'c·mortar면, 친환경</t>
  </si>
  <si>
    <t>호표 324</t>
  </si>
  <si>
    <t>내부 3회, G.B.면 줄퍼티, 친환경</t>
  </si>
  <si>
    <t>호표 325</t>
  </si>
  <si>
    <t>내천장 3회, con'c·mortar면, 친환경</t>
  </si>
  <si>
    <t>호표 326</t>
  </si>
  <si>
    <t>외부 3회, con'c·mortar면, 친환경</t>
  </si>
  <si>
    <t>호표 327</t>
  </si>
  <si>
    <t>외천장 3회, con'c·mortar면, 친환경</t>
  </si>
  <si>
    <t>호표 328</t>
  </si>
  <si>
    <t>바탕만들기+낙서방지용 페인트칠</t>
  </si>
  <si>
    <t>롤러칠 2회, con'c·mortar면</t>
  </si>
  <si>
    <t>호표 337</t>
  </si>
  <si>
    <t>바탕만들기+안전페인트 롤러칠</t>
  </si>
  <si>
    <t>con'c·mortar면, 2회 2급</t>
  </si>
  <si>
    <t>호표 338</t>
  </si>
  <si>
    <t>에폭시 코팅</t>
  </si>
  <si>
    <t>바닥,0.3T</t>
  </si>
  <si>
    <t>호표 329</t>
  </si>
  <si>
    <t>분진방지 페인트</t>
  </si>
  <si>
    <t>호표 331</t>
  </si>
  <si>
    <t>에폭시 라이닝(논슬립/통로구간)</t>
  </si>
  <si>
    <t>바닥,3T</t>
  </si>
  <si>
    <t>호표 332</t>
  </si>
  <si>
    <t>에폭시 라이닝</t>
  </si>
  <si>
    <t>호표 330</t>
  </si>
  <si>
    <t>라인마킹</t>
  </si>
  <si>
    <t>W:150</t>
  </si>
  <si>
    <t>호표 348</t>
  </si>
  <si>
    <t>장애자용 주차마킹</t>
  </si>
  <si>
    <t>호표 349</t>
  </si>
  <si>
    <t>기  타  공  사</t>
  </si>
  <si>
    <t>010118</t>
  </si>
  <si>
    <t>종합안내촉지도</t>
  </si>
  <si>
    <t>벽부형 (음성안내)</t>
  </si>
  <si>
    <t>자재 205</t>
  </si>
  <si>
    <t>핸드레일촉지판 - 인쇄+점자타공</t>
  </si>
  <si>
    <t>AL 120*∮38</t>
  </si>
  <si>
    <t>자재 206</t>
  </si>
  <si>
    <t>안내표지판</t>
  </si>
  <si>
    <t>벽부형</t>
  </si>
  <si>
    <t>자재 207</t>
  </si>
  <si>
    <t>장애인 주차안내표지판</t>
  </si>
  <si>
    <t>자재 208</t>
  </si>
  <si>
    <t>점자블럭/내부</t>
  </si>
  <si>
    <t>300*300</t>
  </si>
  <si>
    <t>자재 210</t>
  </si>
  <si>
    <t>점자블럭/외부</t>
  </si>
  <si>
    <t>자재 211</t>
  </si>
  <si>
    <t>분리수거</t>
  </si>
  <si>
    <t>4종</t>
  </si>
  <si>
    <t>자재 212</t>
  </si>
  <si>
    <t>PVC SLEEVE</t>
  </si>
  <si>
    <t>Ø50</t>
  </si>
  <si>
    <t>호표 239</t>
  </si>
  <si>
    <t>콘크리트연석</t>
  </si>
  <si>
    <t>300*150, 안전페인트</t>
  </si>
  <si>
    <t>호표 112</t>
  </si>
  <si>
    <t>카스톱퍼</t>
  </si>
  <si>
    <t>고무계, 150*120*750mm</t>
  </si>
  <si>
    <t>호표 395</t>
  </si>
  <si>
    <t>주차장코너가드</t>
  </si>
  <si>
    <t>네오프렌계, 80*80*30*1000mm</t>
  </si>
  <si>
    <t>호표 396</t>
  </si>
  <si>
    <t>공사안내표지판</t>
  </si>
  <si>
    <t>자재 209</t>
  </si>
  <si>
    <t>지주식 차수판</t>
  </si>
  <si>
    <t>W30 L4600 H600</t>
  </si>
  <si>
    <t>자재 383</t>
  </si>
  <si>
    <t>어닝 설치</t>
  </si>
  <si>
    <t>자재 425</t>
  </si>
  <si>
    <t>정    화    조</t>
  </si>
  <si>
    <t>010119</t>
  </si>
  <si>
    <t>1-1. 장비설치공사</t>
  </si>
  <si>
    <t>자재 359</t>
  </si>
  <si>
    <t>1-2. 배관 및 내부공사</t>
  </si>
  <si>
    <t>자재 360</t>
  </si>
  <si>
    <t>1-3. 덕트공사</t>
  </si>
  <si>
    <t>자재 361</t>
  </si>
  <si>
    <t>1-4. 판넬공사</t>
  </si>
  <si>
    <t>자재 362</t>
  </si>
  <si>
    <t>골    재    비</t>
  </si>
  <si>
    <t>010120</t>
  </si>
  <si>
    <t>시멘트 (관급)</t>
  </si>
  <si>
    <t>40KG</t>
  </si>
  <si>
    <t>포</t>
  </si>
  <si>
    <t>자재 100</t>
  </si>
  <si>
    <t>모래</t>
  </si>
  <si>
    <t>모래, 서울, 세척사, 도착도</t>
  </si>
  <si>
    <t>자재 24</t>
  </si>
  <si>
    <t>자갈</t>
  </si>
  <si>
    <t>자갈, 서울, 도착도, #467</t>
  </si>
  <si>
    <t>자재 19</t>
  </si>
  <si>
    <t>잡석</t>
  </si>
  <si>
    <t>잡석, 서울, 도착도, 지정용</t>
  </si>
  <si>
    <t>자재 21</t>
  </si>
  <si>
    <t>운    반    비</t>
  </si>
  <si>
    <t>010121</t>
  </si>
  <si>
    <t>시멘트운반</t>
  </si>
  <si>
    <t>L:20km, 덤프 8ton</t>
  </si>
  <si>
    <t>산근 1</t>
  </si>
  <si>
    <t>운반비(트레일러 20ton+크레인 10ton)</t>
  </si>
  <si>
    <t>철근, L:10km</t>
  </si>
  <si>
    <t>산근 2</t>
  </si>
  <si>
    <t>철근, L:40km</t>
  </si>
  <si>
    <t>산근 3</t>
  </si>
  <si>
    <t>작 업 부 산 물</t>
  </si>
  <si>
    <t>010122</t>
  </si>
  <si>
    <t>철강설</t>
  </si>
  <si>
    <t>철강설, 고철, 작업설부산물</t>
  </si>
  <si>
    <t>자재 27</t>
  </si>
  <si>
    <t>건설폐기물상차비</t>
  </si>
  <si>
    <t>0102</t>
  </si>
  <si>
    <t>건설폐기물 상차비 - 중량 기준</t>
  </si>
  <si>
    <t>중간처리 대상, 24ton 덤프트럭</t>
  </si>
  <si>
    <t>자재 254</t>
  </si>
  <si>
    <t>매립지 반입대상, 24ton 암롤트럭</t>
  </si>
  <si>
    <t>자재 255</t>
  </si>
  <si>
    <t>품 질 관 리 비</t>
  </si>
  <si>
    <t>0103</t>
  </si>
  <si>
    <t>A</t>
  </si>
  <si>
    <t>굳지 아니한 콘크리트(레미콘 포함)</t>
  </si>
  <si>
    <t>압축강도(3개 한 조)</t>
  </si>
  <si>
    <t>회</t>
  </si>
  <si>
    <t>호표 62</t>
  </si>
  <si>
    <t>공시체제작</t>
  </si>
  <si>
    <t>호표 63</t>
  </si>
  <si>
    <t>철근콘크리트용 봉강</t>
  </si>
  <si>
    <t>항복점 또는 항복강도</t>
  </si>
  <si>
    <t>호표 64</t>
  </si>
  <si>
    <t>겉모양, 치수, 무게</t>
  </si>
  <si>
    <t>호표 65</t>
  </si>
  <si>
    <t>철근이음</t>
  </si>
  <si>
    <t>기계적이음 / 외관검사</t>
  </si>
  <si>
    <t>호표 66</t>
  </si>
  <si>
    <t>기계적이음 / 인장시험</t>
  </si>
  <si>
    <t>호표 67</t>
  </si>
  <si>
    <t>콘크리트벽돌</t>
  </si>
  <si>
    <t>압축강도</t>
  </si>
  <si>
    <t>호표 70</t>
  </si>
  <si>
    <t>속빈콘크리트블록</t>
  </si>
  <si>
    <t>겉모양 및 치수</t>
  </si>
  <si>
    <t>호표 71</t>
  </si>
  <si>
    <t>호표 72</t>
  </si>
  <si>
    <t>석재</t>
  </si>
  <si>
    <t>밀도 및 흡수율</t>
  </si>
  <si>
    <t>호표 68</t>
  </si>
  <si>
    <t>호표 69</t>
  </si>
  <si>
    <t>시멘트계 액체형 방수재</t>
  </si>
  <si>
    <t>부착강도</t>
  </si>
  <si>
    <t>호표 73</t>
  </si>
  <si>
    <t>호표 74</t>
  </si>
  <si>
    <t>발포폴리스티렌단열재</t>
  </si>
  <si>
    <t>겉모양, 치수, 밀도</t>
  </si>
  <si>
    <t>호표 75</t>
  </si>
  <si>
    <t>연소성</t>
  </si>
  <si>
    <t>호표 76</t>
  </si>
  <si>
    <t>경질폴리우레탄폼단열재</t>
  </si>
  <si>
    <t>호표 77</t>
  </si>
  <si>
    <t>열전도율</t>
  </si>
  <si>
    <t>호표 78</t>
  </si>
  <si>
    <t>호표 79</t>
  </si>
  <si>
    <t>열 관류저항(단열성)</t>
  </si>
  <si>
    <t>호표 80</t>
  </si>
  <si>
    <t>PVC계 바닥재</t>
  </si>
  <si>
    <t>바닥타일 / 겉모양 및 치수</t>
  </si>
  <si>
    <t>호표 81</t>
  </si>
  <si>
    <t>바닥타일 / 가열감량률</t>
  </si>
  <si>
    <t>호표 82</t>
  </si>
  <si>
    <t>도자기질타일</t>
  </si>
  <si>
    <t>겉모양 및 치수(모자이크타일 제외)</t>
  </si>
  <si>
    <t>호표 83</t>
  </si>
  <si>
    <t>흡수율</t>
  </si>
  <si>
    <t>호표 84</t>
  </si>
  <si>
    <t>수성도료</t>
  </si>
  <si>
    <t>1, 2종 / 열안정성</t>
  </si>
  <si>
    <t>호표 85</t>
  </si>
  <si>
    <t>1, 2종 / 건조시간</t>
  </si>
  <si>
    <t>호표 86</t>
  </si>
  <si>
    <t>1.품질관리활동비</t>
  </si>
  <si>
    <t>초급품질관리대상공사(공사기간)</t>
  </si>
  <si>
    <t>월</t>
  </si>
  <si>
    <t>호표 52</t>
  </si>
  <si>
    <t>-</t>
  </si>
  <si>
    <t>2.품질관련 문서작성 및 관리에 관련한 비용</t>
  </si>
  <si>
    <t>품질관리 건설기술인 인건비의 100분의 1</t>
  </si>
  <si>
    <t>호표 53</t>
  </si>
  <si>
    <t>3.품질관련 교육,훈련비</t>
  </si>
  <si>
    <t>호표 54</t>
  </si>
  <si>
    <t>4.품질검사비</t>
  </si>
  <si>
    <t>품질시험비의 100분의 1</t>
  </si>
  <si>
    <t>호표 55</t>
  </si>
  <si>
    <t>5.그 밖의 비용</t>
  </si>
  <si>
    <t>[ 1)+2)+3)+4) ] 100분의 1</t>
  </si>
  <si>
    <t>호표 56</t>
  </si>
  <si>
    <t>안 전 관 리 비</t>
  </si>
  <si>
    <t>0104</t>
  </si>
  <si>
    <t>안전관리계획서 작성 및 보완</t>
  </si>
  <si>
    <t>자재 324</t>
  </si>
  <si>
    <t>안전관리계획서 검토</t>
  </si>
  <si>
    <t>자재 325</t>
  </si>
  <si>
    <t>가시설 구조검토</t>
  </si>
  <si>
    <t>합벽지지대</t>
  </si>
  <si>
    <t>자재 326</t>
  </si>
  <si>
    <t>높이 5m이상 거푸집 및 동바리</t>
  </si>
  <si>
    <t>자재 327</t>
  </si>
  <si>
    <t>정기안전점검</t>
  </si>
  <si>
    <t>현장제작 조림.설치하는 복합가설구조물</t>
  </si>
  <si>
    <t>자재 328</t>
  </si>
  <si>
    <t>자재 329</t>
  </si>
  <si>
    <t>건설공사 동영상 촬영장비 비용</t>
  </si>
  <si>
    <t>카메라(액션캠)</t>
  </si>
  <si>
    <t>자재 398</t>
  </si>
  <si>
    <t>SD카드(128GB)</t>
  </si>
  <si>
    <t>자재 399</t>
  </si>
  <si>
    <t>삼각대</t>
  </si>
  <si>
    <t>자재 419</t>
  </si>
  <si>
    <t>동 영 상 촬 영 비</t>
  </si>
  <si>
    <t>0105</t>
  </si>
  <si>
    <t>D</t>
  </si>
  <si>
    <t>동영상 촬영비</t>
  </si>
  <si>
    <t>동영상촬영 및 편집단가</t>
  </si>
  <si>
    <t>건</t>
  </si>
  <si>
    <t>호표 397</t>
  </si>
  <si>
    <t>관급자재비 -관급자</t>
  </si>
  <si>
    <t>0106</t>
  </si>
  <si>
    <t>B</t>
  </si>
  <si>
    <t>알 루 미 늄 창 호</t>
  </si>
  <si>
    <t>010601</t>
  </si>
  <si>
    <t>159mm, 단열커튼월</t>
  </si>
  <si>
    <t>KG</t>
  </si>
  <si>
    <t>자재 430</t>
  </si>
  <si>
    <t>163mm, 단열히든커튼월</t>
  </si>
  <si>
    <t>자재 431</t>
  </si>
  <si>
    <t>103mm, 단열히든프로젝트창</t>
  </si>
  <si>
    <t>불소수지코팅(2회)</t>
  </si>
  <si>
    <t>자재 295</t>
  </si>
  <si>
    <t>자재 424</t>
  </si>
  <si>
    <t>조달수수료</t>
  </si>
  <si>
    <t>주재료비의 0.54%</t>
  </si>
  <si>
    <t>스 텐 레 스 창 호</t>
  </si>
  <si>
    <t>010602</t>
  </si>
  <si>
    <t>IVY-SSD-120AS-B</t>
  </si>
  <si>
    <t>자재 300</t>
  </si>
  <si>
    <t>관급자재비 -도급자</t>
  </si>
  <si>
    <t>0107</t>
  </si>
  <si>
    <t>C</t>
  </si>
  <si>
    <t>레    미    콘</t>
  </si>
  <si>
    <t>010701</t>
  </si>
  <si>
    <t>레미콘</t>
  </si>
  <si>
    <t>레미콘, 서울(강동구, 송파구), 25-18-80</t>
  </si>
  <si>
    <t>자재 96</t>
  </si>
  <si>
    <t>레미콘, 서울(강동구, 송파구), 25-18-120</t>
  </si>
  <si>
    <t>자재 97</t>
  </si>
  <si>
    <t>레미콘, 서울(강동구, 송파구), 25-30-150</t>
  </si>
  <si>
    <t>자재 98</t>
  </si>
  <si>
    <t>시    멘    트</t>
  </si>
  <si>
    <t>010702</t>
  </si>
  <si>
    <t>시멘트</t>
  </si>
  <si>
    <t>자재 273</t>
  </si>
  <si>
    <t>철          근</t>
  </si>
  <si>
    <t>010703</t>
  </si>
  <si>
    <t>철근콘크리트용봉강</t>
  </si>
  <si>
    <t>철근콘크리트용봉강, 이형봉강(SD400), HD-10, 하치장상차도</t>
  </si>
  <si>
    <t>자재 53</t>
  </si>
  <si>
    <t>철근콘크리트용봉강, 이형봉강(SD400), HD-13, 하치장상차도</t>
  </si>
  <si>
    <t>자재 54</t>
  </si>
  <si>
    <t>철근콘크리트용봉강, 이형봉강(SD400), HD-16, 하치장상차도</t>
  </si>
  <si>
    <t>자재 55</t>
  </si>
  <si>
    <t>철근콘크리트용봉강, 이형봉강(SD400), HD-19, 하치장상차도</t>
  </si>
  <si>
    <t>자재 56</t>
  </si>
  <si>
    <t>철근콘크리트용봉강, 이형봉강(SD400), HD-22, 하치장상차도</t>
  </si>
  <si>
    <t>자재 57</t>
  </si>
  <si>
    <t>철근콘크리트용봉강, 이형봉강(SD500), SH-25, 하치장상차도</t>
  </si>
  <si>
    <t>자재 58</t>
  </si>
  <si>
    <t>철근콘크리트용봉강, 이형봉강(SD400S), HD-16, 하치장상차도</t>
  </si>
  <si>
    <t>자재 59</t>
  </si>
  <si>
    <t>철근콘크리트용봉강, 이형봉강(SD400S), HD-22, 하치장상차도</t>
  </si>
  <si>
    <t>자재 60</t>
  </si>
  <si>
    <t>철근콘크리트용봉강, 이형봉강(SD500S), SH-25, 하치장상차도</t>
  </si>
  <si>
    <t>자재 61</t>
  </si>
  <si>
    <t>후 로 링 공 사</t>
  </si>
  <si>
    <t>010704</t>
  </si>
  <si>
    <t>북미단풍나무</t>
  </si>
  <si>
    <t>22mm</t>
  </si>
  <si>
    <t>자재 338</t>
  </si>
  <si>
    <t>재 료 비</t>
  </si>
  <si>
    <t>노 무 비</t>
  </si>
  <si>
    <t>경    비</t>
  </si>
  <si>
    <t>합    계</t>
  </si>
  <si>
    <t>비      고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</si>
  <si>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</si>
  <si>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</si>
  <si>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</si>
  <si>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</si>
  <si>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</si>
  <si>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</si>
  <si>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</si>
  <si>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</si>
  <si>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</si>
  <si>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</si>
  <si>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굴착기(무한궤도)  0.2㎥  HR  공통 8-3,4(0201)   ( 호표 1 )</t>
  </si>
  <si>
    <t>굴착기(무한궤도)</t>
  </si>
  <si>
    <t>0.2㎥</t>
  </si>
  <si>
    <t>HR</t>
  </si>
  <si>
    <t>호표 1</t>
  </si>
  <si>
    <t>자재 1</t>
  </si>
  <si>
    <t>경유</t>
  </si>
  <si>
    <t>경유, 저유황</t>
  </si>
  <si>
    <t>L</t>
  </si>
  <si>
    <t>자재 34</t>
  </si>
  <si>
    <t>잡재료</t>
  </si>
  <si>
    <t>주연료비의 21%</t>
  </si>
  <si>
    <t>건설기계운전사</t>
  </si>
  <si>
    <t>일반공사 직종</t>
  </si>
  <si>
    <t>인</t>
  </si>
  <si>
    <t>노임 23</t>
  </si>
  <si>
    <t xml:space="preserve"> [ 합          계 ]</t>
  </si>
  <si>
    <t>덤프트럭  2.5ton  HR  공통 8-3,4(0602)   ( 호표 2 )</t>
  </si>
  <si>
    <t>덤프트럭</t>
  </si>
  <si>
    <t>2.5ton</t>
  </si>
  <si>
    <t>호표 2</t>
  </si>
  <si>
    <t>자재 2</t>
  </si>
  <si>
    <t>주연료비의 38%</t>
  </si>
  <si>
    <t>화물차운전사</t>
  </si>
  <si>
    <t>노임 24</t>
  </si>
  <si>
    <t>덤프트럭  4.5ton  HR  공통 8-3,4(0602)   ( 호표 3 )</t>
  </si>
  <si>
    <t>4.5ton</t>
  </si>
  <si>
    <t>호표 3</t>
  </si>
  <si>
    <t>자재 3</t>
  </si>
  <si>
    <t>덤프트럭  8ton  HR  공통 8-3,4(0602)   ( 호표 4 )</t>
  </si>
  <si>
    <t>8ton</t>
  </si>
  <si>
    <t>자재 4</t>
  </si>
  <si>
    <t>진동롤러(핸드가이드식)  0.7ton  HR  공통 8-3,4(1305)   ( 호표 5 )</t>
  </si>
  <si>
    <t>진동롤러(핸드가이드식)</t>
  </si>
  <si>
    <t>0.7ton</t>
  </si>
  <si>
    <t>호표 5</t>
  </si>
  <si>
    <t>자재 5</t>
  </si>
  <si>
    <t>주연료비의 13%</t>
  </si>
  <si>
    <t>일반기계운전사</t>
  </si>
  <si>
    <t>노임 25</t>
  </si>
  <si>
    <t>크레인(타이어)  10ton  HR  공통 8-3,4(2104)   ( 호표 6 )</t>
  </si>
  <si>
    <t>크레인(타이어)</t>
  </si>
  <si>
    <t>10ton</t>
  </si>
  <si>
    <t>호표 6</t>
  </si>
  <si>
    <t>자재 6</t>
  </si>
  <si>
    <t>주연료비의 39%</t>
  </si>
  <si>
    <t>크레인(타이어)  15ton  HR  공통 8-3,4(2104)   ( 호표 7 )</t>
  </si>
  <si>
    <t>15ton</t>
  </si>
  <si>
    <t>호표 7</t>
  </si>
  <si>
    <t>자재 7</t>
  </si>
  <si>
    <t>트럭탑재형 크레인  5ton  HR  공통 8-3,4(2105)   ( 호표 8 )</t>
  </si>
  <si>
    <t>트럭탑재형 크레인</t>
  </si>
  <si>
    <t>5ton</t>
  </si>
  <si>
    <t>호표 8</t>
  </si>
  <si>
    <t>자재 8</t>
  </si>
  <si>
    <t>주연료비의 20%</t>
  </si>
  <si>
    <t>트럭탑재형 크레인  10ton  HR  공통 8-3,4(2105)   ( 호표 9 )</t>
  </si>
  <si>
    <t>호표 9</t>
  </si>
  <si>
    <t>자재 9</t>
  </si>
  <si>
    <t>지게차  2.5ton  HR  공통 8-3,4(2502)   ( 호표 10 )</t>
  </si>
  <si>
    <t>지게차</t>
  </si>
  <si>
    <t>호표 10</t>
  </si>
  <si>
    <t>자재 10</t>
  </si>
  <si>
    <t>주연료비의 37%</t>
  </si>
  <si>
    <t>트럭 트랙터 및 평판트레일러  20ton  HR  공통 8-3,4(2702)   ( 호표 11 )</t>
  </si>
  <si>
    <t>트럭 트랙터 및 평판트레일러</t>
  </si>
  <si>
    <t>20ton</t>
  </si>
  <si>
    <t>호표 11</t>
  </si>
  <si>
    <t>자재 11</t>
  </si>
  <si>
    <t>커터(콘크리트 및 아스팔트용)  320∼400mm  HR  공통 8-3,4(4430)   ( 호표 12 )</t>
  </si>
  <si>
    <t>커터(콘크리트 및 아스팔트용)</t>
  </si>
  <si>
    <t>320∼400mm</t>
  </si>
  <si>
    <t>호표 12</t>
  </si>
  <si>
    <t>자재 12</t>
  </si>
  <si>
    <t>공업용휘발유</t>
  </si>
  <si>
    <t>공업용휘발유, 무연</t>
  </si>
  <si>
    <t>자재 35</t>
  </si>
  <si>
    <t>콘크리트 펌프차  36m(80∼95㎥/hr)  HR  공통 8-3,4(4504)   ( 호표 13 )</t>
  </si>
  <si>
    <t>콘크리트 펌프차</t>
  </si>
  <si>
    <t>36m(80∼95㎥/hr)</t>
  </si>
  <si>
    <t>호표 13</t>
  </si>
  <si>
    <t>자재 13</t>
  </si>
  <si>
    <t>주연료비의 35%</t>
  </si>
  <si>
    <t>모르타르펌프  37kw  HR  공통 8-3,4(7991)   ( 호표 14 )</t>
  </si>
  <si>
    <t>모르타르펌프</t>
  </si>
  <si>
    <t>37kw</t>
  </si>
  <si>
    <t>호표 14</t>
  </si>
  <si>
    <t>자재 14</t>
  </si>
  <si>
    <t>일반경비</t>
  </si>
  <si>
    <t>전력</t>
  </si>
  <si>
    <t>kwh</t>
  </si>
  <si>
    <t>자재 263</t>
  </si>
  <si>
    <t>모르타르 믹서  0.3m3  HR  공통 8-3,4(7992)   ( 호표 15 )</t>
  </si>
  <si>
    <t>모르타르 믹서</t>
  </si>
  <si>
    <t>0.3m3</t>
  </si>
  <si>
    <t>호표 15</t>
  </si>
  <si>
    <t>자재 15</t>
  </si>
  <si>
    <t>주연료비의 2%</t>
  </si>
  <si>
    <t>양수기  1.49kw  HR  공통 8-3,4(7993)   ( 호표 16 )</t>
  </si>
  <si>
    <t>양수기</t>
  </si>
  <si>
    <t>1.49kw</t>
  </si>
  <si>
    <t>호표 16</t>
  </si>
  <si>
    <t>1.49kw, 2HP</t>
  </si>
  <si>
    <t>자재 16</t>
  </si>
  <si>
    <t>배관파이프  ∮50㎜∼2.6m  HR  공통 8-3(7995)   ( 호표 17 )</t>
  </si>
  <si>
    <t>배관파이프</t>
  </si>
  <si>
    <t>∮50㎜∼2.6m</t>
  </si>
  <si>
    <t>호표 17</t>
  </si>
  <si>
    <t>자재 17</t>
  </si>
  <si>
    <t>가로형 가설방음판 설치  설치높이 6m 이하, 시공량 40m/일당  M  공통 2-4-5   ( 호표 18 )</t>
  </si>
  <si>
    <t>가로형 가설방음판 설치</t>
  </si>
  <si>
    <t>설치높이 6m 이하, 시공량 40m/일당</t>
  </si>
  <si>
    <t>호표 18</t>
  </si>
  <si>
    <t>비계공</t>
  </si>
  <si>
    <t>금액제외</t>
  </si>
  <si>
    <t>보통인부</t>
  </si>
  <si>
    <t>공구손료</t>
  </si>
  <si>
    <t>인력품의 2%</t>
  </si>
  <si>
    <t>경비로 적용</t>
  </si>
  <si>
    <t>합계의 100%</t>
  </si>
  <si>
    <t>가로형 가설방음판 해체  설치높이 6m 이하, 시공량 105m/일당  M  공통 2-4-5   ( 호표 19 )</t>
  </si>
  <si>
    <t>가로형 가설방음판 해체</t>
  </si>
  <si>
    <t>설치높이 6m 이하, 시공량 105m/일당</t>
  </si>
  <si>
    <t>호표 19</t>
  </si>
  <si>
    <t>H형강 지주 설치 및 해체  지주높이 4m 이하, 설치 70m, 해체 170m  M  공통 2-4-2   ( 호표 20 )</t>
  </si>
  <si>
    <t>H형강 지주 설치 및 해체</t>
  </si>
  <si>
    <t>지주높이 4m 이하, 설치 70m, 해체 170m</t>
  </si>
  <si>
    <t>호표 20</t>
  </si>
  <si>
    <t>H형강 지주 설치 및 해체  지주높이 7m 이하, 설치 40m, 해체 100m  M  공통 2-4-2   ( 호표 21 )</t>
  </si>
  <si>
    <t>지주높이 7m 이하, 설치 40m, 해체 100m</t>
  </si>
  <si>
    <t>호표 21</t>
  </si>
  <si>
    <t>가설울타리 설치 및 해체  RPP, 6m, 23개월  M     ( 호표 22 )</t>
  </si>
  <si>
    <t>가설방음판(RPP)</t>
  </si>
  <si>
    <t>주재료비의 62.58%</t>
  </si>
  <si>
    <t>강관비계</t>
  </si>
  <si>
    <t>강관비계, 비계파이프, 48.6*2.3mm</t>
  </si>
  <si>
    <t>강관비계 부속철물</t>
  </si>
  <si>
    <t>클램프 고정, 자동</t>
  </si>
  <si>
    <t>H-BEAM 지주</t>
  </si>
  <si>
    <t>H-150*75*7*5</t>
  </si>
  <si>
    <t>가설 방음벽용 부재</t>
  </si>
  <si>
    <t>H-BAR 44*45*44</t>
  </si>
  <si>
    <t>주재료비의 35.5%</t>
  </si>
  <si>
    <t>가설울타리출입구 설치 및 해체  RPP, 6m*4m, 23개월  EA     ( 호표 23 )</t>
  </si>
  <si>
    <t>비계주위 보호막 설치 및 해체   - 재료비 별도 -  M2  공통 2-10-1   ( 호표 24 )</t>
  </si>
  <si>
    <t xml:space="preserve"> - 재료비 별도 -</t>
  </si>
  <si>
    <t>호표 24</t>
  </si>
  <si>
    <t>노임 3</t>
  </si>
  <si>
    <t>비계주위 보호막 설치 및 해체  PVC코팅, #1500, 1.8*1.8m /설치비는 비계에포함  M2  공통 2-10-1   ( 호표 25 )</t>
  </si>
  <si>
    <t>낙하물방지망</t>
  </si>
  <si>
    <t>낙하물방지망, 보호막, PVC코팅, #1500, 1.8*1.8m</t>
  </si>
  <si>
    <t>자재 194</t>
  </si>
  <si>
    <t>방진망 설치 및 해체   - 재료비 별도 -  M2  공통 2-10-2   ( 호표 26 )</t>
  </si>
  <si>
    <t>호표 26</t>
  </si>
  <si>
    <t>방진망 설치 및 해체  P.E, 1.5*150m  M2  공통 2-10-2   ( 호표 27 )</t>
  </si>
  <si>
    <t>낙하물방지망, 방진망, P.E, 1.5*150m</t>
  </si>
  <si>
    <t>자재 193</t>
  </si>
  <si>
    <t>철선</t>
  </si>
  <si>
    <t>철선, 아연도철선1종, ∮0.7mm</t>
  </si>
  <si>
    <t>kg</t>
  </si>
  <si>
    <t>자재 201</t>
  </si>
  <si>
    <t>강관 조립말비계(이동식)설치 및 해체  높이 2m, 노무비  대  공통 2-7-6   ( 호표 28 )</t>
  </si>
  <si>
    <t>높이 2m, 노무비</t>
  </si>
  <si>
    <t>호표 28</t>
  </si>
  <si>
    <t>노임 1</t>
  </si>
  <si>
    <t>강관 조립말비계(이동식)설치 및 해체  높이 4m, 노무비  대  공통 2-7-6   ( 호표 29 )</t>
  </si>
  <si>
    <t>높이 4m, 노무비</t>
  </si>
  <si>
    <t>호표 29</t>
  </si>
  <si>
    <t>강관 조립말비계(이동식)설치 및 해체  높이 2m, 3개월  대  공통 2-7-6, 2-2-5   ( 호표 30 )</t>
  </si>
  <si>
    <t>비계안정장치</t>
  </si>
  <si>
    <t>비계안정장치, 비계기본틀, 기둥, 1.2*1.7m</t>
  </si>
  <si>
    <t>자재 178</t>
  </si>
  <si>
    <t>비계안정장치, 가새, 1.2*1.9m</t>
  </si>
  <si>
    <t>자재 179</t>
  </si>
  <si>
    <t>비계안정장치, 수평띠장, 1829mm</t>
  </si>
  <si>
    <t>자재 180</t>
  </si>
  <si>
    <t>비계안정장치, 손잡이기둥</t>
  </si>
  <si>
    <t>자재 183</t>
  </si>
  <si>
    <t>비계안정장치, 손잡이, 1229mm</t>
  </si>
  <si>
    <t>자재 181</t>
  </si>
  <si>
    <t>비계안정장치, 손잡이, 1829mm</t>
  </si>
  <si>
    <t>자재 182</t>
  </si>
  <si>
    <t>비계안정장치, 바퀴</t>
  </si>
  <si>
    <t>자재 184</t>
  </si>
  <si>
    <t>비계안정장치, 쟈키</t>
  </si>
  <si>
    <t>자재 185</t>
  </si>
  <si>
    <t>비계안정장치, 발판, 40*200*2000</t>
  </si>
  <si>
    <t>장</t>
  </si>
  <si>
    <t>자재 186</t>
  </si>
  <si>
    <t>강관 조립말비계(이동식)설치 및 해체  높이 4m, 3개월  대  공통 2-7-6, 2-2-5   ( 호표 31 )</t>
  </si>
  <si>
    <t>비계안정장치, 이음철물, 연결핀</t>
  </si>
  <si>
    <t>자재 177</t>
  </si>
  <si>
    <t>시스템비계 설치 및 해체(인력)  10m 이하, 설치 150m2, 해체 150m2  M2  공통 2-7-2   ( 호표 32 )</t>
  </si>
  <si>
    <t>시스템비계 설치 및 해체(인력)</t>
  </si>
  <si>
    <t>10m 이하, 설치 150m2, 해체 150m2</t>
  </si>
  <si>
    <t>호표 32</t>
  </si>
  <si>
    <t>시스템비계 설치 및 해체  10m 이하, 12개월 (발판유)  M2  공통 2-7-2   ( 호표 33 )</t>
  </si>
  <si>
    <t>시스템비계-수직재</t>
  </si>
  <si>
    <t>S-38(3800mm)</t>
  </si>
  <si>
    <t>본</t>
  </si>
  <si>
    <t>시스템비계-대각재</t>
  </si>
  <si>
    <t>B-1918(2484mm)</t>
  </si>
  <si>
    <t>시스템비계-수평재</t>
  </si>
  <si>
    <t>L-12(1200mm)</t>
  </si>
  <si>
    <t>L-18(1829MM)</t>
  </si>
  <si>
    <t>시스템비계-난간대</t>
  </si>
  <si>
    <t>HL-12(1200mm)</t>
  </si>
  <si>
    <t>HL-18(1829mm)</t>
  </si>
  <si>
    <t>강관손료</t>
  </si>
  <si>
    <t>주재료비의 21%</t>
  </si>
  <si>
    <t>비계안정장치, 기둥, 각파이프, 60*60*2.3mm</t>
  </si>
  <si>
    <t>안전발판(유공발판)</t>
  </si>
  <si>
    <t>400*1829mm</t>
  </si>
  <si>
    <t>매</t>
  </si>
  <si>
    <t>받침철물손료</t>
  </si>
  <si>
    <t>주재료비의 29%</t>
  </si>
  <si>
    <t>앙카용철물</t>
  </si>
  <si>
    <t>철물(앵커)손료</t>
  </si>
  <si>
    <t>주재료비의 100%</t>
  </si>
  <si>
    <t>시스템비계 설치 및 해체(인력)  10m 초과~20m 이하, 설치 130m2, 해체 130m2  M2  공통 2-7-2   ( 호표 34 )</t>
  </si>
  <si>
    <t>10m 초과~20m 이하, 설치 130m2, 해체 130m2</t>
  </si>
  <si>
    <t>호표 34</t>
  </si>
  <si>
    <t>시스템비계 설치 및 해체  10m 초과~20m 이하, 12개월 (발판유)  M2  공통 2-7-2   ( 호표 35 )</t>
  </si>
  <si>
    <t>시스템비계 설치 및 해체(인력)  20m 초과~30m 이하, 설치 110m2, 해체 110m2  M2  공통 2-7-2   ( 호표 36 )</t>
  </si>
  <si>
    <t>20m 초과~30m 이하, 설치 110m2, 해체 110m2</t>
  </si>
  <si>
    <t>호표 36</t>
  </si>
  <si>
    <t>시스템비계 설치 및 해체  20m 초과~30m 이하, 12개월 (발판유)  M2  공통 2-7-2   ( 호표 37 )</t>
  </si>
  <si>
    <t>목재 평 규준틀 설치 및 철거    개소  공통 2-5-4, 2-2-7   ( 호표 38 )</t>
  </si>
  <si>
    <t>각재</t>
  </si>
  <si>
    <t>각재, 외송</t>
  </si>
  <si>
    <t>자재 89</t>
  </si>
  <si>
    <t>건축목공</t>
  </si>
  <si>
    <t>노임 12</t>
  </si>
  <si>
    <t>목재 귀 규준틀 설치 및 철거    개소  공통 2-5-4, 2-2-7   ( 호표 39 )</t>
  </si>
  <si>
    <t>강관동바리 설치 및 해체  3.5m 이하  M2  공통 2-6-2   ( 호표 40 )</t>
  </si>
  <si>
    <t>형틀목공</t>
  </si>
  <si>
    <t>노임 4</t>
  </si>
  <si>
    <t>건설용거푸집액세서리</t>
  </si>
  <si>
    <t>건설용거푸집액세서리, 파이프지주, 60.5, 4220mm</t>
  </si>
  <si>
    <t>자재 196</t>
  </si>
  <si>
    <t>주재료비의 5%</t>
  </si>
  <si>
    <t>강관동바리 설치 및 해체  3.5m~4.2m이하, 간격 0.6~0.8m이하, 55m2  M2  공통 2-6-2   ( 호표 41 )</t>
  </si>
  <si>
    <t>시스템동바리 설치 및 해체  5m이하, 간격 0.6~0.8m이하  10공M3  공통 2-6-3   ( 호표 42 )</t>
  </si>
  <si>
    <t>5m이하, 간격 0.6~0.8m이하</t>
  </si>
  <si>
    <t>호표 42</t>
  </si>
  <si>
    <t>시스템동바리 설치 및 해체  5m이하  10공M3  공통 2-6-3   ( 호표 43 )</t>
  </si>
  <si>
    <t>강관비계, 비계파이프, 48.6*2.3mm*2m</t>
  </si>
  <si>
    <t>강관비계, 비계파이프, 48.6*2.3mm*3m</t>
  </si>
  <si>
    <t>강관비계, 비계파이프, 48.6*2.3mm*4m</t>
  </si>
  <si>
    <t>강관비계, 비계파이프, 48.6*2.3mm*6m</t>
  </si>
  <si>
    <t>하부쟈키(Base Jackey)</t>
  </si>
  <si>
    <t>600L, L=600, 4.0KG</t>
  </si>
  <si>
    <t>쟈키소켓</t>
  </si>
  <si>
    <t>120L, L=120, 0.5KG</t>
  </si>
  <si>
    <t>멍애제</t>
  </si>
  <si>
    <t>3.0ML 125x75x3.0T 27.0kg</t>
  </si>
  <si>
    <t>가설재손료</t>
  </si>
  <si>
    <t>주재료비의 6%</t>
  </si>
  <si>
    <t>시스템동바리 설치 및 해체  5m∼10m이하, 간격 0.6~0.8m이하  10공M3  공통 2-6-3   ( 호표 44 )</t>
  </si>
  <si>
    <t>5m∼10m이하, 간격 0.6~0.8m이하</t>
  </si>
  <si>
    <t>호표 44</t>
  </si>
  <si>
    <t>시스템동바리 설치 및 해체  5m초과~10m 이하  10공M3  공통 2-6-3   ( 호표 45 )</t>
  </si>
  <si>
    <t>콘테이너형 가설사무소 설치 및 해체  3.0*6.0m, 22개월  개소     ( 호표 46 )</t>
  </si>
  <si>
    <t>컨테이너하우스</t>
  </si>
  <si>
    <t>컨테이너하우스, 사무실용, 3.0*6.0*2.6m</t>
  </si>
  <si>
    <t>콘테이너형 가설건축물 설치 및 해체</t>
  </si>
  <si>
    <t>3.0*6.0m</t>
  </si>
  <si>
    <t>콘테이너형 가설건축물 설치 및 해체  3.0*6.0m  개소  공통 2-3-2   ( 호표 47 )</t>
  </si>
  <si>
    <t>호표 47</t>
  </si>
  <si>
    <t>특별인부</t>
  </si>
  <si>
    <t>콘테이너형 가설창고 설치 및 해체  3.0*6.0m, 22개월  개소     ( 호표 48 )</t>
  </si>
  <si>
    <t>컨테이너하우스, 창고용, 3.0*6.0*2.6m</t>
  </si>
  <si>
    <t>콘테이너형 가설실험실 설치 및 해체  3.0*6.0m, 22개월  개소     ( 호표 49 )</t>
  </si>
  <si>
    <t>현장내 자재 상,하차비  지게차 2.5ton  일     ( 호표 50 )</t>
  </si>
  <si>
    <t>1.품질관리활동비  초급품질관리대상공사(공사기간)  월     ( 호표 51 )</t>
  </si>
  <si>
    <t>호표 51</t>
  </si>
  <si>
    <t>초급품질관리기술인</t>
  </si>
  <si>
    <t>기타 직종</t>
  </si>
  <si>
    <t>1.품질관리활동비  초급품질관리대상공사(공사기간)  월     ( 호표 52 )</t>
  </si>
  <si>
    <t>2.품질관련 문서작성 및 관리에 관련한 비용  품질관리 건설기술인 인건비의 100분의 1  식     ( 호표 53 )</t>
  </si>
  <si>
    <t>3.품질관련 교육,훈련비  품질관리 건설기술인 인건비의 100분의 1  식     ( 호표 54 )</t>
  </si>
  <si>
    <t>4.품질검사비  품질시험비의 100분의 1  식     ( 호표 55 )</t>
  </si>
  <si>
    <t>품질시험비</t>
  </si>
  <si>
    <t>자재 397</t>
  </si>
  <si>
    <t>5.그 밖의 비용  [ 1)+2)+3)+4) ] 100분의 1  식     ( 호표 56 )</t>
  </si>
  <si>
    <t>건축물 현장정리  철근콘크리트조, 철골·철근콘크리트조  M2  공통 2-11-2   ( 호표 57 )</t>
  </si>
  <si>
    <t>구조부 먹매김  일반  M2  건축 4-1-1   ( 호표 58 )</t>
  </si>
  <si>
    <t>거푸집 먹매김  일반  M2  건축 4-1-1   ( 호표 59 )</t>
  </si>
  <si>
    <t>건축물보양 - 콘크리트  살수  M2  공통 2-9-1   ( 호표 60 )</t>
  </si>
  <si>
    <t>타일 및 석재면보양  하드롱지  M2     ( 호표 61 )</t>
  </si>
  <si>
    <t>공통자재</t>
  </si>
  <si>
    <t>자재 39</t>
  </si>
  <si>
    <t>합성풀</t>
  </si>
  <si>
    <t>합성풀, 건설용</t>
  </si>
  <si>
    <t>자재 218</t>
  </si>
  <si>
    <t>굳지 아니한 콘크리트(레미콘 포함)  압축강도(3개 한 조)  회  국토~부 고시 별표 4   ( 호표 62 )</t>
  </si>
  <si>
    <t>중급품질관리기술인</t>
  </si>
  <si>
    <t>굳지 아니한 콘크리트(레미콘 포함)  공시체제작  회  국토~부 고시 별표 4   ( 호표 63 )</t>
  </si>
  <si>
    <t>철근콘크리트용 봉강  항복점 또는 항복강도  회  국토~부 고시 별표 4   ( 호표 64 )</t>
  </si>
  <si>
    <t>고급품질관리기술인</t>
  </si>
  <si>
    <t>철근콘크리트용 봉강  겉모양, 치수, 무게  회  국토~부 고시 별표 4   ( 호표 65 )</t>
  </si>
  <si>
    <t>철근이음  기계적이음 / 외관검사  회  국토~부 고시 별표 4   ( 호표 66 )</t>
  </si>
  <si>
    <t>초급품질관리원</t>
  </si>
  <si>
    <t>철근이음  기계적이음 / 인장시험  회  국토~부 고시 별표 4   ( 호표 67 )</t>
  </si>
  <si>
    <t>중급품질관리원</t>
  </si>
  <si>
    <t>석재  밀도 및 흡수율  회  국토~부 고시 별표 4   ( 호표 68 )</t>
  </si>
  <si>
    <t>상하수도요금</t>
  </si>
  <si>
    <t>석재  압축강도  회  국토~부 고시 별표 4   ( 호표 69 )</t>
  </si>
  <si>
    <t>특급품질관리기술인</t>
  </si>
  <si>
    <t>콘크리트벽돌  압축강도  회  국토~부 고시 별표 4   ( 호표 70 )</t>
  </si>
  <si>
    <t>속빈콘크리트블록  겉모양 및 치수  회  국토~부 고시 별표 4   ( 호표 71 )</t>
  </si>
  <si>
    <t>속빈콘크리트블록  압축강도  회  국토~부 고시 별표 4   ( 호표 72 )</t>
  </si>
  <si>
    <t>시멘트계 액체형 방수재  부착강도  회  국토~부 고시 별표 4   ( 호표 73 )</t>
  </si>
  <si>
    <t>시멘트계 액체형 방수재  압축강도  회  국토~부 고시 별표 4   ( 호표 74 )</t>
  </si>
  <si>
    <t>발포폴리스티렌단열재  겉모양, 치수, 밀도  회  국토~부 고시 별표 4   ( 호표 75 )</t>
  </si>
  <si>
    <t>발포폴리스티렌단열재  연소성  회  국토~부 고시 별표 4   ( 호표 76 )</t>
  </si>
  <si>
    <t>액화천연가스</t>
  </si>
  <si>
    <t>액화천연가스, 건설용</t>
  </si>
  <si>
    <t>경질폴리우레탄폼단열재  겉모양 및 치수  회  국토~부 고시 별표 4   ( 호표 77 )</t>
  </si>
  <si>
    <t>경질폴리우레탄폼단열재  열전도율  회  국토~부 고시 별표 4   ( 호표 78 )</t>
  </si>
  <si>
    <t>복층유리  겉모양 및 치수  회  국토~부 고시 별표 4   ( 호표 79 )</t>
  </si>
  <si>
    <t>복층유리  열 관류저항(단열성)  회  국토~부 고시 별표 4   ( 호표 80 )</t>
  </si>
  <si>
    <t>PVC계 바닥재  바닥타일 / 겉모양 및 치수  회  국토~부 고시 별표 4   ( 호표 81 )</t>
  </si>
  <si>
    <t>PVC계 바닥재  바닥타일 / 가열감량률  회  국토~부 고시 별표 4   ( 호표 82 )</t>
  </si>
  <si>
    <t>도자기질타일  겉모양 및 치수(모자이크타일 제외)  회  국토~부 고시 별표 4   ( 호표 83 )</t>
  </si>
  <si>
    <t>도자기질타일  흡수율  회  국토~부 고시 별표 4   ( 호표 84 )</t>
  </si>
  <si>
    <t>수성도료  1, 2종 / 열안정성  회  국토~부 고시 별표 4   ( 호표 85 )</t>
  </si>
  <si>
    <t>수성도료  1, 2종 / 건조시간  회  국토~부 고시 별표 4   ( 호표 86 )</t>
  </si>
  <si>
    <t>준공청소    M2  공통 2-11-3   ( 호표 87 )</t>
  </si>
  <si>
    <t>합판거푸집 - 자재비  3회  M2  공통 6-3-1   ( 호표 88 )</t>
  </si>
  <si>
    <t>합판거푸집 - 자재비</t>
  </si>
  <si>
    <t>3회</t>
  </si>
  <si>
    <t>호표 88</t>
  </si>
  <si>
    <t>내수합판</t>
  </si>
  <si>
    <t>내수합판, 1급, 12*1220*2440mm</t>
  </si>
  <si>
    <t>적용비율</t>
  </si>
  <si>
    <t>주재료비의 44.3%</t>
  </si>
  <si>
    <t>소모자재(박리재 등)</t>
  </si>
  <si>
    <t>주재료비의 8%</t>
  </si>
  <si>
    <t>합판거푸집 - 자재비  4회  M2  공통 6-3-1   ( 호표 89 )</t>
  </si>
  <si>
    <t>4회</t>
  </si>
  <si>
    <t>호표 89</t>
  </si>
  <si>
    <t>주재료비의 38%</t>
  </si>
  <si>
    <t>주재료비의 9%</t>
  </si>
  <si>
    <t>합판거푸집 - 인력투입  보통, 수직고 7m까지  M2  공통 6-3-1   ( 호표 90 )</t>
  </si>
  <si>
    <t>합판거푸집 - 인력투입</t>
  </si>
  <si>
    <t>보통, 수직고 7m까지</t>
  </si>
  <si>
    <t>호표 90</t>
  </si>
  <si>
    <t>인력품의 1%</t>
  </si>
  <si>
    <t>합판거푸집 설치 및 해체  보통 4회, 수직고 7m까지  M2  공통 6-3-1   ( 호표 91 )</t>
  </si>
  <si>
    <t>합판거푸집 - 인력투입  보통, 슬래브(경사도 20˚미만)  M2  공통 6-3-1   ( 호표 92 )</t>
  </si>
  <si>
    <t>보통, 슬래브(경사도 20˚미만)</t>
  </si>
  <si>
    <t>호표 92</t>
  </si>
  <si>
    <t>합판거푸집 설치 및 해체  보통 4회, 슬래브(경사도 20˚미만)  M2  공통 6-3-1   ( 호표 93 )</t>
  </si>
  <si>
    <t>합벽거푸집    M2     ( 호표 94 )</t>
  </si>
  <si>
    <t>2회</t>
  </si>
  <si>
    <t>호표 95</t>
  </si>
  <si>
    <t>합판거푸집 - 자재비  2회  M2  공통 6-3-1   ( 호표 95 )</t>
  </si>
  <si>
    <t>주재료비의 55%</t>
  </si>
  <si>
    <t>주재료비의 7%</t>
  </si>
  <si>
    <t>합판거푸집 - 인력투입  매우복잡, 수직고 7m까지  M2  공통 6-3-1   ( 호표 96 )</t>
  </si>
  <si>
    <t>매우복잡, 수직고 7m까지</t>
  </si>
  <si>
    <t>호표 96</t>
  </si>
  <si>
    <t>유로폼 - 재료비  3회, 간단  10M2  공통 6-3-3.2   ( 호표 97 )</t>
  </si>
  <si>
    <t>유로폼 - 재료비</t>
  </si>
  <si>
    <t>3회, 간단</t>
  </si>
  <si>
    <t>10M2</t>
  </si>
  <si>
    <t>호표 97</t>
  </si>
  <si>
    <t>건설용거푸집</t>
  </si>
  <si>
    <t>건설용거푸집, 강, 600*1200*63.5mm</t>
  </si>
  <si>
    <t>자재 195</t>
  </si>
  <si>
    <t>내부패널 / 부자재 / 소모자재</t>
  </si>
  <si>
    <t>주자재비의 24%</t>
  </si>
  <si>
    <t>유로폼 - 재료비  3회, 보통  10M2  공통 6-3-3.2   ( 호표 98 )</t>
  </si>
  <si>
    <t>3회, 보통</t>
  </si>
  <si>
    <t>호표 98</t>
  </si>
  <si>
    <t>주자재비의 44%</t>
  </si>
  <si>
    <t>유로폼 - 인력투입  보통, 수직고 7m까지  M2  공통 6-3-3.3   ( 호표 99 )</t>
  </si>
  <si>
    <t>유로폼 - 인력투입</t>
  </si>
  <si>
    <t>호표 99</t>
  </si>
  <si>
    <t>인력품의 3%</t>
  </si>
  <si>
    <t>유로폼 - 인력투입  간단, 수직고 7m까지  M2  공통 6-3-3.3   ( 호표 100 )</t>
  </si>
  <si>
    <t>간단, 수직고 7m까지</t>
  </si>
  <si>
    <t>호표 100</t>
  </si>
  <si>
    <t>유로폼 설치 및 해체  3회, 보통, 수직고 7m까지  M2  공통 6-3-3   ( 호표 101 )</t>
  </si>
  <si>
    <t>유로폼 설치 및 해체  3회, 간단, 수직고 7m까지  M2  공통 6-3-3   ( 호표 102 )</t>
  </si>
  <si>
    <t>철근 현장가공  Type-Ⅰ  TON  공통 6-2-2   ( 호표 103 )</t>
  </si>
  <si>
    <t>철근 현장가공</t>
  </si>
  <si>
    <t>호표 103</t>
  </si>
  <si>
    <t>철근공</t>
  </si>
  <si>
    <t>노임 5</t>
  </si>
  <si>
    <t>인력품의 9%</t>
  </si>
  <si>
    <t>철근 현장조립  Type-Ⅰ  TON  공통 6-2-3   ( 호표 104 )</t>
  </si>
  <si>
    <t>철근 현장조립</t>
  </si>
  <si>
    <t>호표 104</t>
  </si>
  <si>
    <t>철선, 어닐링, ∮0.9mm</t>
  </si>
  <si>
    <t>자재 200</t>
  </si>
  <si>
    <t>철근 현장조립  Type-Ⅰ, 소량(0.5ton 미만) 시공  TON  공통 6-2-3   ( 호표 105 )</t>
  </si>
  <si>
    <t>Type-Ⅰ, 소량(0.5ton 미만) 시공</t>
  </si>
  <si>
    <t>호표 105</t>
  </si>
  <si>
    <t>철근 현장가공 및 현장조립  Type-Ⅰ, 소량(0.5ton 미만) 시공  TON  공통 6-2-2, 3   ( 호표 106 )</t>
  </si>
  <si>
    <t>철근 현장가공 및 현장조립</t>
  </si>
  <si>
    <t>호표 106</t>
  </si>
  <si>
    <t>철근 공장가공  Type-Ⅰ  TON  공통 6-2-4   ( 호표 107 )</t>
  </si>
  <si>
    <t>철근 공장가공</t>
  </si>
  <si>
    <t>호표 107</t>
  </si>
  <si>
    <t>공장관리비</t>
  </si>
  <si>
    <t>인력품의 60%</t>
  </si>
  <si>
    <t>철근 공장가공 및 현장조립  Type-Ⅰ  TON  공통 6-2-2, 3   ( 호표 108 )</t>
  </si>
  <si>
    <t>레디믹스트콘크리트 인력운반 타설  무근구조물  M3  공통 6-1-1   ( 호표 109 )</t>
  </si>
  <si>
    <t>레디믹스트콘크리트 인력운반 타설</t>
  </si>
  <si>
    <t>무근구조물</t>
  </si>
  <si>
    <t>호표 109</t>
  </si>
  <si>
    <t>콘크리트공</t>
  </si>
  <si>
    <t>노임 9</t>
  </si>
  <si>
    <t>레디믹스트콘크리트 인력운반 소량(12㎥ 이하) 타설  철근구조물  M3  공통 6-1-1   ( 호표 110 )</t>
  </si>
  <si>
    <t>레디믹스트콘크리트 인력운반 소량(12㎥ 이하) 타설</t>
  </si>
  <si>
    <t>철근구조물</t>
  </si>
  <si>
    <t>호표 110</t>
  </si>
  <si>
    <t>콘크리트 펌프차 타설(무근, 진동기無)  slump 8~12cm, 매트기초 등, f2 : Type-Ⅰ, 36m  M3  공통 6-1-4   ( 호표 111 )</t>
  </si>
  <si>
    <t>노임 2</t>
  </si>
  <si>
    <t>인력품의 5%</t>
  </si>
  <si>
    <t>잔여 콘크리트</t>
  </si>
  <si>
    <t>콘크리트연석  300*150, 안전페인트  M     ( 호표 112 )</t>
  </si>
  <si>
    <t>모르타르 배합(배합품 포함)</t>
  </si>
  <si>
    <t>배합용적비 1:3, 시멘트, 모래 별도</t>
  </si>
  <si>
    <t>호표 133</t>
  </si>
  <si>
    <t>모르타르 바름(폭 30cm 이하 또는 원주면)</t>
  </si>
  <si>
    <t>3.6m 이하, 2회, 24.07m2/일당</t>
  </si>
  <si>
    <t>호표 137</t>
  </si>
  <si>
    <t>바탕만들기+안전페인트 붓칠+퍼티 및 연마</t>
  </si>
  <si>
    <t>con'c·mortar면, 2회 2급(재료비 미포함)</t>
  </si>
  <si>
    <t>호표 333</t>
  </si>
  <si>
    <t>안전페인트칠</t>
  </si>
  <si>
    <t>호표 336</t>
  </si>
  <si>
    <t>콘크리트 펌프차 타설  slump 15cm, 매트기초 등, f2 : Type-Ⅰ, 36m  M3  공통 6-1-4   ( 호표 113 )</t>
  </si>
  <si>
    <t>콘크리트 펌프차 타설  slump 15cm, 벽,기둥,슬래브 등, f2 : Type-Ⅰ, 36m  M3  공통 6-1-4   ( 호표 114 )</t>
  </si>
  <si>
    <t>신축줄눈  옥상, SAW CUT+코킹  M     ( 호표 115 )</t>
  </si>
  <si>
    <t>줄눈 절단</t>
  </si>
  <si>
    <t>호표 169</t>
  </si>
  <si>
    <t>줄눈 설치</t>
  </si>
  <si>
    <t>호표 170</t>
  </si>
  <si>
    <t>수밀코킹(우레탄)</t>
  </si>
  <si>
    <t>삼각, 15mm</t>
  </si>
  <si>
    <t>호표 168</t>
  </si>
  <si>
    <t>신축줄눈  주차장, SAW CUT+코킹  M     ( 호표 116 )</t>
  </si>
  <si>
    <t>삼각, 10mm</t>
  </si>
  <si>
    <t>호표 167</t>
  </si>
  <si>
    <t>지수판설치 - PVC 용접  PVC, H200*5t  M  공통 6-3-9.1   ( 호표 117 )</t>
  </si>
  <si>
    <t>폴리염화비닐지수판</t>
  </si>
  <si>
    <t>폴리염화비닐지수판, 200*5mm</t>
  </si>
  <si>
    <t>자재 84</t>
  </si>
  <si>
    <t>PVC용접봉</t>
  </si>
  <si>
    <t>PVC용접봉, ∮2.6mm</t>
  </si>
  <si>
    <t>자재 38</t>
  </si>
  <si>
    <t>철선, 어닐링, ∮4.0mm</t>
  </si>
  <si>
    <t>자재 199</t>
  </si>
  <si>
    <t>앵커 볼트 설치  ∮16 이하  개  건축 1-2-6   ( 호표 118 )</t>
  </si>
  <si>
    <t>앵커 볼트 설치</t>
  </si>
  <si>
    <t>∮16 이하</t>
  </si>
  <si>
    <t>호표 118</t>
  </si>
  <si>
    <t>철골공</t>
  </si>
  <si>
    <t>노임 7</t>
  </si>
  <si>
    <t>0.5B 벽돌쌓기 /벽돌포함  3.6m 이하  M2  건축 2-1-1   ( 호표 119 )</t>
  </si>
  <si>
    <t>조적공</t>
  </si>
  <si>
    <t>노임 10</t>
  </si>
  <si>
    <t>콘크리트벽돌, 190*57*90mm, 서울, C종2급</t>
  </si>
  <si>
    <t>자재 108</t>
  </si>
  <si>
    <t>1.0B 벽돌쌓기 /벽돌포함  3.6m 이하  M2  건축 2-1-1   ( 호표 120 )</t>
  </si>
  <si>
    <t>벽돌운반  인력, B2층  천매     ( 호표 121 )</t>
  </si>
  <si>
    <t>블록 보강쌓기(390*190*190), 사춤간격 800mm /자재포함  3.6m 이하, 양면  M2  건축 2-2-2   ( 호표 122 )</t>
  </si>
  <si>
    <t>속빈시멘트블록, 190*190*390mm, 서울</t>
  </si>
  <si>
    <t>자재 107</t>
  </si>
  <si>
    <t>블록 보강쌓기(390*190*150), 사춤간격 800mm /자재포함  3.6m 이하, 양면  M2  건축 2-2-2   ( 호표 123 )</t>
  </si>
  <si>
    <t>속빈시멘트블록, 150*190*390mm, 서울</t>
  </si>
  <si>
    <t>자재 106</t>
  </si>
  <si>
    <t>블록 보강쌓기(390*190*100), 사춤간격 800mm /자재포함  3.6m 이하, 한면  M2  건축 2-2-2   ( 호표 124 )</t>
  </si>
  <si>
    <t>속빈시멘트블록, 100*190*390mm, 서울</t>
  </si>
  <si>
    <t>자재 105</t>
  </si>
  <si>
    <t>인방보 설치  벽돌  M  건축 2-1-5   ( 호표 125 )</t>
  </si>
  <si>
    <t>인방보 설치</t>
  </si>
  <si>
    <t>벽돌</t>
  </si>
  <si>
    <t>호표 125</t>
  </si>
  <si>
    <t>철근콘크리트인방 제작 및 설치  150*200, 벽돌  M  공통 6-1,2,3   ( 호표 126 )</t>
  </si>
  <si>
    <t>자재 28</t>
  </si>
  <si>
    <t>철근콘크리트인방 제작 및 설치  200*200, 벽돌  M  공통 6-1,2,3   ( 호표 127 )</t>
  </si>
  <si>
    <t>블록상부사춤  4"*10mm  M     ( 호표 128 )</t>
  </si>
  <si>
    <t>시멘트(별도)</t>
  </si>
  <si>
    <t>자재 99</t>
  </si>
  <si>
    <t>(별도)</t>
  </si>
  <si>
    <t>자재 23</t>
  </si>
  <si>
    <t>미장공</t>
  </si>
  <si>
    <t>노임 16</t>
  </si>
  <si>
    <t>블록상부사춤  6"*10mm  M     ( 호표 129 )</t>
  </si>
  <si>
    <t>블록상부사춤  8"*10mm  M     ( 호표 130 )</t>
  </si>
  <si>
    <t>스트롱앙카설치  3/8"  개소     ( 호표 131 )</t>
  </si>
  <si>
    <t>스트롱앵커</t>
  </si>
  <si>
    <t>스트롱앵커, M10, 9.5mm</t>
  </si>
  <si>
    <t>자재 204</t>
  </si>
  <si>
    <t>전산볼트</t>
  </si>
  <si>
    <t>전산볼트, 탄소강, M10*1000mm</t>
  </si>
  <si>
    <t>자재 202</t>
  </si>
  <si>
    <t>모르타르 배합  모래채가름 포함  M3  건축 9-1-1   ( 호표 132 )</t>
  </si>
  <si>
    <t>모르타르 배합</t>
  </si>
  <si>
    <t>모래채가름 포함</t>
  </si>
  <si>
    <t>호표 132</t>
  </si>
  <si>
    <t>모르타르 배합(배합품 포함)  배합용적비 1:3, 시멘트, 모래 별도  M3  건축 9-1-1   ( 호표 133 )</t>
  </si>
  <si>
    <t>모르타르 바름  3.6m 이하, 1회, 40m2/일당  M2  건축 9-1-2   ( 호표 134 )</t>
  </si>
  <si>
    <t>3.6m 이하, 1회, 40m2/일당</t>
  </si>
  <si>
    <t>호표 134</t>
  </si>
  <si>
    <t>모르타르 바름  3.6m 이하, 2회, 29m2/일당  M2  건축 9-1-2   ( 호표 135 )</t>
  </si>
  <si>
    <t>3.6m 이하, 2회, 29m2/일당</t>
  </si>
  <si>
    <t>호표 135</t>
  </si>
  <si>
    <t>모르타르 바름  3.6m 이하, 3회, 20m2/일당  M2  건축 9-1-2   ( 호표 136 )</t>
  </si>
  <si>
    <t>3.6m 이하, 3회, 20m2/일당</t>
  </si>
  <si>
    <t>호표 136</t>
  </si>
  <si>
    <t>모르타르 바름(폭 30cm 이하 또는 원주면)  3.6m 이하, 2회, 24.07m2/일당  M2  건축 9-1-2   ( 호표 137 )</t>
  </si>
  <si>
    <t>모르타르 바름  내벽, 9mm(초벌)  M2  건축 9-1-2   ( 호표 138 )</t>
  </si>
  <si>
    <t>모르타르 바름  내벽, 10mm(메쉬미장)  M2  건축 9-1-2   ( 호표 139 )</t>
  </si>
  <si>
    <t>용접철망</t>
  </si>
  <si>
    <t>용접철망, 아연도, #8, 50*50</t>
  </si>
  <si>
    <t>자재 103</t>
  </si>
  <si>
    <t>모르타르 바름  내벽, 15mm  M2  건축 9-1-2   ( 호표 140 )</t>
  </si>
  <si>
    <t>모르타르 바름  외벽, 18mm  M2  건축 9-1-2   ( 호표 141 )</t>
  </si>
  <si>
    <t>모르타르 바름  바닥, 22mm  M2  건축 3-1-1 준용   ( 호표 142 )</t>
  </si>
  <si>
    <t>바탕 고르기</t>
  </si>
  <si>
    <t>바닥, 24mm 이하 기준, 62m2/일당</t>
  </si>
  <si>
    <t>호표 284</t>
  </si>
  <si>
    <t>모르타르 바름  바닥, 24mm  M2  건축 3-1-1 준용   ( 호표 143 )</t>
  </si>
  <si>
    <t>모르타르 바름  바닥, 27mm  M2  건축 3-1-1 준용   ( 호표 144 )</t>
  </si>
  <si>
    <t>모르타르 바름  바닥, 28mm  M2  건축 3-1-1 준용   ( 호표 145 )</t>
  </si>
  <si>
    <t>콘크리트 면마무리  천정  M2     ( 호표 146 )</t>
  </si>
  <si>
    <t>견출공</t>
  </si>
  <si>
    <t>노임 11</t>
  </si>
  <si>
    <t>콘크리트 면마무리  벽  M2     ( 호표 147 )</t>
  </si>
  <si>
    <t>모르타르 타설  50m2/일당  M3  건축 9-1-3   ( 호표 148 )</t>
  </si>
  <si>
    <t>모르타르 타설</t>
  </si>
  <si>
    <t>50m2/일당</t>
  </si>
  <si>
    <t>호표 148</t>
  </si>
  <si>
    <t>기계설비공</t>
  </si>
  <si>
    <t>노임 26</t>
  </si>
  <si>
    <t>표면 마무리  인력마감  M2  건축 9-1-4   ( 호표 149 )</t>
  </si>
  <si>
    <t>표면 마무리  기계마감  M2  건축 9-1-4   ( 호표 150 )</t>
  </si>
  <si>
    <t>콘크리트 조면처리  램프바닥  M2     ( 호표 151 )</t>
  </si>
  <si>
    <t>노임할증</t>
  </si>
  <si>
    <t>인력품의 55%</t>
  </si>
  <si>
    <t>판넬히팅  T=200mm(단50mm+몰30mm+필름난방+보호판2T)  M2     ( 호표 152 )</t>
  </si>
  <si>
    <t>단열재설치</t>
  </si>
  <si>
    <t>바닥깔기, 50MM (경질우레탄/심재준불연)</t>
  </si>
  <si>
    <t>호표 367</t>
  </si>
  <si>
    <t>모르타르</t>
  </si>
  <si>
    <t>모르타르, 1:3, 500kg</t>
  </si>
  <si>
    <t>자재 91</t>
  </si>
  <si>
    <t>코너비드 설치  재료비 별도  M  건축 8-1-2   ( 호표 153 )</t>
  </si>
  <si>
    <t>코너비드 설치</t>
  </si>
  <si>
    <t>재료비 별도</t>
  </si>
  <si>
    <t>호표 153</t>
  </si>
  <si>
    <t>베이스비드(홈내기) 설치  AL, H=10mm  M  건축 8-1-2   ( 호표 154 )</t>
  </si>
  <si>
    <t>코너비드</t>
  </si>
  <si>
    <t>코너비드, 알루미늄, 베이스, 10*10mm</t>
  </si>
  <si>
    <t>자재 140</t>
  </si>
  <si>
    <t>미장용코너비드 설치  스테인리스. 날개 50mm  M  건축 8-1-2   ( 호표 155 )</t>
  </si>
  <si>
    <t>코너비드, 스테인리스강, 코너, 50*50mm</t>
  </si>
  <si>
    <t>자재 142</t>
  </si>
  <si>
    <t>조인트비드 설치  AL, H=12mm(신축)  M  건축 8-1-2   ( 호표 156 )</t>
  </si>
  <si>
    <t>코너비드, 알루미늄, 죠인트, 12*25mm, 신축</t>
  </si>
  <si>
    <t>자재 139</t>
  </si>
  <si>
    <t>앵글코너가드  L-40*40*5t. 도장 포함  M     ( 호표 157 )</t>
  </si>
  <si>
    <t>L-40*40*5t. 도장 포함</t>
  </si>
  <si>
    <t>호표 157</t>
  </si>
  <si>
    <t>ㄱ형강</t>
  </si>
  <si>
    <t>ㄱ형강, 등변, 40*40*5mm</t>
  </si>
  <si>
    <t>자재 42</t>
  </si>
  <si>
    <t>일반봉강</t>
  </si>
  <si>
    <t>일반봉강, SS400, ∮9mm</t>
  </si>
  <si>
    <t>자재 48</t>
  </si>
  <si>
    <t>잡철물 제작 및 설치</t>
  </si>
  <si>
    <t>현장제작 설치, 일반철재</t>
  </si>
  <si>
    <t>호표 231</t>
  </si>
  <si>
    <t>녹막이페인트 붓칠(재료비 미포함)</t>
  </si>
  <si>
    <t>철재면, 1회 2종</t>
  </si>
  <si>
    <t>호표 308</t>
  </si>
  <si>
    <t>유성페인트 붓칠(재료비 미포함)</t>
  </si>
  <si>
    <t>호표 312</t>
  </si>
  <si>
    <t>녹막이 페인트칠 재료비(20년 품셈기준)</t>
  </si>
  <si>
    <t>철재면, 1회, 2종</t>
  </si>
  <si>
    <t>호표 307</t>
  </si>
  <si>
    <t>유성페인트 붓칠 재료비(20년 품셈기준)</t>
  </si>
  <si>
    <t>철재면, 2회, 1급</t>
  </si>
  <si>
    <t>호표 311</t>
  </si>
  <si>
    <t>앵글코너가드  L-50*50*4t. 도장 포함  M     ( 호표 158 )</t>
  </si>
  <si>
    <t>ㄱ형강, 등변, 50*50*4mm</t>
  </si>
  <si>
    <t>자재 43</t>
  </si>
  <si>
    <t>타일코너비드 설치  AL  M     ( 호표 159 )</t>
  </si>
  <si>
    <t>코너비드, 알루미늄, 코너, 13*13mm</t>
  </si>
  <si>
    <t>자재 141</t>
  </si>
  <si>
    <t>기밀성테이프  창호주위  M     ( 호표 160 )</t>
  </si>
  <si>
    <t>부틸시트방수</t>
  </si>
  <si>
    <t>GFT W100+ECO FORM</t>
  </si>
  <si>
    <t>자재 400</t>
  </si>
  <si>
    <t>내장공</t>
  </si>
  <si>
    <t>노임 19</t>
  </si>
  <si>
    <t>수밀코킹  재료비 별도  M  건축 6-6-1   ( 호표 161 )</t>
  </si>
  <si>
    <t>수밀코킹</t>
  </si>
  <si>
    <t>호표 161</t>
  </si>
  <si>
    <t>코킹공</t>
  </si>
  <si>
    <t>노임 29</t>
  </si>
  <si>
    <t>수밀코킹(실리콘)  삼각, 5mm이하, 방균용  M  건축 6-6-1   ( 호표 162 )</t>
  </si>
  <si>
    <t>실링재</t>
  </si>
  <si>
    <t>실링재, 실리콘, 비초산, 방균용</t>
  </si>
  <si>
    <t>자재 237</t>
  </si>
  <si>
    <t>유리주위 코킹  5*5, 실리콘  M  건축 6-6-1   ( 호표 163 )</t>
  </si>
  <si>
    <t>실링재, 실리콘, 비초산, 유리용, 창호주위</t>
  </si>
  <si>
    <t>자재 235</t>
  </si>
  <si>
    <t>구조용 코킹  5*16, 실리콘  M  건축 6-6-1   ( 호표 164 )</t>
  </si>
  <si>
    <t>실링재, 실리콘, 비초산, 구조용</t>
  </si>
  <si>
    <t>자재 236</t>
  </si>
  <si>
    <t>노턴테이프    M     ( 호표 165 )</t>
  </si>
  <si>
    <t>자재 32</t>
  </si>
  <si>
    <t>수밀코킹(실리콘)  삼각, 10mm, 창호주위  M  건축 6-6-1   ( 호표 166 )</t>
  </si>
  <si>
    <t>수밀코킹(우레탄)  삼각, 10mm  M  건축 6-6-1   ( 호표 167 )</t>
  </si>
  <si>
    <t>실링재, 폴리우레탄</t>
  </si>
  <si>
    <t>자재 239</t>
  </si>
  <si>
    <t>수밀코킹(우레탄)  삼각, 15mm  M  건축 6-6-1   ( 호표 168 )</t>
  </si>
  <si>
    <t>줄눈 절단    M  건축 6-6-2   ( 호표 169 )</t>
  </si>
  <si>
    <t>방수공</t>
  </si>
  <si>
    <t>노임 15</t>
  </si>
  <si>
    <t>줄눈 설치    M  건축 6-6-3   ( 호표 170 )</t>
  </si>
  <si>
    <t>방수모르타르 바름  20mm 이하, 벽돌, 콘크리트 바탕  M2  건축 6-4-3   ( 호표 171 )</t>
  </si>
  <si>
    <t>방수 모르타르 비빔</t>
  </si>
  <si>
    <t>1:3, 방수액 포함</t>
  </si>
  <si>
    <t>호표 172</t>
  </si>
  <si>
    <t>방수 모르타르 비빔  1:3, 방수액 포함  M3  건축 12-7-1   ( 호표 172 )</t>
  </si>
  <si>
    <t>기타도막방수재</t>
  </si>
  <si>
    <t>기타도막방수재, 방수액고점도(1:50희석)</t>
  </si>
  <si>
    <t>자재 30</t>
  </si>
  <si>
    <t>침투식액체방수  바닥  M2     ( 호표 173 )</t>
  </si>
  <si>
    <t>침투식 액체방수</t>
  </si>
  <si>
    <t>TRP-300</t>
  </si>
  <si>
    <t>자재 358</t>
  </si>
  <si>
    <t>침투식액체방수  벽  M2     ( 호표 174 )</t>
  </si>
  <si>
    <t>시멘트 액체방수  바닥  M2     ( 호표 175 )</t>
  </si>
  <si>
    <t>몰탈방수재</t>
  </si>
  <si>
    <t>S-500</t>
  </si>
  <si>
    <t>자재 296</t>
  </si>
  <si>
    <t>시멘트 액체방수  벽  M2     ( 호표 176 )</t>
  </si>
  <si>
    <t>세라믹메탈계 방수  바닥  M2     ( 호표 177 )</t>
  </si>
  <si>
    <t>프라이머</t>
  </si>
  <si>
    <t>자재 408</t>
  </si>
  <si>
    <t>바탕조정</t>
  </si>
  <si>
    <t>자재 409</t>
  </si>
  <si>
    <t>수용성방수방식재</t>
  </si>
  <si>
    <t>자재 410</t>
  </si>
  <si>
    <t>주재료비의 3%</t>
  </si>
  <si>
    <t>세라믹메탈계 방수  벽  M2     ( 호표 178 )</t>
  </si>
  <si>
    <t>세라믹메탈계 방수  천정  M2     ( 호표 179 )</t>
  </si>
  <si>
    <t>도막방수  코너  M     ( 호표 180 )</t>
  </si>
  <si>
    <t>우레탄도막방수</t>
  </si>
  <si>
    <t>벽, 비노출 3MM</t>
  </si>
  <si>
    <t>㎡</t>
  </si>
  <si>
    <t>자재 257</t>
  </si>
  <si>
    <t>우레탄 도막방수  바닥, 비노출  M2     ( 호표 181 )</t>
  </si>
  <si>
    <t>수성프라이머</t>
  </si>
  <si>
    <t>자재 403</t>
  </si>
  <si>
    <t>SKYFIX100</t>
  </si>
  <si>
    <t>자재 404</t>
  </si>
  <si>
    <t>SKYFIX파우더</t>
  </si>
  <si>
    <t>자재 405</t>
  </si>
  <si>
    <t>SPAN보강섬유</t>
  </si>
  <si>
    <t>자재 406</t>
  </si>
  <si>
    <t>주재료비의 2%</t>
  </si>
  <si>
    <t>우레탄 도막방수  바닥, 노출  M2     ( 호표 182 )</t>
  </si>
  <si>
    <t>SKYFIX TOP</t>
  </si>
  <si>
    <t>자재 407</t>
  </si>
  <si>
    <t>우레탄 도막방수  벽, 노출  M2     ( 호표 183 )</t>
  </si>
  <si>
    <t>복합방수  바닥, 비노출  M2     ( 호표 184 )</t>
  </si>
  <si>
    <t>SSAP프라이머</t>
  </si>
  <si>
    <t>자재 411</t>
  </si>
  <si>
    <t>SSAP시트</t>
  </si>
  <si>
    <t>자재 412</t>
  </si>
  <si>
    <t>SSAP우레탄</t>
  </si>
  <si>
    <t>자재 413</t>
  </si>
  <si>
    <t>SSAP우레탄(논탈형)</t>
  </si>
  <si>
    <t>자재 414</t>
  </si>
  <si>
    <t>SSAP보강테이프</t>
  </si>
  <si>
    <t>자재 415</t>
  </si>
  <si>
    <t>우레탄희석제</t>
  </si>
  <si>
    <t>자재 416</t>
  </si>
  <si>
    <t>복합방수  벽, 비노출  M2     ( 호표 185 )</t>
  </si>
  <si>
    <t>구체방수  지하벽체  M3     ( 호표 186 )</t>
  </si>
  <si>
    <t>페네트론어드믹스</t>
  </si>
  <si>
    <t>자가치유형</t>
  </si>
  <si>
    <t>자재 417</t>
  </si>
  <si>
    <t>보호모르타르 / 벽  콘크리트면, 24mm  M2  건축 3-1-1   ( 호표 187 )</t>
  </si>
  <si>
    <t>벽, 24mm 이하 기준, 45m2/일당</t>
  </si>
  <si>
    <t>호표 283</t>
  </si>
  <si>
    <t>바닥용 배수판 설치  규격 0.5m2이하, 시공량 210m2/일당  M2  건축 5-1-5   ( 호표 188 )</t>
  </si>
  <si>
    <t>바닥용 배수판 설치</t>
  </si>
  <si>
    <t>규격 0.5m2이하, 시공량 210m2/일당</t>
  </si>
  <si>
    <t>호표 188</t>
  </si>
  <si>
    <t>배수판설치  지하용수, 500*500*45mm  M2     ( 호표 189 )</t>
  </si>
  <si>
    <t>배수판</t>
  </si>
  <si>
    <t>500*500*45mm, 지하용수</t>
  </si>
  <si>
    <t>자재 243</t>
  </si>
  <si>
    <t>토목용부직포</t>
  </si>
  <si>
    <t>토목용부직포, 부직포, 장섬유</t>
  </si>
  <si>
    <t>자재 104</t>
  </si>
  <si>
    <t>배수판설치  벽,50T  M2     ( 호표 190 )</t>
  </si>
  <si>
    <t>벽체용, 50mm</t>
  </si>
  <si>
    <t>자재 244</t>
  </si>
  <si>
    <t>벽체용 배수판 설치</t>
  </si>
  <si>
    <t>규격 0.5m2이하 기준, 시공량 50m2/일당</t>
  </si>
  <si>
    <t>호표 191</t>
  </si>
  <si>
    <t>벽체용 배수판 설치  규격 0.5m2이하 기준, 시공량 50m2/일당  M2  건축 5-3-8   ( 호표 191 )</t>
  </si>
  <si>
    <t>목재후로링 깔기 (후로링 관급)  바닥,22T(AL장선1T+방진고무11T+이중합판장선27T+합판15T)  M2     ( 호표 192 )</t>
  </si>
  <si>
    <t>후로링 깔기(관급자재)</t>
  </si>
  <si>
    <t>북미경질단풍나무 22T*60*1800</t>
  </si>
  <si>
    <t>자재 334</t>
  </si>
  <si>
    <t>시스템마루틀 설치</t>
  </si>
  <si>
    <t>T15합판+T27이중합판장선+T11방진고무+T1AL보강재</t>
  </si>
  <si>
    <t>자재 335</t>
  </si>
  <si>
    <t>플로어링 마루 설치    M2  건축 5-1-3   ( 호표 193 )</t>
  </si>
  <si>
    <t>플로어링 마루 설치</t>
  </si>
  <si>
    <t>호표 193</t>
  </si>
  <si>
    <t>강화마루 깔기  바닥, 8T  M2  건축 5-1-3   ( 호표 194 )</t>
  </si>
  <si>
    <t>강화마루</t>
  </si>
  <si>
    <t>8t</t>
  </si>
  <si>
    <t>자재 150</t>
  </si>
  <si>
    <t>DRY WALL(DS1/AW-100)  차음GB12.5T*2겹 + GW50T + 차음GB12.5T*2겹  M2     ( 호표 195 )</t>
  </si>
  <si>
    <t>차음석고보드</t>
  </si>
  <si>
    <t>12.5T, 900*2400</t>
  </si>
  <si>
    <t>자재 343</t>
  </si>
  <si>
    <t>AW-STUD</t>
  </si>
  <si>
    <t>100*45*0.6T</t>
  </si>
  <si>
    <t>자재 344</t>
  </si>
  <si>
    <t>AC-RUNNER</t>
  </si>
  <si>
    <t>102*40*0.8T</t>
  </si>
  <si>
    <t>자재 345</t>
  </si>
  <si>
    <t>핀(런너고정용)</t>
  </si>
  <si>
    <t>NK-27</t>
  </si>
  <si>
    <t>자재 346</t>
  </si>
  <si>
    <t>석고보드 나사못</t>
  </si>
  <si>
    <t>Φ3.5*32</t>
  </si>
  <si>
    <t>자재 347</t>
  </si>
  <si>
    <t>Φ3.5*41</t>
  </si>
  <si>
    <t>자재 348</t>
  </si>
  <si>
    <t>조인트테이프</t>
  </si>
  <si>
    <t>망사형</t>
  </si>
  <si>
    <t>자재 349</t>
  </si>
  <si>
    <t>조인트컴파운드</t>
  </si>
  <si>
    <t>레디믹스형</t>
  </si>
  <si>
    <t>자재 350</t>
  </si>
  <si>
    <t>실런트</t>
  </si>
  <si>
    <t>310ml</t>
  </si>
  <si>
    <t>C/T</t>
  </si>
  <si>
    <t>자재 351</t>
  </si>
  <si>
    <t>유리면</t>
  </si>
  <si>
    <t>24K 50T</t>
  </si>
  <si>
    <t>자재 352</t>
  </si>
  <si>
    <t>단열재고정핀</t>
  </si>
  <si>
    <t>50형</t>
  </si>
  <si>
    <t>자재 353</t>
  </si>
  <si>
    <t>철공</t>
  </si>
  <si>
    <t>노임 6</t>
  </si>
  <si>
    <t>도장공</t>
  </si>
  <si>
    <t>노임 18</t>
  </si>
  <si>
    <t>DRY WALL(DS1A/AW-100)  차음GB12.5T*2겹 + GW50T + 차음GB12.5T*1겹+방수방균12.5T  M2     ( 호표 196 )</t>
  </si>
  <si>
    <t>아쿠아락E</t>
  </si>
  <si>
    <t>12.5T, 900*1800</t>
  </si>
  <si>
    <t>자재 370</t>
  </si>
  <si>
    <t>DRY WALL(D1/C-100)  GB12.5T*2겹 + GW50T + GB12.5T*2겹  M2     ( 호표 197 )</t>
  </si>
  <si>
    <t>일반석고보드</t>
  </si>
  <si>
    <t>자재 354</t>
  </si>
  <si>
    <t>C-STUD</t>
  </si>
  <si>
    <t>100*45*0.8T</t>
  </si>
  <si>
    <t>자재 355</t>
  </si>
  <si>
    <t>C-RUNNER</t>
  </si>
  <si>
    <t>자재 356</t>
  </si>
  <si>
    <t>DRY WALL(D2/C-100)  GB12.5T*2겹 + GB12.5T*2겹  M2     ( 호표 198 )</t>
  </si>
  <si>
    <t>DRY WALL(DL1/FURRING 22*35*70*0.5t)  GB12.5T*1겹  M2     ( 호표 199 )</t>
  </si>
  <si>
    <t>퍼링채널</t>
  </si>
  <si>
    <t>0.5*22*35*70</t>
  </si>
  <si>
    <t>m2</t>
  </si>
  <si>
    <t>자재 396</t>
  </si>
  <si>
    <t>DRY WALL(DL2/FURRING 22*35*70*0.5t)  방수방균GB12.5T*1겹  M2     ( 호표 200 )</t>
  </si>
  <si>
    <t>창호상부 보강틀(A705-5)  H:1150,(ㅁ50*50*2.3t@600+L-50*50*4t@1200),도장유  M     ( 호표 201 )</t>
  </si>
  <si>
    <t>각파이프설치</t>
  </si>
  <si>
    <t>ㅁ50*50*2.3</t>
  </si>
  <si>
    <t>호표 392</t>
  </si>
  <si>
    <t>앵글설치</t>
  </si>
  <si>
    <t>L-50*50*4</t>
  </si>
  <si>
    <t>호표 393</t>
  </si>
  <si>
    <t>창호상부 보강틀(A705-5)  H:1200,(ㅁ50*50*2.3t@600+L-50*50*4t@1200),도장유  M     ( 호표 202 )</t>
  </si>
  <si>
    <t>천정상부측면마감(도서관)  H:1300*GB12.5T*2겹 일면(ㅁ50*50*2.3t)  M     ( 호표 203 )</t>
  </si>
  <si>
    <t>석고보드</t>
  </si>
  <si>
    <t>석고보드, 평보드, 12.5*900*1800mm(㎡)</t>
  </si>
  <si>
    <t>자재 149</t>
  </si>
  <si>
    <t>석고판 설치(나사고정) - 바탕용</t>
  </si>
  <si>
    <t>벽, 2겹 붙임</t>
  </si>
  <si>
    <t>호표 357</t>
  </si>
  <si>
    <t>천정상부측면마감(도서관부속실)  H:550*GB12.5T*2겹 일면(ㅁ50*50*2.3t)  M     ( 호표 204 )</t>
  </si>
  <si>
    <t>흡음보드  벽,12T+합판 /목재틀포함  M2     ( 호표 205 )</t>
  </si>
  <si>
    <t>흡음재 설치</t>
  </si>
  <si>
    <t>목재틀+T9합판+T12MDF타공흡음재</t>
  </si>
  <si>
    <t>자재 337</t>
  </si>
  <si>
    <t>스테인리스사다리  W:400, D38.1+25.4*2t  M     ( 호표 206 )</t>
  </si>
  <si>
    <t>스테인리스사다리</t>
  </si>
  <si>
    <t>W:400, D38.1+25.4*2t</t>
  </si>
  <si>
    <t>호표 206</t>
  </si>
  <si>
    <t>기계구조용스테인리스강관</t>
  </si>
  <si>
    <t>기계구조용스테인리스강관, ∮38.1*2.0mm</t>
  </si>
  <si>
    <t>자재 252</t>
  </si>
  <si>
    <t>기계구조용스테인리스강관, ∮25.4*2.0mm</t>
  </si>
  <si>
    <t>자재 250</t>
  </si>
  <si>
    <t>세트앵커</t>
  </si>
  <si>
    <t>세트앵커, M10*L75mm</t>
  </si>
  <si>
    <t>자재 203</t>
  </si>
  <si>
    <t>스테인리스 CAP</t>
  </si>
  <si>
    <t>D60*1.2t</t>
  </si>
  <si>
    <t>호표 213</t>
  </si>
  <si>
    <t>현장제작 설치, 경량철재</t>
  </si>
  <si>
    <t>호표 232</t>
  </si>
  <si>
    <t>철강설, 스텐레스, 작업설부산물</t>
  </si>
  <si>
    <t>자재 29</t>
  </si>
  <si>
    <t>스테인리스사다리  W:500, D38.1+25.4*2t  M     ( 호표 207 )</t>
  </si>
  <si>
    <t>W:500, D38.1+25.4*2t</t>
  </si>
  <si>
    <t>호표 207</t>
  </si>
  <si>
    <t>스테인리스사다리(A-TYPE/옥탑지붕층)  400*4050, D38.1+25.4*2t,안전망포함  개     ( 호표 208 )</t>
  </si>
  <si>
    <t>스텐강판제작설치</t>
  </si>
  <si>
    <t>T4.0t</t>
  </si>
  <si>
    <t>호표 391</t>
  </si>
  <si>
    <t>기계구조용스테인리스강관, ∮19.1*2.0mm</t>
  </si>
  <si>
    <t>자재 249</t>
  </si>
  <si>
    <t>스테인리스사다리(B-TYPE/정화조관리층)  500*4550, D38.1+25.4*2t  개     ( 호표 209 )</t>
  </si>
  <si>
    <t>스테인리스사다리(C-TYPE/PIT점검구)  400*1590, D38.1+25.4*2t  개     ( 호표 210 )</t>
  </si>
  <si>
    <t>용접식난간 설치  현장제작 설치, 철제 난간  kg  건축 8-2-1   ( 호표 211 )</t>
  </si>
  <si>
    <t>용접식난간 설치</t>
  </si>
  <si>
    <t>현장제작 설치, 철제 난간</t>
  </si>
  <si>
    <t>호표 211</t>
  </si>
  <si>
    <t>용접공</t>
  </si>
  <si>
    <t>노임 8</t>
  </si>
  <si>
    <t>스틸 CAP  D60*1.4t  개     ( 호표 212 )</t>
  </si>
  <si>
    <t>스틸 CAP</t>
  </si>
  <si>
    <t>D60*1.4t</t>
  </si>
  <si>
    <t>호표 212</t>
  </si>
  <si>
    <t>일반구조용압연강판</t>
  </si>
  <si>
    <t>일반구조용압연강판, 1.4mm</t>
  </si>
  <si>
    <t>자재 75</t>
  </si>
  <si>
    <t>스테인리스 CAP  D60*1.2t  개     ( 호표 213 )</t>
  </si>
  <si>
    <t>스테인리스강판</t>
  </si>
  <si>
    <t>스테인리스강판, STS304, 1.2mm</t>
  </si>
  <si>
    <t>자재 79</t>
  </si>
  <si>
    <t>핸드레일(A-TYPE/벽부형) /난간內  Ø35집성목+Ø16.8 STS,H:78  M     ( 호표 214 )</t>
  </si>
  <si>
    <t>핸드레일(A-TYPE/벽부형) /난간內</t>
  </si>
  <si>
    <t>호표 214</t>
  </si>
  <si>
    <t>집성목</t>
  </si>
  <si>
    <t>D35</t>
  </si>
  <si>
    <t>자재 151</t>
  </si>
  <si>
    <t>크리어락카칠</t>
  </si>
  <si>
    <t>목재면,7회</t>
  </si>
  <si>
    <t>자재 258</t>
  </si>
  <si>
    <t>일반봉강, SS400, ∮16mm</t>
  </si>
  <si>
    <t>자재 46</t>
  </si>
  <si>
    <t>핸드레일(A-TYPE)  Ø35집성목+FB-20*9+Ø8 ST'L,H:900  M     ( 호표 215 )</t>
  </si>
  <si>
    <t>평강</t>
  </si>
  <si>
    <t>평강, t9*29∼50mm</t>
  </si>
  <si>
    <t>자재 49</t>
  </si>
  <si>
    <t>일반봉강, SS400, ∮12mm</t>
  </si>
  <si>
    <t>자재 44</t>
  </si>
  <si>
    <t>핸드레일(A-TYPE)  Ø35집성목+FB-20*9+Ø8 ST'L,H:1200  M     ( 호표 216 )</t>
  </si>
  <si>
    <t>핸드레일(A-TYPE/벽부형)  Ø35집성목+Ø16.8 STS,H:78  M     ( 호표 217 )</t>
  </si>
  <si>
    <t>핸드레일(A-1 TYPE)  W50*9T+28*6 ST'L + 집성목중간손스침,H:1200  M     ( 호표 218 )</t>
  </si>
  <si>
    <t>일반구조용압연강판, 6.0mm</t>
  </si>
  <si>
    <t>자재 73</t>
  </si>
  <si>
    <t>일반구조용압연강판, 9.0mm</t>
  </si>
  <si>
    <t>자재 78</t>
  </si>
  <si>
    <t>핸드레일(A-1 TYPE/벽부형)  Ø35집성목+Ø16.8 STS,H:78  M     ( 호표 219 )</t>
  </si>
  <si>
    <t>핸드레일(B TYPE)  W50*9T+28*6+50*9, ST'L,H:1200  M     ( 호표 220 )</t>
  </si>
  <si>
    <t>핸드레일(B-1 TYPE)  W50*9T+28*6+50*9, ST'L,H:1800  M     ( 호표 221 )</t>
  </si>
  <si>
    <t>핸드레일(C TYPE)  Ø35*1.5t+Ø28 ST'L,H:900  M     ( 호표 222 )</t>
  </si>
  <si>
    <t>일반구조용탄소강관</t>
  </si>
  <si>
    <t>일반구조용탄소강관, 열연, ∮50.8*1.4mm</t>
  </si>
  <si>
    <t>자재 248</t>
  </si>
  <si>
    <t>일반구조용탄소강관, 열연, ∮25.4*1.4mm</t>
  </si>
  <si>
    <t>자재 247</t>
  </si>
  <si>
    <t>스틸점검구뚜껑(정화조점검)  무늬강판, 700*700*3.2t  개     ( 호표 223 )</t>
  </si>
  <si>
    <t>무늬강판</t>
  </si>
  <si>
    <t>무늬강판, 3.2mm</t>
  </si>
  <si>
    <t>자재 72</t>
  </si>
  <si>
    <t>ㄱ형강, 등변, 25*25*3mm</t>
  </si>
  <si>
    <t>자재 40</t>
  </si>
  <si>
    <t>일반봉강, SS400, ∮13mm</t>
  </si>
  <si>
    <t>자재 45</t>
  </si>
  <si>
    <t>스틸점검구뚜껑(PIT점검)  무늬강판, 700*700*3.2t  개     ( 호표 224 )</t>
  </si>
  <si>
    <t>스틸점검구뚜껑(집수정)  아연GT, 1000*1000. I-50*5*3  개     ( 호표 225 )</t>
  </si>
  <si>
    <t>스틸그레이팅</t>
  </si>
  <si>
    <t>스틸그레이팅, 집배수용, I-50*5*3, 995*500(t14)</t>
  </si>
  <si>
    <t>자재 88</t>
  </si>
  <si>
    <t>평강, t6*38∼75mm</t>
  </si>
  <si>
    <t>자재 51</t>
  </si>
  <si>
    <t>아연도금</t>
  </si>
  <si>
    <t>자재 85</t>
  </si>
  <si>
    <t>스틸점검구뚜껑(집수정)  아연GT, 1200*1200. I-50*5*3  개     ( 호표 226 )</t>
  </si>
  <si>
    <t>오픈트랜치  한면, L-30*30*3t 아연도금  M     ( 호표 227 )</t>
  </si>
  <si>
    <t>ㄱ형강, 등변, 30*30*3mm</t>
  </si>
  <si>
    <t>자재 41</t>
  </si>
  <si>
    <t>평강, t3*19∼50mm</t>
  </si>
  <si>
    <t>자재 50</t>
  </si>
  <si>
    <t>트랜치  스테인리스, W150. I-25*4  M     ( 호표 228 )</t>
  </si>
  <si>
    <t>스테인리스강판, STS304, 2.0mm</t>
  </si>
  <si>
    <t>자재 81</t>
  </si>
  <si>
    <t>스테인리스강판, STS304, 3.0mm</t>
  </si>
  <si>
    <t>자재 82</t>
  </si>
  <si>
    <t>트랜치  아연도그레이팅, W200. I-25*25*4t  M     ( 호표 229 )</t>
  </si>
  <si>
    <t>상판용, I-25*5*3, 995*1000mm</t>
  </si>
  <si>
    <t>자재 86</t>
  </si>
  <si>
    <t>트랜치(무소음)  W200. L-40*40*5t  M     ( 호표 230 )</t>
  </si>
  <si>
    <t>무소음트랜치</t>
  </si>
  <si>
    <t>W200</t>
  </si>
  <si>
    <t>자재 87</t>
  </si>
  <si>
    <t>잡철물 제작 및 설치  현장제작 설치, 일반철재  kg  건축 8-3-1   ( 호표 231 )</t>
  </si>
  <si>
    <t>잡철물 제작 및 설치  현장제작 설치, 경량철재  kg  건축 8-3-1   ( 호표 232 )</t>
  </si>
  <si>
    <t>인력품의 4%</t>
  </si>
  <si>
    <t>파라펫링  스테인리스, D100*19t  개     ( 호표 233 )</t>
  </si>
  <si>
    <t>스테인리스강봉</t>
  </si>
  <si>
    <t>스테인리스강봉, STS304, ∮13.1∼25.4mm</t>
  </si>
  <si>
    <t>자재 52</t>
  </si>
  <si>
    <t>엘리베이터후크  Ø100*22t STL  개     ( 호표 234 )</t>
  </si>
  <si>
    <t>일반봉강, SS400, ∮22mm</t>
  </si>
  <si>
    <t>자재 47</t>
  </si>
  <si>
    <t>태양광 지붕시스템 거터    M     ( 호표 235 )</t>
  </si>
  <si>
    <t>T1.5t</t>
  </si>
  <si>
    <t>호표 390</t>
  </si>
  <si>
    <t>태양광 시스템 하지철물    M2     ( 호표 236 )</t>
  </si>
  <si>
    <t>금속 선홈통 설치  지름 150mm, 두께 2mm 이하 기준  M  건축 7-2-3   ( 호표 237 )</t>
  </si>
  <si>
    <t>금속 선홈통 설치</t>
  </si>
  <si>
    <t>지름 150mm, 두께 2mm 이하 기준</t>
  </si>
  <si>
    <t>호표 237</t>
  </si>
  <si>
    <t>배관공</t>
  </si>
  <si>
    <t>노임 22</t>
  </si>
  <si>
    <t>염화비닐 선홈통 설치  지름 150mm 이하 기준  M  건축 7-2-4   ( 호표 238 )</t>
  </si>
  <si>
    <t>염화비닐 선홈통 설치</t>
  </si>
  <si>
    <t>지름 150mm 이하 기준</t>
  </si>
  <si>
    <t>호표 238</t>
  </si>
  <si>
    <t>PVC SLEEVE  Ø50  EA  건축 7-2-4   ( 호표 239 )</t>
  </si>
  <si>
    <t>일반용경질폴리염화비닐관</t>
  </si>
  <si>
    <t>일반용 VN SDR 33(구 VG2), ∮50mm</t>
  </si>
  <si>
    <t>자재 245</t>
  </si>
  <si>
    <t>선홈통-스텐레스파이프-설치  D100*2t  M     ( 호표 240 )</t>
  </si>
  <si>
    <t>기계구조용스테인리스강관, ∮101.6*1.5mm</t>
  </si>
  <si>
    <t>자재 251</t>
  </si>
  <si>
    <t>일반철물</t>
  </si>
  <si>
    <t>일반철물, 선홈통지지철물, STS</t>
  </si>
  <si>
    <t>자재 213</t>
  </si>
  <si>
    <t>스텐 상자홈통 설치  250*250*250*1.5t  EA     ( 호표 241 )</t>
  </si>
  <si>
    <t>스테인리스강판, STS304, 1.5mm</t>
  </si>
  <si>
    <t>자재 80</t>
  </si>
  <si>
    <t>루프드레인 설치    개소  건축 7-3-1   ( 호표 242 )</t>
  </si>
  <si>
    <t>호표 242</t>
  </si>
  <si>
    <t>루프드레인 설치  수직형, D125mm  개소  건축 7-3-1   ( 호표 243 )</t>
  </si>
  <si>
    <t>루프드레인</t>
  </si>
  <si>
    <t>루프드레인, ISRD1610, 125mm</t>
  </si>
  <si>
    <t>자재 128</t>
  </si>
  <si>
    <t>재료비의 2%</t>
  </si>
  <si>
    <t>루프드레인 설치  L형, D125mm  개소  건축 7-3-1   ( 호표 244 )</t>
  </si>
  <si>
    <t>루프드레인, L형, ISRD8570, 125mm</t>
  </si>
  <si>
    <t>자재 129</t>
  </si>
  <si>
    <t>ASD01 /후레임은 관급  2.000 x 2.300 = 4.600  EA     ( 호표 245 )</t>
  </si>
  <si>
    <t>ASD-1</t>
  </si>
  <si>
    <t>2000*2300</t>
  </si>
  <si>
    <t>자재 297</t>
  </si>
  <si>
    <t>ASD02 /후레임은 관급  2.100 x 2.300 = 4.830  EA     ( 호표 246 )</t>
  </si>
  <si>
    <t>ASD-2,4</t>
  </si>
  <si>
    <t>2100*2300</t>
  </si>
  <si>
    <t>자재 298</t>
  </si>
  <si>
    <t>ASD03 .후레임은 관급  3.800 x 2.300 = 8.740  EA     ( 호표 247 )</t>
  </si>
  <si>
    <t>ASD-3</t>
  </si>
  <si>
    <t>3800*2300</t>
  </si>
  <si>
    <t>자재 299</t>
  </si>
  <si>
    <t>ASD04 /후레임은 관급  2.100 x 2.300 = 4.830  EA     ( 호표 248 )</t>
  </si>
  <si>
    <t>FRW01  0.400 x 2.400 = 0.960  EA     ( 호표 249 )</t>
  </si>
  <si>
    <t>FRW-1, 방화 단열창</t>
  </si>
  <si>
    <t>400*2400</t>
  </si>
  <si>
    <t>자재 132</t>
  </si>
  <si>
    <t>알루미늄창호 설치</t>
  </si>
  <si>
    <t>창호면적 m2, 1.0 이하</t>
  </si>
  <si>
    <t>호표 272</t>
  </si>
  <si>
    <t>FRW02  0.400 x 2.250 = 0.900  EA     ( 호표 250 )</t>
  </si>
  <si>
    <t>FRW-2, 방화 단열창</t>
  </si>
  <si>
    <t>400*2250</t>
  </si>
  <si>
    <t>자재 133</t>
  </si>
  <si>
    <t>FRW03  0.400 x 1.750 = 0.700  EA     ( 호표 251 )</t>
  </si>
  <si>
    <t>FRW-3, 방화 단열창</t>
  </si>
  <si>
    <t>400*1750</t>
  </si>
  <si>
    <t>자재 134</t>
  </si>
  <si>
    <t>FRW04  0.400 x 1.300 = 0.520  EA     ( 호표 252 )</t>
  </si>
  <si>
    <t>FRW-4, 방화 단열창</t>
  </si>
  <si>
    <t>400*1300</t>
  </si>
  <si>
    <t>자재 135</t>
  </si>
  <si>
    <t>FRW05  0.400 x 0.900 = 0.360  EA     ( 호표 253 )</t>
  </si>
  <si>
    <t>FRW-5, 방화 단열창</t>
  </si>
  <si>
    <t>400*900</t>
  </si>
  <si>
    <t>자재 136</t>
  </si>
  <si>
    <t>FRW06  0.800 x 1.900 = 1.520  EA     ( 호표 254 )</t>
  </si>
  <si>
    <t>FRW-6, 방화 단열창</t>
  </si>
  <si>
    <t>800*1900</t>
  </si>
  <si>
    <t>자재 137</t>
  </si>
  <si>
    <t>창호면적 m2, 1.0 ~ 3.0 이하</t>
  </si>
  <si>
    <t>호표 273</t>
  </si>
  <si>
    <t>FRW06A  0.800 x 1.350 = 1.080  EA     ( 호표 255 )</t>
  </si>
  <si>
    <t>FRW-6A, 방화 단열창</t>
  </si>
  <si>
    <t>800*1350</t>
  </si>
  <si>
    <t>자재 138</t>
  </si>
  <si>
    <t>FSD01  1.100 x 2.200 = 2.420  EA     ( 호표 256 )</t>
  </si>
  <si>
    <t>철재후라쉬도아(방청1회), 문틀 포함</t>
  </si>
  <si>
    <t>240*45*1.6T, 0.9*2.1, 편개</t>
  </si>
  <si>
    <t>자재 159</t>
  </si>
  <si>
    <t>강재창호 설치 / 여닫이</t>
  </si>
  <si>
    <t>호표 268</t>
  </si>
  <si>
    <t>유리면 공간넣기</t>
  </si>
  <si>
    <t>유리면보드, 밀도64kg/㎥, 25mm</t>
  </si>
  <si>
    <t>호표 377</t>
  </si>
  <si>
    <t>FSD01A  1.100 x 2.200 = 2.420  EA     ( 호표 257 )</t>
  </si>
  <si>
    <t>FSD02  1.200 x 2.600 = 3.120  EA     ( 호표 258 )</t>
  </si>
  <si>
    <t>240*45*1.6T, 1.8*2.1, 양개</t>
  </si>
  <si>
    <t>자재 160</t>
  </si>
  <si>
    <t>창호면적 m2, 3.0 ~ 6.0 이하</t>
  </si>
  <si>
    <t>호표 269</t>
  </si>
  <si>
    <t>FSD03  0.750 x 1.900 = 1.425  EA     ( 호표 259 )</t>
  </si>
  <si>
    <t>FSD04  1.800 x 2.500 = 4.500  EA     ( 호표 260 )</t>
  </si>
  <si>
    <t>FSD05  0.800 x 2.100 = 1.680  EA     ( 호표 261 )</t>
  </si>
  <si>
    <t>FSD06  0.750 x 1.500 = 1.125  EA     ( 호표 262 )</t>
  </si>
  <si>
    <t>FSS01  2.450 x 1.850 = 4.532  EA     ( 호표 263 )</t>
  </si>
  <si>
    <t>방화셔터</t>
  </si>
  <si>
    <t>방화셔터, 일체식, 1.6T, E.G.I, 하드웨어별도</t>
  </si>
  <si>
    <t>자재 131</t>
  </si>
  <si>
    <t>셔터개폐기</t>
  </si>
  <si>
    <t>셔터개폐기, 전동, 220/380V, 200kg</t>
  </si>
  <si>
    <t>조</t>
  </si>
  <si>
    <t>자재 161</t>
  </si>
  <si>
    <t>연기감지기</t>
  </si>
  <si>
    <t>자재 130</t>
  </si>
  <si>
    <t>자동폐쇄기</t>
  </si>
  <si>
    <t>자동복귀</t>
  </si>
  <si>
    <t>자재 162</t>
  </si>
  <si>
    <t>연동제어기</t>
  </si>
  <si>
    <t>매립형</t>
  </si>
  <si>
    <t>자재 163</t>
  </si>
  <si>
    <t>SD01  1.100 x 2.200 = 2.420  EA     ( 호표 264 )</t>
  </si>
  <si>
    <t>철재일반도아(방청1회), 문틀 포함</t>
  </si>
  <si>
    <t>150*45*1.6T, 0.9*2.1, 편개</t>
  </si>
  <si>
    <t>자재 158</t>
  </si>
  <si>
    <t>SD03  0.800 x 2.100 = 1.680  EA     ( 호표 265 )</t>
  </si>
  <si>
    <t>SPD01  2.400 x 2.400 = 5.760  EA     ( 호표 266 )</t>
  </si>
  <si>
    <t>인테리어방음문</t>
  </si>
  <si>
    <t>2400*2400</t>
  </si>
  <si>
    <t>자재 374</t>
  </si>
  <si>
    <t>목재창호 설치 / 여닫이</t>
  </si>
  <si>
    <t>호표 271</t>
  </si>
  <si>
    <t>SPD02  1.200 x 2.400 = 2.880  EA     ( 호표 267 )</t>
  </si>
  <si>
    <t>1200*2400</t>
  </si>
  <si>
    <t>자재 375</t>
  </si>
  <si>
    <t>호표 270</t>
  </si>
  <si>
    <t>강재창호 설치 / 여닫이  창호면적 m2, 1.0 ~ 3.0 이하  개소  건축 10-1-2   ( 호표 268 )</t>
  </si>
  <si>
    <t>창호공</t>
  </si>
  <si>
    <t>노임 13</t>
  </si>
  <si>
    <t>강재창호 설치 / 여닫이  창호면적 m2, 3.0 ~ 6.0 이하  개소  건축 10-1-2   ( 호표 269 )</t>
  </si>
  <si>
    <t>목재창호 설치 / 여닫이  창호면적 m2, 1.0 ~ 3.0 이하  개소  건축 10-1-1   ( 호표 270 )</t>
  </si>
  <si>
    <t>목재창호 설치 / 여닫이  창호면적 m2, 3.0 ~ 6.0 이하  개소  건축 10-1-1   ( 호표 271 )</t>
  </si>
  <si>
    <t>알루미늄창호 설치  창호면적 m2, 1.0 이하  개소  건축 10-1-3   ( 호표 272 )</t>
  </si>
  <si>
    <t>알루미늄창호 설치  창호면적 m2, 1.0 ~ 3.0 이하  개소  건축 10-1-3   ( 호표 273 )</t>
  </si>
  <si>
    <t>창호주위 모르타르 충전    M  건축 9-3-1   ( 호표 274 )</t>
  </si>
  <si>
    <t>엘리베이터 주위 충전  모르타르 충전  M     ( 호표 275 )</t>
  </si>
  <si>
    <t>창호주위 발포우레탄 충전    M  건축 9-3-2   ( 호표 276 )</t>
  </si>
  <si>
    <t>우레탄폼</t>
  </si>
  <si>
    <t>주입용</t>
  </si>
  <si>
    <t>자재 117</t>
  </si>
  <si>
    <t>창호유리설치 / 판유리  유리두께 9mm 이하  M2  건축 10-3-1   ( 호표 277 )</t>
  </si>
  <si>
    <t>유리공</t>
  </si>
  <si>
    <t>노임 14</t>
  </si>
  <si>
    <t>창호유리설치 / 판유리  유리두께 12mm 이하  M2  건축 10-3-1   ( 호표 278 )</t>
  </si>
  <si>
    <t>창호유리설치 / 복층유리  유리두께 24mm 이하  M2  건축 10-3-1   ( 호표 279 )</t>
  </si>
  <si>
    <t>복층유리주위 코킹  5*5, 실리콘  M  건축 6-6-1   ( 호표 280 )</t>
  </si>
  <si>
    <t>웨더코킹    M     ( 호표 281 )</t>
  </si>
  <si>
    <t>실링재, 실리콘, 비초산, 건축외장용, 비오염</t>
  </si>
  <si>
    <t>자재 238</t>
  </si>
  <si>
    <t>거울설치  벽(헬스장), 틀 포함  M2     ( 호표 282 )</t>
  </si>
  <si>
    <t>각재, 미송</t>
  </si>
  <si>
    <t>재</t>
  </si>
  <si>
    <t>자재 90</t>
  </si>
  <si>
    <t>보통합판</t>
  </si>
  <si>
    <t>보통합판, 1급, 12*1220*2440mm</t>
  </si>
  <si>
    <t>자재 25</t>
  </si>
  <si>
    <t>초산비닐계접착제</t>
  </si>
  <si>
    <t>초산비닐계접착제, 일반목공용</t>
  </si>
  <si>
    <t>자재 215</t>
  </si>
  <si>
    <t>거울</t>
  </si>
  <si>
    <t>거울, 1000*1000*5mm</t>
  </si>
  <si>
    <t>자재 253</t>
  </si>
  <si>
    <t>바탕 고르기  벽, 24mm 이하 기준, 45m2/일당  M2  건축 3-1-1   ( 호표 283 )</t>
  </si>
  <si>
    <t>바탕 고르기  바닥, 24mm 이하 기준, 62m2/일당  M2  건축 3-1-1   ( 호표 284 )</t>
  </si>
  <si>
    <t>타일 압착 붙이기(바탕 15mm+압 6mm) /도기질타일 포함  벽, 600*300*9.3T(타일C, 백색줄눈)  M2     ( 호표 285 )</t>
  </si>
  <si>
    <t>압착 붙이기, 벽면, 바름두께 6mm</t>
  </si>
  <si>
    <t>0.11∼0.20 이하, 타일C, 백색줄눈</t>
  </si>
  <si>
    <t>호표 299</t>
  </si>
  <si>
    <t>도기질타일</t>
  </si>
  <si>
    <t>도기질타일, 일반색, 300*600*10mm</t>
  </si>
  <si>
    <t>자재 114</t>
  </si>
  <si>
    <t>타일 압착 붙이기(바탕 16mm+압 6mm) /포세린타일 포함  벽, 8T(타일C, 백색줄눈)  M2     ( 호표 286 )</t>
  </si>
  <si>
    <t>0.04∼0.10 이하, 타일C, 백색줄눈</t>
  </si>
  <si>
    <t>호표 298</t>
  </si>
  <si>
    <t>포세린타일</t>
  </si>
  <si>
    <t>300*300*10mm</t>
  </si>
  <si>
    <t>자재 112</t>
  </si>
  <si>
    <t>타일 붙임 / 압착 붙이기  벽, 타일 0.04 ~ 0.10m2 이하, 15m2/일당  M2  건축 3-2-2   ( 호표 287 )</t>
  </si>
  <si>
    <t>타일 붙임 / 압착 붙이기</t>
  </si>
  <si>
    <t>벽, 타일 0.04 ~ 0.10m2 이하, 15m2/일당</t>
  </si>
  <si>
    <t>호표 287</t>
  </si>
  <si>
    <t>타일공</t>
  </si>
  <si>
    <t>노임 17</t>
  </si>
  <si>
    <t>타일 붙임 / 압착 붙이기  벽, 타일 0.11 ~ 0.20m2 이하, 16m2/일당  M2  건축 3-2-2   ( 호표 288 )</t>
  </si>
  <si>
    <t>벽, 타일 0.11 ~ 0.20m2 이하, 16m2/일당</t>
  </si>
  <si>
    <t>호표 288</t>
  </si>
  <si>
    <t>타일 붙임 / 접착 붙이기(포세린타일포함)  벽  M2     ( 호표 289 )</t>
  </si>
  <si>
    <t>타일줄눈 설치 / 벽면</t>
  </si>
  <si>
    <t>타일규격 m2, 0.04 ~ 0.10 이하</t>
  </si>
  <si>
    <t>호표 290</t>
  </si>
  <si>
    <t>타일시멘트</t>
  </si>
  <si>
    <t>타일시멘트, 줄눈용, 백색</t>
  </si>
  <si>
    <t>자재 102</t>
  </si>
  <si>
    <t>자재 113</t>
  </si>
  <si>
    <t>타일줄눈 설치 / 벽면  타일규격 m2, 0.04 ~ 0.10 이하  M2  건축 3-1-2   ( 호표 290 )</t>
  </si>
  <si>
    <t>줄눈공</t>
  </si>
  <si>
    <t>노임 21</t>
  </si>
  <si>
    <t>타일줄눈 설치 / 벽면  타일규격 m2, 0.11 ~ 0.20 이하  M2  건축 3-1-2   ( 호표 291 )</t>
  </si>
  <si>
    <t>타일규격 m2, 0.11 ~ 0.20 이하</t>
  </si>
  <si>
    <t>호표 291</t>
  </si>
  <si>
    <t>타일줄눈 설치 / 바닥면  타일규격 m2, 0.04 ∼ 0.10 이하  M2  건축 3-1-2   ( 호표 292 )</t>
  </si>
  <si>
    <t>타일줄눈 설치 / 바닥면</t>
  </si>
  <si>
    <t>타일규격 m2, 0.04 ∼ 0.10 이하</t>
  </si>
  <si>
    <t>호표 292</t>
  </si>
  <si>
    <t>타일 압착 붙이기(바탕 25mm+압 5mm)/자기질타일포함(논슬립/계단)  바닥,10T (타일C, 백색줄눈)  M2     ( 호표 293 )</t>
  </si>
  <si>
    <t>압착 붙이기, 바닥면, 바름두께 5mm</t>
  </si>
  <si>
    <t>호표 297</t>
  </si>
  <si>
    <t>자기질타일</t>
  </si>
  <si>
    <t>자기질타일, 무유, 300*300*8~11mm</t>
  </si>
  <si>
    <t>자재 111</t>
  </si>
  <si>
    <t>타일 압착 붙이기(바탕 47mm+압 5mm)/자기질타일포함(논슬립)  바닥,300*300*8.3T (타일C, 백색줄눈)  M2     ( 호표 294 )</t>
  </si>
  <si>
    <t>타일 압착 붙이기(바탕 47mm+압 5mm)/포세린타일  바닥,8T (타일C, 백색줄눈)  M2     ( 호표 295 )</t>
  </si>
  <si>
    <t>타일 붙임 / 압착 붙이기  바닥, 타일 0.04 ~ 0.10m2 이하, 18m2/일당  M2  건축 3-2-2   ( 호표 296 )</t>
  </si>
  <si>
    <t>바닥, 타일 0.04 ~ 0.10m2 이하, 18m2/일당</t>
  </si>
  <si>
    <t>호표 296</t>
  </si>
  <si>
    <t>압착 붙이기, 바닥면, 바름두께 5mm  0.04∼0.10 이하, 타일C, 백색줄눈  M2  건축 3-2-2, -1-2   ( 호표 297 )</t>
  </si>
  <si>
    <t>타일시멘트, 압착용, 회색</t>
  </si>
  <si>
    <t>자재 101</t>
  </si>
  <si>
    <t>압착 붙이기, 벽면, 바름두께 6mm  0.04∼0.10 이하, 타일C, 백색줄눈  M2  건축 3-2-2, -1-2   ( 호표 298 )</t>
  </si>
  <si>
    <t>압착 붙이기, 벽면, 바름두께 6mm  0.11∼0.20 이하, 타일C, 백색줄눈  M2  건축 3-2-2, -1-2   ( 호표 299 )</t>
  </si>
  <si>
    <t>모르타르비빔 - 돌붙임(바닥)  배합용적비 1:3, 시멘트, 모래 별도  M3  건축 9-1-1   ( 호표 300 )</t>
  </si>
  <si>
    <t>모르타르비빔 - 돌붙임(바닥)</t>
  </si>
  <si>
    <t>호표 300</t>
  </si>
  <si>
    <t>석재판 붙임 - 습식공법(화강석)  바닥부, 시공량 12m2/일당  M2  공통 7-4-1   ( 호표 301 )</t>
  </si>
  <si>
    <t>석재판 붙임 - 습식공법(화강석)</t>
  </si>
  <si>
    <t>바닥부, 시공량 12m2/일당</t>
  </si>
  <si>
    <t>호표 301</t>
  </si>
  <si>
    <t>석공</t>
  </si>
  <si>
    <t>노임 20</t>
  </si>
  <si>
    <t>화강석붙임(습식, 잔다듬)  바닥, 포천석 30mm, 모르타르 30mm  M2  공통 7-4-1   ( 호표 302 )</t>
  </si>
  <si>
    <t>자연석판석</t>
  </si>
  <si>
    <t>자연석판석, 잔다듬, 30mm, 포천석판재</t>
  </si>
  <si>
    <t>자재 110</t>
  </si>
  <si>
    <t>화강석붙임(습식, 잔다듬)  바닥, 포천석 30mm, 모르타르 40mm  M2  공통 7-4-1   ( 호표 303 )</t>
  </si>
  <si>
    <t>화강석붙임(습식, 잔다듬)  바닥, 포천석 30mm, 모르타르 50mm  M2  공통 7-4-1   ( 호표 304 )</t>
  </si>
  <si>
    <t>화강석 트랜치  포천석, 150*24mm (L-40*40*5)  M  공통 7-4-1   ( 호표 305 )</t>
  </si>
  <si>
    <t>자연석판석, 물갈기, 30mm, 포천석판재</t>
  </si>
  <si>
    <t>자재 109</t>
  </si>
  <si>
    <t>녹막이 페인트칠  철재면 1회 노무비  M2  건축 11-2-6   ( 호표 306 )</t>
  </si>
  <si>
    <t>녹막이 페인트칠</t>
  </si>
  <si>
    <t>철재면 1회 노무비</t>
  </si>
  <si>
    <t>호표 306</t>
  </si>
  <si>
    <t>공구손료 및 잡재료비</t>
  </si>
  <si>
    <t>녹막이 페인트칠 재료비(20년 품셈기준)  철재면, 1회, 2종  M2     ( 호표 307 )</t>
  </si>
  <si>
    <t>방청페인트</t>
  </si>
  <si>
    <t>방청페인트, KSM6030-1종2류, 광명단페인트</t>
  </si>
  <si>
    <t>자재 230</t>
  </si>
  <si>
    <t>시너</t>
  </si>
  <si>
    <t>시너, KSM6060, 2종</t>
  </si>
  <si>
    <t>자재 241</t>
  </si>
  <si>
    <t>녹막이페인트 붓칠(재료비 미포함)  철재면, 1회 2종  M2  건축 11-2-6   ( 호표 308 )</t>
  </si>
  <si>
    <t>유성페인트 붓칠  철재면 2회 노무비  M2  건축 11-2-4   ( 호표 309 )</t>
  </si>
  <si>
    <t>유성페인트 붓칠</t>
  </si>
  <si>
    <t>철재면 2회 노무비</t>
  </si>
  <si>
    <t>호표 309</t>
  </si>
  <si>
    <t>정전분체  철재면  M2  건축 11-2-4   ( 호표 310 )</t>
  </si>
  <si>
    <t>정전분체</t>
  </si>
  <si>
    <t>철재면</t>
  </si>
  <si>
    <t>호표 310</t>
  </si>
  <si>
    <t>소부페인트</t>
  </si>
  <si>
    <t>소부에나멜(백색)</t>
  </si>
  <si>
    <t>자재 225</t>
  </si>
  <si>
    <t>주재료비의 4%</t>
  </si>
  <si>
    <t>유성페인트 붓칠 재료비(20년 품셈기준)  철재면, 2회, 1급  M2     ( 호표 311 )</t>
  </si>
  <si>
    <t>조합페인트</t>
  </si>
  <si>
    <t>조합페인트, KSM6020-1종1급, 백색</t>
  </si>
  <si>
    <t>자재 231</t>
  </si>
  <si>
    <t>시너, KSM6060, 1종</t>
  </si>
  <si>
    <t>자재 240</t>
  </si>
  <si>
    <t>유성페인트 붓칠(재료비 미포함)  철재면, 2회 1급  M2  건축 11-2-4   ( 호표 312 )</t>
  </si>
  <si>
    <t>유성페인트 붓칠(창호면)  철재면, 2회 1급  M2     ( 호표 313 )</t>
  </si>
  <si>
    <t>유성페인트 붓칠  con'c·mortar면, G.B.면 2회 노무비  M2  건축 11-2-4   ( 호표 314 )</t>
  </si>
  <si>
    <t>con'c·mortar면, G.B.면 2회 노무비</t>
  </si>
  <si>
    <t>호표 314</t>
  </si>
  <si>
    <t>유성페인트 롤러칠  con'c·mortar면, G.B.면 2회 노무비  M2  건축 11-2-5   ( 호표 315 )</t>
  </si>
  <si>
    <t>유성페인트 롤러칠</t>
  </si>
  <si>
    <t>호표 315</t>
  </si>
  <si>
    <t>걸레받이용 페인트칠  붓칠 2회 노무비  M2  건축 11-2-10   ( 호표 316 )</t>
  </si>
  <si>
    <t>걸레받이용 페인트칠</t>
  </si>
  <si>
    <t>붓칠 2회 노무비</t>
  </si>
  <si>
    <t>호표 316</t>
  </si>
  <si>
    <t>걸레받이용 페인트칠 재료비(20년 품셈기준)  붓칠, 2회  M2     ( 호표 317 )</t>
  </si>
  <si>
    <t>걸레받이용 페인트칠 재료비(20년 품셈기준)</t>
  </si>
  <si>
    <t>붓칠, 2회</t>
  </si>
  <si>
    <t>호표 317</t>
  </si>
  <si>
    <t>아크릴수지페인트</t>
  </si>
  <si>
    <t>아크릴수지페인트, KSM6020-2종1급, 흑색</t>
  </si>
  <si>
    <t>자재 229</t>
  </si>
  <si>
    <t>퍼티</t>
  </si>
  <si>
    <t>퍼티, 319퍼티, 회색</t>
  </si>
  <si>
    <t>자재 221</t>
  </si>
  <si>
    <t>연마지</t>
  </si>
  <si>
    <t>연마지, #120~180, 230*280mm</t>
  </si>
  <si>
    <t>자재 214</t>
  </si>
  <si>
    <t>바탕만들기+걸레받이용 페인트칠  붓칠 2회, con'c·mortar면  M2     ( 호표 318 )</t>
  </si>
  <si>
    <t>콘크리트·모르타르면 바탕만들기</t>
  </si>
  <si>
    <t>노무비</t>
  </si>
  <si>
    <t>호표 339</t>
  </si>
  <si>
    <t>콘크리트·모르타르면 바탕만들기 재료비</t>
  </si>
  <si>
    <t>(20년 품셈 기준)</t>
  </si>
  <si>
    <t>호표 340</t>
  </si>
  <si>
    <t>바탕만들기+걸레받이용 페인트칠  붓칠 2회, G.B.면(줄퍼티)  M2     ( 호표 319 )</t>
  </si>
  <si>
    <t>바탕만들기</t>
  </si>
  <si>
    <t>석고보드면, 줄퍼티</t>
  </si>
  <si>
    <t>자재 260</t>
  </si>
  <si>
    <t>수성페인트 롤러칠  3회 노무비  M2  건축 11-2-2   ( 호표 320 )</t>
  </si>
  <si>
    <t>수성페인트 롤러칠</t>
  </si>
  <si>
    <t>3회 노무비</t>
  </si>
  <si>
    <t>호표 320</t>
  </si>
  <si>
    <t>수성페인트 롤러칠  천장 3회 노무비  M2  건축 11-2-2   ( 호표 321 )</t>
  </si>
  <si>
    <t>천장 3회 노무비</t>
  </si>
  <si>
    <t>호표 321</t>
  </si>
  <si>
    <t>인력품의 20%</t>
  </si>
  <si>
    <t>수성페인트 롤러칠 재료비(20년 품셈기준)  내부, 3회, 친환경페인트  M2     ( 호표 322 )</t>
  </si>
  <si>
    <t>수성페인트 롤러칠 재료비(20년 품셈기준)</t>
  </si>
  <si>
    <t>내부, 3회, 친환경페인트</t>
  </si>
  <si>
    <t>호표 322</t>
  </si>
  <si>
    <t>수성페인트</t>
  </si>
  <si>
    <t>수성페인트, 친환경</t>
  </si>
  <si>
    <t>자재 228</t>
  </si>
  <si>
    <t>수성페인트 롤러칠 재료비(20년 품셈기준)  외부, 3회, 친환경페인트  M2     ( 호표 323 )</t>
  </si>
  <si>
    <t>외부, 3회, 친환경페인트</t>
  </si>
  <si>
    <t>호표 323</t>
  </si>
  <si>
    <t>바탕만들기+수성페인트 롤러칠  내부 3회, con'c·mortar면, 친환경  M2     ( 호표 324 )</t>
  </si>
  <si>
    <t>con'c, mortar면 바탕만들기</t>
  </si>
  <si>
    <t>내부 친환경 노무비</t>
  </si>
  <si>
    <t>호표 342</t>
  </si>
  <si>
    <t>con'c, mortar면 바탕만들기 재료비</t>
  </si>
  <si>
    <t>내부, 친환경(20년 품셈 기준)</t>
  </si>
  <si>
    <t>호표 346</t>
  </si>
  <si>
    <t>바탕만들기+수성페인트 롤러칠  내부 3회, G.B.면 줄퍼티, 친환경  M2     ( 호표 325 )</t>
  </si>
  <si>
    <t>바탕만들기+수성페인트 롤러칠  내천장 3회, con'c·mortar면, 친환경  M2     ( 호표 326 )</t>
  </si>
  <si>
    <t>내천장 친환경 노무비</t>
  </si>
  <si>
    <t>호표 344</t>
  </si>
  <si>
    <t>바탕만들기+수성페인트 롤러칠  외부 3회, con'c·mortar면, 친환경  M2     ( 호표 327 )</t>
  </si>
  <si>
    <t>외부 친환경 노무비</t>
  </si>
  <si>
    <t>호표 343</t>
  </si>
  <si>
    <t>외부, 친환경(20년 품셈 기준)</t>
  </si>
  <si>
    <t>호표 347</t>
  </si>
  <si>
    <t>바탕만들기+수성페인트 롤러칠  외천장 3회, con'c·mortar면, 친환경  M2     ( 호표 328 )</t>
  </si>
  <si>
    <t>외천장 친환경 노무비</t>
  </si>
  <si>
    <t>호표 345</t>
  </si>
  <si>
    <t>에폭시 코팅  바닥,0.3T  M2     ( 호표 329 )</t>
  </si>
  <si>
    <t>유니폭시 투명라이닝</t>
  </si>
  <si>
    <t>후막형 투명 에폭시 바닥마감재(2~3mm)</t>
  </si>
  <si>
    <t>자재 224</t>
  </si>
  <si>
    <t>에폭시페인트</t>
  </si>
  <si>
    <t>EP1730 비철금속용 프라이머(회색)</t>
  </si>
  <si>
    <t>자재 223</t>
  </si>
  <si>
    <t>에폭시계시너</t>
  </si>
  <si>
    <t>024</t>
  </si>
  <si>
    <t>자재 242</t>
  </si>
  <si>
    <t>에폭시 라이닝  바닥,3T  M2     ( 호표 330 )</t>
  </si>
  <si>
    <t>분진방지 페인트  바닥  M2     ( 호표 331 )</t>
  </si>
  <si>
    <t>분진방지페인트</t>
  </si>
  <si>
    <t>이중바닥 하부(에폭시계)</t>
  </si>
  <si>
    <t>자재 259</t>
  </si>
  <si>
    <t>에폭시 라이닝(논슬립/통로구간)  바닥,3T  M2     ( 호표 332 )</t>
  </si>
  <si>
    <t>바탕만들기+안전페인트 붓칠+퍼티 및 연마  con'c·mortar면, 2회 2급(재료비 미포함)  M2  건축 11-1-1,3,-2-4   ( 호표 333 )</t>
  </si>
  <si>
    <t>도장 후 퍼티 및 연마</t>
  </si>
  <si>
    <t>호표 341</t>
  </si>
  <si>
    <t>낙서방지용 페인트칠  롤러칠 2회 노무비  M2  건축 11-2-9   ( 호표 334 )</t>
  </si>
  <si>
    <t>낙서방지용 페인트칠</t>
  </si>
  <si>
    <t>롤러칠 2회 노무비</t>
  </si>
  <si>
    <t>호표 334</t>
  </si>
  <si>
    <t>낙서방지용 페인트칠 재료비(20년 품셈기준)  롤러 2회  M2     ( 호표 335 )</t>
  </si>
  <si>
    <t>낙서방지용 페인트칠 재료비(20년 품셈기준)</t>
  </si>
  <si>
    <t>롤러 2회</t>
  </si>
  <si>
    <t>호표 335</t>
  </si>
  <si>
    <t>수성페인트, 아크로글로시(내부), 낙서방지</t>
  </si>
  <si>
    <t>자재 226</t>
  </si>
  <si>
    <t>퍼티, 319퍼티, 백색</t>
  </si>
  <si>
    <t>자재 222</t>
  </si>
  <si>
    <t>안전페인트칠    M2     ( 호표 336 )</t>
  </si>
  <si>
    <t>안전페인트</t>
  </si>
  <si>
    <t>자재 227</t>
  </si>
  <si>
    <t>바탕만들기+낙서방지용 페인트칠  롤러칠 2회, con'c·mortar면  M2  건축 11-2-9   ( 호표 337 )</t>
  </si>
  <si>
    <t>바탕만들기+안전페인트 롤러칠  con'c·mortar면, 2회 2급  M2  건축 11-1-1,3,-2-5   ( 호표 338 )</t>
  </si>
  <si>
    <t>콘크리트·모르타르면 바탕만들기  노무비  M2  건축 11-1-1   ( 호표 339 )</t>
  </si>
  <si>
    <t>콘크리트·모르타르면 바탕만들기 재료비  (20년 품셈 기준)  M2     ( 호표 340 )</t>
  </si>
  <si>
    <t>도장 후 퍼티 및 연마  노무비  M2  건축 11-1-5   ( 호표 341 )</t>
  </si>
  <si>
    <t>con'c, mortar면 바탕만들기  내부 친환경 노무비  M2  건축 11-1-1   ( 호표 342 )</t>
  </si>
  <si>
    <t>con'c, mortar면 바탕만들기  외부 친환경 노무비  M2  건축 11-1-1   ( 호표 343 )</t>
  </si>
  <si>
    <t>con'c, mortar면 바탕만들기  내천장 친환경 노무비  M2  건축 11-1-1   ( 호표 344 )</t>
  </si>
  <si>
    <t>con'c, mortar면 바탕만들기  외천장 친환경 노무비  M2  건축 11-1-1   ( 호표 345 )</t>
  </si>
  <si>
    <t>con'c, mortar면 바탕만들기 재료비  내부, 친환경(20년 품셈 기준)  M2     ( 호표 346 )</t>
  </si>
  <si>
    <t>퍼티, 친환경, 내부</t>
  </si>
  <si>
    <t>자재 219</t>
  </si>
  <si>
    <t>con'c, mortar면 바탕만들기 재료비  외부, 친환경(20년 품셈 기준)  M2     ( 호표 347 )</t>
  </si>
  <si>
    <t>퍼티, 친환경, 외부</t>
  </si>
  <si>
    <t>자재 220</t>
  </si>
  <si>
    <t>라인마킹  W:150  M     ( 호표 348 )</t>
  </si>
  <si>
    <t>차선도색/융착식 도료 수동식/신설공사</t>
  </si>
  <si>
    <t>실선(백색) / 자재[2019 품셈 준용]</t>
  </si>
  <si>
    <t>호표 401</t>
  </si>
  <si>
    <t>장애자용 주차마킹    EA     ( 호표 349 )</t>
  </si>
  <si>
    <t>PVC계 바닥재 설치 - 타일형  주재료 제외  M2  건축 5-1-1   ( 호표 350 )</t>
  </si>
  <si>
    <t>PVC계 바닥재 설치 - 타일형</t>
  </si>
  <si>
    <t>주재료 제외</t>
  </si>
  <si>
    <t>호표 350</t>
  </si>
  <si>
    <t>초산비닐계접착제, 비닐타일용</t>
  </si>
  <si>
    <t>자재 216</t>
  </si>
  <si>
    <t>PVC계 바닥재 설치 - 시트형  주재료 제외, 전면접착 방식  M2  건축 5-1-1   ( 호표 351 )</t>
  </si>
  <si>
    <t>PVC계 바닥재 설치 - 시트형</t>
  </si>
  <si>
    <t>주재료 제외, 전면접착 방식</t>
  </si>
  <si>
    <t>호표 351</t>
  </si>
  <si>
    <t>PVC타일 깔기  바닥,3T(논슬립)  M2     ( 호표 352 )</t>
  </si>
  <si>
    <t>비닐타일</t>
  </si>
  <si>
    <t>비닐타일, 3*450*450mm, 데코타일, 에코노</t>
  </si>
  <si>
    <t>자재 153</t>
  </si>
  <si>
    <t>탄성매트 깔기  바닥,6T(논슬립)  M2     ( 호표 353 )</t>
  </si>
  <si>
    <t>탄성매트</t>
  </si>
  <si>
    <t>6.0mm</t>
  </si>
  <si>
    <t>자재 152</t>
  </si>
  <si>
    <t>비닐시트 깔기  바닥,2.5T(중보행)  M2  건축 5-1-1   ( 호표 354 )</t>
  </si>
  <si>
    <t>비닐시트</t>
  </si>
  <si>
    <t>비닐시트, 중보행, 커넥션, 2.0*1830</t>
  </si>
  <si>
    <t>자재 154</t>
  </si>
  <si>
    <t>계단논슬립 설치  콘크리트계단, 재료비 별도  M  건축 8-1-1   ( 호표 355 )</t>
  </si>
  <si>
    <t>콘크리트계단, 재료비 별도</t>
  </si>
  <si>
    <t>호표 355</t>
  </si>
  <si>
    <t>계단논슬립 설치  AL  M     ( 호표 356 )</t>
  </si>
  <si>
    <t>논슬립</t>
  </si>
  <si>
    <t>자재 157</t>
  </si>
  <si>
    <t>석고판 설치(나사고정) - 바탕용  벽, 2겹 붙임  M2  건축 5-3-1   ( 호표 357 )</t>
  </si>
  <si>
    <t>유공흡음석고보드설치  천장, 12.5t /천정틀에 설치비포함  M2  건축 5-2-3   ( 호표 358 )</t>
  </si>
  <si>
    <t>아트사운드보드</t>
  </si>
  <si>
    <t>12.5T 1200x2400</t>
  </si>
  <si>
    <t>자재 385</t>
  </si>
  <si>
    <t>단열재 공간넣기  50mm 이하  M2  건축 5-4-1   ( 호표 359 )</t>
  </si>
  <si>
    <t>단열재 공간넣기</t>
  </si>
  <si>
    <t>50mm 이하</t>
  </si>
  <si>
    <t>호표 359</t>
  </si>
  <si>
    <t>단열재 공간넣기  100mm 이하  M2  건축 5-4-1   ( 호표 360 )</t>
  </si>
  <si>
    <t>100mm 이하</t>
  </si>
  <si>
    <t>호표 360</t>
  </si>
  <si>
    <t>단열재 접착제 붙이기  100mm 이하, 벽  M2  건축 5-4-2   ( 호표 361 )</t>
  </si>
  <si>
    <t>단열재 접착제 붙이기</t>
  </si>
  <si>
    <t>100mm 이하, 벽</t>
  </si>
  <si>
    <t>호표 361</t>
  </si>
  <si>
    <t>단열재 콘크리트타설 부착(벽 및 바닥)  100mm 이하  M2  건축 5-4-6   ( 호표 362 )</t>
  </si>
  <si>
    <t>단열재 콘크리트타설 부착(벽 및 바닥)</t>
  </si>
  <si>
    <t>호표 362</t>
  </si>
  <si>
    <t>단열재 콘크리트타설 부착(벽 및 바닥)  200mm 이하  M2  건축 5-4-6   ( 호표 363 )</t>
  </si>
  <si>
    <t>200mm 이하</t>
  </si>
  <si>
    <t>호표 363</t>
  </si>
  <si>
    <t>단열재 슬래브 위 깔기  50mm 이하  M2  건축 5-4-7   ( 호표 364 )</t>
  </si>
  <si>
    <t>단열재 슬래브 위 깔기</t>
  </si>
  <si>
    <t>호표 364</t>
  </si>
  <si>
    <t>단열재 슬래브 위 깔기  100mm 이하  M2  건축 5-4-7   ( 호표 365 )</t>
  </si>
  <si>
    <t>호표 365</t>
  </si>
  <si>
    <t>단열재 슬래브 위 깔기  300mm 이하  M2  건축 5-4-7   ( 호표 366 )</t>
  </si>
  <si>
    <t>300mm 이하</t>
  </si>
  <si>
    <t>호표 366</t>
  </si>
  <si>
    <t>단열재설치  바닥깔기, 50MM (경질우레탄/심재준불연)  M2  건축 5-4-7   ( 호표 367 )</t>
  </si>
  <si>
    <t>경질우레탄보드</t>
  </si>
  <si>
    <t>심재준불연, 50mm</t>
  </si>
  <si>
    <t>자재 125</t>
  </si>
  <si>
    <t>단열재설치(F1)  슬라브하부, 105mm(압출법보온판 특호)  M2     ( 호표 368 )</t>
  </si>
  <si>
    <t>압출발포폴리스티렌단열재</t>
  </si>
  <si>
    <t>압출발포폴리스티렌단열재, 0.035, 900*1800*105mm</t>
  </si>
  <si>
    <t>자재 123</t>
  </si>
  <si>
    <t>단열재설치(F2)  슬라브하부, 100mm(경질 우레탄보드/심재준불연)  M2     ( 호표 369 )</t>
  </si>
  <si>
    <t>심재준불연, 100mm</t>
  </si>
  <si>
    <t>자재 126</t>
  </si>
  <si>
    <t>단열재설치(F3)  슬라브하부, 70mm(압출법보온판 특호)  M2     ( 호표 370 )</t>
  </si>
  <si>
    <t>압출발포폴리스티렌단열재, 0.035, 900*1800*70mm</t>
  </si>
  <si>
    <t>자재 121</t>
  </si>
  <si>
    <t>단열재설치(R1)  슬라브하부, 150mm(압출법보온판 특호)  M2     ( 호표 371 )</t>
  </si>
  <si>
    <t>압출발포폴리스티렌단열재, 0.035, 900*1800*150mm</t>
  </si>
  <si>
    <t>자재 124</t>
  </si>
  <si>
    <t>단열재설치(R2)  슬라브하부, 15mm(진공단열재/불연)  M2     ( 호표 372 )</t>
  </si>
  <si>
    <t>진공단열재</t>
  </si>
  <si>
    <t>T15</t>
  </si>
  <si>
    <t>자재 429</t>
  </si>
  <si>
    <t>진공단열재 시공비</t>
  </si>
  <si>
    <t>자재 426</t>
  </si>
  <si>
    <t>단열재설치(R3/BIPV구간)  바닥, 220mm(글라스을48k)  M2     ( 호표 373 )</t>
  </si>
  <si>
    <t>섬유단열재</t>
  </si>
  <si>
    <t>섬유단열재, 밀도48kg/㎥, 220mm, 유리면보드</t>
  </si>
  <si>
    <t>자재 120</t>
  </si>
  <si>
    <t>단열재설치(W1)  벽,80mm(PF보드/심재준불연)  M2     ( 호표 374 )</t>
  </si>
  <si>
    <t>PF보드 (심재준불연)</t>
  </si>
  <si>
    <t>80mm</t>
  </si>
  <si>
    <t>자재 127</t>
  </si>
  <si>
    <t>초산비닐계접착제, 스치로폴, 암면</t>
  </si>
  <si>
    <t>자재 217</t>
  </si>
  <si>
    <t>단열재설치(W2,W4)  벽,10mm(진공단열재/불연)  M2     ( 호표 375 )</t>
  </si>
  <si>
    <t>T10</t>
  </si>
  <si>
    <t>자재 428</t>
  </si>
  <si>
    <t>자재 427</t>
  </si>
  <si>
    <t>단열재설치(W3)  벽,80mm(압출법보온판/특호)  M2     ( 호표 376 )</t>
  </si>
  <si>
    <t>압출발포폴리스티렌단열재, 0.035, 900*1800*80mm</t>
  </si>
  <si>
    <t>자재 122</t>
  </si>
  <si>
    <t>유리면 공간넣기  유리면보드, 밀도64kg/㎥, 25mm  M2  건축 5-4-1   ( 호표 377 )</t>
  </si>
  <si>
    <t>섬유단열재, 밀도64kg/㎥, 25mm, 유리면보드</t>
  </si>
  <si>
    <t>자재 118</t>
  </si>
  <si>
    <t>유리면 공간넣기  유리면보드, 밀도64kg/㎥, 75mm  M2  건축 5-4-1   ( 호표 378 )</t>
  </si>
  <si>
    <t>유리면보드, 밀도64kg/㎥, 75mm</t>
  </si>
  <si>
    <t>호표 378</t>
  </si>
  <si>
    <t>섬유단열재, 밀도64kg/㎥, 75mm, 유리면보드</t>
  </si>
  <si>
    <t>자재 119</t>
  </si>
  <si>
    <t>방습필름 설치  바닥  M2  건축 5-4-8   ( 호표 379 )</t>
  </si>
  <si>
    <t>방습필름 설치</t>
  </si>
  <si>
    <t>호표 379</t>
  </si>
  <si>
    <t>방습필름 설치 - 바닥(지정)  폴리에틸렌필름, 두께, 0.03mm, 2겹  M2     ( 호표 380 )</t>
  </si>
  <si>
    <t>폴리에틸렌필름</t>
  </si>
  <si>
    <t>폴리에틸렌필름, 두께, 0.03mm</t>
  </si>
  <si>
    <t>자재 33</t>
  </si>
  <si>
    <t>그라스울크로스  벽, 50mm  M2     ( 호표 381 )</t>
  </si>
  <si>
    <t>유리면유공흡음재</t>
  </si>
  <si>
    <t>50t, G/C+유공G/W64K</t>
  </si>
  <si>
    <t>자재 115</t>
  </si>
  <si>
    <t>내열성플라스틱</t>
  </si>
  <si>
    <t>내열성플라스틱, 조이너,PVC 50t</t>
  </si>
  <si>
    <t>자재 31</t>
  </si>
  <si>
    <t>흡음판 설치</t>
  </si>
  <si>
    <t>호표 394</t>
  </si>
  <si>
    <t>스테인리스재료분리대  바닥, W40*H20*1.2t,논슬립테이프  M     ( 호표 382 )</t>
  </si>
  <si>
    <t>일반구조용압연강판, 1.6mm</t>
  </si>
  <si>
    <t>자재 76</t>
  </si>
  <si>
    <t>논슬립, 50mm, 테이프</t>
  </si>
  <si>
    <t>자재 156</t>
  </si>
  <si>
    <t>스테인리스재료분리대  바닥, W30*H60*1.5t  M     ( 호표 383 )</t>
  </si>
  <si>
    <t>화강석 재료분리대(습식, 물갈기)  포천석, 60*130mm, 모르타르 30mm  M  공통 7-4-1   ( 호표 384 )</t>
  </si>
  <si>
    <t>화강석</t>
  </si>
  <si>
    <t>화강석, 포천석, 원석, A급</t>
  </si>
  <si>
    <t>자재 18</t>
  </si>
  <si>
    <t>화강석 재료분리대(습식, 잔다듬)  포천석, 150*30mm, 모르타르 30mm  M  공통 7-4-1   ( 호표 385 )</t>
  </si>
  <si>
    <t>화강석 재료분리대(습식, 잔다듬)  포천석, 150*30mm, 모르타르 40mm  M  공통 7-4-1   ( 호표 386 )</t>
  </si>
  <si>
    <t>철재커텐박스(ㄱ자형)  155*165*1.2t, STL(도장 유)  M     ( 호표 387 )</t>
  </si>
  <si>
    <t>일반구조용압연강판, 1.2mm</t>
  </si>
  <si>
    <t>자재 74</t>
  </si>
  <si>
    <t>조명박스(화장실)  ST'L 300*240*1.2t 분체  M     ( 호표 388 )</t>
  </si>
  <si>
    <t>갈바강판제작설치  T1.2t  M2     ( 호표 389 )</t>
  </si>
  <si>
    <t>갈바강판제작설치</t>
  </si>
  <si>
    <t>T1.2t</t>
  </si>
  <si>
    <t>호표 389</t>
  </si>
  <si>
    <t>합금화용융아연도금강판</t>
  </si>
  <si>
    <t>합금화용융아연도금강판, 갈바륨, 1.20mm</t>
  </si>
  <si>
    <t>자재 77</t>
  </si>
  <si>
    <t>스텐강판제작설치  T1.5t  M2     ( 호표 390 )</t>
  </si>
  <si>
    <t>스텐강판제작설치  T4.0t  M2     ( 호표 391 )</t>
  </si>
  <si>
    <t>스테인리스강판, STS304, 4.0mm</t>
  </si>
  <si>
    <t>자재 83</t>
  </si>
  <si>
    <t>각파이프설치  ㅁ50*50*2.3  M     ( 호표 392 )</t>
  </si>
  <si>
    <t>일반구조용각형강관</t>
  </si>
  <si>
    <t>일반구조용각형강관, 각형강관, 50*50*2.3mm</t>
  </si>
  <si>
    <t>자재 246</t>
  </si>
  <si>
    <t>앵글설치  L-50*50*4  M     ( 호표 393 )</t>
  </si>
  <si>
    <t>흡음판 설치  벽  M2  건축 5-3-4   ( 호표 394 )</t>
  </si>
  <si>
    <t>카스톱퍼  고무계, 150*120*750mm  개소  토목 1-9-7   ( 호표 395 )</t>
  </si>
  <si>
    <t>카스토퍼</t>
  </si>
  <si>
    <t>자재 143</t>
  </si>
  <si>
    <t>주차블록 설치</t>
  </si>
  <si>
    <t>길이 750mm∼1000mm</t>
  </si>
  <si>
    <t>산근 4</t>
  </si>
  <si>
    <t>주차장코너가드  네오프렌계, 80*80*30*1000mm  M     ( 호표 396 )</t>
  </si>
  <si>
    <t>코너보호대(기둥)</t>
  </si>
  <si>
    <t>네오프렌계, 90*90*15*1000mm</t>
  </si>
  <si>
    <t>자재 144</t>
  </si>
  <si>
    <t>동영상 촬영비  동영상촬영 및 편집단가  건     ( 호표 397 )</t>
  </si>
  <si>
    <t>초급숙련기술자</t>
  </si>
  <si>
    <t>기타</t>
  </si>
  <si>
    <t>커튼월단열재  PF단열재80T+아연도강판*1.2t+불투명시트지  M2     ( 호표 398 )</t>
  </si>
  <si>
    <t>시트지붙임</t>
  </si>
  <si>
    <t>창호면</t>
  </si>
  <si>
    <t>자재 145</t>
  </si>
  <si>
    <t>층간방화구획    M     ( 호표 399 )</t>
  </si>
  <si>
    <t>기초 지정  잡석지정  M3  공통 3-4-8   ( 호표 400 )</t>
  </si>
  <si>
    <t>진동롤러(핸드가이드식) 조정원 계산안함</t>
  </si>
  <si>
    <t>조정원의 100%</t>
  </si>
  <si>
    <t>(별도), 40mm, #467</t>
  </si>
  <si>
    <t>자재 20</t>
  </si>
  <si>
    <t>잡석, 별도</t>
  </si>
  <si>
    <t>자재 22</t>
  </si>
  <si>
    <t>차선도색/융착식 도료 수동식/신설공사  실선(백색) / 자재[2019 품셈 준용]  10M2  토목 1-8-9.4   ( 호표 401 )</t>
  </si>
  <si>
    <t>특수페인트</t>
  </si>
  <si>
    <t>특수페인트, 도로표지용, KSM-6080, 융착식, 백색 4종</t>
  </si>
  <si>
    <t>자재 232</t>
  </si>
  <si>
    <t>특수페인트, 도로표지용, 융착식프라이머</t>
  </si>
  <si>
    <t>자재 233</t>
  </si>
  <si>
    <t>프로판가스</t>
  </si>
  <si>
    <t>자재 37</t>
  </si>
  <si>
    <t>도로표지도료용 유리알</t>
  </si>
  <si>
    <t>1호(106-850um)</t>
  </si>
  <si>
    <t>자재 234</t>
  </si>
  <si>
    <t>주재료비의 1%</t>
  </si>
  <si>
    <t>실선 (재료비 별도)</t>
  </si>
  <si>
    <t>산근 5</t>
  </si>
  <si>
    <t>코드</t>
  </si>
  <si>
    <t xml:space="preserve"> </t>
  </si>
  <si>
    <t>조달청가격</t>
  </si>
  <si>
    <t>거래가격</t>
  </si>
  <si>
    <t>유통물가</t>
  </si>
  <si>
    <t>물가자료</t>
  </si>
  <si>
    <t>조사가격</t>
  </si>
  <si>
    <t>자재 26</t>
  </si>
  <si>
    <t>자재 36</t>
  </si>
  <si>
    <t>55</t>
  </si>
  <si>
    <t>50</t>
  </si>
  <si>
    <t>30</t>
  </si>
  <si>
    <t>관급</t>
  </si>
  <si>
    <t>460</t>
  </si>
  <si>
    <t>90</t>
  </si>
  <si>
    <t>600</t>
  </si>
  <si>
    <t>72</t>
  </si>
  <si>
    <t>25</t>
  </si>
  <si>
    <t>공 사 원 가 계 산 서</t>
  </si>
  <si>
    <t>비        목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</si>
  <si>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</si>
  <si>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</si>
  <si>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</si>
  <si>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</si>
  <si>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</si>
  <si>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</si>
  <si>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</si>
  <si>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</si>
  <si>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</si>
  <si>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</si>
  <si>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</si>
  <si>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</si>
  <si>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</si>
  <si>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</si>
  <si>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</si>
  <si>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</si>
  <si>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</si>
  <si>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</si>
  <si>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</si>
  <si>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C4</t>
  </si>
  <si>
    <t>산  재  보  험  료</t>
  </si>
  <si>
    <t>C5</t>
  </si>
  <si>
    <t>고  용  보  험  료</t>
  </si>
  <si>
    <t>C6</t>
  </si>
  <si>
    <t>국민  건강  보험료</t>
  </si>
  <si>
    <t>C7</t>
  </si>
  <si>
    <t>국민  연금  보험료</t>
  </si>
  <si>
    <t>CB</t>
  </si>
  <si>
    <t>노인장기요양보험료</t>
  </si>
  <si>
    <t>C8</t>
  </si>
  <si>
    <t>퇴직  공제  부금비</t>
  </si>
  <si>
    <t>직접노무비 * 2.3%</t>
  </si>
  <si>
    <t>CA</t>
  </si>
  <si>
    <t>산업안전보건관리비</t>
  </si>
  <si>
    <t>CC</t>
  </si>
  <si>
    <t>CE</t>
  </si>
  <si>
    <t>CF</t>
  </si>
  <si>
    <t>CG</t>
  </si>
  <si>
    <t>기   타    경   비</t>
  </si>
  <si>
    <t>CH</t>
  </si>
  <si>
    <t>환  경  보  전  비</t>
  </si>
  <si>
    <t>CK</t>
  </si>
  <si>
    <t>하도급지급보증수수료</t>
  </si>
  <si>
    <t>CL</t>
  </si>
  <si>
    <t>건설기계대여금지급보증서발급수수료</t>
  </si>
  <si>
    <t>CS</t>
  </si>
  <si>
    <t>S1</t>
  </si>
  <si>
    <t>D1</t>
  </si>
  <si>
    <t>일  반  관  리  비</t>
  </si>
  <si>
    <t>D2</t>
  </si>
  <si>
    <t>이              윤</t>
  </si>
  <si>
    <t>D4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</si>
  <si>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</si>
  <si>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</si>
  <si>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</si>
  <si>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</si>
  <si>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</si>
  <si>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</si>
  <si>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</si>
  <si>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DK</t>
  </si>
  <si>
    <t>DL</t>
  </si>
  <si>
    <t>S2</t>
  </si>
  <si>
    <t>총   공   사    비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</si>
  <si>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</si>
  <si>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</si>
  <si>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</si>
  <si>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</si>
  <si>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</si>
  <si>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</si>
  <si>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</si>
  <si>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</si>
  <si>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</si>
  <si>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</si>
  <si>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</si>
  <si>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</si>
  <si>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</si>
  <si>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</si>
  <si>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</si>
  <si>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</si>
  <si>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</si>
  <si>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</si>
  <si>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</si>
  <si>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</si>
  <si>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</si>
  <si>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</si>
  <si>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</si>
  <si>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</si>
  <si>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</si>
  <si>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</si>
  <si>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</si>
  <si>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</si>
  <si>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</si>
  <si>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C1</t>
  </si>
  <si>
    <t>관 급 자 재 비</t>
  </si>
  <si>
    <t>DJ</t>
  </si>
  <si>
    <t>사 급 자 재 비</t>
  </si>
  <si>
    <t>D3</t>
  </si>
  <si>
    <t>외    자    재</t>
  </si>
  <si>
    <t>폐기물처리비</t>
  </si>
  <si>
    <t>건설폐기물처리비</t>
  </si>
  <si>
    <t>D5</t>
  </si>
  <si>
    <t>E</t>
  </si>
  <si>
    <t>....</t>
  </si>
  <si>
    <t>G</t>
  </si>
  <si>
    <t>H</t>
  </si>
  <si>
    <t>I</t>
  </si>
  <si>
    <t>J</t>
  </si>
  <si>
    <t>공   사   비   총   괄   표</t>
    <phoneticPr fontId="1" type="noConversion"/>
  </si>
  <si>
    <t>공사명 : 송파2동 복합청사 신축설계용역</t>
    <phoneticPr fontId="1" type="noConversion"/>
  </si>
  <si>
    <t xml:space="preserve">▣ 총   공   사   비                 </t>
    <phoneticPr fontId="1" type="noConversion"/>
  </si>
  <si>
    <t>:</t>
    <phoneticPr fontId="1" type="noConversion"/>
  </si>
  <si>
    <t xml:space="preserve">◎ 건축,기계,조경,토목,해체공사             </t>
    <phoneticPr fontId="1" type="noConversion"/>
  </si>
  <si>
    <t xml:space="preserve">◎ 전기,통신,전기소방,기계소방(별도)                   </t>
    <phoneticPr fontId="1" type="noConversion"/>
  </si>
  <si>
    <t xml:space="preserve">◎ 폐기물처리비 (별도)                   </t>
    <phoneticPr fontId="1" type="noConversion"/>
  </si>
  <si>
    <t>구 분           비 목</t>
    <phoneticPr fontId="1" type="noConversion"/>
  </si>
  <si>
    <t>도 급 금 액</t>
    <phoneticPr fontId="1" type="noConversion"/>
  </si>
  <si>
    <t>관급자재비         (도급자)</t>
    <phoneticPr fontId="1" type="noConversion"/>
  </si>
  <si>
    <t>관급자재비         (관급자)</t>
    <phoneticPr fontId="1" type="noConversion"/>
  </si>
  <si>
    <t>합 계 금 액</t>
    <phoneticPr fontId="1" type="noConversion"/>
  </si>
  <si>
    <t>공 급 가 액</t>
    <phoneticPr fontId="1" type="noConversion"/>
  </si>
  <si>
    <t>부 가 세</t>
    <phoneticPr fontId="1" type="noConversion"/>
  </si>
  <si>
    <t>소 계</t>
    <phoneticPr fontId="1" type="noConversion"/>
  </si>
  <si>
    <t>평당</t>
    <phoneticPr fontId="1" type="noConversion"/>
  </si>
  <si>
    <t>건 축 공 사</t>
    <phoneticPr fontId="1" type="noConversion"/>
  </si>
  <si>
    <t>소  계</t>
    <phoneticPr fontId="1" type="noConversion"/>
  </si>
  <si>
    <t>전기공사</t>
    <phoneticPr fontId="1" type="noConversion"/>
  </si>
  <si>
    <t>통신공사</t>
    <phoneticPr fontId="1" type="noConversion"/>
  </si>
  <si>
    <t>소방공사</t>
    <phoneticPr fontId="1" type="noConversion"/>
  </si>
  <si>
    <t>건설폐기물처리비</t>
    <phoneticPr fontId="1" type="noConversion"/>
  </si>
  <si>
    <t>건설폐기물처리비(해체)</t>
    <phoneticPr fontId="1" type="noConversion"/>
  </si>
  <si>
    <t>소  계</t>
    <phoneticPr fontId="1" type="noConversion"/>
  </si>
  <si>
    <t>합  계</t>
    <phoneticPr fontId="1" type="noConversion"/>
  </si>
  <si>
    <t>평당</t>
    <phoneticPr fontId="1" type="noConversion"/>
  </si>
  <si>
    <t>과 장</t>
    <phoneticPr fontId="1" type="noConversion"/>
  </si>
  <si>
    <t>담 당</t>
    <phoneticPr fontId="1" type="noConversion"/>
  </si>
  <si>
    <t>심 사 자</t>
    <phoneticPr fontId="1" type="noConversion"/>
  </si>
  <si>
    <t>설 계 자</t>
    <phoneticPr fontId="1" type="noConversion"/>
  </si>
  <si>
    <t>설 계</t>
    <phoneticPr fontId="1" type="noConversion"/>
  </si>
  <si>
    <t>2026년 월 일</t>
    <phoneticPr fontId="1" type="noConversion"/>
  </si>
  <si>
    <t>결 제</t>
    <phoneticPr fontId="1" type="noConversion"/>
  </si>
  <si>
    <t>심 사</t>
    <phoneticPr fontId="1" type="noConversion"/>
  </si>
  <si>
    <t>2026년 월 일</t>
    <phoneticPr fontId="1" type="noConversion"/>
  </si>
  <si>
    <t>설    계    서</t>
    <phoneticPr fontId="1" type="noConversion"/>
  </si>
  <si>
    <t>공사명 : 송파2동 복합청사 신축설계용역 (건축+기계+조경+토목)</t>
    <phoneticPr fontId="1" type="noConversion"/>
  </si>
  <si>
    <t>구 분</t>
    <phoneticPr fontId="1" type="noConversion"/>
  </si>
  <si>
    <t>내  역  서</t>
    <phoneticPr fontId="1" type="noConversion"/>
  </si>
  <si>
    <t>비 고</t>
    <phoneticPr fontId="1" type="noConversion"/>
  </si>
  <si>
    <t>총 공 사 비</t>
    <phoneticPr fontId="1" type="noConversion"/>
  </si>
  <si>
    <t>도</t>
    <phoneticPr fontId="1" type="noConversion"/>
  </si>
  <si>
    <t>공 급 가 액</t>
    <phoneticPr fontId="1" type="noConversion"/>
  </si>
  <si>
    <t>급</t>
    <phoneticPr fontId="1" type="noConversion"/>
  </si>
  <si>
    <t>부 가 가 치 세</t>
    <phoneticPr fontId="1" type="noConversion"/>
  </si>
  <si>
    <t>비</t>
    <phoneticPr fontId="1" type="noConversion"/>
  </si>
  <si>
    <t>계</t>
    <phoneticPr fontId="1" type="noConversion"/>
  </si>
  <si>
    <t>관 급 자 재 비</t>
    <phoneticPr fontId="1" type="noConversion"/>
  </si>
  <si>
    <t>분  담  금</t>
    <phoneticPr fontId="1" type="noConversion"/>
  </si>
  <si>
    <t>직접노무비 * 18.1%</t>
    <phoneticPr fontId="1" type="noConversion"/>
  </si>
  <si>
    <t>운      반      비</t>
    <phoneticPr fontId="1" type="noConversion"/>
  </si>
  <si>
    <t>기   계    경   비</t>
  </si>
  <si>
    <t>C3</t>
  </si>
  <si>
    <t>가      설      비</t>
  </si>
  <si>
    <t>노무비 * 3.56%</t>
    <phoneticPr fontId="1" type="noConversion"/>
  </si>
  <si>
    <t>노무비 * 1.01%</t>
    <phoneticPr fontId="1" type="noConversion"/>
  </si>
  <si>
    <t>직접노무비 * 3.595%</t>
    <phoneticPr fontId="1" type="noConversion"/>
  </si>
  <si>
    <t>직접노무비 * 4.75%</t>
    <phoneticPr fontId="1" type="noConversion"/>
  </si>
  <si>
    <t>건강보험료 * 13.14%</t>
    <phoneticPr fontId="1" type="noConversion"/>
  </si>
  <si>
    <t>A와B중 작은 금액</t>
    <phoneticPr fontId="1" type="noConversion"/>
  </si>
  <si>
    <t>a. (재료비+직노+도급자관급) *2.28%+4325000</t>
    <phoneticPr fontId="1" type="noConversion"/>
  </si>
  <si>
    <t>b. ((재료비+직노) *2.28%+4325000)*1.2</t>
    <phoneticPr fontId="1" type="noConversion"/>
  </si>
  <si>
    <t>안  전  관  리  비</t>
    <phoneticPr fontId="1" type="noConversion"/>
  </si>
  <si>
    <t>품  질  관  리  비</t>
    <phoneticPr fontId="1" type="noConversion"/>
  </si>
  <si>
    <t>(재료비+직노+기계경비) * 0.5%</t>
    <phoneticPr fontId="1" type="noConversion"/>
  </si>
  <si>
    <t>석  면  분  담  금</t>
    <phoneticPr fontId="1" type="noConversion"/>
  </si>
  <si>
    <t>노무비 * 0.006%</t>
    <phoneticPr fontId="1" type="noConversion"/>
  </si>
  <si>
    <t>임금채권 부담금</t>
    <phoneticPr fontId="1" type="noConversion"/>
  </si>
  <si>
    <t>노무비 * 0.09%</t>
    <phoneticPr fontId="1" type="noConversion"/>
  </si>
  <si>
    <t>(재료비+노무비) * 5.7%</t>
    <phoneticPr fontId="1" type="noConversion"/>
  </si>
  <si>
    <t>공사이행보증수수료</t>
    <phoneticPr fontId="1" type="noConversion"/>
  </si>
  <si>
    <t>(재료비+직노+기계경비) * 0.08%</t>
    <phoneticPr fontId="1" type="noConversion"/>
  </si>
  <si>
    <t>(재료비+직노+기계경비) * 0.07%</t>
  </si>
  <si>
    <t xml:space="preserve">        계</t>
  </si>
  <si>
    <t>계 * 6.5%</t>
    <phoneticPr fontId="1" type="noConversion"/>
  </si>
  <si>
    <t>건설폐기물상차비</t>
    <phoneticPr fontId="1" type="noConversion"/>
  </si>
  <si>
    <t>작업부산물(해체)</t>
    <phoneticPr fontId="1" type="noConversion"/>
  </si>
  <si>
    <t>고용개선지원비(PS단가)</t>
    <phoneticPr fontId="1" type="noConversion"/>
  </si>
  <si>
    <t xml:space="preserve"> * 주휴수당+(국민연금+건강보험료)+고용개선장려금</t>
    <phoneticPr fontId="1" type="noConversion"/>
  </si>
  <si>
    <t xml:space="preserve"> * 주 휴 수 당</t>
    <phoneticPr fontId="1" type="noConversion"/>
  </si>
  <si>
    <t>직노*12.8%*50%*1.4</t>
    <phoneticPr fontId="1" type="noConversion"/>
  </si>
  <si>
    <t xml:space="preserve"> * 국민연금 + 건강보험료</t>
    <phoneticPr fontId="1" type="noConversion"/>
  </si>
  <si>
    <t>직노*8.345%*20%</t>
    <phoneticPr fontId="1" type="noConversion"/>
  </si>
  <si>
    <t xml:space="preserve"> * 고용개선장려금</t>
    <phoneticPr fontId="1" type="noConversion"/>
  </si>
  <si>
    <t>직노*12.8%*50%*10%</t>
    <phoneticPr fontId="1" type="noConversion"/>
  </si>
  <si>
    <t xml:space="preserve"> * 전자카드단말기</t>
    <phoneticPr fontId="1" type="noConversion"/>
  </si>
  <si>
    <t>관급자재비(관급자)</t>
  </si>
  <si>
    <t>관급자재비(도급자)</t>
    <phoneticPr fontId="1" type="noConversion"/>
  </si>
  <si>
    <t>(절사:-1140)</t>
    <phoneticPr fontId="1" type="noConversion"/>
  </si>
  <si>
    <t>분 담 금 공 사</t>
    <phoneticPr fontId="1" type="noConversion"/>
  </si>
  <si>
    <t>해체계획서 작성</t>
    <phoneticPr fontId="1" type="noConversion"/>
  </si>
  <si>
    <t>공사명 : 송파2동 복합청사 신축설계용역 - 건축 + 기계설비 + 조경 + 토목</t>
    <phoneticPr fontId="1" type="noConversion"/>
  </si>
  <si>
    <t>전      체</t>
    <phoneticPr fontId="1" type="noConversion"/>
  </si>
  <si>
    <t>건      축</t>
    <phoneticPr fontId="1" type="noConversion"/>
  </si>
  <si>
    <t>기      계</t>
    <phoneticPr fontId="1" type="noConversion"/>
  </si>
  <si>
    <t>조      경</t>
    <phoneticPr fontId="1" type="noConversion"/>
  </si>
  <si>
    <t>토      목</t>
    <phoneticPr fontId="1" type="noConversion"/>
  </si>
  <si>
    <t>해      체</t>
    <phoneticPr fontId="1" type="noConversion"/>
  </si>
  <si>
    <t>비   고</t>
    <phoneticPr fontId="1" type="noConversion"/>
  </si>
  <si>
    <t>직접노무비 * 18.1%</t>
    <phoneticPr fontId="1" type="noConversion"/>
  </si>
  <si>
    <t>운      반      비</t>
    <phoneticPr fontId="1" type="noConversion"/>
  </si>
  <si>
    <t>노무비 * 3.56%</t>
    <phoneticPr fontId="1" type="noConversion"/>
  </si>
  <si>
    <t>노무비 * 1.01%</t>
    <phoneticPr fontId="1" type="noConversion"/>
  </si>
  <si>
    <t>직접노무비 * 3.595%</t>
    <phoneticPr fontId="1" type="noConversion"/>
  </si>
  <si>
    <t>직접노무비 * 4.75%</t>
    <phoneticPr fontId="1" type="noConversion"/>
  </si>
  <si>
    <t>건강보험료 * 13.14%</t>
    <phoneticPr fontId="1" type="noConversion"/>
  </si>
  <si>
    <t>A와B중 작은 금액</t>
    <phoneticPr fontId="1" type="noConversion"/>
  </si>
  <si>
    <t>a. (재료비+직노+도급자관급)*2.28%+4325000</t>
    <phoneticPr fontId="1" type="noConversion"/>
  </si>
  <si>
    <t>b. ((재료비+직노) * 2.28+4325000%) *1.2</t>
    <phoneticPr fontId="1" type="noConversion"/>
  </si>
  <si>
    <t>안  전  관  리  비</t>
    <phoneticPr fontId="1" type="noConversion"/>
  </si>
  <si>
    <t>동 영 상 촬 영 비</t>
    <phoneticPr fontId="1" type="noConversion"/>
  </si>
  <si>
    <t>품  질  관  리  비</t>
    <phoneticPr fontId="1" type="noConversion"/>
  </si>
  <si>
    <t>(재료비+직노+기계경비) * 0.5%</t>
    <phoneticPr fontId="1" type="noConversion"/>
  </si>
  <si>
    <t>석  면  분  담  금</t>
    <phoneticPr fontId="1" type="noConversion"/>
  </si>
  <si>
    <t>노무비 * 0.006%</t>
    <phoneticPr fontId="1" type="noConversion"/>
  </si>
  <si>
    <t>임금채권 부담금</t>
    <phoneticPr fontId="1" type="noConversion"/>
  </si>
  <si>
    <t>노무비 * 0.09%</t>
    <phoneticPr fontId="1" type="noConversion"/>
  </si>
  <si>
    <t>(재료비+노무비) * 5.7%</t>
    <phoneticPr fontId="1" type="noConversion"/>
  </si>
  <si>
    <t>공사이행보증수수료</t>
    <phoneticPr fontId="1" type="noConversion"/>
  </si>
  <si>
    <t>(재료비+직노+기계경비) * 0.08%</t>
    <phoneticPr fontId="1" type="noConversion"/>
  </si>
  <si>
    <t>(재료비+직노+기계경비) * 0.07%</t>
    <phoneticPr fontId="1" type="noConversion"/>
  </si>
  <si>
    <t>계 * 6.5%</t>
    <phoneticPr fontId="1" type="noConversion"/>
  </si>
  <si>
    <t>건설폐기물상차비</t>
    <phoneticPr fontId="1" type="noConversion"/>
  </si>
  <si>
    <t>작업부산물(해체)</t>
    <phoneticPr fontId="1" type="noConversion"/>
  </si>
  <si>
    <t>고용개선지원비(PS단가)</t>
    <phoneticPr fontId="1" type="noConversion"/>
  </si>
  <si>
    <t xml:space="preserve"> * 주휴수당+(국민연금+건강보험료)+고용개선장려금</t>
    <phoneticPr fontId="1" type="noConversion"/>
  </si>
  <si>
    <t xml:space="preserve"> * 주 휴 수 당</t>
    <phoneticPr fontId="1" type="noConversion"/>
  </si>
  <si>
    <t>직노*12.8%*50%*1.4</t>
    <phoneticPr fontId="1" type="noConversion"/>
  </si>
  <si>
    <t xml:space="preserve"> * 국민연금 + 건강보험료</t>
    <phoneticPr fontId="1" type="noConversion"/>
  </si>
  <si>
    <t>직노*8.345%*20%</t>
    <phoneticPr fontId="1" type="noConversion"/>
  </si>
  <si>
    <t xml:space="preserve"> * 고용개선장려금</t>
    <phoneticPr fontId="1" type="noConversion"/>
  </si>
  <si>
    <t>직노*12.8%*50%*10%</t>
    <phoneticPr fontId="1" type="noConversion"/>
  </si>
  <si>
    <t xml:space="preserve"> * 전자카드단말기</t>
    <phoneticPr fontId="1" type="noConversion"/>
  </si>
  <si>
    <t>관급자재비(도급자)</t>
    <phoneticPr fontId="1" type="noConversion"/>
  </si>
  <si>
    <t>분 담 금 공 사</t>
    <phoneticPr fontId="1" type="noConversion"/>
  </si>
  <si>
    <t>해체계획서작성</t>
    <phoneticPr fontId="1" type="noConversion"/>
  </si>
  <si>
    <t>공사명 : 송파2동 복합청사 신축설계용역 - 건축</t>
    <phoneticPr fontId="1" type="noConversion"/>
  </si>
  <si>
    <t>운      반      비</t>
    <phoneticPr fontId="1" type="noConversion"/>
  </si>
  <si>
    <t>a. (재료비+직노+도급자관급) *2.28%+4325000</t>
    <phoneticPr fontId="1" type="noConversion"/>
  </si>
  <si>
    <t>b. ((재료비+직노) *2.28%+4325000)*1.2</t>
    <phoneticPr fontId="1" type="noConversion"/>
  </si>
  <si>
    <t>(재료비+직노+기계경비) * 0.5%</t>
    <phoneticPr fontId="1" type="noConversion"/>
  </si>
  <si>
    <t>석  면  분  담  금</t>
    <phoneticPr fontId="1" type="noConversion"/>
  </si>
  <si>
    <t>노무비 * 0.006%</t>
    <phoneticPr fontId="1" type="noConversion"/>
  </si>
  <si>
    <t>노무비 * 0.09%</t>
    <phoneticPr fontId="1" type="noConversion"/>
  </si>
  <si>
    <t>(재료비+노무비) * 5.7%</t>
    <phoneticPr fontId="1" type="noConversion"/>
  </si>
  <si>
    <t>공사이행보증수수료</t>
    <phoneticPr fontId="1" type="noConversion"/>
  </si>
  <si>
    <t>(재료비+직노+기계경비) * 0.08%</t>
    <phoneticPr fontId="1" type="noConversion"/>
  </si>
  <si>
    <t>계 * 6.5%</t>
    <phoneticPr fontId="1" type="noConversion"/>
  </si>
  <si>
    <t>(노무비+경비+일반관리비) * 12%</t>
    <phoneticPr fontId="1" type="noConversion"/>
  </si>
  <si>
    <t>건설폐기물상차비</t>
    <phoneticPr fontId="1" type="noConversion"/>
  </si>
  <si>
    <t>직노*8.345%*20%</t>
    <phoneticPr fontId="1" type="noConversion"/>
  </si>
  <si>
    <t>관급자재비(도급자)</t>
    <phoneticPr fontId="1" type="noConversion"/>
  </si>
  <si>
    <t>(절사:-682)</t>
    <phoneticPr fontId="1" type="noConversion"/>
  </si>
  <si>
    <t>해체계획서 작성</t>
    <phoneticPr fontId="1" type="noConversion"/>
  </si>
  <si>
    <t>공사명 : 송파2동 복합청사 신축설계용역 - 기계</t>
    <phoneticPr fontId="1" type="noConversion"/>
  </si>
  <si>
    <t>재료비</t>
    <phoneticPr fontId="1" type="noConversion"/>
  </si>
  <si>
    <t>노무비</t>
    <phoneticPr fontId="1" type="noConversion"/>
  </si>
  <si>
    <t>경비</t>
    <phoneticPr fontId="1" type="noConversion"/>
  </si>
  <si>
    <t>합계</t>
    <phoneticPr fontId="1" type="noConversion"/>
  </si>
  <si>
    <t>직접노무비 * 18.1%</t>
    <phoneticPr fontId="1" type="noConversion"/>
  </si>
  <si>
    <t>노무비 * 3.56%</t>
    <phoneticPr fontId="1" type="noConversion"/>
  </si>
  <si>
    <t>노무비 * 1.01%</t>
    <phoneticPr fontId="1" type="noConversion"/>
  </si>
  <si>
    <t>직접노무비 * 3.595%</t>
    <phoneticPr fontId="1" type="noConversion"/>
  </si>
  <si>
    <t>직접노무비 * 4.75%</t>
    <phoneticPr fontId="1" type="noConversion"/>
  </si>
  <si>
    <t>건강보험료 * 13.14%</t>
    <phoneticPr fontId="1" type="noConversion"/>
  </si>
  <si>
    <t>A와B중 작은 금액</t>
    <phoneticPr fontId="1" type="noConversion"/>
  </si>
  <si>
    <t>기초액은 건축에 산입함</t>
    <phoneticPr fontId="1" type="noConversion"/>
  </si>
  <si>
    <t>a. (재료비+직노+도급자관급) *2.28%+4325000</t>
    <phoneticPr fontId="1" type="noConversion"/>
  </si>
  <si>
    <t>b. ((재료비+직노) *2.28%+4325000)*1.2</t>
    <phoneticPr fontId="1" type="noConversion"/>
  </si>
  <si>
    <t>안  전  관  리  비</t>
    <phoneticPr fontId="1" type="noConversion"/>
  </si>
  <si>
    <t>동 영 상 촬 영 비</t>
    <phoneticPr fontId="1" type="noConversion"/>
  </si>
  <si>
    <t>품  질  관  리  비</t>
    <phoneticPr fontId="1" type="noConversion"/>
  </si>
  <si>
    <t>석  면  분  담  금</t>
    <phoneticPr fontId="1" type="noConversion"/>
  </si>
  <si>
    <t>임금채권 부담금</t>
    <phoneticPr fontId="1" type="noConversion"/>
  </si>
  <si>
    <t>노무비 * 0.09%</t>
    <phoneticPr fontId="1" type="noConversion"/>
  </si>
  <si>
    <t>(재료비+노무비) * 5.7%</t>
    <phoneticPr fontId="1" type="noConversion"/>
  </si>
  <si>
    <t>공사이행보증수수료</t>
    <phoneticPr fontId="1" type="noConversion"/>
  </si>
  <si>
    <t>(노무비+경비+일반관리비) * 12%</t>
    <phoneticPr fontId="1" type="noConversion"/>
  </si>
  <si>
    <t>(절사:-557/1.1)</t>
    <phoneticPr fontId="1" type="noConversion"/>
  </si>
  <si>
    <t>건설폐기물상차비</t>
    <phoneticPr fontId="1" type="noConversion"/>
  </si>
  <si>
    <t>작업부산물(해체)</t>
    <phoneticPr fontId="1" type="noConversion"/>
  </si>
  <si>
    <t>고용개선지원비(PS단가)</t>
    <phoneticPr fontId="1" type="noConversion"/>
  </si>
  <si>
    <t xml:space="preserve"> * 주휴수당+(국민연금+건강보험료)+고용개선장려금</t>
    <phoneticPr fontId="1" type="noConversion"/>
  </si>
  <si>
    <t xml:space="preserve"> * 주 휴 수 당</t>
    <phoneticPr fontId="1" type="noConversion"/>
  </si>
  <si>
    <t>직노*12.8%*50%*1.4</t>
    <phoneticPr fontId="1" type="noConversion"/>
  </si>
  <si>
    <t>직노*8.345%*20%</t>
    <phoneticPr fontId="1" type="noConversion"/>
  </si>
  <si>
    <t xml:space="preserve"> * 고용개선장려금</t>
    <phoneticPr fontId="1" type="noConversion"/>
  </si>
  <si>
    <t>직노*12.8%*50%*10%</t>
    <phoneticPr fontId="1" type="noConversion"/>
  </si>
  <si>
    <t xml:space="preserve"> * 전자카드단말기</t>
    <phoneticPr fontId="1" type="noConversion"/>
  </si>
  <si>
    <t>(절사:-471)</t>
    <phoneticPr fontId="1" type="noConversion"/>
  </si>
  <si>
    <t>관급자재비(도급자)</t>
    <phoneticPr fontId="1" type="noConversion"/>
  </si>
  <si>
    <t>(절사:-0)</t>
    <phoneticPr fontId="1" type="noConversion"/>
  </si>
  <si>
    <t>해체계획서 작성</t>
    <phoneticPr fontId="1" type="noConversion"/>
  </si>
  <si>
    <t>공사명 : 송파2동 복합청사 신축설계용역 - 조경</t>
    <phoneticPr fontId="1" type="noConversion"/>
  </si>
  <si>
    <t>합계</t>
    <phoneticPr fontId="1" type="noConversion"/>
  </si>
  <si>
    <t>(재료비+직노+기계경비) * 0.5%</t>
    <phoneticPr fontId="1" type="noConversion"/>
  </si>
  <si>
    <t>노무비 * 0.006%</t>
    <phoneticPr fontId="1" type="noConversion"/>
  </si>
  <si>
    <t>(재료비+직노+기계경비) * 0.08%</t>
    <phoneticPr fontId="1" type="noConversion"/>
  </si>
  <si>
    <t>계 * 6.5%</t>
    <phoneticPr fontId="1" type="noConversion"/>
  </si>
  <si>
    <t>(절사:-749/1.1)</t>
    <phoneticPr fontId="1" type="noConversion"/>
  </si>
  <si>
    <t xml:space="preserve"> * 국민연금 + 건강보험료</t>
    <phoneticPr fontId="1" type="noConversion"/>
  </si>
  <si>
    <t>(절사:-0)</t>
    <phoneticPr fontId="1" type="noConversion"/>
  </si>
  <si>
    <t>분 담 금 공 사</t>
    <phoneticPr fontId="1" type="noConversion"/>
  </si>
  <si>
    <t>공사명 : 송파2동 복합청사 신축설계용역 - 토목</t>
    <phoneticPr fontId="1" type="noConversion"/>
  </si>
  <si>
    <t>(절사:-994/1.1)</t>
    <phoneticPr fontId="1" type="noConversion"/>
  </si>
  <si>
    <t>(절사:-458)</t>
    <phoneticPr fontId="1" type="noConversion"/>
  </si>
  <si>
    <t>(절사:-900)</t>
    <phoneticPr fontId="1" type="noConversion"/>
  </si>
  <si>
    <t>공사명 : 송파2동 복합청사 신축설계용역 - 해체공사</t>
    <phoneticPr fontId="1" type="noConversion"/>
  </si>
  <si>
    <t>(절사:-230/1.1)</t>
    <phoneticPr fontId="1" type="noConversion"/>
  </si>
  <si>
    <t xml:space="preserve">  분담금                / 한전불입금</t>
    <phoneticPr fontId="1" type="noConversion"/>
  </si>
  <si>
    <t>[공사명]  송파2동 복합청사 신축공사(기계설비)</t>
  </si>
  <si>
    <t>규       격</t>
  </si>
  <si>
    <t>비고</t>
  </si>
  <si>
    <t>단가</t>
  </si>
  <si>
    <t>금액</t>
  </si>
  <si>
    <t>0101  장비설치공사</t>
  </si>
  <si>
    <t>0102  옥외배관공사</t>
  </si>
  <si>
    <t>0103  기계실배관공사</t>
  </si>
  <si>
    <t>0104  환기닥트설치공사</t>
  </si>
  <si>
    <t>010501  위생기구설치공사</t>
  </si>
  <si>
    <t>010501</t>
  </si>
  <si>
    <t>010502  급수급탕배관공사</t>
  </si>
  <si>
    <t>010502</t>
  </si>
  <si>
    <t>010503  오배수배관공사</t>
  </si>
  <si>
    <t>010503</t>
  </si>
  <si>
    <t>010601  옥외가스배관공사</t>
  </si>
  <si>
    <t>010602  옥내가스배관공사</t>
  </si>
  <si>
    <t>0107  전열교환기스리브설치공사</t>
  </si>
  <si>
    <t>0108  방화댐퍼설치공사</t>
  </si>
  <si>
    <t>0108</t>
  </si>
  <si>
    <t>0109  비구조내진설치공사</t>
  </si>
  <si>
    <t>0109</t>
  </si>
  <si>
    <t>0110  바닥난방설치공사</t>
  </si>
  <si>
    <t>0110</t>
  </si>
  <si>
    <t>0201  물탱크</t>
  </si>
  <si>
    <t>0201</t>
  </si>
  <si>
    <t>0202  부스터펌프</t>
  </si>
  <si>
    <t>0202</t>
  </si>
  <si>
    <t>0203  냉난방기설치공사</t>
  </si>
  <si>
    <t>0203</t>
  </si>
  <si>
    <t>0204  전열교환기설치공사</t>
  </si>
  <si>
    <t>0204</t>
  </si>
  <si>
    <t>0205  복사난방설치공사</t>
  </si>
  <si>
    <t>0205</t>
  </si>
  <si>
    <t>0206  자동제어설치공사</t>
  </si>
  <si>
    <t>0206</t>
  </si>
  <si>
    <t>0207  승강기설치공사</t>
  </si>
  <si>
    <t>0207</t>
  </si>
  <si>
    <t>0208  고무발포보온재</t>
  </si>
  <si>
    <t>0208</t>
  </si>
  <si>
    <t>0301  상수도분담금</t>
  </si>
  <si>
    <t>0301</t>
  </si>
  <si>
    <t>0302  도시가스분담금</t>
  </si>
  <si>
    <t>0302</t>
  </si>
  <si>
    <t>End Of File(Ver 6.0)</t>
  </si>
  <si>
    <t>공종</t>
  </si>
  <si>
    <t>품          명</t>
  </si>
  <si>
    <t>56958000046</t>
  </si>
  <si>
    <t>P-2.급탕순환펌프(인라인)</t>
  </si>
  <si>
    <t>10LPM*3M*0.1KW</t>
  </si>
  <si>
    <t>56958000047</t>
  </si>
  <si>
    <t>P-3.배수펌프(수중형)</t>
  </si>
  <si>
    <t>300LPM*11M*1.5KW</t>
  </si>
  <si>
    <t>56958000048</t>
  </si>
  <si>
    <t>P-4.배수펌프(수중형)</t>
  </si>
  <si>
    <t>50LPM*14M*1.1KW</t>
  </si>
  <si>
    <t>MM050162346</t>
  </si>
  <si>
    <t>P-5.배수패키지펌프</t>
  </si>
  <si>
    <t>70LPM*12M*(3KW*2)</t>
  </si>
  <si>
    <t>56958000049</t>
  </si>
  <si>
    <t>P-6.배수펌프(수중형)</t>
  </si>
  <si>
    <t>100LPM*6M*0.75KW</t>
  </si>
  <si>
    <t>56958000033</t>
  </si>
  <si>
    <t>F-1.급배기휀(인라인 D450)</t>
  </si>
  <si>
    <t>3,500CMH*20MMAQ*0.75KW</t>
  </si>
  <si>
    <t>56958000034</t>
  </si>
  <si>
    <t>F-2.배기휀(소형시로코 D180)</t>
  </si>
  <si>
    <t>1,000CMH*20MMAQ*380W</t>
  </si>
  <si>
    <t>56958000035</t>
  </si>
  <si>
    <t>F-3.배기휀(벽부형 D300)</t>
  </si>
  <si>
    <t>720CMH*38W</t>
  </si>
  <si>
    <t>56958000036</t>
  </si>
  <si>
    <t>F-4.배기휀(벽부형 D350)</t>
  </si>
  <si>
    <t>1,020CMH*39W</t>
  </si>
  <si>
    <t>56958000037</t>
  </si>
  <si>
    <t>F-5.배기휀(천정형 D250)</t>
  </si>
  <si>
    <t>210CMH*30W</t>
  </si>
  <si>
    <t>MM038001410</t>
  </si>
  <si>
    <t>JF-1.주차장배기휀(벽부형)</t>
  </si>
  <si>
    <t>12,000CMH*10MMAQ*1.5KW</t>
  </si>
  <si>
    <t>MM038001411</t>
  </si>
  <si>
    <t>JF-2.유도휀</t>
  </si>
  <si>
    <t>3,900CMH*0.3KW</t>
  </si>
  <si>
    <t>56958000032</t>
  </si>
  <si>
    <t>EHW-1.전기온수기(15LIT)</t>
  </si>
  <si>
    <t>1.5KW</t>
  </si>
  <si>
    <t>56958000030</t>
  </si>
  <si>
    <t>B-1.캐스케이드가스온수기</t>
  </si>
  <si>
    <t>36,000KCAL/H</t>
  </si>
  <si>
    <t>MM050179954</t>
  </si>
  <si>
    <t>물탱크 고정대 및 내진구조계산</t>
  </si>
  <si>
    <t>6,000L*2,500W*4,000H</t>
  </si>
  <si>
    <t>MM050179955</t>
  </si>
  <si>
    <t>외부사다리 안전망</t>
  </si>
  <si>
    <t>MM050179956</t>
  </si>
  <si>
    <t>내진용 건식패드</t>
  </si>
  <si>
    <t>56958000020</t>
  </si>
  <si>
    <t>수도용 폴리에틸렌관</t>
  </si>
  <si>
    <t>PE수도관(1종), D40</t>
  </si>
  <si>
    <t>47300977005</t>
  </si>
  <si>
    <t>수도용 폴리에칠렌이음관</t>
  </si>
  <si>
    <t>47300977274</t>
  </si>
  <si>
    <t>밸브소켓(나사조임식) D40</t>
  </si>
  <si>
    <t>56941535320</t>
  </si>
  <si>
    <t>PEM 접합 (가스용)</t>
  </si>
  <si>
    <t>D40</t>
  </si>
  <si>
    <t>48200167605</t>
  </si>
  <si>
    <t>게이트 밸브</t>
  </si>
  <si>
    <t>나사, 스테인리스, D40</t>
  </si>
  <si>
    <t>56941820396</t>
  </si>
  <si>
    <t>PVC배수용배관(VN SDR 33)DTS</t>
  </si>
  <si>
    <t>D100</t>
  </si>
  <si>
    <t>56941820415</t>
  </si>
  <si>
    <t>PVC배수용배관(VN SDR 17)DRF</t>
  </si>
  <si>
    <t>56941820416</t>
  </si>
  <si>
    <t>D125</t>
  </si>
  <si>
    <t>56941820432</t>
  </si>
  <si>
    <t>스테인레스배관(K-TYPE)</t>
  </si>
  <si>
    <t>D 20</t>
  </si>
  <si>
    <t>56941820435</t>
  </si>
  <si>
    <t>D 40</t>
  </si>
  <si>
    <t>56941820436</t>
  </si>
  <si>
    <t>D 50</t>
  </si>
  <si>
    <t>56941820438</t>
  </si>
  <si>
    <t>D 80</t>
  </si>
  <si>
    <t>56941820446</t>
  </si>
  <si>
    <t>스테인레스평면배관</t>
  </si>
  <si>
    <t>D 50 x 3T</t>
  </si>
  <si>
    <t>56941820448</t>
  </si>
  <si>
    <t>D 80 x 3T</t>
  </si>
  <si>
    <t>56941820449</t>
  </si>
  <si>
    <t>D100 x 3T</t>
  </si>
  <si>
    <t>47301108708</t>
  </si>
  <si>
    <t>일반배관용 STS강관 이음쇠</t>
  </si>
  <si>
    <t>유니온 (STS 나사) D50</t>
  </si>
  <si>
    <t>47301108763</t>
  </si>
  <si>
    <t>니플 (STS 나사) D50</t>
  </si>
  <si>
    <t>47301108028</t>
  </si>
  <si>
    <t>엘보(STS 용접#10) D50</t>
  </si>
  <si>
    <t>47301108030</t>
  </si>
  <si>
    <t>엘보(STS 용접#10) D80</t>
  </si>
  <si>
    <t>47301108031</t>
  </si>
  <si>
    <t>엘보(STS 용접#10) D100</t>
  </si>
  <si>
    <t>47301108214</t>
  </si>
  <si>
    <t>티이(STS 용접 S#10) D80</t>
  </si>
  <si>
    <t>47301108215</t>
  </si>
  <si>
    <t>티이(STS 용접 S#10) D100</t>
  </si>
  <si>
    <t>47301108459</t>
  </si>
  <si>
    <t>리듀서(STS용접S#10) D100</t>
  </si>
  <si>
    <t>47301108124</t>
  </si>
  <si>
    <t>엘보 (프레스) D20</t>
  </si>
  <si>
    <t>47301108127</t>
  </si>
  <si>
    <t>엘보 (프레스) D40</t>
  </si>
  <si>
    <t>47301108128</t>
  </si>
  <si>
    <t>엘보 (프레스) D50</t>
  </si>
  <si>
    <t>47301108151</t>
  </si>
  <si>
    <t>엘보 (프레스) D80</t>
  </si>
  <si>
    <t>47301108314</t>
  </si>
  <si>
    <t>티이 (프레스) D40x40</t>
  </si>
  <si>
    <t>47301108339</t>
  </si>
  <si>
    <t>티이 (프레스) D80x80</t>
  </si>
  <si>
    <t>47301108591</t>
  </si>
  <si>
    <t>리듀서 (프레스) D80x60</t>
  </si>
  <si>
    <t>47301107265</t>
  </si>
  <si>
    <t>캡(프레스),D40</t>
  </si>
  <si>
    <t>47301108746</t>
  </si>
  <si>
    <t>K-유니온 (프레스) D40x1 1/2</t>
  </si>
  <si>
    <t>47301108849</t>
  </si>
  <si>
    <t>소켓 (프레스) D40</t>
  </si>
  <si>
    <t>47301108850</t>
  </si>
  <si>
    <t>소켓 (프레스) D50</t>
  </si>
  <si>
    <t>47301108862</t>
  </si>
  <si>
    <t>암아답타소켓 (프레스)D40x1 1/2</t>
  </si>
  <si>
    <t>47301108869</t>
  </si>
  <si>
    <t>숫아답타소켓 (프레스)D40x1 1/2</t>
  </si>
  <si>
    <t>47301108975</t>
  </si>
  <si>
    <t>후렌지 (프레스) D60</t>
  </si>
  <si>
    <t>47301108982</t>
  </si>
  <si>
    <t>후렌지 (프레스) D80</t>
  </si>
  <si>
    <t>47301148045</t>
  </si>
  <si>
    <t>비압력용경질폴리염화비닐이음관</t>
  </si>
  <si>
    <t>90˚단곡관(DTS) D100</t>
  </si>
  <si>
    <t>47301148146</t>
  </si>
  <si>
    <t>소켓 (DTS) D100</t>
  </si>
  <si>
    <t>47301148661</t>
  </si>
  <si>
    <t>45˚단곡관(DRF) D100</t>
  </si>
  <si>
    <t>47301148662</t>
  </si>
  <si>
    <t>45˚단곡관(DRF) D125</t>
  </si>
  <si>
    <t>47301148673</t>
  </si>
  <si>
    <t>Y관 (DRF) D100x100</t>
  </si>
  <si>
    <t>47301148754</t>
  </si>
  <si>
    <t>Y관 (DRF) D125x125</t>
  </si>
  <si>
    <t>47301148716</t>
  </si>
  <si>
    <t>소켓 (DRF) D100</t>
  </si>
  <si>
    <t>47301148795</t>
  </si>
  <si>
    <t>소제구 (DRF) D100</t>
  </si>
  <si>
    <t>47301148802</t>
  </si>
  <si>
    <t>소제구 (DRF) D125</t>
  </si>
  <si>
    <t>56940150060</t>
  </si>
  <si>
    <t>스텐관용접</t>
  </si>
  <si>
    <t>D50</t>
  </si>
  <si>
    <t>56940150080</t>
  </si>
  <si>
    <t>D80</t>
  </si>
  <si>
    <t>56940150090</t>
  </si>
  <si>
    <t>56940370080</t>
  </si>
  <si>
    <t>스텐용접합후렌지</t>
  </si>
  <si>
    <t>56940370090</t>
  </si>
  <si>
    <t>47305257438</t>
  </si>
  <si>
    <t>플랜지(FLANGE)</t>
  </si>
  <si>
    <t>STS맹플랜지(10KG) D80</t>
  </si>
  <si>
    <t>47305257439</t>
  </si>
  <si>
    <t>STS맹플랜지(10KG) D100</t>
  </si>
  <si>
    <t>56948850119</t>
  </si>
  <si>
    <t>볼 밸브</t>
  </si>
  <si>
    <t>56941840036</t>
  </si>
  <si>
    <t>청동게이트밸브</t>
  </si>
  <si>
    <t>D 50  (10KG)</t>
  </si>
  <si>
    <t>56941840038</t>
  </si>
  <si>
    <t>주철게이트밸브</t>
  </si>
  <si>
    <t>D 80  (10KG)</t>
  </si>
  <si>
    <t>56948850151</t>
  </si>
  <si>
    <t>스트레이너</t>
  </si>
  <si>
    <t>플랜지, 스테인리스, D100</t>
  </si>
  <si>
    <t>56948850162</t>
  </si>
  <si>
    <t>플랙시블 조인트</t>
  </si>
  <si>
    <t>STS, D80*10k</t>
  </si>
  <si>
    <t>56948850163</t>
  </si>
  <si>
    <t>STS, D100*10k</t>
  </si>
  <si>
    <t>56941840118</t>
  </si>
  <si>
    <t>주철체크밸브</t>
  </si>
  <si>
    <t>56948850135</t>
  </si>
  <si>
    <t>체크 밸브</t>
  </si>
  <si>
    <t>나사식,스테인리스,D40</t>
  </si>
  <si>
    <t>56948850138</t>
  </si>
  <si>
    <t>플랜지,스테인리스, D80</t>
  </si>
  <si>
    <t>56941840343</t>
  </si>
  <si>
    <t>버터플라이밸브(레버)</t>
  </si>
  <si>
    <t>D100  (10KG)</t>
  </si>
  <si>
    <t>56948850122</t>
  </si>
  <si>
    <t>버터플라이 밸브,스텐</t>
  </si>
  <si>
    <t>LEVER,10K*D80</t>
  </si>
  <si>
    <t>56948850123</t>
  </si>
  <si>
    <t>LEVER,10K*D100</t>
  </si>
  <si>
    <t>56941840154</t>
  </si>
  <si>
    <t>수격방지기(W.H.C)</t>
  </si>
  <si>
    <t>56941840409</t>
  </si>
  <si>
    <t>여과망</t>
  </si>
  <si>
    <t>56941183060</t>
  </si>
  <si>
    <t>정수위조절밸브(STS)</t>
  </si>
  <si>
    <t>D40x40x40</t>
  </si>
  <si>
    <t>56958000021</t>
  </si>
  <si>
    <t>플로우트 밸브</t>
  </si>
  <si>
    <t>볼탭 (STS) D40</t>
  </si>
  <si>
    <t>56941320040</t>
  </si>
  <si>
    <t>압력계설치(STS)</t>
  </si>
  <si>
    <t>0-35KG/CM2</t>
  </si>
  <si>
    <t>56940510090</t>
  </si>
  <si>
    <t>일반행거(달대볼트)</t>
  </si>
  <si>
    <t>56940510100</t>
  </si>
  <si>
    <t>56940520060</t>
  </si>
  <si>
    <t>절연행가(달대볼트)</t>
  </si>
  <si>
    <t>56940520080</t>
  </si>
  <si>
    <t>53060228322</t>
  </si>
  <si>
    <t>U자형볼트/너트</t>
  </si>
  <si>
    <t>절연, D20</t>
  </si>
  <si>
    <t>53060228325</t>
  </si>
  <si>
    <t>절연, D40</t>
  </si>
  <si>
    <t>53060228326</t>
  </si>
  <si>
    <t>절연, D50</t>
  </si>
  <si>
    <t>53060228328</t>
  </si>
  <si>
    <t>절연, D80</t>
  </si>
  <si>
    <t>53060228329</t>
  </si>
  <si>
    <t>절연, D100</t>
  </si>
  <si>
    <t>56940620020</t>
  </si>
  <si>
    <t>강관스리브(지수판포함,벽체)</t>
  </si>
  <si>
    <t>D20</t>
  </si>
  <si>
    <t>56940620050</t>
  </si>
  <si>
    <t>56940620060</t>
  </si>
  <si>
    <t>56940620080</t>
  </si>
  <si>
    <t>56940620090</t>
  </si>
  <si>
    <t>56940621060</t>
  </si>
  <si>
    <t>PVC스리브(벽체)</t>
  </si>
  <si>
    <t>56940621080</t>
  </si>
  <si>
    <t>56940621090</t>
  </si>
  <si>
    <t>56940621100</t>
  </si>
  <si>
    <t>56940621860</t>
  </si>
  <si>
    <t>내화채움구조(강관용) 벽체</t>
  </si>
  <si>
    <t>56940621880</t>
  </si>
  <si>
    <t>56940622240</t>
  </si>
  <si>
    <t>내화채움구조(PVC용) 벽체</t>
  </si>
  <si>
    <t>56940622250</t>
  </si>
  <si>
    <t>95200027071</t>
  </si>
  <si>
    <t>등변, 50×50×6mm</t>
  </si>
  <si>
    <t>56941340020</t>
  </si>
  <si>
    <t>인서트플레이트</t>
  </si>
  <si>
    <t>200x200x9T</t>
  </si>
  <si>
    <t>56941800440</t>
  </si>
  <si>
    <t>파이프서포트</t>
  </si>
  <si>
    <t>1열x300H</t>
  </si>
  <si>
    <t>56941420020</t>
  </si>
  <si>
    <t>유성페인트칠</t>
  </si>
  <si>
    <t>철재면2회</t>
  </si>
  <si>
    <t>56941491011</t>
  </si>
  <si>
    <t>펌프가대설치(배수펌프)</t>
  </si>
  <si>
    <t>펌프2대설치기준</t>
  </si>
  <si>
    <t>56941422020</t>
  </si>
  <si>
    <t>녹막이페인트칠</t>
  </si>
  <si>
    <t>56941410050</t>
  </si>
  <si>
    <t>잡철물 현장제작 설치</t>
  </si>
  <si>
    <t>일반철재</t>
  </si>
  <si>
    <t>56941820397</t>
  </si>
  <si>
    <t>47301148240</t>
  </si>
  <si>
    <t>리듀서(DTS) D125xD100</t>
  </si>
  <si>
    <t>47301148624</t>
  </si>
  <si>
    <t>YT관(DTS) D125xD100</t>
  </si>
  <si>
    <t>56941310010</t>
  </si>
  <si>
    <t>각형덕트제작 및 설치</t>
  </si>
  <si>
    <t>(0.5T)</t>
  </si>
  <si>
    <t>56941310020</t>
  </si>
  <si>
    <t>(0.6T)</t>
  </si>
  <si>
    <t>56941310070</t>
  </si>
  <si>
    <t>스테인레스닥트제작 및 설치</t>
  </si>
  <si>
    <t>56941314010</t>
  </si>
  <si>
    <t>캔버스제작설치</t>
  </si>
  <si>
    <t>1.2T</t>
  </si>
  <si>
    <t>56958000022</t>
  </si>
  <si>
    <t>디퓨저</t>
  </si>
  <si>
    <t>원형PAN, D150, AL</t>
  </si>
  <si>
    <t>56941890031</t>
  </si>
  <si>
    <t>후렉시블덕트호스(비보온)</t>
  </si>
  <si>
    <t>56941890033</t>
  </si>
  <si>
    <t>D150</t>
  </si>
  <si>
    <t>56941890001</t>
  </si>
  <si>
    <t>점검구설치</t>
  </si>
  <si>
    <t>200x200</t>
  </si>
  <si>
    <t>53300527212</t>
  </si>
  <si>
    <t>스텐밴드</t>
  </si>
  <si>
    <t>53300527214</t>
  </si>
  <si>
    <t>53300527234</t>
  </si>
  <si>
    <t>동망</t>
  </si>
  <si>
    <t>#24</t>
  </si>
  <si>
    <t>53300527312</t>
  </si>
  <si>
    <t>원형환기캡</t>
  </si>
  <si>
    <t>56940620100</t>
  </si>
  <si>
    <t>56940622310</t>
  </si>
  <si>
    <t>덕트내화충진재</t>
  </si>
  <si>
    <t>입상</t>
  </si>
  <si>
    <t>56940622320</t>
  </si>
  <si>
    <t>벽체</t>
  </si>
  <si>
    <t>56941422010</t>
  </si>
  <si>
    <t>1회</t>
  </si>
  <si>
    <t>56941420220</t>
  </si>
  <si>
    <t>함석면2회</t>
  </si>
  <si>
    <t>56958000031</t>
  </si>
  <si>
    <t>B.D.D (STL)</t>
  </si>
  <si>
    <t>700 x 250</t>
  </si>
  <si>
    <t>56958000039</t>
  </si>
  <si>
    <t>GRILLE (STL)</t>
  </si>
  <si>
    <t>200 x 100</t>
  </si>
  <si>
    <t>56958000040</t>
  </si>
  <si>
    <t>300 x 150</t>
  </si>
  <si>
    <t>56958000041</t>
  </si>
  <si>
    <t>350 x 150</t>
  </si>
  <si>
    <t>56958000042</t>
  </si>
  <si>
    <t>550 x 300</t>
  </si>
  <si>
    <t>56958000043</t>
  </si>
  <si>
    <t>M.F.D (STL)설치인건비</t>
  </si>
  <si>
    <t>600 x 250</t>
  </si>
  <si>
    <t>56958000044</t>
  </si>
  <si>
    <t>M.F.D (STS)설치인건비</t>
  </si>
  <si>
    <t>450 x 200</t>
  </si>
  <si>
    <t>56958000045</t>
  </si>
  <si>
    <t>450 x 250</t>
  </si>
  <si>
    <t>56958000065</t>
  </si>
  <si>
    <t>V.D (STL)</t>
  </si>
  <si>
    <t>200 x 200</t>
  </si>
  <si>
    <t>56958000066</t>
  </si>
  <si>
    <t>250 x 200</t>
  </si>
  <si>
    <t>56958000067</t>
  </si>
  <si>
    <t>MM057257982</t>
  </si>
  <si>
    <t>배기용동력벤츄레이터(D600)</t>
  </si>
  <si>
    <t>125W</t>
  </si>
  <si>
    <t>56948850401</t>
  </si>
  <si>
    <t>절수형양변기(FV)</t>
  </si>
  <si>
    <t>VC-910</t>
  </si>
  <si>
    <t>56948850402</t>
  </si>
  <si>
    <t>절수형양변기(FV,대소구분형)</t>
  </si>
  <si>
    <t>56948850403</t>
  </si>
  <si>
    <t>절수형양변기(FV,전자감지식)</t>
  </si>
  <si>
    <t>56948850503</t>
  </si>
  <si>
    <t>소변기</t>
  </si>
  <si>
    <t>전자감지식,VU-312</t>
  </si>
  <si>
    <t>56948850506</t>
  </si>
  <si>
    <t>각형세면기(SL,절수형)</t>
  </si>
  <si>
    <t>VL-610</t>
  </si>
  <si>
    <t>56958000006</t>
  </si>
  <si>
    <t>원형세면기(SL,절수형)</t>
  </si>
  <si>
    <t>VL-1040</t>
  </si>
  <si>
    <t>56948850508</t>
  </si>
  <si>
    <t>유아용세면기(각형)</t>
  </si>
  <si>
    <t>KSL 630, (S/L)</t>
  </si>
  <si>
    <t>56941850051</t>
  </si>
  <si>
    <t>씽크용혼합수전</t>
  </si>
  <si>
    <t>56941850061</t>
  </si>
  <si>
    <t>샤워기(입식)</t>
  </si>
  <si>
    <t>56958000009</t>
  </si>
  <si>
    <t>수도꼭지(급수전)</t>
  </si>
  <si>
    <t>R-101A</t>
  </si>
  <si>
    <t>56958000010</t>
  </si>
  <si>
    <t>화장경, 450*600*5mm</t>
  </si>
  <si>
    <t>56958000011</t>
  </si>
  <si>
    <t>에어타올</t>
  </si>
  <si>
    <t>고속형</t>
  </si>
  <si>
    <t>56958000012</t>
  </si>
  <si>
    <t>대형휴지걸이(STS)</t>
  </si>
  <si>
    <t>점보롤</t>
  </si>
  <si>
    <t>56941850033</t>
  </si>
  <si>
    <t>비누대</t>
  </si>
  <si>
    <t>STS</t>
  </si>
  <si>
    <t>45100497005</t>
  </si>
  <si>
    <t>위생용품수거함</t>
  </si>
  <si>
    <t>56958000014</t>
  </si>
  <si>
    <t>장애자용손잡이</t>
  </si>
  <si>
    <t>양변기용(고정식)</t>
  </si>
  <si>
    <t>56958000015</t>
  </si>
  <si>
    <t>양변기용(가동식)</t>
  </si>
  <si>
    <t>56958000016</t>
  </si>
  <si>
    <t>세면기용</t>
  </si>
  <si>
    <t>56958000017</t>
  </si>
  <si>
    <t>소변기용</t>
  </si>
  <si>
    <t>56958000071</t>
  </si>
  <si>
    <t>샤워기용</t>
  </si>
  <si>
    <t>56958000018</t>
  </si>
  <si>
    <t>장애자용등받이</t>
  </si>
  <si>
    <t>양변기용</t>
  </si>
  <si>
    <t>MM038001414</t>
  </si>
  <si>
    <t>냉온수점자블럭</t>
  </si>
  <si>
    <t>56941820431</t>
  </si>
  <si>
    <t>D 13</t>
  </si>
  <si>
    <t>56941820433</t>
  </si>
  <si>
    <t>D 25</t>
  </si>
  <si>
    <t>56941820434</t>
  </si>
  <si>
    <t>D 32</t>
  </si>
  <si>
    <t>56941820437</t>
  </si>
  <si>
    <t>D 65</t>
  </si>
  <si>
    <t>56940840100</t>
  </si>
  <si>
    <t>아티론보온</t>
  </si>
  <si>
    <t>5TxD15</t>
  </si>
  <si>
    <t>56940840101</t>
  </si>
  <si>
    <t>5TxD20</t>
  </si>
  <si>
    <t>56940840102</t>
  </si>
  <si>
    <t>5TxD25</t>
  </si>
  <si>
    <t>47301108123</t>
  </si>
  <si>
    <t>엘보 (프레스) D13</t>
  </si>
  <si>
    <t>47301108125</t>
  </si>
  <si>
    <t>엘보 (프레스) D25</t>
  </si>
  <si>
    <t>47301108126</t>
  </si>
  <si>
    <t>엘보 (프레스) D30</t>
  </si>
  <si>
    <t>47301107021</t>
  </si>
  <si>
    <t>수전엘보우(프레스),D13*1/2</t>
  </si>
  <si>
    <t>47301107024</t>
  </si>
  <si>
    <t>수전엘보우(프레스),D25*1</t>
  </si>
  <si>
    <t>47301108305</t>
  </si>
  <si>
    <t>티이 (프레스) D20x20</t>
  </si>
  <si>
    <t>47301108306</t>
  </si>
  <si>
    <t>티이 (프레스) D25x25</t>
  </si>
  <si>
    <t>47301108308</t>
  </si>
  <si>
    <t>티이 (프레스) D25x20</t>
  </si>
  <si>
    <t>47301108309</t>
  </si>
  <si>
    <t>티이 (프레스) D30x30</t>
  </si>
  <si>
    <t>47301108318</t>
  </si>
  <si>
    <t>티이 (프레스) D50x50</t>
  </si>
  <si>
    <t>47301108324</t>
  </si>
  <si>
    <t>티이 (프레스) D60x60</t>
  </si>
  <si>
    <t>47301108331</t>
  </si>
  <si>
    <t>급수전티이 (프레스) D13x1/2</t>
  </si>
  <si>
    <t>47301108523</t>
  </si>
  <si>
    <t>리듀서 (프레스) D25x20</t>
  </si>
  <si>
    <t>47301108526</t>
  </si>
  <si>
    <t>리듀서 (프레스) D30x25</t>
  </si>
  <si>
    <t>47301108530</t>
  </si>
  <si>
    <t>리듀서 (프레스) D40x30</t>
  </si>
  <si>
    <t>47301108535</t>
  </si>
  <si>
    <t>리듀서 (프레스) D50x40</t>
  </si>
  <si>
    <t>47301108584</t>
  </si>
  <si>
    <t>리듀서 (프레스) D60x50</t>
  </si>
  <si>
    <t>47301107261</t>
  </si>
  <si>
    <t>캡(프레스),D13</t>
  </si>
  <si>
    <t>47301107262</t>
  </si>
  <si>
    <t>캡(프레스),D20</t>
  </si>
  <si>
    <t>47301107263</t>
  </si>
  <si>
    <t>캡(프레스),D25</t>
  </si>
  <si>
    <t>47301107264</t>
  </si>
  <si>
    <t>캡(프레스),D30</t>
  </si>
  <si>
    <t>47301108741</t>
  </si>
  <si>
    <t>K-유니온 (프레스) D13x1/2</t>
  </si>
  <si>
    <t>47301108742</t>
  </si>
  <si>
    <t>K-유니온 (프레스) D20x3/4</t>
  </si>
  <si>
    <t>47301108744</t>
  </si>
  <si>
    <t>K-유니온 (프레스) D30x1 1/4</t>
  </si>
  <si>
    <t>47301108748</t>
  </si>
  <si>
    <t>K-유니온 (프레스) D50x2</t>
  </si>
  <si>
    <t>47301108845</t>
  </si>
  <si>
    <t>소켓 (프레스) D13</t>
  </si>
  <si>
    <t>47301108846</t>
  </si>
  <si>
    <t>소켓 (프레스) D20</t>
  </si>
  <si>
    <t>47301108847</t>
  </si>
  <si>
    <t>소켓 (프레스) D25</t>
  </si>
  <si>
    <t>47301108865</t>
  </si>
  <si>
    <t>숫아답타소켓 (프레스) D13x1/2</t>
  </si>
  <si>
    <t>47301108866</t>
  </si>
  <si>
    <t>숫아답타소켓 (프레스) D20x3/4</t>
  </si>
  <si>
    <t>47301108868</t>
  </si>
  <si>
    <t>숫아답타소켓 (프레스)D30x1 1/4</t>
  </si>
  <si>
    <t>47301108870</t>
  </si>
  <si>
    <t>숫아답타소켓 (프레스) D50x2</t>
  </si>
  <si>
    <t>47301108962</t>
  </si>
  <si>
    <t>후렌지 (프레스) D20</t>
  </si>
  <si>
    <t>47301108974</t>
  </si>
  <si>
    <t>후렌지 (프레스) D50</t>
  </si>
  <si>
    <t>56948850115</t>
  </si>
  <si>
    <t>나사, 스테인리스, D15</t>
  </si>
  <si>
    <t>56948850116</t>
  </si>
  <si>
    <t>나사, 스테인리스, D20</t>
  </si>
  <si>
    <t>56948850118</t>
  </si>
  <si>
    <t>나사, 스테인리스, D32</t>
  </si>
  <si>
    <t>56948850120</t>
  </si>
  <si>
    <t>나사, 스테인리스, D50</t>
  </si>
  <si>
    <t>56948850144</t>
  </si>
  <si>
    <t>56948850132</t>
  </si>
  <si>
    <t>나사식,스테인리스,D20</t>
  </si>
  <si>
    <t>56948850134</t>
  </si>
  <si>
    <t>나사식,스테인리스,D32</t>
  </si>
  <si>
    <t>56941840152</t>
  </si>
  <si>
    <t>56941320080</t>
  </si>
  <si>
    <t>온도계설치(STS)</t>
  </si>
  <si>
    <t>L형</t>
  </si>
  <si>
    <t>56941220080</t>
  </si>
  <si>
    <t>자동공기변설치(물용)STS</t>
  </si>
  <si>
    <t>D15</t>
  </si>
  <si>
    <t>56940520010</t>
  </si>
  <si>
    <t>56940520020</t>
  </si>
  <si>
    <t>56940520030</t>
  </si>
  <si>
    <t>D25</t>
  </si>
  <si>
    <t>56940520040</t>
  </si>
  <si>
    <t>D32</t>
  </si>
  <si>
    <t>56940520050</t>
  </si>
  <si>
    <t>53060228327</t>
  </si>
  <si>
    <t>절연, D65</t>
  </si>
  <si>
    <t>56940621020</t>
  </si>
  <si>
    <t>56940621070</t>
  </si>
  <si>
    <t>D65</t>
  </si>
  <si>
    <t>56940621660</t>
  </si>
  <si>
    <t>내화채움구조(강관용) 바닥</t>
  </si>
  <si>
    <t>56940621670</t>
  </si>
  <si>
    <t>56940621680</t>
  </si>
  <si>
    <t>56940621820</t>
  </si>
  <si>
    <t>56941820393</t>
  </si>
  <si>
    <t>56941820395</t>
  </si>
  <si>
    <t>D 75</t>
  </si>
  <si>
    <t>56941820411</t>
  </si>
  <si>
    <t>PVC배수용배관(VN SDR 13.6)DRF</t>
  </si>
  <si>
    <t>D 35</t>
  </si>
  <si>
    <t>56941820412</t>
  </si>
  <si>
    <t>56941820413</t>
  </si>
  <si>
    <t>56941820414</t>
  </si>
  <si>
    <t>56941820447</t>
  </si>
  <si>
    <t>D 65 x 3T</t>
  </si>
  <si>
    <t>47301108029</t>
  </si>
  <si>
    <t>엘보(STS 용접#10) D65</t>
  </si>
  <si>
    <t>47301108212</t>
  </si>
  <si>
    <t>티이(STS 용접 S#10) D50</t>
  </si>
  <si>
    <t>47301108213</t>
  </si>
  <si>
    <t>티이(STS 용접 S#10) D65</t>
  </si>
  <si>
    <t>47301148043</t>
  </si>
  <si>
    <t>90˚단곡관(DTS) D50</t>
  </si>
  <si>
    <t>47301148062</t>
  </si>
  <si>
    <t>45˚단곡관(DTS) D75</t>
  </si>
  <si>
    <t>47301148063</t>
  </si>
  <si>
    <t>45˚단곡관(DTS) D100</t>
  </si>
  <si>
    <t>47301148236</t>
  </si>
  <si>
    <t>리듀서(DTS) D100xD50</t>
  </si>
  <si>
    <t>47301148374</t>
  </si>
  <si>
    <t>Y관(DTS) D100x100</t>
  </si>
  <si>
    <t>47301148378</t>
  </si>
  <si>
    <t>Y관(DTS) D100x75</t>
  </si>
  <si>
    <t>47301148604</t>
  </si>
  <si>
    <t>YT관(DTS) D50xD50</t>
  </si>
  <si>
    <t>47301148613</t>
  </si>
  <si>
    <t>YT관(DTS) D75xD50</t>
  </si>
  <si>
    <t>47301148614</t>
  </si>
  <si>
    <t>YT관(DTS) D100xD100</t>
  </si>
  <si>
    <t>47301148617</t>
  </si>
  <si>
    <t>YT관(DTS) D100xD50</t>
  </si>
  <si>
    <t>47301148650</t>
  </si>
  <si>
    <t>90˚단곡관(DRF) D35</t>
  </si>
  <si>
    <t>47301148651</t>
  </si>
  <si>
    <t>90˚단곡관(DRF) D40</t>
  </si>
  <si>
    <t>47301148652</t>
  </si>
  <si>
    <t>90˚단곡관(DRF) D50</t>
  </si>
  <si>
    <t>47301148654</t>
  </si>
  <si>
    <t>90˚단곡관(DRF) D100</t>
  </si>
  <si>
    <t>47301148659</t>
  </si>
  <si>
    <t>45˚단곡관(DRF) D50</t>
  </si>
  <si>
    <t>47301148660</t>
  </si>
  <si>
    <t>45˚단곡관(DRF) D75</t>
  </si>
  <si>
    <t>47301148666</t>
  </si>
  <si>
    <t>Y관 (DRF) D50x50</t>
  </si>
  <si>
    <t>47301148669</t>
  </si>
  <si>
    <t>Y관 (DRF) D75x50</t>
  </si>
  <si>
    <t>47301148670</t>
  </si>
  <si>
    <t>Y관 (DRF) D75x75</t>
  </si>
  <si>
    <t>47301148671</t>
  </si>
  <si>
    <t>Y관 (DRF) D100x50</t>
  </si>
  <si>
    <t>47301148672</t>
  </si>
  <si>
    <t>Y관 (DRF) D100x75</t>
  </si>
  <si>
    <t>47301148674</t>
  </si>
  <si>
    <t>Y관 (DRF) D125x100</t>
  </si>
  <si>
    <t>47301148678</t>
  </si>
  <si>
    <t>LT관 (DRF) D50x50</t>
  </si>
  <si>
    <t>47301148680</t>
  </si>
  <si>
    <t>LT관 (DRF) D75x50</t>
  </si>
  <si>
    <t>47301148682</t>
  </si>
  <si>
    <t>LT관 (DRF) D100x50</t>
  </si>
  <si>
    <t>47301148714</t>
  </si>
  <si>
    <t>소켓 (DRF) D50</t>
  </si>
  <si>
    <t>47301148718</t>
  </si>
  <si>
    <t>이경소켓 (DRF) D50x35</t>
  </si>
  <si>
    <t>47301148719</t>
  </si>
  <si>
    <t>이경소켓 (DRF) D50x40</t>
  </si>
  <si>
    <t>47301148726</t>
  </si>
  <si>
    <t>P 트랩 (DRF) D50</t>
  </si>
  <si>
    <t>47301148727</t>
  </si>
  <si>
    <t>P 트랩 (DRF) D75</t>
  </si>
  <si>
    <t>47301148778</t>
  </si>
  <si>
    <t>소제구 (DRF) D50</t>
  </si>
  <si>
    <t>47301148790</t>
  </si>
  <si>
    <t>소제구 (DRF) D75</t>
  </si>
  <si>
    <t>47301148899</t>
  </si>
  <si>
    <t>V.T.R(PVC) D100</t>
  </si>
  <si>
    <t>56941850102</t>
  </si>
  <si>
    <t>바닥배수구(F.D)</t>
  </si>
  <si>
    <t>56941850103</t>
  </si>
  <si>
    <t>56940150070</t>
  </si>
  <si>
    <t>56940370060</t>
  </si>
  <si>
    <t>56940370070</t>
  </si>
  <si>
    <t>56941840037</t>
  </si>
  <si>
    <t>D 65  (10KG)</t>
  </si>
  <si>
    <t>56941840116</t>
  </si>
  <si>
    <t>청동체크밸브</t>
  </si>
  <si>
    <t>56941840117</t>
  </si>
  <si>
    <t>56940510060</t>
  </si>
  <si>
    <t>56940510080</t>
  </si>
  <si>
    <t>56940520070</t>
  </si>
  <si>
    <t>53060228340</t>
  </si>
  <si>
    <t>비절연, D80</t>
  </si>
  <si>
    <t>53060228341</t>
  </si>
  <si>
    <t>비절연, D100</t>
  </si>
  <si>
    <t>53060228342</t>
  </si>
  <si>
    <t>비절연, D125</t>
  </si>
  <si>
    <t>56940620070</t>
  </si>
  <si>
    <t>56940621870</t>
  </si>
  <si>
    <t>56940622080</t>
  </si>
  <si>
    <t>내화채움구조(PVC용) 바닥</t>
  </si>
  <si>
    <t>56940622090</t>
  </si>
  <si>
    <t>56940622100</t>
  </si>
  <si>
    <t>56940622210</t>
  </si>
  <si>
    <t>56940622230</t>
  </si>
  <si>
    <t>47301149046</t>
  </si>
  <si>
    <t>배수용 경질염화비닐 이음관</t>
  </si>
  <si>
    <t>성형스리브 D50</t>
  </si>
  <si>
    <t>47301148940</t>
  </si>
  <si>
    <t>세면기스리브 D35</t>
  </si>
  <si>
    <t>47301148943</t>
  </si>
  <si>
    <t>소변기스리브 D40</t>
  </si>
  <si>
    <t>47301148944</t>
  </si>
  <si>
    <t>씽크스리브 D50</t>
  </si>
  <si>
    <t>47301148945</t>
  </si>
  <si>
    <t>양변기스리브 D100</t>
  </si>
  <si>
    <t>MM037637351</t>
  </si>
  <si>
    <t>CAM LOCK</t>
  </si>
  <si>
    <t>56941820602</t>
  </si>
  <si>
    <t>가스용백강관배관</t>
  </si>
  <si>
    <t>56941820605</t>
  </si>
  <si>
    <t>56941820606</t>
  </si>
  <si>
    <t>47100777002</t>
  </si>
  <si>
    <t>가스용 폴리에틸렌관</t>
  </si>
  <si>
    <t>PEM, D32</t>
  </si>
  <si>
    <t>47100777004</t>
  </si>
  <si>
    <t>PEM, D50</t>
  </si>
  <si>
    <t>47100777005</t>
  </si>
  <si>
    <t>PEM, D63</t>
  </si>
  <si>
    <t>PPS00000001</t>
  </si>
  <si>
    <t>잡재료비</t>
  </si>
  <si>
    <t>47305257691</t>
  </si>
  <si>
    <t>가스용 폴리에틸렌관 이음관</t>
  </si>
  <si>
    <t>90˚엘보(전자융착식),Φ32</t>
  </si>
  <si>
    <t>47305257693</t>
  </si>
  <si>
    <t>90˚엘보(전자융착식),Φ50</t>
  </si>
  <si>
    <t>47305257694</t>
  </si>
  <si>
    <t>90˚엘보(융착식),Φ63</t>
  </si>
  <si>
    <t>47305257745</t>
  </si>
  <si>
    <t>소켓(전자융착식),Φ32</t>
  </si>
  <si>
    <t>47305257747</t>
  </si>
  <si>
    <t>소켓(전자융착식),Φ50</t>
  </si>
  <si>
    <t>47305257765</t>
  </si>
  <si>
    <t>T/F이음관(융착식),Φ32</t>
  </si>
  <si>
    <t>47305257767</t>
  </si>
  <si>
    <t>T/F이음관(융착식),Φ50</t>
  </si>
  <si>
    <t>47305257768</t>
  </si>
  <si>
    <t>T/F이음관(융착식),Φ63</t>
  </si>
  <si>
    <t>47304017002</t>
  </si>
  <si>
    <t>나사식 강관제 관이음쇠</t>
  </si>
  <si>
    <t>백엘보 (나사) D20</t>
  </si>
  <si>
    <t>47304017005</t>
  </si>
  <si>
    <t>백엘보 (나사) D40</t>
  </si>
  <si>
    <t>47304017106</t>
  </si>
  <si>
    <t>백티이 (나사) D50</t>
  </si>
  <si>
    <t>47304017203</t>
  </si>
  <si>
    <t>백리듀서 (나사) D25</t>
  </si>
  <si>
    <t>47304017802</t>
  </si>
  <si>
    <t>백캡 (나사) D20</t>
  </si>
  <si>
    <t>47304017806</t>
  </si>
  <si>
    <t>백캡 (나사) D50</t>
  </si>
  <si>
    <t>47304017302</t>
  </si>
  <si>
    <t>백니플 (나사) D20</t>
  </si>
  <si>
    <t>47304017305</t>
  </si>
  <si>
    <t>백니플 (나사) D40</t>
  </si>
  <si>
    <t>47304017306</t>
  </si>
  <si>
    <t>백니플 (나사) D50</t>
  </si>
  <si>
    <t>47304017402</t>
  </si>
  <si>
    <t>백유니온 (나사) D20</t>
  </si>
  <si>
    <t>47304017405</t>
  </si>
  <si>
    <t>백유니온 (나사) D40</t>
  </si>
  <si>
    <t>47304017406</t>
  </si>
  <si>
    <t>백유니온 (나사) D50</t>
  </si>
  <si>
    <t>56940240020</t>
  </si>
  <si>
    <t>나사접합</t>
  </si>
  <si>
    <t>56940240030</t>
  </si>
  <si>
    <t>56940240050</t>
  </si>
  <si>
    <t>56940240060</t>
  </si>
  <si>
    <t>56941535521</t>
  </si>
  <si>
    <t>D63</t>
  </si>
  <si>
    <t>56940330060</t>
  </si>
  <si>
    <t>용접합후렌지</t>
  </si>
  <si>
    <t>56941840012</t>
  </si>
  <si>
    <t>볼밸브(황동)</t>
  </si>
  <si>
    <t>56941320010</t>
  </si>
  <si>
    <t>압력계설치(백관)</t>
  </si>
  <si>
    <t>56958000023</t>
  </si>
  <si>
    <t>가스 필터</t>
  </si>
  <si>
    <t>56958000024</t>
  </si>
  <si>
    <t>가스용주강볼밸브</t>
  </si>
  <si>
    <t>56958000025</t>
  </si>
  <si>
    <t>56958000026</t>
  </si>
  <si>
    <t>가스매몰형볼밸브(2-PURGE)</t>
  </si>
  <si>
    <t>레버식, D63</t>
  </si>
  <si>
    <t>56958000027</t>
  </si>
  <si>
    <t>가스미터(G-1.6)</t>
  </si>
  <si>
    <t>2.5㎣/HR이하</t>
  </si>
  <si>
    <t>56958000028</t>
  </si>
  <si>
    <t>가스미터(G-2.5)</t>
  </si>
  <si>
    <t>4.0㎣/HR이하</t>
  </si>
  <si>
    <t>56958000029</t>
  </si>
  <si>
    <t>가스미터(G-16)</t>
  </si>
  <si>
    <t>25㎥/HR이하</t>
  </si>
  <si>
    <t>53300137292</t>
  </si>
  <si>
    <t>가스키트</t>
  </si>
  <si>
    <t>브라켓트, D20</t>
  </si>
  <si>
    <t>53300137295</t>
  </si>
  <si>
    <t>브라켓트, D40</t>
  </si>
  <si>
    <t>53300137296</t>
  </si>
  <si>
    <t>브라켓트, D50</t>
  </si>
  <si>
    <t>53651007101</t>
  </si>
  <si>
    <t>스페이서</t>
  </si>
  <si>
    <t>INSUL-SPACER, D25</t>
  </si>
  <si>
    <t>53651007121</t>
  </si>
  <si>
    <t>INSUL-SPACER, D40</t>
  </si>
  <si>
    <t>53651007141</t>
  </si>
  <si>
    <t>INSUL-SPACER, D65</t>
  </si>
  <si>
    <t>56800447011</t>
  </si>
  <si>
    <t>맨홀뚜껑(철개)</t>
  </si>
  <si>
    <t>COVER(맨홀) 중형 가스설비용</t>
  </si>
  <si>
    <t>56800447012</t>
  </si>
  <si>
    <t>맨홀(흄관)</t>
  </si>
  <si>
    <t>D900</t>
  </si>
  <si>
    <t>56941530290</t>
  </si>
  <si>
    <t>표식 SHEET 포설</t>
  </si>
  <si>
    <t>56941530110</t>
  </si>
  <si>
    <t>LOCATING WIRE설치</t>
  </si>
  <si>
    <t>56941530120</t>
  </si>
  <si>
    <t>라인마크설치</t>
  </si>
  <si>
    <t>56941533010</t>
  </si>
  <si>
    <t>공급관기밀시험</t>
  </si>
  <si>
    <t>50ø이하</t>
  </si>
  <si>
    <t>회당</t>
  </si>
  <si>
    <t>56941533030</t>
  </si>
  <si>
    <t>강관기밀시험</t>
  </si>
  <si>
    <t>65ø이하</t>
  </si>
  <si>
    <t>56941534010</t>
  </si>
  <si>
    <t>에어후레싱</t>
  </si>
  <si>
    <t>구간</t>
  </si>
  <si>
    <t>56941534030</t>
  </si>
  <si>
    <t>배관구배보기</t>
  </si>
  <si>
    <t>옥외공급관</t>
  </si>
  <si>
    <t>M당</t>
  </si>
  <si>
    <t>56941534040</t>
  </si>
  <si>
    <t>배관청소</t>
  </si>
  <si>
    <t>53060228334</t>
  </si>
  <si>
    <t>비절연, D20</t>
  </si>
  <si>
    <t>53060228337</t>
  </si>
  <si>
    <t>비절연, D40</t>
  </si>
  <si>
    <t>53060228338</t>
  </si>
  <si>
    <t>비절연, D50</t>
  </si>
  <si>
    <t>53060707008</t>
  </si>
  <si>
    <t>셋트앵커</t>
  </si>
  <si>
    <t>M10×L75mm</t>
  </si>
  <si>
    <t>81200068043</t>
  </si>
  <si>
    <t>SAND BAG</t>
  </si>
  <si>
    <t>MM037637352</t>
  </si>
  <si>
    <t>가스미터기함</t>
  </si>
  <si>
    <t>MM037637353</t>
  </si>
  <si>
    <t>온압보정기</t>
  </si>
  <si>
    <t>56941820604</t>
  </si>
  <si>
    <t>47304017004</t>
  </si>
  <si>
    <t>백엘보 (나사) D32</t>
  </si>
  <si>
    <t>47304017104</t>
  </si>
  <si>
    <t>백티이 (나사) D32</t>
  </si>
  <si>
    <t>47304017105</t>
  </si>
  <si>
    <t>백티이 (나사) D40</t>
  </si>
  <si>
    <t>47304017805</t>
  </si>
  <si>
    <t>백캡 (나사) D40</t>
  </si>
  <si>
    <t>47304017505</t>
  </si>
  <si>
    <t>백소켓 (나사) D40</t>
  </si>
  <si>
    <t>56940240040</t>
  </si>
  <si>
    <t>53300137294</t>
  </si>
  <si>
    <t>브라켓트, D32</t>
  </si>
  <si>
    <t>66650097000</t>
  </si>
  <si>
    <t>가스 경보기</t>
  </si>
  <si>
    <t>53060228336</t>
  </si>
  <si>
    <t>비절연, D32</t>
  </si>
  <si>
    <t>56940621110</t>
  </si>
  <si>
    <t>56940621120</t>
  </si>
  <si>
    <t>D200</t>
  </si>
  <si>
    <t>56940621130</t>
  </si>
  <si>
    <t>D250</t>
  </si>
  <si>
    <t>SB260202001</t>
  </si>
  <si>
    <t>방화댐퍼 유니트 (IMFD)</t>
  </si>
  <si>
    <t>600x250x200</t>
  </si>
  <si>
    <t>SB260202002</t>
  </si>
  <si>
    <t>450x250x200</t>
  </si>
  <si>
    <t>SB260202003</t>
  </si>
  <si>
    <t>450x200x200</t>
  </si>
  <si>
    <t>TB250916101</t>
  </si>
  <si>
    <t>1. 장비내진</t>
  </si>
  <si>
    <t>TB250916102</t>
  </si>
  <si>
    <t>1.저수조</t>
  </si>
  <si>
    <t>TB250916103</t>
  </si>
  <si>
    <t>T-01</t>
  </si>
  <si>
    <t>USAB 내진앵커볼트</t>
  </si>
  <si>
    <t>TB250916104</t>
  </si>
  <si>
    <t>2.펌 프</t>
  </si>
  <si>
    <t>TB250916105</t>
  </si>
  <si>
    <t>P-01</t>
  </si>
  <si>
    <t>TB250916106</t>
  </si>
  <si>
    <t>P-02</t>
  </si>
  <si>
    <t>UPSS 내진 스토퍼</t>
  </si>
  <si>
    <t>TB250916107</t>
  </si>
  <si>
    <t>TB250916108</t>
  </si>
  <si>
    <t>P-03</t>
  </si>
  <si>
    <t>TB250916109</t>
  </si>
  <si>
    <t>3.송배풍기</t>
  </si>
  <si>
    <t>TB250916110</t>
  </si>
  <si>
    <t>F-01</t>
  </si>
  <si>
    <t>USWB 천장내진장치</t>
  </si>
  <si>
    <t>TB250916111</t>
  </si>
  <si>
    <t>F-02</t>
  </si>
  <si>
    <t>TB250916112</t>
  </si>
  <si>
    <t>TB250916113</t>
  </si>
  <si>
    <t>F-03</t>
  </si>
  <si>
    <t>TB250916114</t>
  </si>
  <si>
    <t>F-04</t>
  </si>
  <si>
    <t>TB250916115</t>
  </si>
  <si>
    <t>F-05</t>
  </si>
  <si>
    <t>TB250916116</t>
  </si>
  <si>
    <t>F-06</t>
  </si>
  <si>
    <t>TB250916117</t>
  </si>
  <si>
    <t>F-07</t>
  </si>
  <si>
    <t>TB250916118</t>
  </si>
  <si>
    <t>TB250916119</t>
  </si>
  <si>
    <t>JF-01</t>
  </si>
  <si>
    <t>TB250916120</t>
  </si>
  <si>
    <t>JF-02</t>
  </si>
  <si>
    <t>TB250916121</t>
  </si>
  <si>
    <t>4.전기온수기</t>
  </si>
  <si>
    <t>TB250916122</t>
  </si>
  <si>
    <t>EHW-01</t>
  </si>
  <si>
    <t>TB250916123</t>
  </si>
  <si>
    <t>EHW-02</t>
  </si>
  <si>
    <t>TB250916124</t>
  </si>
  <si>
    <t>5.천장형 복사히터</t>
  </si>
  <si>
    <t>TB250916125</t>
  </si>
  <si>
    <t>CER-01</t>
  </si>
  <si>
    <t>TB250916126</t>
  </si>
  <si>
    <t>CER-02</t>
  </si>
  <si>
    <t>TB250916127</t>
  </si>
  <si>
    <t>6.시스템에어컨 실내기</t>
  </si>
  <si>
    <t>TB250916128</t>
  </si>
  <si>
    <t>EFP-016</t>
  </si>
  <si>
    <t>TB250916129</t>
  </si>
  <si>
    <t>EFP-020</t>
  </si>
  <si>
    <t>TB250916130</t>
  </si>
  <si>
    <t>EFP-032</t>
  </si>
  <si>
    <t>TB250916131</t>
  </si>
  <si>
    <t>EFP-040</t>
  </si>
  <si>
    <t>TB250916132</t>
  </si>
  <si>
    <t>EFP-052</t>
  </si>
  <si>
    <t>TB250916133</t>
  </si>
  <si>
    <t>EFP-072</t>
  </si>
  <si>
    <t>TB250916134</t>
  </si>
  <si>
    <t>TB250916135</t>
  </si>
  <si>
    <t>EFP-060</t>
  </si>
  <si>
    <t>TB250916136</t>
  </si>
  <si>
    <t>TB250916137</t>
  </si>
  <si>
    <t>EFP-083</t>
  </si>
  <si>
    <t>TB250916138</t>
  </si>
  <si>
    <t>EFP-100</t>
  </si>
  <si>
    <t>TB250916139</t>
  </si>
  <si>
    <t>EFP-110</t>
  </si>
  <si>
    <t>TB250916140</t>
  </si>
  <si>
    <t>EFP-130</t>
  </si>
  <si>
    <t>TB250916141</t>
  </si>
  <si>
    <t>TB250916142</t>
  </si>
  <si>
    <t>7.EHP 실외기</t>
  </si>
  <si>
    <t>TB250916143</t>
  </si>
  <si>
    <t>EHP-180</t>
  </si>
  <si>
    <t>TB250916144</t>
  </si>
  <si>
    <t>8.GHP 실외기</t>
  </si>
  <si>
    <t>TB250916145</t>
  </si>
  <si>
    <t>GHP-250</t>
  </si>
  <si>
    <t>TB250916146</t>
  </si>
  <si>
    <t>GHP-300</t>
  </si>
  <si>
    <t>TB250916147</t>
  </si>
  <si>
    <t>9.EHP 싱글형</t>
  </si>
  <si>
    <t>TB250916148</t>
  </si>
  <si>
    <t>CAC-060</t>
  </si>
  <si>
    <t>TB250916149</t>
  </si>
  <si>
    <t>CAC-100</t>
  </si>
  <si>
    <t>TB250916150</t>
  </si>
  <si>
    <t>10.전열교환기</t>
  </si>
  <si>
    <t>TB250916151</t>
  </si>
  <si>
    <t>ERV-150</t>
  </si>
  <si>
    <t>TB250916152</t>
  </si>
  <si>
    <t>ERV-250</t>
  </si>
  <si>
    <t>TB250916153</t>
  </si>
  <si>
    <t>ERV-350</t>
  </si>
  <si>
    <t>TB250916154</t>
  </si>
  <si>
    <t>ERV-500</t>
  </si>
  <si>
    <t>TB250916155</t>
  </si>
  <si>
    <t>ERV-800</t>
  </si>
  <si>
    <t>TB250916156</t>
  </si>
  <si>
    <t>2. 배관 및 덕트내진</t>
  </si>
  <si>
    <t>TB250916157</t>
  </si>
  <si>
    <t>1. 배관내진 재료비</t>
  </si>
  <si>
    <t>TB250916158</t>
  </si>
  <si>
    <t>USWB-횡방향</t>
  </si>
  <si>
    <t>TB250916159</t>
  </si>
  <si>
    <t>USWB-종방향</t>
  </si>
  <si>
    <t>TB250916160</t>
  </si>
  <si>
    <t>3. 입상내진</t>
  </si>
  <si>
    <t>TB250916161</t>
  </si>
  <si>
    <t>TB250916162</t>
  </si>
  <si>
    <t>USCL 입상내진장치</t>
  </si>
  <si>
    <t>TB250916163</t>
  </si>
  <si>
    <t>TB250916164</t>
  </si>
  <si>
    <t>2. 덕트내진 재료비</t>
  </si>
  <si>
    <t>TB250916165</t>
  </si>
  <si>
    <t>USDC 입상덕트내진장치</t>
  </si>
  <si>
    <t>TB250916166</t>
  </si>
  <si>
    <t>TB250916167</t>
  </si>
  <si>
    <t>4. 내진설계용역비</t>
  </si>
  <si>
    <t>TB250916168</t>
  </si>
  <si>
    <t>1. 내진업체 설계금액</t>
  </si>
  <si>
    <t>TB250916169</t>
  </si>
  <si>
    <t>2. 구조용역비용</t>
  </si>
  <si>
    <t>SB260528401</t>
  </si>
  <si>
    <t>난방용전열관</t>
  </si>
  <si>
    <t>ELECTO-HJF412-432FLAT</t>
  </si>
  <si>
    <t>SB260528402</t>
  </si>
  <si>
    <t>온도조절기(개별)</t>
  </si>
  <si>
    <t>ELECTO-H11</t>
  </si>
  <si>
    <t>SB260528403</t>
  </si>
  <si>
    <t>온도센서</t>
  </si>
  <si>
    <t>이중센서</t>
  </si>
  <si>
    <t>SB260528404</t>
  </si>
  <si>
    <t>이중절연리드선</t>
  </si>
  <si>
    <t>4.0SQ</t>
  </si>
  <si>
    <t>m</t>
  </si>
  <si>
    <t>SB260528405</t>
  </si>
  <si>
    <t>U핀</t>
  </si>
  <si>
    <t>Ø30</t>
  </si>
  <si>
    <t>SB260528406</t>
  </si>
  <si>
    <t>재료비의3%</t>
  </si>
  <si>
    <t>56900017016</t>
  </si>
  <si>
    <t>내선전공</t>
  </si>
  <si>
    <t>56900017007</t>
  </si>
  <si>
    <t>계장공</t>
  </si>
  <si>
    <t>56900017041</t>
  </si>
  <si>
    <t>PPS00000003</t>
  </si>
  <si>
    <t>MM038001397</t>
  </si>
  <si>
    <t>T-1.저수조(60TON SMC)</t>
  </si>
  <si>
    <t>6,000L*2,500W*4,000H/칸막이</t>
  </si>
  <si>
    <t>MM050179953</t>
  </si>
  <si>
    <t>추가선택</t>
  </si>
  <si>
    <t>칸막이</t>
  </si>
  <si>
    <t>Z0000000003</t>
  </si>
  <si>
    <t>0.54%</t>
  </si>
  <si>
    <t>MM038001398</t>
  </si>
  <si>
    <t>P-1.급수펌프(부스터)</t>
  </si>
  <si>
    <t>(60LPM*2)*50M*(1.5KW*2)</t>
  </si>
  <si>
    <t>Z0000000004</t>
  </si>
  <si>
    <t>SA260202001</t>
  </si>
  <si>
    <t>냉난방실외기 18HP (프라임 1등</t>
  </si>
  <si>
    <t>AM180AXVHHH1</t>
  </si>
  <si>
    <t>SA260202002</t>
  </si>
  <si>
    <t>GHP 냉난방실외기 25HP</t>
  </si>
  <si>
    <t>AM250NXGGBH1</t>
  </si>
  <si>
    <t>SA260202003</t>
  </si>
  <si>
    <t>GHP 냉난방실외기 30HP</t>
  </si>
  <si>
    <t>AM300JXGGBH1</t>
  </si>
  <si>
    <t>SA260202004</t>
  </si>
  <si>
    <t>냉난방 실내기 1.6kw, 무풍 1-WA</t>
  </si>
  <si>
    <t>AM016BN1PBH2</t>
  </si>
  <si>
    <t>SA260202005</t>
  </si>
  <si>
    <t>냉난방 실내기 2.3kw, 무풍 1-WA</t>
  </si>
  <si>
    <t>AM023BN1PBH1</t>
  </si>
  <si>
    <t>SA260202006</t>
  </si>
  <si>
    <t>냉난방 실내기 3.2kw, 무풍 1-WA</t>
  </si>
  <si>
    <t>AM032BN1PBH1</t>
  </si>
  <si>
    <t>SA260202007</t>
  </si>
  <si>
    <t>냉난방 실내기 4.0kw, 무풍 1-WA</t>
  </si>
  <si>
    <t>AM040BN1PBH1</t>
  </si>
  <si>
    <t>SA260202008</t>
  </si>
  <si>
    <t>냉난방 실내기 5.2kw, 2-WAY</t>
  </si>
  <si>
    <t>AM052CN2DBH1</t>
  </si>
  <si>
    <t>SA260202009</t>
  </si>
  <si>
    <t>냉난방 실내기 6.0kw, 2-WAY</t>
  </si>
  <si>
    <t>AM060CN2DBH1</t>
  </si>
  <si>
    <t>SA260202010</t>
  </si>
  <si>
    <t>냉난방 실내기 냉방능력  5.2kw,</t>
  </si>
  <si>
    <t>AM052BN4DBH1</t>
  </si>
  <si>
    <t>SA260202011</t>
  </si>
  <si>
    <t>냉난방 실내기 냉방능력  6.0kw,</t>
  </si>
  <si>
    <t>AM060BN4DBH1</t>
  </si>
  <si>
    <t>SA260202012</t>
  </si>
  <si>
    <t>냉난방 실내기 냉방능력  7.2kw,</t>
  </si>
  <si>
    <t>AM072BN4DBH1</t>
  </si>
  <si>
    <t>SA260202013</t>
  </si>
  <si>
    <t>냉난방 실내기 냉방능력  8.3kw,</t>
  </si>
  <si>
    <t>AM083BN4DBH1</t>
  </si>
  <si>
    <t>SA260202014</t>
  </si>
  <si>
    <t>냉난방 실내기 냉방능력  10.0kw</t>
  </si>
  <si>
    <t>AM100BN4DBH1</t>
  </si>
  <si>
    <t>SA260202015</t>
  </si>
  <si>
    <t>냉난방 실내기 냉방능력  13.0kw</t>
  </si>
  <si>
    <t>AM130BN4DBH1</t>
  </si>
  <si>
    <t>SA260202016</t>
  </si>
  <si>
    <t>냉난방 실내기 냉방능력 11.0kw,</t>
  </si>
  <si>
    <t>AM110ANHDBH1</t>
  </si>
  <si>
    <t>SA260202017</t>
  </si>
  <si>
    <t>유선리모컨 - EHP</t>
  </si>
  <si>
    <t>AWR-WE13N</t>
  </si>
  <si>
    <t>SA260202018</t>
  </si>
  <si>
    <t>DMS 2.5</t>
  </si>
  <si>
    <t>AIM-D01AN</t>
  </si>
  <si>
    <t>SA260202019</t>
  </si>
  <si>
    <t>무풍 WIFI 1WAY 소형</t>
  </si>
  <si>
    <t>PC1MWSK3NW</t>
  </si>
  <si>
    <t>SA260202020</t>
  </si>
  <si>
    <t>무풍 WIFI 1WAY 중형</t>
  </si>
  <si>
    <t>PC1NWSK3NW</t>
  </si>
  <si>
    <t>SA260202021</t>
  </si>
  <si>
    <t>전면판넬 - 2WAY</t>
  </si>
  <si>
    <t>PC2NWSK1N</t>
  </si>
  <si>
    <t>SA260202022</t>
  </si>
  <si>
    <t>전면판넬 - 무풍 WIFI</t>
  </si>
  <si>
    <t>PC4NUFK1NW</t>
  </si>
  <si>
    <t>SA260202023</t>
  </si>
  <si>
    <t>드레인펌프 글로벌덕트5.2kw~23.</t>
  </si>
  <si>
    <t>ADP-G075SPK1D</t>
  </si>
  <si>
    <t>SA260202024</t>
  </si>
  <si>
    <t>냉난방 싱글 냉방능력  10.0kw,4</t>
  </si>
  <si>
    <t>AC100CS4FHH2SY</t>
  </si>
  <si>
    <t>SA260202025</t>
  </si>
  <si>
    <t>냉방 실내기  6.0kw, 무풍 1-WAY</t>
  </si>
  <si>
    <t>AC060CS1DBC1SY</t>
  </si>
  <si>
    <t>SA260202026</t>
  </si>
  <si>
    <t>실내기 설치</t>
  </si>
  <si>
    <t>냉방능력 16kW이하</t>
  </si>
  <si>
    <t>SA260202027</t>
  </si>
  <si>
    <t>실외기 설치</t>
  </si>
  <si>
    <t>SA260202028</t>
  </si>
  <si>
    <t>동관 (L-TYPE)</t>
  </si>
  <si>
    <t>SA260202029</t>
  </si>
  <si>
    <t>SA260202030</t>
  </si>
  <si>
    <t>SA260202031</t>
  </si>
  <si>
    <t>SA260202032</t>
  </si>
  <si>
    <t>동관 옥내일반배관</t>
  </si>
  <si>
    <t>D15mm, 동관미포함, 고소작업대</t>
  </si>
  <si>
    <t>SA260202033</t>
  </si>
  <si>
    <t>D20mm, 동관미포함, 고소작업대</t>
  </si>
  <si>
    <t>SA260202034</t>
  </si>
  <si>
    <t>D25mm, 동관미포함, 고소작업대</t>
  </si>
  <si>
    <t>SA260202035</t>
  </si>
  <si>
    <t>D32mm, 동관미포함, 고소작업대</t>
  </si>
  <si>
    <t>SA260202036</t>
  </si>
  <si>
    <t>동엘보</t>
  </si>
  <si>
    <t>SA260202037</t>
  </si>
  <si>
    <t>SA260202038</t>
  </si>
  <si>
    <t>SA260202039</t>
  </si>
  <si>
    <t>SA260202040</t>
  </si>
  <si>
    <t>동소켓</t>
  </si>
  <si>
    <t>SA260202041</t>
  </si>
  <si>
    <t>SA260202042</t>
  </si>
  <si>
    <t>SA260202043</t>
  </si>
  <si>
    <t>SA260202044</t>
  </si>
  <si>
    <t>Y-분기관</t>
  </si>
  <si>
    <t>AXJ-YA1509N</t>
  </si>
  <si>
    <t>SA260202045</t>
  </si>
  <si>
    <t>AXJ-YA2512N</t>
  </si>
  <si>
    <t>SA260202046</t>
  </si>
  <si>
    <t>AXJ-YA2812M</t>
  </si>
  <si>
    <t>SA260202047</t>
  </si>
  <si>
    <t>AXJ-YA2815M</t>
  </si>
  <si>
    <t>SA260202048</t>
  </si>
  <si>
    <t>AXJ-YA3419M</t>
  </si>
  <si>
    <t>SA260202049</t>
  </si>
  <si>
    <t>동관 용접 접합</t>
  </si>
  <si>
    <t>D15, 고소작업대 사용</t>
  </si>
  <si>
    <t>SA260202050</t>
  </si>
  <si>
    <t>D20, 고소작업대 사용</t>
  </si>
  <si>
    <t>SA260202051</t>
  </si>
  <si>
    <t>D25, 고소작업대 사용</t>
  </si>
  <si>
    <t>SA260202052</t>
  </si>
  <si>
    <t>D32, 고소작업대 사용</t>
  </si>
  <si>
    <t>SA260202053</t>
  </si>
  <si>
    <t>은납봉</t>
  </si>
  <si>
    <t>D2.4, B-CUP-3(Ag 5%)</t>
  </si>
  <si>
    <t>SA260202054</t>
  </si>
  <si>
    <t>산소</t>
  </si>
  <si>
    <t>80L/병</t>
  </si>
  <si>
    <t>병</t>
  </si>
  <si>
    <t>SA260202055</t>
  </si>
  <si>
    <t>아세틸렌</t>
  </si>
  <si>
    <t>SA260202056</t>
  </si>
  <si>
    <t>고무발포보온재</t>
  </si>
  <si>
    <t>SA260202057</t>
  </si>
  <si>
    <t>SA260202058</t>
  </si>
  <si>
    <t>SA260202059</t>
  </si>
  <si>
    <t>SA260202060</t>
  </si>
  <si>
    <t>관보온/고무발포보온재</t>
  </si>
  <si>
    <t>보온두께 25mm이하, ø15mm,일반</t>
  </si>
  <si>
    <t>SA260202061</t>
  </si>
  <si>
    <t>보온두께 25mm이하, 20mm,일반접</t>
  </si>
  <si>
    <t>SA260202062</t>
  </si>
  <si>
    <t>보온두께 25mm이하, 25mm,일반접</t>
  </si>
  <si>
    <t>SA260202063</t>
  </si>
  <si>
    <t>보온두께 25mm이하, 32mm,일반접</t>
  </si>
  <si>
    <t>SA260202064</t>
  </si>
  <si>
    <t>배수용 경질염화비닐관(VG1)</t>
  </si>
  <si>
    <t>SA260202065</t>
  </si>
  <si>
    <t>PVC옥내일반배관(소켓접합)</t>
  </si>
  <si>
    <t>D35mm, 고소작업대 사용</t>
  </si>
  <si>
    <t>SA260202066</t>
  </si>
  <si>
    <t>90˚단곡관(DTS) D35</t>
  </si>
  <si>
    <t>SA260202067</t>
  </si>
  <si>
    <t>아티론(난연)</t>
  </si>
  <si>
    <t>D32*10t</t>
  </si>
  <si>
    <t>SA260202068</t>
  </si>
  <si>
    <t>관보온/발포폴리에틸렌보온재</t>
  </si>
  <si>
    <t>SA260202069</t>
  </si>
  <si>
    <t>행어볼트</t>
  </si>
  <si>
    <t>행어볼트, 아연도금, M10×1000</t>
  </si>
  <si>
    <t>SA260202070</t>
  </si>
  <si>
    <t>지지행어</t>
  </si>
  <si>
    <t>파이프행거(일반) 65A</t>
  </si>
  <si>
    <t>SA260202071</t>
  </si>
  <si>
    <t>플렉시블덕트호스</t>
  </si>
  <si>
    <t>AL보온,D200</t>
  </si>
  <si>
    <t>SA260202072</t>
  </si>
  <si>
    <t>플렉시블덕트 설치</t>
  </si>
  <si>
    <t>SA260202073</t>
  </si>
  <si>
    <t>원형 Diffuser</t>
  </si>
  <si>
    <t>STEEL  ND200</t>
  </si>
  <si>
    <t>SA260202074</t>
  </si>
  <si>
    <t>취출구 설치</t>
  </si>
  <si>
    <t>아네모디퓨저, 목지름200mm 이하</t>
  </si>
  <si>
    <t>SA260202075</t>
  </si>
  <si>
    <t>매립덕트 챔버</t>
  </si>
  <si>
    <t>SA/RA</t>
  </si>
  <si>
    <t>SA260202076</t>
  </si>
  <si>
    <t>1종금속제가요전선관</t>
  </si>
  <si>
    <t>고장력후렉시블전선관, 16mm, 비</t>
  </si>
  <si>
    <t>SA260202077</t>
  </si>
  <si>
    <t>금속제 가요전선관</t>
  </si>
  <si>
    <t>16㎜, 콘크리트 매입, 고장력비</t>
  </si>
  <si>
    <t>SA260202078</t>
  </si>
  <si>
    <t>제어케이블</t>
  </si>
  <si>
    <t>F-CVV-S,  2C 1.5mm²</t>
  </si>
  <si>
    <t>SA260202079</t>
  </si>
  <si>
    <t>F-CVV-S 1.5㎟ 2C</t>
  </si>
  <si>
    <t>SA260202080</t>
  </si>
  <si>
    <t>기밀시험</t>
  </si>
  <si>
    <t>지상노출관</t>
  </si>
  <si>
    <t>SA260202081</t>
  </si>
  <si>
    <t>압력계</t>
  </si>
  <si>
    <t>D40, A타입</t>
  </si>
  <si>
    <t>SA260202082</t>
  </si>
  <si>
    <t>질소</t>
  </si>
  <si>
    <t>40L</t>
  </si>
  <si>
    <t>SA260202083</t>
  </si>
  <si>
    <t>아연도 사각덕트</t>
  </si>
  <si>
    <t>0.5T</t>
  </si>
  <si>
    <t>SA260202084</t>
  </si>
  <si>
    <t>아연도기계닥트 설치</t>
  </si>
  <si>
    <t>SA260202085</t>
  </si>
  <si>
    <t>천장점검구 설치</t>
  </si>
  <si>
    <t>450*450mm</t>
  </si>
  <si>
    <t>SA260202086</t>
  </si>
  <si>
    <t>600*600mm</t>
  </si>
  <si>
    <t>SA260202087</t>
  </si>
  <si>
    <t>실외기받침대</t>
  </si>
  <si>
    <t>990x830x130</t>
  </si>
  <si>
    <t>SA260202088</t>
  </si>
  <si>
    <t>GHP받침대</t>
  </si>
  <si>
    <t>SA260202089</t>
  </si>
  <si>
    <t>싱글형받침대</t>
  </si>
  <si>
    <t>SA260202090</t>
  </si>
  <si>
    <t>크레인</t>
  </si>
  <si>
    <t>50TON</t>
  </si>
  <si>
    <t>SA260202091</t>
  </si>
  <si>
    <t>고소작업차</t>
  </si>
  <si>
    <t>5TON</t>
  </si>
  <si>
    <t>SA260202092</t>
  </si>
  <si>
    <t>고    용    보    험   료</t>
  </si>
  <si>
    <t>노무비의 1.01%</t>
  </si>
  <si>
    <t>SA260202093</t>
  </si>
  <si>
    <t>산    재    보    험   료</t>
  </si>
  <si>
    <t>노무비의 3.56%</t>
  </si>
  <si>
    <t>SA260202094</t>
  </si>
  <si>
    <t>건    강    보    험   료</t>
  </si>
  <si>
    <t>직접노무비의 3.545%</t>
  </si>
  <si>
    <t>SA260202095</t>
  </si>
  <si>
    <t>연    금    보    험   료</t>
  </si>
  <si>
    <t>직접노무비의 4.5%</t>
  </si>
  <si>
    <t>SA260202096</t>
  </si>
  <si>
    <t>노인 장기 요양 보험료</t>
  </si>
  <si>
    <t>건강보험료*12.95%</t>
  </si>
  <si>
    <t>SA260202097</t>
  </si>
  <si>
    <t>산 업 안 전 보 건 관 리 비</t>
  </si>
  <si>
    <t>(재료비+직노)*3.11%</t>
  </si>
  <si>
    <t>SA260202098</t>
  </si>
  <si>
    <t>퇴  직  공  제  부  금  비</t>
  </si>
  <si>
    <t>직노*2.3%</t>
  </si>
  <si>
    <t>Z0000000005</t>
  </si>
  <si>
    <t>부가가치세</t>
  </si>
  <si>
    <t>10%</t>
  </si>
  <si>
    <t>Z0000000006</t>
  </si>
  <si>
    <t>1억까지 1.07%</t>
  </si>
  <si>
    <t>Z0000000007</t>
  </si>
  <si>
    <t>1억초과~10억까지 0.76%</t>
  </si>
  <si>
    <t>SA260428101</t>
  </si>
  <si>
    <t>공기순환기</t>
  </si>
  <si>
    <t>150㎥/h</t>
  </si>
  <si>
    <t>SA260428102</t>
  </si>
  <si>
    <t>250㎥/h</t>
  </si>
  <si>
    <t>SA260428103</t>
  </si>
  <si>
    <t>350㎥/h</t>
  </si>
  <si>
    <t>SA260428104</t>
  </si>
  <si>
    <t>500㎥/h</t>
  </si>
  <si>
    <t>SA260428105</t>
  </si>
  <si>
    <t>800㎥/h</t>
  </si>
  <si>
    <t>ZZTM0410002</t>
  </si>
  <si>
    <t>소    계</t>
  </si>
  <si>
    <t>SA260428106</t>
  </si>
  <si>
    <t>공기순환장치설치,기본</t>
  </si>
  <si>
    <t>덕트평균,100Ø</t>
  </si>
  <si>
    <t>SA260428107</t>
  </si>
  <si>
    <t>덕트평균,150Ø</t>
  </si>
  <si>
    <t>SA260428108</t>
  </si>
  <si>
    <t>덕트평균,200Ø</t>
  </si>
  <si>
    <t>SA260428109</t>
  </si>
  <si>
    <t>덕트평균,250Ø</t>
  </si>
  <si>
    <t>SA260428110</t>
  </si>
  <si>
    <t>스파이럴덕트 1M당</t>
  </si>
  <si>
    <t>평균,250Ø</t>
  </si>
  <si>
    <t>SA260428111</t>
  </si>
  <si>
    <t>평균,200Ø</t>
  </si>
  <si>
    <t>SA260428112</t>
  </si>
  <si>
    <t>보온 플렉시블덕트 1M당</t>
  </si>
  <si>
    <t>SA260428113</t>
  </si>
  <si>
    <t>덕트보온 1㎡당</t>
  </si>
  <si>
    <t>SA260428114</t>
  </si>
  <si>
    <t>SA260428115</t>
  </si>
  <si>
    <t>덕트부자재(리듀싱분기관)</t>
  </si>
  <si>
    <t>평균,200ØX150ØX200Ø</t>
  </si>
  <si>
    <t>SA260428116</t>
  </si>
  <si>
    <t>룸 컨트롤세트 및 설치</t>
  </si>
  <si>
    <t>SA260428117</t>
  </si>
  <si>
    <t>전선 및 전선관[커버없음]</t>
  </si>
  <si>
    <t>룸컨트롤러설치용전선</t>
  </si>
  <si>
    <t>SA260428118</t>
  </si>
  <si>
    <t>중앙컨트롤세트 및 설치</t>
  </si>
  <si>
    <t>RFC-32L</t>
  </si>
  <si>
    <t>SA260428119</t>
  </si>
  <si>
    <t>중앙컨트롤러설치용전선</t>
  </si>
  <si>
    <t>SA260428120</t>
  </si>
  <si>
    <t>룸컨트롤러</t>
  </si>
  <si>
    <t>EP-RCM</t>
  </si>
  <si>
    <t>SA260428121</t>
  </si>
  <si>
    <t>천장 점검구</t>
  </si>
  <si>
    <t>600 x 600 mm</t>
  </si>
  <si>
    <t>SA260428122</t>
  </si>
  <si>
    <t>외벽 천공</t>
  </si>
  <si>
    <t>평균,150Ø</t>
  </si>
  <si>
    <t>SA260428123</t>
  </si>
  <si>
    <t>SA260428124</t>
  </si>
  <si>
    <t>Z0000000016</t>
  </si>
  <si>
    <t>{(111,991,490-27,440,000)x70%)</t>
  </si>
  <si>
    <t>Z0000000017</t>
  </si>
  <si>
    <t>x3.11%}x1.2</t>
  </si>
  <si>
    <t>Z0000000018</t>
  </si>
  <si>
    <t>TA250917201</t>
  </si>
  <si>
    <t>전기히터</t>
  </si>
  <si>
    <t>0.45kW</t>
  </si>
  <si>
    <t>TA250917202</t>
  </si>
  <si>
    <t>0.60kW</t>
  </si>
  <si>
    <t>Z0000000009</t>
  </si>
  <si>
    <t>SA260528301</t>
  </si>
  <si>
    <t>1. 제로에너지설비자동제어</t>
  </si>
  <si>
    <t>SA260528302</t>
  </si>
  <si>
    <t>1-1. 자재비</t>
  </si>
  <si>
    <t>SA260528303</t>
  </si>
  <si>
    <t>중앙감시장치</t>
  </si>
  <si>
    <t>SA260528304</t>
  </si>
  <si>
    <t>COMPUTER</t>
  </si>
  <si>
    <t>Intel i7</t>
  </si>
  <si>
    <t>SA260528305</t>
  </si>
  <si>
    <t>백신S/W</t>
  </si>
  <si>
    <t>V3 Internet Security 9.0</t>
  </si>
  <si>
    <t>SA260528306</t>
  </si>
  <si>
    <t>OFFICE S/W</t>
  </si>
  <si>
    <t>MS Office 2021</t>
  </si>
  <si>
    <t>SA260528307</t>
  </si>
  <si>
    <t>BAS SOFTWARE</t>
  </si>
  <si>
    <t>자동제어 S/W</t>
  </si>
  <si>
    <t>SA260528308</t>
  </si>
  <si>
    <t>EMS SOFTWARE</t>
  </si>
  <si>
    <t>건축물에너지관리 S/W</t>
  </si>
  <si>
    <t>SA260528309</t>
  </si>
  <si>
    <t>MONITOR</t>
  </si>
  <si>
    <t>24 Inch LED</t>
  </si>
  <si>
    <t>SA260528310</t>
  </si>
  <si>
    <t>PRINTER</t>
  </si>
  <si>
    <t>컬러레이저,A4</t>
  </si>
  <si>
    <t>SA260528311</t>
  </si>
  <si>
    <t>SWITCHING HUB</t>
  </si>
  <si>
    <t>1Gbps 8Ports</t>
  </si>
  <si>
    <t>SA260528312</t>
  </si>
  <si>
    <t>U.P.S (무정전전원장치)</t>
  </si>
  <si>
    <t>3KVA (30MIN)</t>
  </si>
  <si>
    <t>SA260528313</t>
  </si>
  <si>
    <t>책상</t>
  </si>
  <si>
    <t>컴퓨터용</t>
  </si>
  <si>
    <t>SA260528314</t>
  </si>
  <si>
    <t>의자</t>
  </si>
  <si>
    <t>SA260528315</t>
  </si>
  <si>
    <t>통신변환기</t>
  </si>
  <si>
    <t>RS-485 Modbus</t>
  </si>
  <si>
    <t>SA260528316</t>
  </si>
  <si>
    <t>제로에너지 시스템 구축</t>
  </si>
  <si>
    <t>일반사항</t>
  </si>
  <si>
    <t>SA260528317</t>
  </si>
  <si>
    <t>시스템 설치</t>
  </si>
  <si>
    <t>SA260528318</t>
  </si>
  <si>
    <t>데이터 수집 및 표시</t>
  </si>
  <si>
    <t>SA260528319</t>
  </si>
  <si>
    <t>데이터 조회 및 관리</t>
  </si>
  <si>
    <t>SA260528320</t>
  </si>
  <si>
    <t>종합유지관리</t>
  </si>
  <si>
    <t>SA260528321</t>
  </si>
  <si>
    <t>RCU-M</t>
  </si>
  <si>
    <t>조달우수제품 2024018,</t>
  </si>
  <si>
    <t>SA260528322</t>
  </si>
  <si>
    <t>Master Module</t>
  </si>
  <si>
    <t>SA260528323</t>
  </si>
  <si>
    <t>DO모듈(16Points)</t>
  </si>
  <si>
    <t>SA260528324</t>
  </si>
  <si>
    <t>DI모듈(16Points)</t>
  </si>
  <si>
    <t>SA260528325</t>
  </si>
  <si>
    <t>AI모듈(16Points)</t>
  </si>
  <si>
    <t>SA260528326</t>
  </si>
  <si>
    <t>W/Accessories</t>
  </si>
  <si>
    <t>SA260528327</t>
  </si>
  <si>
    <t>판넬외함(800X1800X250)</t>
  </si>
  <si>
    <t>SA260528328</t>
  </si>
  <si>
    <t>배관용 온도검출기</t>
  </si>
  <si>
    <t>Pt 1000Ω</t>
  </si>
  <si>
    <t>SA260528329</t>
  </si>
  <si>
    <t>일산화탄소검출기</t>
  </si>
  <si>
    <t>4~20mA</t>
  </si>
  <si>
    <t>SA260528330</t>
  </si>
  <si>
    <t>정수위조절밸브</t>
  </si>
  <si>
    <t>40Φ</t>
  </si>
  <si>
    <t>SA260528331</t>
  </si>
  <si>
    <t>수위조절기</t>
  </si>
  <si>
    <t>오뚜기식(4볼)</t>
  </si>
  <si>
    <t>SA260528332</t>
  </si>
  <si>
    <t>수위지시조절기</t>
  </si>
  <si>
    <t>SA260528333</t>
  </si>
  <si>
    <t>수위지시조절기 센서</t>
  </si>
  <si>
    <t>부표식</t>
  </si>
  <si>
    <t>SA260528335</t>
  </si>
  <si>
    <t>1-2. 공사비</t>
  </si>
  <si>
    <t>SA260528336</t>
  </si>
  <si>
    <t>나사없는전선관</t>
  </si>
  <si>
    <t>E19</t>
  </si>
  <si>
    <t>SA260528337</t>
  </si>
  <si>
    <t>E25</t>
  </si>
  <si>
    <t>SA260528338</t>
  </si>
  <si>
    <t>E31</t>
  </si>
  <si>
    <t>SA260528339</t>
  </si>
  <si>
    <t>E39</t>
  </si>
  <si>
    <t>SA260528340</t>
  </si>
  <si>
    <t>후렉시블관</t>
  </si>
  <si>
    <t>16C</t>
  </si>
  <si>
    <t>SA260528341</t>
  </si>
  <si>
    <t>22C</t>
  </si>
  <si>
    <t>SA260528342</t>
  </si>
  <si>
    <t>전선관부속</t>
  </si>
  <si>
    <t>전선관의 20%</t>
  </si>
  <si>
    <t>L/S</t>
  </si>
  <si>
    <t>SA260528343</t>
  </si>
  <si>
    <t>후렉시블연결구</t>
  </si>
  <si>
    <t>SA260528344</t>
  </si>
  <si>
    <t>SA260528345</t>
  </si>
  <si>
    <t>전선</t>
  </si>
  <si>
    <t>HFIX 2.5</t>
  </si>
  <si>
    <t>SA260528346</t>
  </si>
  <si>
    <t>트위스트 케이블</t>
  </si>
  <si>
    <t>TJV 1.0/2C</t>
  </si>
  <si>
    <t>SA260528347</t>
  </si>
  <si>
    <t>TJV 1.0/3C</t>
  </si>
  <si>
    <t>SA260528348</t>
  </si>
  <si>
    <t>제어용 차폐케이블</t>
  </si>
  <si>
    <t>CVVS 1.5/2C</t>
  </si>
  <si>
    <t>SA260528349</t>
  </si>
  <si>
    <t>통신케이블</t>
  </si>
  <si>
    <t>S-FTP 24AWG 4Pr</t>
  </si>
  <si>
    <t>SA260528350</t>
  </si>
  <si>
    <t>전원케이블</t>
  </si>
  <si>
    <t>CV 6.0/3C</t>
  </si>
  <si>
    <t>SA260528351</t>
  </si>
  <si>
    <t>나사없는전선관 커플링</t>
  </si>
  <si>
    <t>SA260528352</t>
  </si>
  <si>
    <t>SA260528353</t>
  </si>
  <si>
    <t>SA260528354</t>
  </si>
  <si>
    <t>SA260528355</t>
  </si>
  <si>
    <t>나사없는전선관 커넥터</t>
  </si>
  <si>
    <t>SA260528356</t>
  </si>
  <si>
    <t>SA260528357</t>
  </si>
  <si>
    <t>SA260528358</t>
  </si>
  <si>
    <t>SA260528359</t>
  </si>
  <si>
    <t>SA260528360</t>
  </si>
  <si>
    <t>앵카볼트</t>
  </si>
  <si>
    <t>SA260528361</t>
  </si>
  <si>
    <t>C-찬넬</t>
  </si>
  <si>
    <t>41x25x1.6t</t>
  </si>
  <si>
    <t>SA260528362</t>
  </si>
  <si>
    <t>노말밴드</t>
  </si>
  <si>
    <t>28C</t>
  </si>
  <si>
    <t>SA260528363</t>
  </si>
  <si>
    <t>36C</t>
  </si>
  <si>
    <t>SA260528364</t>
  </si>
  <si>
    <t>사각박스</t>
  </si>
  <si>
    <t>100x100x50</t>
  </si>
  <si>
    <t>SA260528365</t>
  </si>
  <si>
    <t>풀박스</t>
  </si>
  <si>
    <t>150x150x100</t>
  </si>
  <si>
    <t>SA260528366</t>
  </si>
  <si>
    <t>200x200x100</t>
  </si>
  <si>
    <t>SA260528367</t>
  </si>
  <si>
    <t>300x300x200</t>
  </si>
  <si>
    <t>SA260528368</t>
  </si>
  <si>
    <t>잡자재비</t>
  </si>
  <si>
    <t>배관,배선의 2%</t>
  </si>
  <si>
    <t>56900017076</t>
  </si>
  <si>
    <t>저압케이블전공</t>
  </si>
  <si>
    <t>56900017116</t>
  </si>
  <si>
    <t>통신케이블공</t>
  </si>
  <si>
    <t>56900017111</t>
  </si>
  <si>
    <t>통신관련기사</t>
  </si>
  <si>
    <t>SA260528370</t>
  </si>
  <si>
    <t>고용보험료</t>
  </si>
  <si>
    <t>노무비×1.01%</t>
  </si>
  <si>
    <t>SA260528371</t>
  </si>
  <si>
    <t>산재보험료</t>
  </si>
  <si>
    <t>노무비×3.56%</t>
  </si>
  <si>
    <t>SA260528372</t>
  </si>
  <si>
    <t>건강보험료</t>
  </si>
  <si>
    <t>직접노무비×3.595%</t>
  </si>
  <si>
    <t>SA260528373</t>
  </si>
  <si>
    <t>연금보험료</t>
  </si>
  <si>
    <t>직접노무비×4.75%</t>
  </si>
  <si>
    <t>SA260528374</t>
  </si>
  <si>
    <t>건강보험료×13.14%</t>
  </si>
  <si>
    <t>SA260528375</t>
  </si>
  <si>
    <t>(재료비+직노)×2.07%</t>
  </si>
  <si>
    <t>SA260528376</t>
  </si>
  <si>
    <t>퇴직공제부금비</t>
  </si>
  <si>
    <t>직접노무비×2.3%</t>
  </si>
  <si>
    <t>SA260528377</t>
  </si>
  <si>
    <t>석면분담금</t>
  </si>
  <si>
    <t>노무비×0.006%</t>
  </si>
  <si>
    <t>SA260528378</t>
  </si>
  <si>
    <t>임금채권부담금</t>
  </si>
  <si>
    <t>노무비×0.09%</t>
  </si>
  <si>
    <t>Z0000000010</t>
  </si>
  <si>
    <t>Z0000000011</t>
  </si>
  <si>
    <t>Z0000000012</t>
  </si>
  <si>
    <t>SA260528401</t>
  </si>
  <si>
    <t>승강기</t>
  </si>
  <si>
    <t>MRL형,13인승,속도60[GREL-D-P13</t>
  </si>
  <si>
    <t>SA260528402</t>
  </si>
  <si>
    <t>1개층추가</t>
  </si>
  <si>
    <t>12~13인승</t>
  </si>
  <si>
    <t>SA260528403</t>
  </si>
  <si>
    <t>양방향도어</t>
  </si>
  <si>
    <t>SA260528404</t>
  </si>
  <si>
    <t>방화도어</t>
  </si>
  <si>
    <t>SA260528405</t>
  </si>
  <si>
    <t>케이지내장</t>
  </si>
  <si>
    <t>SA260528406</t>
  </si>
  <si>
    <t>도어</t>
  </si>
  <si>
    <t>SA260528407</t>
  </si>
  <si>
    <t>대리석바닥</t>
  </si>
  <si>
    <t>SA260528408</t>
  </si>
  <si>
    <t>에어컨</t>
  </si>
  <si>
    <t>7~13인승</t>
  </si>
  <si>
    <t>Z0000000013</t>
  </si>
  <si>
    <t>SA260528501</t>
  </si>
  <si>
    <t>관보온(고무발포,강관용)</t>
  </si>
  <si>
    <t>강15*25T</t>
  </si>
  <si>
    <t>SA260528502</t>
  </si>
  <si>
    <t>강20*25T</t>
  </si>
  <si>
    <t>SA260528503</t>
  </si>
  <si>
    <t>강25*25T</t>
  </si>
  <si>
    <t>SA260528504</t>
  </si>
  <si>
    <t>강32*25T</t>
  </si>
  <si>
    <t>SA260528505</t>
  </si>
  <si>
    <t>강40*25T</t>
  </si>
  <si>
    <t>SA260528506</t>
  </si>
  <si>
    <t>강50*25T</t>
  </si>
  <si>
    <t>SA260528507</t>
  </si>
  <si>
    <t>강65*25T</t>
  </si>
  <si>
    <t>SA260528508</t>
  </si>
  <si>
    <t>강80*25T</t>
  </si>
  <si>
    <t>SA260528509</t>
  </si>
  <si>
    <t>강100*40T</t>
  </si>
  <si>
    <t>SA260528510</t>
  </si>
  <si>
    <t>밸브보온(고무발포)</t>
  </si>
  <si>
    <t>1000*25T 검,비점착</t>
  </si>
  <si>
    <t>Z0000000014</t>
  </si>
  <si>
    <t>Z0000000001</t>
  </si>
  <si>
    <t>상수도분담금</t>
  </si>
  <si>
    <t>Z0000000002</t>
  </si>
  <si>
    <t>도시가스분담금</t>
  </si>
  <si>
    <t>A,B행과 마지막열은 지우지 마시오</t>
  </si>
  <si>
    <t>56940120060</t>
  </si>
  <si>
    <t>강관용접</t>
  </si>
  <si>
    <t>56940150050</t>
  </si>
  <si>
    <t>56940160010</t>
  </si>
  <si>
    <t>강판용접</t>
  </si>
  <si>
    <t>3MM</t>
  </si>
  <si>
    <t>56940210040</t>
  </si>
  <si>
    <t>강관절단</t>
  </si>
  <si>
    <t>56940210070</t>
  </si>
  <si>
    <t>56940210080</t>
  </si>
  <si>
    <t>56940210090</t>
  </si>
  <si>
    <t>56940210100</t>
  </si>
  <si>
    <t>56940210110</t>
  </si>
  <si>
    <t>56940210120</t>
  </si>
  <si>
    <t>56940230010</t>
  </si>
  <si>
    <t>강판절단</t>
  </si>
  <si>
    <t>56940710110</t>
  </si>
  <si>
    <t>관보온(유리솜.포리마테프)</t>
  </si>
  <si>
    <t>25TxD40</t>
  </si>
  <si>
    <t>56941310161</t>
  </si>
  <si>
    <t>아연도금 각형덕트 설치</t>
  </si>
  <si>
    <t>56941310162</t>
  </si>
  <si>
    <t>0.6T</t>
  </si>
  <si>
    <t>56941310171</t>
  </si>
  <si>
    <t>스테인리스 각형덕트 설치</t>
  </si>
  <si>
    <t>56941310181</t>
  </si>
  <si>
    <t>아연도금 각형덕트 제작</t>
  </si>
  <si>
    <t>56941310182</t>
  </si>
  <si>
    <t>56941310191</t>
  </si>
  <si>
    <t>스테인리스 각형덕트 제작</t>
  </si>
  <si>
    <t>자재코드</t>
  </si>
  <si>
    <t>56940120060  강관용접  D50  개소</t>
  </si>
  <si>
    <t>34390717011</t>
  </si>
  <si>
    <t>연강용 피복아크 용접봉</t>
  </si>
  <si>
    <t>D3.2mm, CS-200</t>
  </si>
  <si>
    <t>56102007001</t>
  </si>
  <si>
    <t>㎾h</t>
  </si>
  <si>
    <t>56900017056</t>
  </si>
  <si>
    <t>노무비의 3%</t>
  </si>
  <si>
    <t>56940150050  스텐관용접  D40  개소</t>
  </si>
  <si>
    <t>34390797121</t>
  </si>
  <si>
    <t>TIG용접용 용접봉</t>
  </si>
  <si>
    <t>D3.2mm, AWSER308</t>
  </si>
  <si>
    <t>68300117001</t>
  </si>
  <si>
    <t>아르곤 가스</t>
  </si>
  <si>
    <t>건설용알곤가스</t>
  </si>
  <si>
    <t>ℓ</t>
  </si>
  <si>
    <t>노무비의 4%</t>
  </si>
  <si>
    <t>56940150060  스텐관용접  D50  개소</t>
  </si>
  <si>
    <t>56940150070  스텐관용접  D65  개소</t>
  </si>
  <si>
    <t>56940150080  스텐관용접  D80  개소</t>
  </si>
  <si>
    <t>56940150090  스텐관용접  D100  개소</t>
  </si>
  <si>
    <t>56940160010  강판용접  3MM  M</t>
  </si>
  <si>
    <t>56900017118</t>
  </si>
  <si>
    <t>노무비의 2%</t>
  </si>
  <si>
    <t>56940210040  강관절단  D32  개소</t>
  </si>
  <si>
    <t>68300057015</t>
  </si>
  <si>
    <t>산소 가스</t>
  </si>
  <si>
    <t>기체,공업용 99.9%</t>
  </si>
  <si>
    <t>68302017001</t>
  </si>
  <si>
    <t>액화석유가스(LPG)</t>
  </si>
  <si>
    <t>건설용LPG</t>
  </si>
  <si>
    <t>56940210070  강관절단  D65  개소</t>
  </si>
  <si>
    <t>56940210080  강관절단  D80  개소</t>
  </si>
  <si>
    <t>56940210090  강관절단  D100  개소</t>
  </si>
  <si>
    <t>56940210100  강관절단  D125  개소</t>
  </si>
  <si>
    <t>56940210110  강관절단  D150  개소</t>
  </si>
  <si>
    <t>56940210120  강관절단  D200  개소</t>
  </si>
  <si>
    <t>56940230010  강판절단  3MM  M</t>
  </si>
  <si>
    <t>56940240020  나사접합  D20  개소</t>
  </si>
  <si>
    <t>53300527120</t>
  </si>
  <si>
    <t>테프론테이프</t>
  </si>
  <si>
    <t>3/16X3m</t>
  </si>
  <si>
    <t>47303007005</t>
  </si>
  <si>
    <t>콤파운드</t>
  </si>
  <si>
    <t>비초산계</t>
  </si>
  <si>
    <t>g</t>
  </si>
  <si>
    <t>56900017030</t>
  </si>
  <si>
    <t>인력품의2%</t>
  </si>
  <si>
    <t>56940240030  나사접합  D25  개소</t>
  </si>
  <si>
    <t>56940240040  나사접합  D32  개소</t>
  </si>
  <si>
    <t>56940240050  나사접합  D40  개소</t>
  </si>
  <si>
    <t>56940240060  나사접합  D50  개소</t>
  </si>
  <si>
    <t>56940330060  용접합후렌지  D50  개소</t>
  </si>
  <si>
    <t>47305257106</t>
  </si>
  <si>
    <t>플랜지 (10KG) D50</t>
  </si>
  <si>
    <t>53060037138</t>
  </si>
  <si>
    <t>볼트너트</t>
  </si>
  <si>
    <t>M16x55</t>
  </si>
  <si>
    <t>53100287011</t>
  </si>
  <si>
    <t>평와샤</t>
  </si>
  <si>
    <t>호칭경16</t>
  </si>
  <si>
    <t>53300197247</t>
  </si>
  <si>
    <t>패킹</t>
  </si>
  <si>
    <t>후렌지패킹, D50</t>
  </si>
  <si>
    <t>56940370060  스텐용접합후렌지  D50  개소</t>
  </si>
  <si>
    <t>47305257406</t>
  </si>
  <si>
    <t>STS플랜지(10KG) D50</t>
  </si>
  <si>
    <t>53060037148</t>
  </si>
  <si>
    <t>스테인리스 볼트너트</t>
  </si>
  <si>
    <t>53100287110</t>
  </si>
  <si>
    <t>스테인리스, 호칭경16</t>
  </si>
  <si>
    <t>56940370070  스텐용접합후렌지  D65  개소</t>
  </si>
  <si>
    <t>47305257407</t>
  </si>
  <si>
    <t>STS플랜지(10KG) D65</t>
  </si>
  <si>
    <t>53060037149</t>
  </si>
  <si>
    <t>M16x60</t>
  </si>
  <si>
    <t>53300197249</t>
  </si>
  <si>
    <t>후렌지패킹, D65</t>
  </si>
  <si>
    <t>56940370080  스텐용접합후렌지  D80  개소</t>
  </si>
  <si>
    <t>47305257408</t>
  </si>
  <si>
    <t>STS플랜지(10KG) D80</t>
  </si>
  <si>
    <t>53300197251</t>
  </si>
  <si>
    <t>후렌지패킹, D80</t>
  </si>
  <si>
    <t>56940370090  스텐용접합후렌지  D100  개소</t>
  </si>
  <si>
    <t>47305257409</t>
  </si>
  <si>
    <t>STS플랜지(10KG) D100</t>
  </si>
  <si>
    <t>53300197253</t>
  </si>
  <si>
    <t>후렌지패킹, D100</t>
  </si>
  <si>
    <t>56940510060  일반행거(달대볼트)  D50  개소</t>
  </si>
  <si>
    <t>53400537011</t>
  </si>
  <si>
    <t>행거</t>
  </si>
  <si>
    <t>파이프행거(일반) 50A</t>
  </si>
  <si>
    <t>53060328101</t>
  </si>
  <si>
    <t>행거볼트</t>
  </si>
  <si>
    <t>아연도금, M10×1000</t>
  </si>
  <si>
    <t>53060807023</t>
  </si>
  <si>
    <t>M10(3/8")</t>
  </si>
  <si>
    <t>56940510080  일반행거(달대볼트)  D80  개소</t>
  </si>
  <si>
    <t>53400537015</t>
  </si>
  <si>
    <t>파이프행거(일반) 80A</t>
  </si>
  <si>
    <t>56940510090  일반행거(달대볼트)  D100  개소</t>
  </si>
  <si>
    <t>53400537017</t>
  </si>
  <si>
    <t>파이프행거(일반) 100A</t>
  </si>
  <si>
    <t>53060328151</t>
  </si>
  <si>
    <t>아연도금, M13×1000</t>
  </si>
  <si>
    <t>53060807024</t>
  </si>
  <si>
    <t>M13(1/2")</t>
  </si>
  <si>
    <t>56940510100  일반행거(달대볼트)  D125  개소</t>
  </si>
  <si>
    <t>53400537019</t>
  </si>
  <si>
    <t>파이프행거(일반) 125A</t>
  </si>
  <si>
    <t>56940520010  절연행가(달대볼트)  D15  개소</t>
  </si>
  <si>
    <t>53400537033</t>
  </si>
  <si>
    <t>절연행거 15A</t>
  </si>
  <si>
    <t>56940520020  절연행가(달대볼트)  D20  개소</t>
  </si>
  <si>
    <t>53400537035</t>
  </si>
  <si>
    <t>절연행거 20A</t>
  </si>
  <si>
    <t>56940520030  절연행가(달대볼트)  D25  개소</t>
  </si>
  <si>
    <t>53400537037</t>
  </si>
  <si>
    <t>절연행거 25A</t>
  </si>
  <si>
    <t>56940520040  절연행가(달대볼트)  D32  개소</t>
  </si>
  <si>
    <t>53400537039</t>
  </si>
  <si>
    <t>절연행거 32A</t>
  </si>
  <si>
    <t>56940520050  절연행가(달대볼트)  D40  개소</t>
  </si>
  <si>
    <t>53400537041</t>
  </si>
  <si>
    <t>절연행거 40A</t>
  </si>
  <si>
    <t>56940520060  절연행가(달대볼트)  D50  개소</t>
  </si>
  <si>
    <t>53400537043</t>
  </si>
  <si>
    <t>절연행거 50A</t>
  </si>
  <si>
    <t>56940520070  절연행가(달대볼트)  D65  개소</t>
  </si>
  <si>
    <t>53400537045</t>
  </si>
  <si>
    <t>절연행거 65A</t>
  </si>
  <si>
    <t>56940520080  절연행가(달대볼트)  D80  개소</t>
  </si>
  <si>
    <t>53400537047</t>
  </si>
  <si>
    <t>절연행거 80A</t>
  </si>
  <si>
    <t>56940620020  강관스리브(지수판포함,벽체)  D20  개소</t>
  </si>
  <si>
    <t>47100487004</t>
  </si>
  <si>
    <t>배관용 탄소강관</t>
  </si>
  <si>
    <t>백관 (SPP), D32, 반제품</t>
  </si>
  <si>
    <t>95150507061</t>
  </si>
  <si>
    <t>열연강판</t>
  </si>
  <si>
    <t>3.2t*914*1829</t>
  </si>
  <si>
    <t>47303007007</t>
  </si>
  <si>
    <t>코킹콤파운드</t>
  </si>
  <si>
    <t>노무비의 1%</t>
  </si>
  <si>
    <t>56940620050  강관스리브(지수판포함,벽체)  D40  개소</t>
  </si>
  <si>
    <t>47100487007</t>
  </si>
  <si>
    <t>백관 (SPP), D65, 반제품</t>
  </si>
  <si>
    <t>56940620060  강관스리브(지수판포함,벽체)  D50  개소</t>
  </si>
  <si>
    <t>47100487008</t>
  </si>
  <si>
    <t>백관 (SPP), D80, 반제품</t>
  </si>
  <si>
    <t>56940620070  강관스리브(지수판포함,벽체)  D65  개소</t>
  </si>
  <si>
    <t>47100487009</t>
  </si>
  <si>
    <t>백관 (SPP), D100, 반제품</t>
  </si>
  <si>
    <t>56940620080  강관스리브(지수판포함,벽체)  D80  개소</t>
  </si>
  <si>
    <t>47100487010</t>
  </si>
  <si>
    <t>백관 (SPP), D125, 반제품</t>
  </si>
  <si>
    <t>56940620090  강관스리브(지수판포함,벽체)  D100  개소</t>
  </si>
  <si>
    <t>47100487011</t>
  </si>
  <si>
    <t>백관 (SPP), D150, 반제품</t>
  </si>
  <si>
    <t>56940620100  강관스리브(지수판포함,벽체)  D125  개소</t>
  </si>
  <si>
    <t>47100487012</t>
  </si>
  <si>
    <t>백관 (SPP), D200, 반제품</t>
  </si>
  <si>
    <t>56940621020  PVC스리브(벽체)  D20  개소</t>
  </si>
  <si>
    <t>47100727103</t>
  </si>
  <si>
    <t>비압력용 경질폴리염화비닐관</t>
  </si>
  <si>
    <t>PVC관 (VN SDR 13.6, DTS) D30</t>
  </si>
  <si>
    <t>56940621060  PVC스리브(벽체)  D50  개소</t>
  </si>
  <si>
    <t>47100727107</t>
  </si>
  <si>
    <t>PVC관 (VN SDR 17, DTS) D65</t>
  </si>
  <si>
    <t>56940621070  PVC스리브(벽체)  D65  개소</t>
  </si>
  <si>
    <t>47100727108</t>
  </si>
  <si>
    <t>PVC관 (VN SDR 17, DTS) D75</t>
  </si>
  <si>
    <t>56940621080  PVC스리브(벽체)  D80  개소</t>
  </si>
  <si>
    <t>47100727109</t>
  </si>
  <si>
    <t>PVC관 (VN SDR 17, DTS) D100</t>
  </si>
  <si>
    <t>56940621090  PVC스리브(벽체)  D100  개소</t>
  </si>
  <si>
    <t>47100727110</t>
  </si>
  <si>
    <t>PVC관 (VN SDR 17, DTS) D125</t>
  </si>
  <si>
    <t>56940621100  PVC스리브(벽체)  D125  개소</t>
  </si>
  <si>
    <t>47100727111</t>
  </si>
  <si>
    <t>PVC관 (VN SDR 17, DTS) D150</t>
  </si>
  <si>
    <t>56940621110  PVC스리브(벽체)  D150  개소</t>
  </si>
  <si>
    <t>47100727112</t>
  </si>
  <si>
    <t>PVC관 (VN SDR 17, DTS) D200</t>
  </si>
  <si>
    <t>56940621120  PVC스리브(벽체)  D200  개소</t>
  </si>
  <si>
    <t>47100727113</t>
  </si>
  <si>
    <t>PVC관 (VN SDR 17, DTS) D250</t>
  </si>
  <si>
    <t>56940621130  PVC스리브(벽체)  D250  개소</t>
  </si>
  <si>
    <t>47100727114</t>
  </si>
  <si>
    <t>PVC관 (VN SDR 17, DTS) D300</t>
  </si>
  <si>
    <t>56940621660  내화채움구조(강관용) 바닥  D50  개소</t>
  </si>
  <si>
    <t>56810021106</t>
  </si>
  <si>
    <t>56940621670  내화채움구조(강관용) 바닥  D65  개소</t>
  </si>
  <si>
    <t>56810021107</t>
  </si>
  <si>
    <t>56940621680  내화채움구조(강관용) 바닥  D80  개소</t>
  </si>
  <si>
    <t>56810021108</t>
  </si>
  <si>
    <t>56940621820  내화채움구조(강관용) 벽체  D20  개소</t>
  </si>
  <si>
    <t>56810021002</t>
  </si>
  <si>
    <t>56940621860  내화채움구조(강관용) 벽체  D50  개소</t>
  </si>
  <si>
    <t>56810021006</t>
  </si>
  <si>
    <t>56940621870  내화채움구조(강관용) 벽체  D65  개소</t>
  </si>
  <si>
    <t>56810021007</t>
  </si>
  <si>
    <t>56940621880  내화채움구조(강관용) 벽체  D80  개소</t>
  </si>
  <si>
    <t>56810021008</t>
  </si>
  <si>
    <t>56940622080  내화채움구조(PVC용) 바닥  D80  개소</t>
  </si>
  <si>
    <t>56810022109</t>
  </si>
  <si>
    <t>56940622090  내화채움구조(PVC용) 바닥  D100  개소</t>
  </si>
  <si>
    <t>56810022110</t>
  </si>
  <si>
    <t>56940622100  내화채움구조(PVC용) 바닥  D125  개소</t>
  </si>
  <si>
    <t>56810022111</t>
  </si>
  <si>
    <t>56940622210  내화채움구조(PVC용) 벽체  D50  개소</t>
  </si>
  <si>
    <t>56810022007</t>
  </si>
  <si>
    <t>56940622230  내화채움구조(PVC용) 벽체  D80  개소</t>
  </si>
  <si>
    <t>56810022009</t>
  </si>
  <si>
    <t>56940622240  내화채움구조(PVC용) 벽체  D100  개소</t>
  </si>
  <si>
    <t>56810022010</t>
  </si>
  <si>
    <t>56940622250  내화채움구조(PVC용) 벽체  D125  개소</t>
  </si>
  <si>
    <t>56810022011</t>
  </si>
  <si>
    <t>56940622310  덕트내화충진재  입상  M</t>
  </si>
  <si>
    <t>56810023006</t>
  </si>
  <si>
    <t>56940622320  덕트내화충진재  벽체  M</t>
  </si>
  <si>
    <t>56810023005</t>
  </si>
  <si>
    <t>56940710110  관보온(유리솜.포리마테프)  25TxD40  M</t>
  </si>
  <si>
    <t>45400077185</t>
  </si>
  <si>
    <t>관보온재</t>
  </si>
  <si>
    <t>유리면보온통, 25TxD40</t>
  </si>
  <si>
    <t>PPS00000002</t>
  </si>
  <si>
    <t>보온재의 3%</t>
  </si>
  <si>
    <t>53300337041</t>
  </si>
  <si>
    <t>보루지</t>
  </si>
  <si>
    <t>C400</t>
  </si>
  <si>
    <t>53300337051</t>
  </si>
  <si>
    <t>포리마테프난연</t>
  </si>
  <si>
    <t>0.15T</t>
  </si>
  <si>
    <t>53300337061</t>
  </si>
  <si>
    <t>AL 밴드</t>
  </si>
  <si>
    <t>0.3*30W</t>
  </si>
  <si>
    <t>56900017038</t>
  </si>
  <si>
    <t>보온공</t>
  </si>
  <si>
    <t>56940840100  아티론보온  5TxD15  M</t>
  </si>
  <si>
    <t>45400077351</t>
  </si>
  <si>
    <t>아티론(난연AL), 5TxD15</t>
  </si>
  <si>
    <t>53300527130</t>
  </si>
  <si>
    <t>은박테이프</t>
  </si>
  <si>
    <t>0.3T*25W</t>
  </si>
  <si>
    <t>56940840101  아티론보온  5TxD20  M</t>
  </si>
  <si>
    <t>45400077352</t>
  </si>
  <si>
    <t>아티론(난연AL), 5TxD20</t>
  </si>
  <si>
    <t>56940840102  아티론보온  5TxD25  M</t>
  </si>
  <si>
    <t>45400077353</t>
  </si>
  <si>
    <t>아티론(난연AL), 5TxD25</t>
  </si>
  <si>
    <t>56941183060  정수위조절밸브(STS)  D40x40x40  개소</t>
  </si>
  <si>
    <t>47100417245</t>
  </si>
  <si>
    <t>배관용 스테인리스 강관</t>
  </si>
  <si>
    <t>D40x3T</t>
  </si>
  <si>
    <t>관의 3%</t>
  </si>
  <si>
    <t>48200167105</t>
  </si>
  <si>
    <t>청동,10kg,D40</t>
  </si>
  <si>
    <t>48200037105</t>
  </si>
  <si>
    <t>글로브 밸브</t>
  </si>
  <si>
    <t>청동, 10kg, D40</t>
  </si>
  <si>
    <t>47300627005</t>
  </si>
  <si>
    <t>나사, 10kg, D40</t>
  </si>
  <si>
    <t>47301108027</t>
  </si>
  <si>
    <t>엘보(STS 용접#10) D40</t>
  </si>
  <si>
    <t>47301108211</t>
  </si>
  <si>
    <t>티이(STS 용접 S#10) D40</t>
  </si>
  <si>
    <t>47301108707</t>
  </si>
  <si>
    <t>유니온 (STS 나사) D40</t>
  </si>
  <si>
    <t>47301108762</t>
  </si>
  <si>
    <t>니플 (STS 나사) D40</t>
  </si>
  <si>
    <t>56941220080  자동공기변설치(물용)STS  D15  개소</t>
  </si>
  <si>
    <t>47100407001</t>
  </si>
  <si>
    <t>일반배관용 스테인리스 강관</t>
  </si>
  <si>
    <t>K-TYPE, D15</t>
  </si>
  <si>
    <t>48200257021</t>
  </si>
  <si>
    <t>공기 밸브</t>
  </si>
  <si>
    <t>에어벤트(물용) D15</t>
  </si>
  <si>
    <t>48200167101</t>
  </si>
  <si>
    <t>청동,10kg,D15</t>
  </si>
  <si>
    <t>47300627001</t>
  </si>
  <si>
    <t>나사, 10kg, D15</t>
  </si>
  <si>
    <t>56941310010  각형덕트제작 및 설치  (0.5T)  M2</t>
  </si>
  <si>
    <t>95150127405</t>
  </si>
  <si>
    <t>아연도강판</t>
  </si>
  <si>
    <t>0.5t(#26)</t>
  </si>
  <si>
    <t>47305257759</t>
  </si>
  <si>
    <t>아연도강판 0.5T</t>
  </si>
  <si>
    <t>47305267001</t>
  </si>
  <si>
    <t>코너플레이트</t>
  </si>
  <si>
    <t>30폭x105길이x1.6t</t>
  </si>
  <si>
    <t>53060037133</t>
  </si>
  <si>
    <t>M8x25</t>
  </si>
  <si>
    <t>41400237002</t>
  </si>
  <si>
    <t>C크리트바</t>
  </si>
  <si>
    <t>20x25x1.0</t>
  </si>
  <si>
    <t>41400247002</t>
  </si>
  <si>
    <t>행거레일</t>
  </si>
  <si>
    <t>20x25x1.2</t>
  </si>
  <si>
    <t>41400257001</t>
  </si>
  <si>
    <t>행가로드</t>
  </si>
  <si>
    <t>53100027801</t>
  </si>
  <si>
    <t>6각너트</t>
  </si>
  <si>
    <t>M10</t>
  </si>
  <si>
    <t>53300527204</t>
  </si>
  <si>
    <t>패킹재</t>
  </si>
  <si>
    <t>30W x 3t</t>
  </si>
  <si>
    <t>47303007006</t>
  </si>
  <si>
    <t>소모잡자재</t>
  </si>
  <si>
    <t>56941310020  각형덕트제작 및 설치  (0.6T)  M2</t>
  </si>
  <si>
    <t>95150127406</t>
  </si>
  <si>
    <t>0.6t(#24)</t>
  </si>
  <si>
    <t>47305257760</t>
  </si>
  <si>
    <t>아연도강판 0.6T</t>
  </si>
  <si>
    <t>56941310070  스테인레스닥트제작 및 설치  (0.5T)  M2</t>
  </si>
  <si>
    <t>95150167120</t>
  </si>
  <si>
    <t>스테인리스 강판</t>
  </si>
  <si>
    <t>STS304, 0.5mm</t>
  </si>
  <si>
    <t>47305257841</t>
  </si>
  <si>
    <t>STS304강판, 0.5T</t>
  </si>
  <si>
    <t>47305267000</t>
  </si>
  <si>
    <t>코너플레이트(STS)</t>
  </si>
  <si>
    <t>53060037161</t>
  </si>
  <si>
    <t>53100028601</t>
  </si>
  <si>
    <t>스테인리스6각너트</t>
  </si>
  <si>
    <t>56941310161  아연도금 각형덕트 설치  0.5T  M2</t>
  </si>
  <si>
    <t>56900017019</t>
  </si>
  <si>
    <t>덕트공</t>
  </si>
  <si>
    <t>56941310162  아연도금 각형덕트 설치  0.6T  M2</t>
  </si>
  <si>
    <t>56941310171  스테인리스 각형덕트 설치  0.5T  M2</t>
  </si>
  <si>
    <t>56941310181  아연도금 각형덕트 제작  0.5T  M2</t>
  </si>
  <si>
    <t>56941310182  아연도금 각형덕트 제작  0.6T  M2</t>
  </si>
  <si>
    <t>56941310191  스테인리스 각형덕트 제작  0.5T  M2</t>
  </si>
  <si>
    <t>56941314010  캔버스제작설치  1.2T  M2</t>
  </si>
  <si>
    <t>41400237010</t>
  </si>
  <si>
    <t>캔버스</t>
  </si>
  <si>
    <t>1.2t</t>
  </si>
  <si>
    <t>95200027011</t>
  </si>
  <si>
    <t>등변, 30×30×3 mm</t>
  </si>
  <si>
    <t>53060037134</t>
  </si>
  <si>
    <t>M10x20</t>
  </si>
  <si>
    <t>53060357000</t>
  </si>
  <si>
    <t>동리벳</t>
  </si>
  <si>
    <t>56941320010  압력계설치(백관)  0-35KG/CM2  조</t>
  </si>
  <si>
    <t>66850047013</t>
  </si>
  <si>
    <t>표시부 D100, 측정범위 30KG</t>
  </si>
  <si>
    <t>47304017001</t>
  </si>
  <si>
    <t>백엘보 (나사) D15</t>
  </si>
  <si>
    <t>47304017301</t>
  </si>
  <si>
    <t>백니플 (나사) D15</t>
  </si>
  <si>
    <t>47304017701</t>
  </si>
  <si>
    <t>백붓싱 (나사) D15</t>
  </si>
  <si>
    <t>45100077093</t>
  </si>
  <si>
    <t>사이폰관(압력계설치용)</t>
  </si>
  <si>
    <t>66403487022</t>
  </si>
  <si>
    <t>게이지콕크</t>
  </si>
  <si>
    <t>56941320040  압력계설치(STS)  0-35KG/CM2  조</t>
  </si>
  <si>
    <t>47301108001</t>
  </si>
  <si>
    <t>엘보 (STS 나사) D15</t>
  </si>
  <si>
    <t>47301108766</t>
  </si>
  <si>
    <t>소켓 (STS 나사) D15</t>
  </si>
  <si>
    <t>56941320080  온도계설치(STS)  L형  조</t>
  </si>
  <si>
    <t>66850037003</t>
  </si>
  <si>
    <t>온도계</t>
  </si>
  <si>
    <t>형태 L형, 최고눈금 150°C</t>
  </si>
  <si>
    <t>47301108758</t>
  </si>
  <si>
    <t>니플 (STS 나사) D15</t>
  </si>
  <si>
    <t>56941340020  인서트플레이트  200x200x9T  개소</t>
  </si>
  <si>
    <t>95150507064</t>
  </si>
  <si>
    <t>9.0t*914*1829</t>
  </si>
  <si>
    <t>95100407017</t>
  </si>
  <si>
    <t>환봉(SS41)</t>
  </si>
  <si>
    <t>D12</t>
  </si>
  <si>
    <t>56941410050  잡철물 현장제작 설치  일반철재  TON</t>
  </si>
  <si>
    <t>56900017101</t>
  </si>
  <si>
    <t>공구손료 및 경장비의 기계경비</t>
  </si>
  <si>
    <t>노무비의 5%</t>
  </si>
  <si>
    <t>56941420020  유성페인트칠  철재면2회  M2</t>
  </si>
  <si>
    <t>47303107002</t>
  </si>
  <si>
    <t>조합페인트(KSM6020)</t>
  </si>
  <si>
    <t>1종1급,황색</t>
  </si>
  <si>
    <t>47303107022</t>
  </si>
  <si>
    <t>신너</t>
  </si>
  <si>
    <t>KSM-6060,2종</t>
  </si>
  <si>
    <t>56900017021</t>
  </si>
  <si>
    <t>56941420220  유성페인트칠  함석면2회  M2</t>
  </si>
  <si>
    <t>56941422010  녹막이페인트칠  1회  M2</t>
  </si>
  <si>
    <t>47303107001</t>
  </si>
  <si>
    <t>광명단(KSM6030)</t>
  </si>
  <si>
    <t>1종2류,갈색</t>
  </si>
  <si>
    <t>56941422020  녹막이페인트칠  2회  M2</t>
  </si>
  <si>
    <t>56941491011  펌프가대설치(배수펌프)  펌프2대설치기준  개소</t>
  </si>
  <si>
    <t>95150307001</t>
  </si>
  <si>
    <t>3.2mm</t>
  </si>
  <si>
    <t>95200017201</t>
  </si>
  <si>
    <t>ㄷ형강</t>
  </si>
  <si>
    <t>75×40×5×7mm</t>
  </si>
  <si>
    <t>56800687071</t>
  </si>
  <si>
    <t>앵커볼트</t>
  </si>
  <si>
    <t>M13×L150</t>
  </si>
  <si>
    <t>95100407018</t>
  </si>
  <si>
    <t>D13</t>
  </si>
  <si>
    <t>47303009010</t>
  </si>
  <si>
    <t>힌지(경첩)</t>
  </si>
  <si>
    <t>100mm</t>
  </si>
  <si>
    <t>56941530110  LOCATING WIRE설치    M</t>
  </si>
  <si>
    <t>81200067001</t>
  </si>
  <si>
    <t>전선(단선)</t>
  </si>
  <si>
    <t>IV 1.6MM2</t>
  </si>
  <si>
    <t>56941530120  라인마크설치    개소</t>
  </si>
  <si>
    <t>99050757010</t>
  </si>
  <si>
    <t>라인마크(황동)</t>
  </si>
  <si>
    <t>도시가스용</t>
  </si>
  <si>
    <t>개당</t>
  </si>
  <si>
    <t>56941530290  표식 SHEET 포설    M</t>
  </si>
  <si>
    <t>99010107040</t>
  </si>
  <si>
    <t>표식 SHEET</t>
  </si>
  <si>
    <t>56941533010  공급관기밀시험  50ø이하  회당</t>
  </si>
  <si>
    <t>56941533030  강관기밀시험  65ø이하  회당</t>
  </si>
  <si>
    <t>56941534010  에어후레싱  50ø이하  구간</t>
  </si>
  <si>
    <t>99050767010</t>
  </si>
  <si>
    <t>에어콤프레샤</t>
  </si>
  <si>
    <t>7.1CMM</t>
  </si>
  <si>
    <t>56941534030  배관구배보기  옥외공급관  M당</t>
  </si>
  <si>
    <t>56941534040  배관청소  65ø이하  구간</t>
  </si>
  <si>
    <t>56941535320  PEM 접합 (가스용)  D40  개소</t>
  </si>
  <si>
    <t>56941535521  PEM 접합 (가스용)  D63  개소</t>
  </si>
  <si>
    <t>56941800440  파이프서포트  1열x300H  개소</t>
  </si>
  <si>
    <t>95150507062</t>
  </si>
  <si>
    <t>4.5t*914*1829</t>
  </si>
  <si>
    <t>56941820393  PVC배수용배관(VN SDR 33)DTS  D 50  M</t>
  </si>
  <si>
    <t>47100727153</t>
  </si>
  <si>
    <t>PVC관(VN SDR 33, DTS) D50</t>
  </si>
  <si>
    <t>56941820395  PVC배수용배관(VN SDR 33)DTS  D 75  M</t>
  </si>
  <si>
    <t>47100727155</t>
  </si>
  <si>
    <t>PVC관(VN SDR 33, DTS) D75</t>
  </si>
  <si>
    <t>56941820396  PVC배수용배관(VN SDR 33)DTS  D100  M</t>
  </si>
  <si>
    <t>47100727156</t>
  </si>
  <si>
    <t>PVC관(VN SDR 33, DTS) D100</t>
  </si>
  <si>
    <t>56941820397  PVC배수용배관(VN SDR 33)DTS  D125  M</t>
  </si>
  <si>
    <t>47100727157</t>
  </si>
  <si>
    <t>PVC관(VN SDR 33, DTS) D125</t>
  </si>
  <si>
    <t>56941820411  PVC배수용배관(VN SDR 13.6)DRF  D 35  M</t>
  </si>
  <si>
    <t>47100727123</t>
  </si>
  <si>
    <t>PVC관 (VN SDR 13.6, DRF) D35</t>
  </si>
  <si>
    <t>56941820412  PVC배수용배관(VN SDR 13.6)DRF  D 40  M</t>
  </si>
  <si>
    <t>47100727124</t>
  </si>
  <si>
    <t>PVC관 (VN SDR 13.6, DRF) D40</t>
  </si>
  <si>
    <t>56941820413  PVC배수용배관(VN SDR 13.6)DRF  D 50  M</t>
  </si>
  <si>
    <t>47100727125</t>
  </si>
  <si>
    <t>PVC관 (VN SDR 13.6, DRF) D50</t>
  </si>
  <si>
    <t>56941820414  PVC배수용배관(VN SDR 17)DRF  D 75  M</t>
  </si>
  <si>
    <t>47100727127</t>
  </si>
  <si>
    <t>PVC관 (VN SDR 17, DRF) D75</t>
  </si>
  <si>
    <t>56941820415  PVC배수용배관(VN SDR 17)DRF  D100  M</t>
  </si>
  <si>
    <t>47100727128</t>
  </si>
  <si>
    <t>PVC관 (VN SDR 17, DRF) D100</t>
  </si>
  <si>
    <t>56941820416  PVC배수용배관(VN SDR 17)DRF  D125  M</t>
  </si>
  <si>
    <t>47100727129</t>
  </si>
  <si>
    <t>PVC관 (VN SDR 17, DRF) D125</t>
  </si>
  <si>
    <t>56941820431  스테인레스배관(K-TYPE)  D 13  M</t>
  </si>
  <si>
    <t>56941820432  스테인레스배관(K-TYPE)  D 20  M</t>
  </si>
  <si>
    <t>47100407002</t>
  </si>
  <si>
    <t>K-TYPE, D20</t>
  </si>
  <si>
    <t>56941820433  스테인레스배관(K-TYPE)  D 25  M</t>
  </si>
  <si>
    <t>47100407003</t>
  </si>
  <si>
    <t>K-TYPE, D25</t>
  </si>
  <si>
    <t>56941820434  스테인레스배관(K-TYPE)  D 32  M</t>
  </si>
  <si>
    <t>47100407004</t>
  </si>
  <si>
    <t>K-TYPE, D32</t>
  </si>
  <si>
    <t>56941820435  스테인레스배관(K-TYPE)  D 40  M</t>
  </si>
  <si>
    <t>47100407005</t>
  </si>
  <si>
    <t>K-TYPE, D40</t>
  </si>
  <si>
    <t>56941820436  스테인레스배관(K-TYPE)  D 50  M</t>
  </si>
  <si>
    <t>47100407006</t>
  </si>
  <si>
    <t>K-TYPE, D50</t>
  </si>
  <si>
    <t>56941820437  스테인레스배관(K-TYPE)  D 65  M</t>
  </si>
  <si>
    <t>47100407007</t>
  </si>
  <si>
    <t>K-TYPE, D65</t>
  </si>
  <si>
    <t>56941820438  스테인레스배관(K-TYPE)  D 80  M</t>
  </si>
  <si>
    <t>47100407009</t>
  </si>
  <si>
    <t>K-TYPE, D80</t>
  </si>
  <si>
    <t>56941820446  스테인레스평면배관  D 50 x 3T  M</t>
  </si>
  <si>
    <t>47100417246</t>
  </si>
  <si>
    <t>D50x3T</t>
  </si>
  <si>
    <t>56941820447  스테인레스평면배관  D 65 x 3T  M</t>
  </si>
  <si>
    <t>47100417247</t>
  </si>
  <si>
    <t>D65x3T</t>
  </si>
  <si>
    <t>56941820448  스테인레스평면배관  D 80 x 3T  M</t>
  </si>
  <si>
    <t>47100417248</t>
  </si>
  <si>
    <t>D80x3T</t>
  </si>
  <si>
    <t>56941820449  스테인레스평면배관  D100 x 3T  M</t>
  </si>
  <si>
    <t>47100417249</t>
  </si>
  <si>
    <t>D100x3T</t>
  </si>
  <si>
    <t>56941820602  가스용백강관배관  D 20  M</t>
  </si>
  <si>
    <t>47100487402</t>
  </si>
  <si>
    <t>가스배관용 탄소강관</t>
  </si>
  <si>
    <t>백관(KSD3631), D20</t>
  </si>
  <si>
    <t>56941820604  가스용백강관배관  D 32  M</t>
  </si>
  <si>
    <t>47100487406</t>
  </si>
  <si>
    <t>백관(KSD3631), D32</t>
  </si>
  <si>
    <t>56941820605  가스용백강관배관  D 40  M</t>
  </si>
  <si>
    <t>47100487408</t>
  </si>
  <si>
    <t>백관(KSD3631), D40</t>
  </si>
  <si>
    <t>56941820606  가스용백강관배관  D 50  M</t>
  </si>
  <si>
    <t>47100487410</t>
  </si>
  <si>
    <t>백관(KSD3631), D50</t>
  </si>
  <si>
    <t>56941840012  볼밸브(황동)  D 20  EA</t>
  </si>
  <si>
    <t>48200147102</t>
  </si>
  <si>
    <t>황동, 10kg, D20</t>
  </si>
  <si>
    <t>56941840036  청동게이트밸브  D 50  (10KG)  EA</t>
  </si>
  <si>
    <t>48200167106</t>
  </si>
  <si>
    <t>청동,10kg,D50</t>
  </si>
  <si>
    <t>56941840037  주철게이트밸브  D 65  (10KG)  EA</t>
  </si>
  <si>
    <t>48200167202</t>
  </si>
  <si>
    <t>주철,10kg,D65</t>
  </si>
  <si>
    <t>56941840038  주철게이트밸브  D 80  (10KG)  EA</t>
  </si>
  <si>
    <t>48200167203</t>
  </si>
  <si>
    <t>주철,10kg,D80</t>
  </si>
  <si>
    <t>56941840116  청동체크밸브  D 50  (10KG)  EA</t>
  </si>
  <si>
    <t>48200427106</t>
  </si>
  <si>
    <t>56941840117  주철체크밸브  D 65  (10KG)  EA</t>
  </si>
  <si>
    <t>48200427202</t>
  </si>
  <si>
    <t>56941840118  주철체크밸브  D 80  (10KG)  EA</t>
  </si>
  <si>
    <t>48200427203</t>
  </si>
  <si>
    <t>56941840152  수격방지기(W.H.C)  D 50  (10KG)  EA</t>
  </si>
  <si>
    <t>47300857006</t>
  </si>
  <si>
    <t>수격방지기</t>
  </si>
  <si>
    <t>W.H.C D50</t>
  </si>
  <si>
    <t>56941840154  수격방지기(W.H.C)  D 80  (10KG)  EA</t>
  </si>
  <si>
    <t>47300857008</t>
  </si>
  <si>
    <t>W.H.C D80</t>
  </si>
  <si>
    <t>56941840343  버터플라이밸브(레버)  D100  (10KG)  EA</t>
  </si>
  <si>
    <t>48200137054</t>
  </si>
  <si>
    <t>버터플라이 밸브</t>
  </si>
  <si>
    <t>56941840409  여과망  D100  (10KG)  EA</t>
  </si>
  <si>
    <t>47300627609</t>
  </si>
  <si>
    <t>후드밸브</t>
  </si>
  <si>
    <t>여과망, D100</t>
  </si>
  <si>
    <t>56941850033  비누대  STS  EA</t>
  </si>
  <si>
    <t>45100467001</t>
  </si>
  <si>
    <t>비누대(STS)</t>
  </si>
  <si>
    <t>56900017072</t>
  </si>
  <si>
    <t>위생공</t>
  </si>
  <si>
    <t>56941850051  씽크용혼합수전    EA</t>
  </si>
  <si>
    <t>45100247029</t>
  </si>
  <si>
    <t>씽크혼합수전</t>
  </si>
  <si>
    <t>56941850061  샤워기(입식)    EA</t>
  </si>
  <si>
    <t>45100247046</t>
  </si>
  <si>
    <t>56941850102  바닥배수구(F.D)  D 50  EA</t>
  </si>
  <si>
    <t>47300248201</t>
  </si>
  <si>
    <t>56941850103  바닥배수구(F.D)  D 75  EA</t>
  </si>
  <si>
    <t>47300248202</t>
  </si>
  <si>
    <t>D75</t>
  </si>
  <si>
    <t>56941890001  점검구설치  200x200  개소</t>
  </si>
  <si>
    <t>36940227001</t>
  </si>
  <si>
    <t>점검구</t>
  </si>
  <si>
    <t>56941890031  후렉시블덕트호스(비보온)  D100  M</t>
  </si>
  <si>
    <t>41400227418</t>
  </si>
  <si>
    <t>공조덕트(플렉시블)</t>
  </si>
  <si>
    <t>(AL비보온), D100</t>
  </si>
  <si>
    <t>56941890033  후렉시블덕트호스(비보온)  D150  M</t>
  </si>
  <si>
    <t>41400227420</t>
  </si>
  <si>
    <t>(AL비보온), D150</t>
  </si>
  <si>
    <t>56948850115  볼 밸브  나사, 스테인리스, D15  EA</t>
  </si>
  <si>
    <t>48200147601</t>
  </si>
  <si>
    <t>인건비의 2%</t>
  </si>
  <si>
    <t>56948850116  볼 밸브  나사, 스테인리스, D20  EA</t>
  </si>
  <si>
    <t>48200147602</t>
  </si>
  <si>
    <t>56948850118  볼 밸브  나사, 스테인리스, D32  EA</t>
  </si>
  <si>
    <t>48200147604</t>
  </si>
  <si>
    <t>56948850119  볼 밸브  나사, 스테인리스, D40  EA</t>
  </si>
  <si>
    <t>48200147605</t>
  </si>
  <si>
    <t>56948850120  볼 밸브  나사, 스테인리스, D50  EA</t>
  </si>
  <si>
    <t>48200147606</t>
  </si>
  <si>
    <t>56948850122  버터플라이 밸브,스텐  LEVER,10K*D80  EA</t>
  </si>
  <si>
    <t>48200137303</t>
  </si>
  <si>
    <t>56948850123  버터플라이 밸브,스텐  LEVER,10K*D100  EA</t>
  </si>
  <si>
    <t>48200137304</t>
  </si>
  <si>
    <t>56948850132  체크 밸브  나사식,스테인리스,D20  EA</t>
  </si>
  <si>
    <t>48200427802</t>
  </si>
  <si>
    <t>56948850134  체크 밸브  나사식,스테인리스,D32  EA</t>
  </si>
  <si>
    <t>48200427804</t>
  </si>
  <si>
    <t>56948850135  체크 밸브  나사식,스테인리스,D40  EA</t>
  </si>
  <si>
    <t>48200427805</t>
  </si>
  <si>
    <t>56948850138  체크 밸브  플랜지,스테인리스, D80  EA</t>
  </si>
  <si>
    <t>48200427858</t>
  </si>
  <si>
    <t>플랜지,스테인리스,D80</t>
  </si>
  <si>
    <t>56948850144  스트레이너  나사, 스테인리스, D20  EA</t>
  </si>
  <si>
    <t>47300627202</t>
  </si>
  <si>
    <t>56948850151  스트레이너  플랜지, 스테인리스, D100  EA</t>
  </si>
  <si>
    <t>47300627209</t>
  </si>
  <si>
    <t>56948850162  플랙시블 조인트  STS, D80*10k  EA</t>
  </si>
  <si>
    <t>47300357238</t>
  </si>
  <si>
    <t>56948850163  플랙시블 조인트  STS, D100*10k  EA</t>
  </si>
  <si>
    <t>47300357239</t>
  </si>
  <si>
    <t>56948850401  절수형양변기(FV)  VC-910  SET</t>
  </si>
  <si>
    <t>45100077096</t>
  </si>
  <si>
    <t>56948850402  절수형양변기(FV,대소구분형)  VC-910  SET</t>
  </si>
  <si>
    <t>45100077097</t>
  </si>
  <si>
    <t>56948850403  절수형양변기(FV,전자감지식)  VC-910  SET</t>
  </si>
  <si>
    <t>45100077098</t>
  </si>
  <si>
    <t>56948850503  소변기  전자감지식,VU-312  SET</t>
  </si>
  <si>
    <t>45100087013</t>
  </si>
  <si>
    <t>56948850506  각형세면기(SL,절수형)  VL-610  SET</t>
  </si>
  <si>
    <t>45100017076</t>
  </si>
  <si>
    <t>56948850508  유아용세면기(각형)  KSL 630, (S/L)  SET</t>
  </si>
  <si>
    <t>MM057257984</t>
  </si>
  <si>
    <t>56958000006  원형세면기(SL,절수형)  VL-1040  SET</t>
  </si>
  <si>
    <t>45100017082</t>
  </si>
  <si>
    <t>56958000009  수도꼭지(급수전)  R-101A  EA</t>
  </si>
  <si>
    <t>45100247013</t>
  </si>
  <si>
    <t>56958000010  거울  화장경, 450*600*5mm  EA</t>
  </si>
  <si>
    <t>71050017101</t>
  </si>
  <si>
    <t>56958000011  에어타올  고속형  EA</t>
  </si>
  <si>
    <t>72900477005</t>
  </si>
  <si>
    <t>56958000012  대형휴지걸이(STS)  점보롤  EA</t>
  </si>
  <si>
    <t>45100057005</t>
  </si>
  <si>
    <t>56958000014  장애자용손잡이  양변기용(고정식)  SET</t>
  </si>
  <si>
    <t>45100577013</t>
  </si>
  <si>
    <t>장애자용가대(양변기용)</t>
  </si>
  <si>
    <t>고정식</t>
  </si>
  <si>
    <t>56958000015  장애자용손잡이  양변기용(가동식)  SET</t>
  </si>
  <si>
    <t>45100577014</t>
  </si>
  <si>
    <t>가동식</t>
  </si>
  <si>
    <t>56958000016  장애자용손잡이  세면기용  SET</t>
  </si>
  <si>
    <t>45100577010</t>
  </si>
  <si>
    <t>장애자용가대(세면기용)</t>
  </si>
  <si>
    <t>56958000017  장애자용손잡이  소변기용  SET</t>
  </si>
  <si>
    <t>45100577011</t>
  </si>
  <si>
    <t>장애자용가대(소변기용)</t>
  </si>
  <si>
    <t>56958000018  장애자용등받이  양변기용  SET</t>
  </si>
  <si>
    <t>45100497006</t>
  </si>
  <si>
    <t>양변기등받이</t>
  </si>
  <si>
    <t>56958000020  수도용 폴리에틸렌관  PE수도관(1종), D40  M</t>
  </si>
  <si>
    <t>47100787106</t>
  </si>
  <si>
    <t>56958000021  플로우트 밸브  볼탭 (STS) D40  EA</t>
  </si>
  <si>
    <t>48200127025</t>
  </si>
  <si>
    <t>56958000022  디퓨저  원형PAN, D150, AL  EA</t>
  </si>
  <si>
    <t>41300247222</t>
  </si>
  <si>
    <t>디퓨져</t>
  </si>
  <si>
    <t>56958000023  가스 필터  D50  EA</t>
  </si>
  <si>
    <t>36550327133</t>
  </si>
  <si>
    <t>56958000024  가스용주강볼밸브  D40  EA</t>
  </si>
  <si>
    <t>48200147505</t>
  </si>
  <si>
    <t>56958000025  가스용주강볼밸브  D50  EA</t>
  </si>
  <si>
    <t>48200147506</t>
  </si>
  <si>
    <t>56958000026  가스매몰형볼밸브(2-PURGE)  레버식, D63  EA</t>
  </si>
  <si>
    <t>48206147730</t>
  </si>
  <si>
    <t>56958000027  가스미터(G-1.6)  2.5㎣/HR이하  SET</t>
  </si>
  <si>
    <t>66800607058</t>
  </si>
  <si>
    <t>56958000028  가스미터(G-2.5)  4.0㎣/HR이하  SET</t>
  </si>
  <si>
    <t>66800607059</t>
  </si>
  <si>
    <t>56958000029  가스미터(G-16)  25㎥/HR이하  SET</t>
  </si>
  <si>
    <t>66800607004</t>
  </si>
  <si>
    <t>56958000030  B-1.캐스케이드가스온수기  36,000KCAL/H  대</t>
  </si>
  <si>
    <t>MM050162642</t>
  </si>
  <si>
    <t>56900017039</t>
  </si>
  <si>
    <t>보일러공</t>
  </si>
  <si>
    <t>56958000031  B.D.D (STL)  700 x 250  EA</t>
  </si>
  <si>
    <t>MM037637336</t>
  </si>
  <si>
    <t>56958000032  EHW-1.전기온수기(15LIT)  1.5KW  대</t>
  </si>
  <si>
    <t>MM038001412</t>
  </si>
  <si>
    <t>56958000033  F-1.급배기휀(인라인 D450)  3,500CMH*20MMAQ*0.75KW  대</t>
  </si>
  <si>
    <t>MM038001403</t>
  </si>
  <si>
    <t>56900017015</t>
  </si>
  <si>
    <t>56958000034  F-2.배기휀(소형시로코 D180)  1,000CMH*20MMAQ*380W  대</t>
  </si>
  <si>
    <t>MM038001404</t>
  </si>
  <si>
    <t>56958000035  F-3.배기휀(벽부형 D300)  720CMH*38W  대</t>
  </si>
  <si>
    <t>MM038001405</t>
  </si>
  <si>
    <t>56958000036  F-4.배기휀(벽부형 D350)  1,020CMH*39W  대</t>
  </si>
  <si>
    <t>MM038001406</t>
  </si>
  <si>
    <t>56958000037  F-5.배기휀(천정형 D250)  210CMH*30W  대</t>
  </si>
  <si>
    <t>MM038001407</t>
  </si>
  <si>
    <t>56958000039  GRILLE (STL)  200 x 100  EA</t>
  </si>
  <si>
    <t>MM037637338</t>
  </si>
  <si>
    <t>56958000040  GRILLE (STL)  300 x 150  EA</t>
  </si>
  <si>
    <t>MM037637339</t>
  </si>
  <si>
    <t>56958000041  GRILLE (STL)  350 x 150  EA</t>
  </si>
  <si>
    <t>MM037637340</t>
  </si>
  <si>
    <t>56958000042  GRILLE (STL)  550 x 300  EA</t>
  </si>
  <si>
    <t>MM037637341</t>
  </si>
  <si>
    <t>56958000043  M.F.D (STL)설치인건비  600 x 250  EA</t>
  </si>
  <si>
    <t>56958000044  M.F.D (STS)설치인건비  450 x 200  EA</t>
  </si>
  <si>
    <t>56958000045  M.F.D (STS)설치인건비  450 x 250  EA</t>
  </si>
  <si>
    <t>56958000046  P-2.급탕순환펌프(인라인)  10LPM*3M*0.1KW  대</t>
  </si>
  <si>
    <t>MM038001399</t>
  </si>
  <si>
    <t>56958000047  P-3.배수펌프(수중형)  300LPM*11M*1.5KW  대</t>
  </si>
  <si>
    <t>MM038001400</t>
  </si>
  <si>
    <t>56958000048  P-4.배수펌프(수중형)  50LPM*14M*1.1KW  대</t>
  </si>
  <si>
    <t>MM038001401</t>
  </si>
  <si>
    <t>56958000049  P-6.배수펌프(수중형)  100LPM*6M*0.75KW  대</t>
  </si>
  <si>
    <t>MM060032527</t>
  </si>
  <si>
    <t>56958000065  V.D (STL)  200 x 200  EA</t>
  </si>
  <si>
    <t>MM037637346</t>
  </si>
  <si>
    <t>56958000066  V.D (STL)  250 x 200  EA</t>
  </si>
  <si>
    <t>MM037637347</t>
  </si>
  <si>
    <t>56958000067  V.D (STL)  600 x 250  EA</t>
  </si>
  <si>
    <t>MM037637348</t>
  </si>
  <si>
    <t>56958000071  장애자용손잡이  샤워기용  EA</t>
  </si>
  <si>
    <t>45100577015</t>
  </si>
  <si>
    <t>장애자용가대(샤워기용)</t>
  </si>
  <si>
    <t>880</t>
  </si>
  <si>
    <t>500</t>
  </si>
  <si>
    <t>57</t>
  </si>
  <si>
    <t>5</t>
  </si>
  <si>
    <t>내역서</t>
  </si>
  <si>
    <t>공 종 명</t>
  </si>
  <si>
    <t>규 격</t>
  </si>
  <si>
    <t>비 고</t>
  </si>
  <si>
    <t>단 가</t>
  </si>
  <si>
    <t>금 액</t>
  </si>
  <si>
    <t>할 증</t>
  </si>
  <si>
    <t>화폐변환</t>
  </si>
  <si>
    <t>OP값</t>
  </si>
  <si>
    <t>EQ</t>
  </si>
  <si>
    <t>LA</t>
  </si>
  <si>
    <t>MA</t>
  </si>
  <si>
    <t>금액계상</t>
  </si>
  <si>
    <t xml:space="preserve">  송파2동 복합청사</t>
  </si>
  <si>
    <t>신축공사  토목공사</t>
  </si>
  <si>
    <t>A0</t>
  </si>
  <si>
    <t xml:space="preserve">   1. 토           공</t>
  </si>
  <si>
    <t>10</t>
  </si>
  <si>
    <t>A10</t>
  </si>
  <si>
    <t xml:space="preserve">   2. 우    수    공</t>
  </si>
  <si>
    <t>20</t>
  </si>
  <si>
    <t>A20</t>
  </si>
  <si>
    <t xml:space="preserve">   3. 오    수    공</t>
  </si>
  <si>
    <t>A25</t>
  </si>
  <si>
    <t xml:space="preserve">   4. 포    장    공</t>
  </si>
  <si>
    <t>40</t>
  </si>
  <si>
    <t>A60</t>
  </si>
  <si>
    <t xml:space="preserve">   5. 흙막이가시설공</t>
  </si>
  <si>
    <t>A70</t>
  </si>
  <si>
    <t xml:space="preserve">   6.  복          공</t>
  </si>
  <si>
    <t>60</t>
  </si>
  <si>
    <t>A75</t>
  </si>
  <si>
    <t xml:space="preserve">   7. 운    반    공</t>
  </si>
  <si>
    <t>70</t>
  </si>
  <si>
    <t>A80</t>
  </si>
  <si>
    <t xml:space="preserve">   8. 자    재    비</t>
  </si>
  <si>
    <t>도급자</t>
  </si>
  <si>
    <t>80</t>
  </si>
  <si>
    <t>A83</t>
  </si>
  <si>
    <t xml:space="preserve">    소계</t>
  </si>
  <si>
    <t xml:space="preserve">   </t>
  </si>
  <si>
    <t>100</t>
  </si>
  <si>
    <t>S</t>
  </si>
  <si>
    <t xml:space="preserve">   9. 관 급 자 재 비</t>
  </si>
  <si>
    <t>110</t>
  </si>
  <si>
    <t>A87</t>
  </si>
  <si>
    <t>120</t>
  </si>
  <si>
    <t>130</t>
  </si>
  <si>
    <t xml:space="preserve">   10. 폐기물 처리비</t>
  </si>
  <si>
    <t>콘크리트</t>
  </si>
  <si>
    <t>140</t>
  </si>
  <si>
    <t>C101</t>
  </si>
  <si>
    <t xml:space="preserve">   소계</t>
  </si>
  <si>
    <t>160</t>
  </si>
  <si>
    <t>170</t>
  </si>
  <si>
    <t xml:space="preserve">   11. 원인자분담금</t>
  </si>
  <si>
    <t>180</t>
  </si>
  <si>
    <t>C102</t>
  </si>
  <si>
    <t>190</t>
  </si>
  <si>
    <t>200</t>
  </si>
  <si>
    <t>1. 토           공</t>
  </si>
  <si>
    <t xml:space="preserve">    1) 철거공사</t>
  </si>
  <si>
    <t xml:space="preserve">     폐기물상차비</t>
  </si>
  <si>
    <t>GCAD150041000</t>
  </si>
  <si>
    <t xml:space="preserve">     무근콘크리트깨기</t>
  </si>
  <si>
    <t>T=30CM이하</t>
  </si>
  <si>
    <t>#.1</t>
  </si>
  <si>
    <t>SA0045000000</t>
  </si>
  <si>
    <t xml:space="preserve">     철근콘크리트깨기</t>
  </si>
  <si>
    <t>#.2</t>
  </si>
  <si>
    <t>SA0075000000</t>
  </si>
  <si>
    <t xml:space="preserve">     아스콘포장깨기</t>
  </si>
  <si>
    <t>#.3</t>
  </si>
  <si>
    <t>SA012000000</t>
  </si>
  <si>
    <t xml:space="preserve">     포장절단</t>
  </si>
  <si>
    <t>#.4</t>
  </si>
  <si>
    <t>SA011000000</t>
  </si>
  <si>
    <t xml:space="preserve">     경계석철거</t>
  </si>
  <si>
    <t>A-TYPE 500M</t>
  </si>
  <si>
    <t>No.1</t>
  </si>
  <si>
    <t>SE04910</t>
  </si>
  <si>
    <t xml:space="preserve">     보도용블럭철거</t>
  </si>
  <si>
    <t>장비사용 A-TYPE</t>
  </si>
  <si>
    <t>No.2</t>
  </si>
  <si>
    <t>SE03500</t>
  </si>
  <si>
    <t xml:space="preserve">     표지판이설</t>
  </si>
  <si>
    <t>Ø 1000 MM</t>
  </si>
  <si>
    <t>No.3</t>
  </si>
  <si>
    <t>SF03400</t>
  </si>
  <si>
    <t xml:space="preserve">    2) 토공사</t>
  </si>
  <si>
    <t xml:space="preserve">     흙깍기</t>
  </si>
  <si>
    <t>#.5</t>
  </si>
  <si>
    <t>S00155000000</t>
  </si>
  <si>
    <t xml:space="preserve">     흙쌓기</t>
  </si>
  <si>
    <t>다짐</t>
  </si>
  <si>
    <t>No.4</t>
  </si>
  <si>
    <t>Z00103500000</t>
  </si>
  <si>
    <t xml:space="preserve">     터파기</t>
  </si>
  <si>
    <t>토사</t>
  </si>
  <si>
    <t>No.5</t>
  </si>
  <si>
    <t>S00156000000</t>
  </si>
  <si>
    <t xml:space="preserve">     되메우기 및 다짐</t>
  </si>
  <si>
    <t>대형장비</t>
  </si>
  <si>
    <t>No.6</t>
  </si>
  <si>
    <t>S00182000000</t>
  </si>
  <si>
    <t xml:space="preserve">     상차</t>
  </si>
  <si>
    <t>#.6</t>
  </si>
  <si>
    <t>150</t>
  </si>
  <si>
    <t>S00153000000</t>
  </si>
  <si>
    <t xml:space="preserve">     클램셸</t>
  </si>
  <si>
    <t>#.7</t>
  </si>
  <si>
    <t>PH400000000</t>
  </si>
  <si>
    <t xml:space="preserve">     잔토처리/토사</t>
  </si>
  <si>
    <t>덤프24톤,L=40.0km</t>
  </si>
  <si>
    <t>#.8</t>
  </si>
  <si>
    <t>HF3001300110</t>
  </si>
  <si>
    <t>*</t>
  </si>
  <si>
    <t>2. 우    수    공</t>
  </si>
  <si>
    <t xml:space="preserve">    1) 우수관공</t>
  </si>
  <si>
    <t xml:space="preserve">     PE이중벽관 접합및부설</t>
  </si>
  <si>
    <t>Ø200mm</t>
  </si>
  <si>
    <t>No.7</t>
  </si>
  <si>
    <t>YS0200103000</t>
  </si>
  <si>
    <t>Ø300mm</t>
  </si>
  <si>
    <t>No.8</t>
  </si>
  <si>
    <t>YS0200105000</t>
  </si>
  <si>
    <t xml:space="preserve">     유공관</t>
  </si>
  <si>
    <t>No.9</t>
  </si>
  <si>
    <t>YS0200107000</t>
  </si>
  <si>
    <t xml:space="preserve">    2) 우수맨홀</t>
  </si>
  <si>
    <t xml:space="preserve">     우수맨홀(1호)</t>
  </si>
  <si>
    <t>Ø900mm</t>
  </si>
  <si>
    <t>No.10</t>
  </si>
  <si>
    <t>HH2013000000</t>
  </si>
  <si>
    <t xml:space="preserve">    3) 집수정공</t>
  </si>
  <si>
    <t xml:space="preserve">     집수정(디자인그레이팅)기성품</t>
  </si>
  <si>
    <t>450x450</t>
  </si>
  <si>
    <t>No.11</t>
  </si>
  <si>
    <t>TO-CLL110010000</t>
  </si>
  <si>
    <t xml:space="preserve">     침투통</t>
  </si>
  <si>
    <t>No.12</t>
  </si>
  <si>
    <t>TO-CLL110020000</t>
  </si>
  <si>
    <t xml:space="preserve">    4) 측구</t>
  </si>
  <si>
    <t xml:space="preserve">     U형측구(디자인그레이팅)</t>
  </si>
  <si>
    <t>300x400</t>
  </si>
  <si>
    <t>No.13</t>
  </si>
  <si>
    <t>SB125900000</t>
  </si>
  <si>
    <t xml:space="preserve">    5) 우수받이</t>
  </si>
  <si>
    <t xml:space="preserve">     빗물받이(기성품)</t>
  </si>
  <si>
    <t>제품 410x510x940,뚜껑포함</t>
  </si>
  <si>
    <t>No.14</t>
  </si>
  <si>
    <t>SB127000000</t>
  </si>
  <si>
    <t xml:space="preserve">     홈통받이(기성품)</t>
  </si>
  <si>
    <t>제품 600,뚜껑포함</t>
  </si>
  <si>
    <t>No.15</t>
  </si>
  <si>
    <t>SB127100000</t>
  </si>
  <si>
    <t xml:space="preserve">    6) 우수관로조사</t>
  </si>
  <si>
    <t xml:space="preserve">     하수관 CCTV 조사비,L=520m/일</t>
  </si>
  <si>
    <t>No.16</t>
  </si>
  <si>
    <t>YS020058</t>
  </si>
  <si>
    <t>3. 오    수    공</t>
  </si>
  <si>
    <t xml:space="preserve">    1) 오수관공</t>
  </si>
  <si>
    <t xml:space="preserve">     지수단관</t>
  </si>
  <si>
    <t>MT000509100000000</t>
  </si>
  <si>
    <t xml:space="preserve">    2) 오수맨홀</t>
  </si>
  <si>
    <t xml:space="preserve">     오수맨홀(1호)</t>
  </si>
  <si>
    <t>No.17</t>
  </si>
  <si>
    <t>HH2015000000</t>
  </si>
  <si>
    <t xml:space="preserve">    3) 오수관로조사</t>
  </si>
  <si>
    <t xml:space="preserve">    4) 수밀시험</t>
  </si>
  <si>
    <t xml:space="preserve">     수밀시험</t>
  </si>
  <si>
    <t>No.18</t>
  </si>
  <si>
    <t>SB0125100000</t>
  </si>
  <si>
    <t>4. 포    장    공</t>
  </si>
  <si>
    <t xml:space="preserve">    1) 포장</t>
  </si>
  <si>
    <t xml:space="preserve">     아스팔트 표층(인력식소규모)</t>
  </si>
  <si>
    <t>1일 300M2</t>
  </si>
  <si>
    <t>No.19</t>
  </si>
  <si>
    <t>HLH310035107</t>
  </si>
  <si>
    <t xml:space="preserve">     아스팔트 기층(인력식소규모)</t>
  </si>
  <si>
    <t>1일 320M2</t>
  </si>
  <si>
    <t>No.20</t>
  </si>
  <si>
    <t>HLH310035108</t>
  </si>
  <si>
    <t xml:space="preserve">     프라임코팅(RSC-3:75L/a)</t>
  </si>
  <si>
    <t>1일 8,000M2</t>
  </si>
  <si>
    <t>No.21</t>
  </si>
  <si>
    <t>HLH310035105</t>
  </si>
  <si>
    <t xml:space="preserve">     텍코팅(RSC-4:30L/a)</t>
  </si>
  <si>
    <t>No.22</t>
  </si>
  <si>
    <t>HLH310035106</t>
  </si>
  <si>
    <t xml:space="preserve">     보조기층(소규모포설)</t>
  </si>
  <si>
    <t>T=20CM</t>
  </si>
  <si>
    <t>No.23</t>
  </si>
  <si>
    <t>HLH310035157</t>
  </si>
  <si>
    <t xml:space="preserve">     동상방지층(소규모포설)</t>
  </si>
  <si>
    <t>T=30CM</t>
  </si>
  <si>
    <t>No.24</t>
  </si>
  <si>
    <t>HLH310035167</t>
  </si>
  <si>
    <t xml:space="preserve">    2) 도색</t>
  </si>
  <si>
    <t xml:space="preserve">     차선도색(수동식)신설구간</t>
  </si>
  <si>
    <t>백색,수동식</t>
  </si>
  <si>
    <t>No.25</t>
  </si>
  <si>
    <t>SF044400000</t>
  </si>
  <si>
    <t>청색,녹색,수동식</t>
  </si>
  <si>
    <t>No.26</t>
  </si>
  <si>
    <t>SF044410000</t>
  </si>
  <si>
    <t xml:space="preserve">    3) 경계석</t>
  </si>
  <si>
    <t xml:space="preserve">     L형측구및보차도경계석(직선)</t>
  </si>
  <si>
    <t>180*200*1000,A-TYPE</t>
  </si>
  <si>
    <t>No.27</t>
  </si>
  <si>
    <t>J20001700000</t>
  </si>
  <si>
    <t xml:space="preserve">     L형측구및보차도경계석(곡선)</t>
  </si>
  <si>
    <t>180*200*1000 A-TYPE</t>
  </si>
  <si>
    <t>No.28</t>
  </si>
  <si>
    <t>J20001710000</t>
  </si>
  <si>
    <t xml:space="preserve">     L형측구및재료분리경계석(직선)</t>
  </si>
  <si>
    <t>150*150*1000,A-TYPE</t>
  </si>
  <si>
    <t>No.29</t>
  </si>
  <si>
    <t>J20001720000</t>
  </si>
  <si>
    <t xml:space="preserve">    4) 블록포장</t>
  </si>
  <si>
    <t xml:space="preserve">     블록포장</t>
  </si>
  <si>
    <t>T=60MM</t>
  </si>
  <si>
    <t>No.30</t>
  </si>
  <si>
    <t>HLH310035111</t>
  </si>
  <si>
    <t xml:space="preserve">     보조기층포설및다짐</t>
  </si>
  <si>
    <t xml:space="preserve">     콘크리트포장(인력)</t>
  </si>
  <si>
    <t>A-TYPE  t=20㎝</t>
  </si>
  <si>
    <t>#.9</t>
  </si>
  <si>
    <t>SE02900</t>
  </si>
  <si>
    <t xml:space="preserve">     고강도점형블럭</t>
  </si>
  <si>
    <t>MT000509110000000</t>
  </si>
  <si>
    <t xml:space="preserve">    5) 카스톱퍼</t>
  </si>
  <si>
    <t xml:space="preserve">     카스톱퍼</t>
  </si>
  <si>
    <t>150*120*750</t>
  </si>
  <si>
    <t>No.31</t>
  </si>
  <si>
    <t>210</t>
  </si>
  <si>
    <t>HLH310035109</t>
  </si>
  <si>
    <t xml:space="preserve">    6) 국기계양대</t>
  </si>
  <si>
    <t>220</t>
  </si>
  <si>
    <t xml:space="preserve">     국기계양봉설치</t>
  </si>
  <si>
    <t>국기봉3개</t>
  </si>
  <si>
    <t>No.32</t>
  </si>
  <si>
    <t>230</t>
  </si>
  <si>
    <t>ZA0000292007</t>
  </si>
  <si>
    <t xml:space="preserve">     국기계양대기초</t>
  </si>
  <si>
    <t>4.1X1.2</t>
  </si>
  <si>
    <t>No.33</t>
  </si>
  <si>
    <t>240</t>
  </si>
  <si>
    <t>ZA0000292006</t>
  </si>
  <si>
    <t>250</t>
  </si>
  <si>
    <t>5. 흙막이가시설공</t>
  </si>
  <si>
    <t xml:space="preserve">    1) CIP 공사</t>
  </si>
  <si>
    <t xml:space="preserve">     가이드빔설치및철거</t>
  </si>
  <si>
    <t>H-300</t>
  </si>
  <si>
    <t>No.34</t>
  </si>
  <si>
    <t>S02203100000</t>
  </si>
  <si>
    <t xml:space="preserve">     CIP 천공</t>
  </si>
  <si>
    <t>#.10</t>
  </si>
  <si>
    <t>ZA0000160000</t>
  </si>
  <si>
    <t xml:space="preserve">     철근망 건입</t>
  </si>
  <si>
    <t>#.11</t>
  </si>
  <si>
    <t>TO-CJB740300001</t>
  </si>
  <si>
    <t xml:space="preserve">     철근가공및조립</t>
  </si>
  <si>
    <t>No.35</t>
  </si>
  <si>
    <t>HF3001300120</t>
  </si>
  <si>
    <t xml:space="preserve">     콘크리트타설(철근)</t>
  </si>
  <si>
    <t>No.36</t>
  </si>
  <si>
    <t>SB009500000</t>
  </si>
  <si>
    <t xml:space="preserve">     유로폼</t>
  </si>
  <si>
    <t>간단, 0~7m</t>
  </si>
  <si>
    <t>No.37</t>
  </si>
  <si>
    <t>J00012300000</t>
  </si>
  <si>
    <t xml:space="preserve">     장비 조립 및 해체</t>
  </si>
  <si>
    <t>천공장비</t>
  </si>
  <si>
    <t>No.38</t>
  </si>
  <si>
    <t>JW001100000</t>
  </si>
  <si>
    <t xml:space="preserve">    2) SIDE- PILE 공사</t>
  </si>
  <si>
    <t xml:space="preserve">     H-말뚝 천공</t>
  </si>
  <si>
    <t>#.12</t>
  </si>
  <si>
    <t>ZA0000150001</t>
  </si>
  <si>
    <t>풍화암</t>
  </si>
  <si>
    <t>#.13</t>
  </si>
  <si>
    <t>ZA0000151000</t>
  </si>
  <si>
    <t xml:space="preserve">     H-PILE 뽑기</t>
  </si>
  <si>
    <t>H-300x200</t>
  </si>
  <si>
    <t>#.14</t>
  </si>
  <si>
    <t>TO-CAE110104000</t>
  </si>
  <si>
    <t xml:space="preserve">    3) POST- PILE 공사</t>
  </si>
  <si>
    <t xml:space="preserve">    4). 띠장공사</t>
  </si>
  <si>
    <t xml:space="preserve">     띠장 설치 및 철거</t>
  </si>
  <si>
    <t>H-300x300</t>
  </si>
  <si>
    <t xml:space="preserve">     띠장 연결 및 해체</t>
  </si>
  <si>
    <t>H-300X300</t>
  </si>
  <si>
    <t>No.39</t>
  </si>
  <si>
    <t>TO-CAA21004N100</t>
  </si>
  <si>
    <t xml:space="preserve">     보걸이설치및철거</t>
  </si>
  <si>
    <t>100X100X14</t>
  </si>
  <si>
    <t>No.40</t>
  </si>
  <si>
    <t>TO-CAE17100N000</t>
  </si>
  <si>
    <t xml:space="preserve">    5) 버팀보공사</t>
  </si>
  <si>
    <t xml:space="preserve">     버팀보 설치및철거(단부포함)</t>
  </si>
  <si>
    <t>H-300x300 (3~5m)</t>
  </si>
  <si>
    <t>No.41</t>
  </si>
  <si>
    <t>S02205100000</t>
  </si>
  <si>
    <t xml:space="preserve">     버팀보 설치 및 철거(단부포함)</t>
  </si>
  <si>
    <t>H-300x300 (6~8m)</t>
  </si>
  <si>
    <t>No.42</t>
  </si>
  <si>
    <t>S0220520000</t>
  </si>
  <si>
    <t>H-300x300 (9~11m)</t>
  </si>
  <si>
    <t>No.43</t>
  </si>
  <si>
    <t>S0220530000</t>
  </si>
  <si>
    <t>H-300x300(12~14m)</t>
  </si>
  <si>
    <t>No.44</t>
  </si>
  <si>
    <t>S0220540000</t>
  </si>
  <si>
    <t>H-300x300(15~18m)</t>
  </si>
  <si>
    <t>No.45</t>
  </si>
  <si>
    <t>260</t>
  </si>
  <si>
    <t>S0220631000</t>
  </si>
  <si>
    <t>H-300x300 (3~5m),레이커구간</t>
  </si>
  <si>
    <t>270</t>
  </si>
  <si>
    <t xml:space="preserve">     버팀보 연결및해체</t>
  </si>
  <si>
    <t>No.46</t>
  </si>
  <si>
    <t>280</t>
  </si>
  <si>
    <t>TO-CAE16001N000</t>
  </si>
  <si>
    <t xml:space="preserve">     JACK 설치 및 철거</t>
  </si>
  <si>
    <t>100TON</t>
  </si>
  <si>
    <t>No.47</t>
  </si>
  <si>
    <t>290</t>
  </si>
  <si>
    <t>TO-CAE18000N000</t>
  </si>
  <si>
    <t xml:space="preserve">     H 형강 받침보 설치해체</t>
  </si>
  <si>
    <t>300</t>
  </si>
  <si>
    <t xml:space="preserve">     피스브라켓 설치 및 철거</t>
  </si>
  <si>
    <t>No.48</t>
  </si>
  <si>
    <t>310</t>
  </si>
  <si>
    <t>TO-CAE800212000</t>
  </si>
  <si>
    <t xml:space="preserve">     콘크리트타설(무근)</t>
  </si>
  <si>
    <t>No.49</t>
  </si>
  <si>
    <t>320</t>
  </si>
  <si>
    <t>SB011000000</t>
  </si>
  <si>
    <t>330</t>
  </si>
  <si>
    <t xml:space="preserve">    6) S.G.R 그라우팅</t>
  </si>
  <si>
    <t>340</t>
  </si>
  <si>
    <t xml:space="preserve">     차수토사천공</t>
  </si>
  <si>
    <t>#.15</t>
  </si>
  <si>
    <t>350</t>
  </si>
  <si>
    <t>ZA0000150000</t>
  </si>
  <si>
    <t xml:space="preserve">     그라우팅 주입비</t>
  </si>
  <si>
    <t>No.50</t>
  </si>
  <si>
    <t>360</t>
  </si>
  <si>
    <t>Y05990106000</t>
  </si>
  <si>
    <t xml:space="preserve">     플랜트설치및철거</t>
  </si>
  <si>
    <t>No.51</t>
  </si>
  <si>
    <t>370</t>
  </si>
  <si>
    <t>PIT000004</t>
  </si>
  <si>
    <t xml:space="preserve">    7) 계측공사</t>
  </si>
  <si>
    <t>6개월</t>
  </si>
  <si>
    <t>380</t>
  </si>
  <si>
    <t xml:space="preserve">     지중경사계</t>
  </si>
  <si>
    <t>G_A65_1</t>
  </si>
  <si>
    <t>390</t>
  </si>
  <si>
    <t xml:space="preserve">     지하수위계</t>
  </si>
  <si>
    <t>G_A65_2</t>
  </si>
  <si>
    <t>400</t>
  </si>
  <si>
    <t xml:space="preserve">     지표침하핀</t>
  </si>
  <si>
    <t>G_A65_11</t>
  </si>
  <si>
    <t>410</t>
  </si>
  <si>
    <t xml:space="preserve">     변형률계</t>
  </si>
  <si>
    <t>G_A65_3</t>
  </si>
  <si>
    <t>420</t>
  </si>
  <si>
    <t xml:space="preserve">     건물경사계</t>
  </si>
  <si>
    <t>플레이트판</t>
  </si>
  <si>
    <t>G_A65_5</t>
  </si>
  <si>
    <t>430</t>
  </si>
  <si>
    <t xml:space="preserve">     균열측정계</t>
  </si>
  <si>
    <t>G_A65_6</t>
  </si>
  <si>
    <t>440</t>
  </si>
  <si>
    <t xml:space="preserve">     천공및그라우팅</t>
  </si>
  <si>
    <t>회전수세식</t>
  </si>
  <si>
    <t>G_A65_7</t>
  </si>
  <si>
    <t>450</t>
  </si>
  <si>
    <t xml:space="preserve">     계측보고서작성</t>
  </si>
  <si>
    <t>주2회</t>
  </si>
  <si>
    <t>G_A65_8</t>
  </si>
  <si>
    <t xml:space="preserve">    8) 자재비</t>
  </si>
  <si>
    <t>470</t>
  </si>
  <si>
    <t xml:space="preserve">     구조용H형강(손료50%)</t>
  </si>
  <si>
    <t>300x200x9x14m/m</t>
  </si>
  <si>
    <t>M0051036000000000</t>
  </si>
  <si>
    <t>480</t>
  </si>
  <si>
    <t xml:space="preserve">     구조용H형강(손율50%)</t>
  </si>
  <si>
    <t>300x300x10x15m/m</t>
  </si>
  <si>
    <t>M0051034100000000</t>
  </si>
  <si>
    <t>490</t>
  </si>
  <si>
    <t xml:space="preserve">     Ｌ-형강(손율50%)</t>
  </si>
  <si>
    <t>100x100x10mm</t>
  </si>
  <si>
    <t>M0030045100000000</t>
  </si>
  <si>
    <t xml:space="preserve">     구조용H형강손료(손율100%)</t>
  </si>
  <si>
    <t>M0051034000000000</t>
  </si>
  <si>
    <t>510</t>
  </si>
  <si>
    <t>520</t>
  </si>
  <si>
    <t>6.  복         공</t>
  </si>
  <si>
    <t xml:space="preserve">    1) 천공 및 설치</t>
  </si>
  <si>
    <t xml:space="preserve">     H-PILE 연결 및 해체</t>
  </si>
  <si>
    <t>No.52</t>
  </si>
  <si>
    <t>TO-CAA21004N200</t>
  </si>
  <si>
    <t xml:space="preserve">     복공판설치및철거</t>
  </si>
  <si>
    <t>2000X750</t>
  </si>
  <si>
    <t>No.53</t>
  </si>
  <si>
    <t>S02204200000</t>
  </si>
  <si>
    <t xml:space="preserve">     상현재 설치및 철거</t>
  </si>
  <si>
    <t>H-588x300</t>
  </si>
  <si>
    <t>No.54</t>
  </si>
  <si>
    <t>S02203200000</t>
  </si>
  <si>
    <t xml:space="preserve">     상현재 연결 및 해체</t>
  </si>
  <si>
    <t>No.55</t>
  </si>
  <si>
    <t>S02203900000</t>
  </si>
  <si>
    <t xml:space="preserve">     하현재 설치 및 철거</t>
  </si>
  <si>
    <t>No.56</t>
  </si>
  <si>
    <t>S0220530100</t>
  </si>
  <si>
    <t xml:space="preserve">     하현재 연결및해체</t>
  </si>
  <si>
    <t xml:space="preserve">     받침보 설치및 철거(H-300x300)</t>
  </si>
  <si>
    <t>300X200</t>
  </si>
  <si>
    <t xml:space="preserve">     브레이싱</t>
  </si>
  <si>
    <t>주형보보강용</t>
  </si>
  <si>
    <t>No.57</t>
  </si>
  <si>
    <t>TO-CAE17210N000</t>
  </si>
  <si>
    <t xml:space="preserve">     모래부설</t>
  </si>
  <si>
    <t>H-PILE 속채움</t>
  </si>
  <si>
    <t>No.58</t>
  </si>
  <si>
    <t>K04020000000</t>
  </si>
  <si>
    <t xml:space="preserve">     브레이싱 (수직보강)</t>
  </si>
  <si>
    <t>L형강</t>
  </si>
  <si>
    <t>No.59</t>
  </si>
  <si>
    <t>TO-CAE17310N000</t>
  </si>
  <si>
    <t xml:space="preserve">    2)자재비</t>
  </si>
  <si>
    <t xml:space="preserve">     복공판(손료50%)</t>
  </si>
  <si>
    <t>1990x750x200m/m</t>
  </si>
  <si>
    <t>M0051038000000000</t>
  </si>
  <si>
    <t>588x300x18x20m/m</t>
  </si>
  <si>
    <t>M0051037000000000</t>
  </si>
  <si>
    <t>7. 운    반    공</t>
  </si>
  <si>
    <t xml:space="preserve">     시멘트운반비</t>
  </si>
  <si>
    <t>L=20KM</t>
  </si>
  <si>
    <t>#.16</t>
  </si>
  <si>
    <t>SF005000000</t>
  </si>
  <si>
    <t xml:space="preserve">     철근운반비</t>
  </si>
  <si>
    <t>#.17</t>
  </si>
  <si>
    <t>SF006000000</t>
  </si>
  <si>
    <t xml:space="preserve">     강재운반비(편도)</t>
  </si>
  <si>
    <t>#.18</t>
  </si>
  <si>
    <t>SF006100000</t>
  </si>
  <si>
    <t xml:space="preserve">     트럭트랙터 평판트레일러</t>
  </si>
  <si>
    <t>18ton(왕복), 운반거리 L=20km</t>
  </si>
  <si>
    <t>#.19</t>
  </si>
  <si>
    <t>TO-CDDE00030100</t>
  </si>
  <si>
    <t>8. 자    재    비</t>
  </si>
  <si>
    <t xml:space="preserve">     아스팔트콘크리트</t>
  </si>
  <si>
    <t>표층용(WC-2)가열3등급</t>
  </si>
  <si>
    <t>M1155009000000000</t>
  </si>
  <si>
    <t>56100707213</t>
  </si>
  <si>
    <t>기층용(BB-2)가열3등급</t>
  </si>
  <si>
    <t>M1155009100000000</t>
  </si>
  <si>
    <t>9. 관 급 자 재 비</t>
  </si>
  <si>
    <t xml:space="preserve">     보통시멘트</t>
  </si>
  <si>
    <t>40kg/대 (포장품)</t>
  </si>
  <si>
    <t>M0747003000000000</t>
  </si>
  <si>
    <t>56100087101</t>
  </si>
  <si>
    <t xml:space="preserve">     레미콘</t>
  </si>
  <si>
    <t>25-24-12</t>
  </si>
  <si>
    <t>M3011147000000000</t>
  </si>
  <si>
    <t>25-21-12</t>
  </si>
  <si>
    <t>M3011148000000000</t>
  </si>
  <si>
    <t>25-18-8</t>
  </si>
  <si>
    <t>M3011150000000000</t>
  </si>
  <si>
    <t xml:space="preserve">     이형철근(HD40)</t>
  </si>
  <si>
    <t>HD13mm</t>
  </si>
  <si>
    <t>MK100002140000000</t>
  </si>
  <si>
    <t>56801007002</t>
  </si>
  <si>
    <t xml:space="preserve">     이형철근(SD40)</t>
  </si>
  <si>
    <t>HD16mm</t>
  </si>
  <si>
    <t>MK100002150000000</t>
  </si>
  <si>
    <t>HD19mm</t>
  </si>
  <si>
    <t xml:space="preserve">MA+ = </t>
  </si>
  <si>
    <t xml:space="preserve">MA = </t>
  </si>
  <si>
    <t xml:space="preserve">      조달수수료</t>
  </si>
  <si>
    <t xml:space="preserve">.MA=MA(10,0,70)*0.0054_x000D_
</t>
  </si>
  <si>
    <t>10. 폐기물 처리비</t>
  </si>
  <si>
    <t xml:space="preserve">    1) 콘크리트</t>
  </si>
  <si>
    <t xml:space="preserve">     콘크리트</t>
  </si>
  <si>
    <t>GCAD150020000</t>
  </si>
  <si>
    <t xml:space="preserve">     폐기물운반비</t>
  </si>
  <si>
    <t>D/T 25TON 30KM</t>
  </si>
  <si>
    <t>GCAD150032000</t>
  </si>
  <si>
    <t xml:space="preserve">EQ+ = </t>
  </si>
  <si>
    <t xml:space="preserve">EQ = </t>
  </si>
  <si>
    <t xml:space="preserve">     부가세</t>
  </si>
  <si>
    <t xml:space="preserve">EQ=TOT(20,0,30)*0.100_x000D_
</t>
  </si>
  <si>
    <t xml:space="preserve">    2) 아스팔트</t>
  </si>
  <si>
    <t xml:space="preserve">     아스팔트</t>
  </si>
  <si>
    <t>GCAD150030000</t>
  </si>
  <si>
    <t xml:space="preserve">EQ=TOT(60,0,70)*0.100_x000D_
</t>
  </si>
  <si>
    <t>11. 원인자분담금</t>
  </si>
  <si>
    <t xml:space="preserve">     원인자분담금</t>
  </si>
  <si>
    <t>하수</t>
  </si>
  <si>
    <t>GCAD150010000</t>
  </si>
  <si>
    <t>다짐 일 1150M3</t>
  </si>
  <si>
    <t>토사 일 420M3</t>
  </si>
  <si>
    <t>일 290M3</t>
  </si>
  <si>
    <t>ea</t>
  </si>
  <si>
    <t>신설관</t>
  </si>
  <si>
    <t>유지관리 2-4-4</t>
  </si>
  <si>
    <t>1일 150M3</t>
  </si>
  <si>
    <t>1일 165M3</t>
  </si>
  <si>
    <t>횡단보도,주차장</t>
  </si>
  <si>
    <t>180*200*1000,A-TYPE 110M</t>
  </si>
  <si>
    <t>150*150*1000,A-TYPE 170</t>
  </si>
  <si>
    <t>A-TYPE  일당 300</t>
  </si>
  <si>
    <t>봉</t>
  </si>
  <si>
    <t>H-300x300(9~11m)</t>
  </si>
  <si>
    <t>간단</t>
  </si>
  <si>
    <t>지하철 8-17</t>
  </si>
  <si>
    <t>H-300X200</t>
  </si>
  <si>
    <t>1990X750 일/190</t>
  </si>
  <si>
    <t>일 110M3</t>
  </si>
  <si>
    <t>K04030000000</t>
  </si>
  <si>
    <t>일 90M3</t>
  </si>
  <si>
    <t>K04040000000</t>
  </si>
  <si>
    <t>기초및슬라브, Ø900</t>
  </si>
  <si>
    <t>YS0200700000</t>
  </si>
  <si>
    <t>벽체Ø900</t>
  </si>
  <si>
    <t>YS0200720000</t>
  </si>
  <si>
    <t>1:2</t>
  </si>
  <si>
    <t>SB009100000</t>
  </si>
  <si>
    <t>Ø22</t>
  </si>
  <si>
    <t>YS0200740000</t>
  </si>
  <si>
    <t>1:3</t>
  </si>
  <si>
    <t>SB009200000</t>
  </si>
  <si>
    <t>경량철재</t>
  </si>
  <si>
    <t>2025년도 상반기 표준시장단가 적용 공종 및 단가집 참조</t>
  </si>
  <si>
    <t>HF3001430122</t>
  </si>
  <si>
    <t>T=30MM</t>
  </si>
  <si>
    <t>ZA0000292008</t>
  </si>
  <si>
    <t>배합용적비 1:3</t>
  </si>
  <si>
    <t>KUN-AGA10001040S</t>
  </si>
  <si>
    <t>TO-CAE80010N800</t>
  </si>
  <si>
    <t>T=6MM</t>
  </si>
  <si>
    <t>TO-CAE80010N040</t>
  </si>
  <si>
    <t>TO-CAE80010N050</t>
  </si>
  <si>
    <t>TO-CAE80010N700</t>
  </si>
  <si>
    <t>서울형품셈</t>
  </si>
  <si>
    <t>TO-CAE80010N090</t>
  </si>
  <si>
    <t>TO-CAE80010N500</t>
  </si>
  <si>
    <t>수평,하향</t>
  </si>
  <si>
    <t>공</t>
  </si>
  <si>
    <t>TO-CAE80010N300</t>
  </si>
  <si>
    <t>현탁액형</t>
  </si>
  <si>
    <t>Y05990197000</t>
  </si>
  <si>
    <t>TO-CAA22004N100</t>
  </si>
  <si>
    <t>2025년도 하반기 표준시장단가 적용 공종 및 단가집</t>
  </si>
  <si>
    <t>_COX006120010</t>
  </si>
  <si>
    <t>TO-CAE80010N070</t>
  </si>
  <si>
    <t>조이기 80%</t>
  </si>
  <si>
    <t>TO-CAE80010N080</t>
  </si>
  <si>
    <t>일위대가_호표</t>
  </si>
  <si>
    <t>No.1  경계석철거</t>
  </si>
  <si>
    <t xml:space="preserve">   특별인부</t>
  </si>
  <si>
    <t>L001010101000003</t>
  </si>
  <si>
    <t xml:space="preserve">   보통인부</t>
  </si>
  <si>
    <t>L001010101000002</t>
  </si>
  <si>
    <t xml:space="preserve">   덤프트럭</t>
  </si>
  <si>
    <t>2.5 톤</t>
  </si>
  <si>
    <t>E00000602002500000</t>
  </si>
  <si>
    <t xml:space="preserve">   굴삭기(무한궤도)</t>
  </si>
  <si>
    <t>0.4 M3</t>
  </si>
  <si>
    <t>E00000201004000000</t>
  </si>
  <si>
    <t>No.2  보도용블럭철거</t>
  </si>
  <si>
    <t xml:space="preserve">   포 장 공</t>
  </si>
  <si>
    <t>L001010101000019</t>
  </si>
  <si>
    <t>No.3  표지판이설</t>
  </si>
  <si>
    <t>No.4  흙쌓기</t>
  </si>
  <si>
    <t xml:space="preserve">   모터그레이더</t>
  </si>
  <si>
    <t>3.6 M (일반용)</t>
  </si>
  <si>
    <t>E00000502003600000</t>
  </si>
  <si>
    <t xml:space="preserve">   진동롤러(자주식)</t>
  </si>
  <si>
    <t>10 TON</t>
  </si>
  <si>
    <t>E00001306010000000</t>
  </si>
  <si>
    <t xml:space="preserve">   굴삭기(타이어)</t>
  </si>
  <si>
    <t>0.6 M3</t>
  </si>
  <si>
    <t>E00000211006000000</t>
  </si>
  <si>
    <t xml:space="preserve">   물탱크(살수차)</t>
  </si>
  <si>
    <t>16000 L</t>
  </si>
  <si>
    <t>E00007204016000000</t>
  </si>
  <si>
    <t>No.5  터파기</t>
  </si>
  <si>
    <t>1.0 M3</t>
  </si>
  <si>
    <t>E00000201010000000</t>
  </si>
  <si>
    <t>No.6  되메우기 및 다짐</t>
  </si>
  <si>
    <t>10 Ton</t>
  </si>
  <si>
    <t xml:space="preserve">   진동 롤러 (핸드가이드식)</t>
  </si>
  <si>
    <t>0.7 톤</t>
  </si>
  <si>
    <t>E00001305000700000</t>
  </si>
  <si>
    <t>5500 L</t>
  </si>
  <si>
    <t>E00007204005500000</t>
  </si>
  <si>
    <t>No.7  PE이중벽관 접합및부설</t>
  </si>
  <si>
    <t xml:space="preserve">   배 관 공</t>
  </si>
  <si>
    <t>수도</t>
  </si>
  <si>
    <t>L001010101000040</t>
  </si>
  <si>
    <t xml:space="preserve">   PE이중벽관(밴드)</t>
  </si>
  <si>
    <t>MT000502000000000</t>
  </si>
  <si>
    <t xml:space="preserve">   모래부설</t>
  </si>
  <si>
    <t xml:space="preserve">   공구손료</t>
  </si>
  <si>
    <t>EQ = LA(10,0,20) * 0.03</t>
  </si>
  <si>
    <t xml:space="preserve">   PE이중벽관</t>
  </si>
  <si>
    <t>MT000501000000000</t>
  </si>
  <si>
    <t>No.8  PE이중벽관 접합및부설</t>
  </si>
  <si>
    <t>MT000506000000000</t>
  </si>
  <si>
    <t>MT000503000000000</t>
  </si>
  <si>
    <t>No.9  PE이중벽관 유공관</t>
  </si>
  <si>
    <t xml:space="preserve">   PE이중벽관유공관(밴드)</t>
  </si>
  <si>
    <t>MT000508000000000</t>
  </si>
  <si>
    <t xml:space="preserve">   잡석부설</t>
  </si>
  <si>
    <t xml:space="preserve">   부직포</t>
  </si>
  <si>
    <t>2T/M (300)</t>
  </si>
  <si>
    <t>M0888503200000000</t>
  </si>
  <si>
    <t xml:space="preserve">   PE이중벽관(유공관)</t>
  </si>
  <si>
    <t>MT000509000000000</t>
  </si>
  <si>
    <t xml:space="preserve">   쇄석자갈</t>
  </si>
  <si>
    <t>Ø40mm이하</t>
  </si>
  <si>
    <t>M07230I0200000000</t>
  </si>
  <si>
    <t>No.10  우수맨홀(1호)</t>
  </si>
  <si>
    <t xml:space="preserve">   콘크리트타설(철근)</t>
  </si>
  <si>
    <t xml:space="preserve">   콘크리트타설(무근)</t>
  </si>
  <si>
    <t xml:space="preserve">   철근가공 및 조립</t>
  </si>
  <si>
    <t xml:space="preserve">   합성수지(P.E)원형맨홀거푸집</t>
  </si>
  <si>
    <t xml:space="preserve">   몰탈</t>
  </si>
  <si>
    <t xml:space="preserve">   PE 맨홀 발디딤쇠</t>
  </si>
  <si>
    <t>ø22</t>
  </si>
  <si>
    <t xml:space="preserve">   맨홀뚜껑(주철제)</t>
  </si>
  <si>
    <t>Φ648</t>
  </si>
  <si>
    <t>M1534007000000000</t>
  </si>
  <si>
    <t>No.11  집수정</t>
  </si>
  <si>
    <t xml:space="preserve">   유로폼</t>
  </si>
  <si>
    <t xml:space="preserve">   스틸그레이팅 앵글</t>
  </si>
  <si>
    <t>500×500×5T</t>
  </si>
  <si>
    <t>M3010320120108121</t>
  </si>
  <si>
    <t xml:space="preserve">   스틸그레이팅(디자인그레이팅)중하중용적용</t>
  </si>
  <si>
    <t>500*500*50</t>
  </si>
  <si>
    <t>M0003403000000000</t>
  </si>
  <si>
    <t>No.12  침투통</t>
  </si>
  <si>
    <t>45</t>
  </si>
  <si>
    <t>63</t>
  </si>
  <si>
    <t>No.13  U형측구(디자인그레이팅 )</t>
  </si>
  <si>
    <t>50×50×5T</t>
  </si>
  <si>
    <t>M3010320120108120</t>
  </si>
  <si>
    <t xml:space="preserve">   스틸그레이팅(무소음그레이팅)</t>
  </si>
  <si>
    <t>400*995*48</t>
  </si>
  <si>
    <t>M0003406000000000</t>
  </si>
  <si>
    <t>No.14  빗물받이</t>
  </si>
  <si>
    <t xml:space="preserve">   빗물받이</t>
  </si>
  <si>
    <t>410X510X940</t>
  </si>
  <si>
    <t>M3012169520000000</t>
  </si>
  <si>
    <t xml:space="preserve">LA+ = </t>
  </si>
  <si>
    <t xml:space="preserve">LA = </t>
  </si>
  <si>
    <t xml:space="preserve">   설치비</t>
  </si>
  <si>
    <t>재료비의 5%</t>
  </si>
  <si>
    <t>LA = MA(10) * 0.05</t>
  </si>
  <si>
    <t>No.15  홈통받이</t>
  </si>
  <si>
    <t xml:space="preserve">   홈통받이</t>
  </si>
  <si>
    <t>M3012169522000000</t>
  </si>
  <si>
    <t>No.16  하수관 CCTV 조사비,L=520m/일</t>
  </si>
  <si>
    <t>2인</t>
  </si>
  <si>
    <t>1인</t>
  </si>
  <si>
    <t xml:space="preserve">   C.C.TV</t>
  </si>
  <si>
    <t>8시간</t>
  </si>
  <si>
    <t>E00B02211000000000</t>
  </si>
  <si>
    <t xml:space="preserve">   C.C.TV적재차(소형승합)</t>
  </si>
  <si>
    <t>E00B02212000000000</t>
  </si>
  <si>
    <t>No.17  오수맨홀(1호)</t>
  </si>
  <si>
    <t>No.18  수밀시험</t>
  </si>
  <si>
    <t xml:space="preserve">   수밀시험기기(CYLINDER TYPE)</t>
  </si>
  <si>
    <t>D=300,15회사용</t>
  </si>
  <si>
    <t>M0882506200000000</t>
  </si>
  <si>
    <t xml:space="preserve">   수밀시험기(AIR RELRASE TYPE)</t>
  </si>
  <si>
    <t>M0882506300000000</t>
  </si>
  <si>
    <t xml:space="preserve">   공기주입기</t>
  </si>
  <si>
    <t>콤프레샤연결</t>
  </si>
  <si>
    <t>M0882506500000000</t>
  </si>
  <si>
    <t xml:space="preserve">   급수호스</t>
  </si>
  <si>
    <t>2x10m</t>
  </si>
  <si>
    <t>M0882506520000000</t>
  </si>
  <si>
    <t>1/2x10m</t>
  </si>
  <si>
    <t>M0882506530000000</t>
  </si>
  <si>
    <t xml:space="preserve">   수직시험관</t>
  </si>
  <si>
    <t>M0882506540000000</t>
  </si>
  <si>
    <t xml:space="preserve">   수직시험관호수</t>
  </si>
  <si>
    <t>1/2x3m</t>
  </si>
  <si>
    <t>M0882506550000000</t>
  </si>
  <si>
    <t>MA = LA(10,0,20) * 0.02</t>
  </si>
  <si>
    <t>No.19  아스팔트 표층(인력식소규모)</t>
  </si>
  <si>
    <t xml:space="preserve">   플레이트 콤팩터</t>
  </si>
  <si>
    <t>1.5 TON</t>
  </si>
  <si>
    <t>E00001730001500000</t>
  </si>
  <si>
    <t xml:space="preserve">   로더 (타이어)</t>
  </si>
  <si>
    <t>0.57 M3</t>
  </si>
  <si>
    <t>E00000302005700000</t>
  </si>
  <si>
    <t>56900017123</t>
  </si>
  <si>
    <t>No.20  아스팔트 기층(인력식소규모)</t>
  </si>
  <si>
    <t>No.21  프라임코팅(RSC-3:75L/a)</t>
  </si>
  <si>
    <t xml:space="preserve">   유화아스팔트 택 코트용</t>
  </si>
  <si>
    <t>RSC-4(200ℓ/DM)</t>
  </si>
  <si>
    <t>M3011169000000000</t>
  </si>
  <si>
    <t xml:space="preserve">   아스팔트 스프레이어</t>
  </si>
  <si>
    <t>400 L</t>
  </si>
  <si>
    <t>E00003430040000000</t>
  </si>
  <si>
    <t>No.22  텍코팅(RSC-4:30L/a)</t>
  </si>
  <si>
    <t>No.23  보조기층(소규모포설)</t>
  </si>
  <si>
    <t xml:space="preserve">   포설공</t>
  </si>
  <si>
    <t>L001010101000018</t>
  </si>
  <si>
    <t xml:space="preserve">   혼합골재</t>
  </si>
  <si>
    <t>M07230I0100000000</t>
  </si>
  <si>
    <t>No.24  동상방지층(소규모포설)</t>
  </si>
  <si>
    <t>No.25  차선도색(융착식,수동식)미공용구간</t>
  </si>
  <si>
    <t xml:space="preserve">   도로용페인트</t>
  </si>
  <si>
    <t>융착식 백색 1호 KSM6080</t>
  </si>
  <si>
    <t>80101157111</t>
  </si>
  <si>
    <t>M1500051000000000</t>
  </si>
  <si>
    <t xml:space="preserve">   도로표지용유리알</t>
  </si>
  <si>
    <t>KSL2521 1호</t>
  </si>
  <si>
    <t>56100717001</t>
  </si>
  <si>
    <t>M1488003000000000</t>
  </si>
  <si>
    <t>우천형(고굴절)</t>
  </si>
  <si>
    <t>M1488003100000000</t>
  </si>
  <si>
    <t xml:space="preserve">   프라이머</t>
  </si>
  <si>
    <t>융착식 도료용 접착제 18ℓ</t>
  </si>
  <si>
    <t>M1500021000000000</t>
  </si>
  <si>
    <t xml:space="preserve">   프로판가스</t>
  </si>
  <si>
    <t>일반용</t>
  </si>
  <si>
    <t>M9384003000000000</t>
  </si>
  <si>
    <t>4.5 톤</t>
  </si>
  <si>
    <t>E00000602004500000</t>
  </si>
  <si>
    <t xml:space="preserve">   노무비의 10%</t>
  </si>
  <si>
    <t>EQ=LA(60,0,70) * 0.1</t>
  </si>
  <si>
    <t xml:space="preserve">   잡재료비 주재료비 1%</t>
  </si>
  <si>
    <t>MA=MA(10,0,70) * 0.01</t>
  </si>
  <si>
    <t>No.26  차선도색(융착식,수동식)미공용구간</t>
  </si>
  <si>
    <t>융착식 청색1호 KSM6080</t>
  </si>
  <si>
    <t>M1500052000000000</t>
  </si>
  <si>
    <t>No.27  보차도경계석(직선)</t>
  </si>
  <si>
    <t xml:space="preserve">   몰 탈</t>
  </si>
  <si>
    <t xml:space="preserve">   보차도경계석(직선)10R</t>
  </si>
  <si>
    <t>180*200*1000</t>
  </si>
  <si>
    <t>M0005051000000000</t>
  </si>
  <si>
    <t>No.28  보차도경계석 곡선</t>
  </si>
  <si>
    <t xml:space="preserve">   보차도경계석(곡선)10R</t>
  </si>
  <si>
    <t>M0005052000000000</t>
  </si>
  <si>
    <t>No.29  재료분리경계석 직선</t>
  </si>
  <si>
    <t xml:space="preserve">   재료분리경계석(직선)</t>
  </si>
  <si>
    <t>150*150*1000</t>
  </si>
  <si>
    <t>M0005051300000000</t>
  </si>
  <si>
    <t>No.30  블록포장(T=60mm-80mm)</t>
  </si>
  <si>
    <t xml:space="preserve">   모래</t>
  </si>
  <si>
    <t>도착도</t>
  </si>
  <si>
    <t>95200027301</t>
  </si>
  <si>
    <t>M0717721100000000</t>
  </si>
  <si>
    <t>EQ= LA(40,50) * 0.03</t>
  </si>
  <si>
    <t xml:space="preserve">   소형고압블럭</t>
  </si>
  <si>
    <t>T=6CM</t>
  </si>
  <si>
    <t>M1158004100000000</t>
  </si>
  <si>
    <t>No.31  카스톱퍼</t>
  </si>
  <si>
    <t xml:space="preserve">   고무카스토퍼본체</t>
  </si>
  <si>
    <t>M2100000000000000</t>
  </si>
  <si>
    <t>No.32  국기계양봉설치</t>
  </si>
  <si>
    <t xml:space="preserve">   구조용스텐원형관</t>
  </si>
  <si>
    <t>127X1.5T</t>
  </si>
  <si>
    <t>MT000509570000000</t>
  </si>
  <si>
    <t>101.6X1.2T</t>
  </si>
  <si>
    <t>MT000509580000000</t>
  </si>
  <si>
    <t>76.3X1.5T</t>
  </si>
  <si>
    <t>MT000509590000000</t>
  </si>
  <si>
    <t>101.6X2.0T</t>
  </si>
  <si>
    <t>MT000509591000000</t>
  </si>
  <si>
    <t xml:space="preserve">   ㄱ형강</t>
  </si>
  <si>
    <t>40X40X5mm</t>
  </si>
  <si>
    <t>MT000509592000000</t>
  </si>
  <si>
    <t xml:space="preserve">   볼트너트</t>
  </si>
  <si>
    <t>20X400mm</t>
  </si>
  <si>
    <t>MT000509593000000</t>
  </si>
  <si>
    <t xml:space="preserve">   국기봉</t>
  </si>
  <si>
    <t>황동</t>
  </si>
  <si>
    <t>MT000509594000000</t>
  </si>
  <si>
    <t xml:space="preserve">   도르레</t>
  </si>
  <si>
    <t>MT000509594100000</t>
  </si>
  <si>
    <t xml:space="preserve">   나이론로프</t>
  </si>
  <si>
    <t>6mm,4.5kg</t>
  </si>
  <si>
    <t>MT000509594200000</t>
  </si>
  <si>
    <t xml:space="preserve">   잡철물제작설치 규격철물설치</t>
  </si>
  <si>
    <t>No.33  국기계양대기초</t>
  </si>
  <si>
    <t>장비타설</t>
  </si>
  <si>
    <t xml:space="preserve">   화강석판석붙임</t>
  </si>
  <si>
    <t xml:space="preserve">   모르타르 배합(배합품 포함)</t>
  </si>
  <si>
    <t>No.34  띠장 설치 및 철거</t>
  </si>
  <si>
    <t xml:space="preserve">   철 골 공</t>
  </si>
  <si>
    <t>56900017100</t>
  </si>
  <si>
    <t>L001010101000011</t>
  </si>
  <si>
    <t xml:space="preserve">   용 접 공(일 반)</t>
  </si>
  <si>
    <t>L001010101000012</t>
  </si>
  <si>
    <t xml:space="preserve">   크레인(타이어)</t>
  </si>
  <si>
    <t>E00002104001000000</t>
  </si>
  <si>
    <t xml:space="preserve">   공구손료 및 경장비</t>
  </si>
  <si>
    <t>EQ = LA(10,0,30) * 0.03</t>
  </si>
  <si>
    <t>No.35  철근가공 및 조립</t>
  </si>
  <si>
    <t xml:space="preserve">   철 근 공</t>
  </si>
  <si>
    <t>56900017102</t>
  </si>
  <si>
    <t>L001010101000008</t>
  </si>
  <si>
    <t xml:space="preserve">   공구손료및 경장비</t>
  </si>
  <si>
    <t>EQ = LA(10,0,20) * 0.09</t>
  </si>
  <si>
    <t xml:space="preserve">   결속선</t>
  </si>
  <si>
    <t>#20 0.9mm</t>
  </si>
  <si>
    <t>81350257201</t>
  </si>
  <si>
    <t>M0144027000000000</t>
  </si>
  <si>
    <t>EQ = LA(40,0,50) * 0.02</t>
  </si>
  <si>
    <t>No.36  콘크리트타설(철근)</t>
  </si>
  <si>
    <t xml:space="preserve">   콘크리트공</t>
  </si>
  <si>
    <t>56900017108</t>
  </si>
  <si>
    <t>L001010101000013</t>
  </si>
  <si>
    <t>No.37  유로폼(벽체)</t>
  </si>
  <si>
    <t xml:space="preserve">   벽패널</t>
  </si>
  <si>
    <t>600*1200mm</t>
  </si>
  <si>
    <t>M1112200120142408</t>
  </si>
  <si>
    <t xml:space="preserve">   형틀목공</t>
  </si>
  <si>
    <t>L001010101000007</t>
  </si>
  <si>
    <t xml:space="preserve">   부자재 : 웨지핀,프레트타이,강관,훅크</t>
  </si>
  <si>
    <t>주 자재비의 24%</t>
  </si>
  <si>
    <t>MA = MA(10,0,10) * 0.24</t>
  </si>
  <si>
    <t xml:space="preserve">   기구손료</t>
  </si>
  <si>
    <t>노무비의3%</t>
  </si>
  <si>
    <t>LA = LA(20,0,30) * 0.03</t>
  </si>
  <si>
    <t>No.38  장비 조립 및 해체</t>
  </si>
  <si>
    <t>외부반입반출</t>
  </si>
  <si>
    <t xml:space="preserve">   파일천공전용장비</t>
  </si>
  <si>
    <t>40 TON</t>
  </si>
  <si>
    <t>E00006802004000000</t>
  </si>
  <si>
    <t>No.39  띠장 연결 및 해체</t>
  </si>
  <si>
    <t xml:space="preserve">   열연후판</t>
  </si>
  <si>
    <t>9.0＜T≤ 20.0  2438x6096mm SS41</t>
  </si>
  <si>
    <t>M3010220420287000</t>
  </si>
  <si>
    <t xml:space="preserve">   강판절단,T=14MM (수동)</t>
  </si>
  <si>
    <t xml:space="preserve">   고철설</t>
  </si>
  <si>
    <t>용해용(중) (매입가)</t>
  </si>
  <si>
    <t>M9531007000000000</t>
  </si>
  <si>
    <t>No.40  보걸이설치및철거</t>
  </si>
  <si>
    <t xml:space="preserve">   FILLET(하향)용접,T=6MM (수동)</t>
  </si>
  <si>
    <t xml:space="preserve">   FILLET(하향)용접떼기</t>
  </si>
  <si>
    <t xml:space="preserve">   강판절단,T=10mm(수동)</t>
  </si>
  <si>
    <t>No.41  버팀보 설치 및 철거</t>
  </si>
  <si>
    <t>인력품의 3.0%</t>
  </si>
  <si>
    <t>No.42  버팀보 설치 및 철거</t>
  </si>
  <si>
    <t>EQ = LA(10,20,30) * 0.03</t>
  </si>
  <si>
    <t>No.43  버팀보 설치 및 철거</t>
  </si>
  <si>
    <t>No.44  버팀보 설치 및 철거</t>
  </si>
  <si>
    <t>25 TON</t>
  </si>
  <si>
    <t>E00002104002500000</t>
  </si>
  <si>
    <t>No.45  버팀보 설치 및 철거</t>
  </si>
  <si>
    <t>No.46  버팀보 연결및해체</t>
  </si>
  <si>
    <t>T=14MM</t>
  </si>
  <si>
    <t xml:space="preserve">   고장력볼트</t>
  </si>
  <si>
    <t>M24x80mm  (너트.와셔포함)</t>
  </si>
  <si>
    <t>M0501081000000000</t>
  </si>
  <si>
    <t>No.47  JACK 설치 및 철거.100TON</t>
  </si>
  <si>
    <t xml:space="preserve">   스크류잭</t>
  </si>
  <si>
    <t>set</t>
  </si>
  <si>
    <t>M1019015000000000</t>
  </si>
  <si>
    <t xml:space="preserve">   볼트조이기및풀기</t>
  </si>
  <si>
    <t>No.48  피스브라켓 설치 및 철거</t>
  </si>
  <si>
    <t>9.0  ＜T≤ 20.0  2438x6096mm SS41</t>
  </si>
  <si>
    <t xml:space="preserve">   구조용H형강(손료50%)</t>
  </si>
  <si>
    <t xml:space="preserve">   강판절단,T=9mm(수동)</t>
  </si>
  <si>
    <t xml:space="preserve">   강판구멍뚫기,T=14MM</t>
  </si>
  <si>
    <t>No.49  콘크리트타설(무근)</t>
  </si>
  <si>
    <t>No.50  그라우팅주입비</t>
  </si>
  <si>
    <t xml:space="preserve">   기계설비공</t>
  </si>
  <si>
    <t>L001010101000051</t>
  </si>
  <si>
    <t xml:space="preserve">   그라우팅 펌프</t>
  </si>
  <si>
    <t>30-60 L/MIN(3.7kw)</t>
  </si>
  <si>
    <t>E00006202006000000</t>
  </si>
  <si>
    <t xml:space="preserve">   발전기</t>
  </si>
  <si>
    <t>150 KW</t>
  </si>
  <si>
    <t>E00007505015000000</t>
  </si>
  <si>
    <t xml:space="preserve">   그라우팅믹서</t>
  </si>
  <si>
    <t>190L X 2 (2KW)</t>
  </si>
  <si>
    <t>E00006105019000000</t>
  </si>
  <si>
    <t xml:space="preserve">   소   계</t>
  </si>
  <si>
    <t>소모자재 2%</t>
  </si>
  <si>
    <t>EQ = LA(10,0,30) * 0.1</t>
  </si>
  <si>
    <t xml:space="preserve">   주입재료비</t>
  </si>
  <si>
    <t>No.51  플랜트설치및철거</t>
  </si>
  <si>
    <t>플랜트기계</t>
  </si>
  <si>
    <t xml:space="preserve">   플랜트배관공</t>
  </si>
  <si>
    <t>플랜트배관</t>
  </si>
  <si>
    <t>L001010101000056</t>
  </si>
  <si>
    <t xml:space="preserve">   플랜트전공</t>
  </si>
  <si>
    <t>플랜트배선</t>
  </si>
  <si>
    <t>L001010101000083</t>
  </si>
  <si>
    <t>재료적치대</t>
  </si>
  <si>
    <t>No.52  H-PILE 연결 및 해체</t>
  </si>
  <si>
    <t>No.53  복공판설치및철거</t>
  </si>
  <si>
    <t xml:space="preserve">   철골공</t>
  </si>
  <si>
    <t xml:space="preserve">   용접공</t>
  </si>
  <si>
    <t>No.54  주형보(상현재 설치및 철거)</t>
  </si>
  <si>
    <t>인력품의 1.5%</t>
  </si>
  <si>
    <t>EQ = LA(10,20,30) * 0.015</t>
  </si>
  <si>
    <t>No.55  상현재 연결 및 해체</t>
  </si>
  <si>
    <t>No.56  하현재 설치 및 철거</t>
  </si>
  <si>
    <t>No.57  브레이싱</t>
  </si>
  <si>
    <t xml:space="preserve">   강판구멍뚫기</t>
  </si>
  <si>
    <t>T=10MM</t>
  </si>
  <si>
    <t xml:space="preserve">   브레이싱</t>
  </si>
  <si>
    <t xml:space="preserve">   철거비 용접비의 70%</t>
  </si>
  <si>
    <t>[] = TOT(80) * 0.7</t>
  </si>
  <si>
    <t>No.58  모래부설</t>
  </si>
  <si>
    <t>0.2 M3</t>
  </si>
  <si>
    <t>E00000201002000000</t>
  </si>
  <si>
    <t>No.59  브레이싱</t>
  </si>
  <si>
    <t xml:space="preserve">   비 계 공</t>
  </si>
  <si>
    <t>L001010101000006</t>
  </si>
  <si>
    <t xml:space="preserve">   철거비의 70%</t>
  </si>
  <si>
    <t>LA = LA(10,20,30,40) * 0.7</t>
  </si>
  <si>
    <t>No.60  모래부설</t>
  </si>
  <si>
    <t>15</t>
  </si>
  <si>
    <t>No.61  잡석부설</t>
  </si>
  <si>
    <t>No.62  합성수지(P.E)원형맨홀거푸집</t>
  </si>
  <si>
    <t xml:space="preserve">   PE원형맨홀거푸집(10회)</t>
  </si>
  <si>
    <t>기 초Ø900</t>
  </si>
  <si>
    <t>M3019999400000000</t>
  </si>
  <si>
    <t>스라브Ø900</t>
  </si>
  <si>
    <t>M3019999500000000</t>
  </si>
  <si>
    <t>No.63  합성수지(P.E)원형맨홀거푸집</t>
  </si>
  <si>
    <t>M3019999600000000</t>
  </si>
  <si>
    <t>No.64  몰탈</t>
  </si>
  <si>
    <t>No.65  PE 맨홀 발디딤쇠</t>
  </si>
  <si>
    <t xml:space="preserve">   사다리(PE)</t>
  </si>
  <si>
    <t>M3019150100000000</t>
  </si>
  <si>
    <t>56900017137</t>
  </si>
  <si>
    <t>No.66  몰 탈</t>
  </si>
  <si>
    <t xml:space="preserve">   보통시멘트</t>
  </si>
  <si>
    <t>No.67  잡철물제작설치 규격철물설치</t>
  </si>
  <si>
    <t xml:space="preserve">   잡철물 제작 및 설치 (규격철물설치)</t>
  </si>
  <si>
    <t>/%</t>
  </si>
  <si>
    <t>No.68  화강석판석붙임</t>
  </si>
  <si>
    <t xml:space="preserve">   석공</t>
  </si>
  <si>
    <t>L001010101000033</t>
  </si>
  <si>
    <t xml:space="preserve">   줄눈공</t>
  </si>
  <si>
    <t>L001010101000034</t>
  </si>
  <si>
    <t xml:space="preserve">   화강석판석(마천석/연마)</t>
  </si>
  <si>
    <t>M3012169524000000</t>
  </si>
  <si>
    <t xml:space="preserve">EQ = LA(10,0,30) * 0.01_x000D_
</t>
  </si>
  <si>
    <t>No.69  모르타르 배합(배합품 포함)</t>
  </si>
  <si>
    <t>현장도착도</t>
  </si>
  <si>
    <t>No.70  강판절단,T=14MM (수동)</t>
  </si>
  <si>
    <t xml:space="preserve">   산소</t>
  </si>
  <si>
    <t>99% 6000ℓ(기체) 40ℓ</t>
  </si>
  <si>
    <t>M9327003000000000</t>
  </si>
  <si>
    <t xml:space="preserve">   부탄(LPG)</t>
  </si>
  <si>
    <t>가스</t>
  </si>
  <si>
    <t>M9384003100000000</t>
  </si>
  <si>
    <t>노무비의 2.0%</t>
  </si>
  <si>
    <t>EQ=LA(10,0,30)*0.02</t>
  </si>
  <si>
    <t>No.71  FILLET(하향)용접</t>
  </si>
  <si>
    <t xml:space="preserve">   용접봉(연강용)</t>
  </si>
  <si>
    <t>3.2㎜  KSE4301</t>
  </si>
  <si>
    <t>M9015005000000000</t>
  </si>
  <si>
    <t xml:space="preserve">   전력료</t>
  </si>
  <si>
    <t>KW</t>
  </si>
  <si>
    <t>GV001001000000000</t>
  </si>
  <si>
    <t>EQ=LA(20,0,30)*0.03</t>
  </si>
  <si>
    <t>No.72  FILLET(하향)용접떼기</t>
  </si>
  <si>
    <t>No.73  강판절단,T=10mm(수동)</t>
  </si>
  <si>
    <t>.EQ = LA(10,0,40) * 0.02</t>
  </si>
  <si>
    <t>No.74  볼트조이기및풀기</t>
  </si>
  <si>
    <t xml:space="preserve">   볼트조이기</t>
  </si>
  <si>
    <t xml:space="preserve">   볼트풀기</t>
  </si>
  <si>
    <t>No.75  강판절단,T=9mm(수동)</t>
  </si>
  <si>
    <t>No.76  강판구멍뚫기,T=14MM</t>
  </si>
  <si>
    <t xml:space="preserve">   마그네틱전기드릴</t>
  </si>
  <si>
    <t>E00750504510000000</t>
  </si>
  <si>
    <t xml:space="preserve">   비트</t>
  </si>
  <si>
    <t>M9438003100000000</t>
  </si>
  <si>
    <t xml:space="preserve">   윤활유</t>
  </si>
  <si>
    <t>200L</t>
  </si>
  <si>
    <t>M9438003200000000</t>
  </si>
  <si>
    <t xml:space="preserve">   잡소모품비</t>
  </si>
  <si>
    <t>노무비 3%</t>
  </si>
  <si>
    <t>.MA = LA(40,0,50) * 0.03</t>
  </si>
  <si>
    <t>No.77  주입재료비</t>
  </si>
  <si>
    <t xml:space="preserve">   규산소다</t>
  </si>
  <si>
    <t>3호  접착,방수 280kg/드럼</t>
  </si>
  <si>
    <t>M9294003000000000</t>
  </si>
  <si>
    <t xml:space="preserve">   현탁급결액</t>
  </si>
  <si>
    <t>현탁급결행 7호</t>
  </si>
  <si>
    <t>M9294005000000000</t>
  </si>
  <si>
    <t>현탄급결핵 8호</t>
  </si>
  <si>
    <t>M9294005100000000</t>
  </si>
  <si>
    <t xml:space="preserve">   물</t>
  </si>
  <si>
    <t>상수도요금일반</t>
  </si>
  <si>
    <t>M0828004000000000</t>
  </si>
  <si>
    <t>No.78  강판구멍뚫기,T=10MM</t>
  </si>
  <si>
    <t>L006</t>
  </si>
  <si>
    <t xml:space="preserve">   유압유</t>
  </si>
  <si>
    <t>22-220 유압장치작동유 (란도오일) 200ℓ</t>
  </si>
  <si>
    <t>M9438003</t>
  </si>
  <si>
    <t>M9438003000000000</t>
  </si>
  <si>
    <t>MA = LA(40,50) * 0.03</t>
  </si>
  <si>
    <t>No.79  잡철물 제작 및 설치 (규격철물설치)</t>
  </si>
  <si>
    <t>GCOX006120010</t>
  </si>
  <si>
    <t>No.80  볼트조이기</t>
  </si>
  <si>
    <t xml:space="preserve">   임펙드렌치전기드릴</t>
  </si>
  <si>
    <t>GZ110000080000000</t>
  </si>
  <si>
    <t>노무비 5%</t>
  </si>
  <si>
    <t>.MA = LA(20,0,30) * 0.05</t>
  </si>
  <si>
    <t>No.81  볼트풀기</t>
  </si>
  <si>
    <t>GTOCAE80010N081</t>
  </si>
  <si>
    <t>물탱크(살수차)</t>
  </si>
  <si>
    <t>100x100x10mm,14.9kg/m</t>
  </si>
  <si>
    <t>175</t>
  </si>
  <si>
    <t>■송파2동 복합청사신축(조경공사)</t>
  </si>
  <si>
    <t>A000</t>
  </si>
  <si>
    <t xml:space="preserve">   1. 수목 철거공사</t>
  </si>
  <si>
    <t>A120</t>
  </si>
  <si>
    <t xml:space="preserve">   2. 식재공사</t>
  </si>
  <si>
    <t>A130</t>
  </si>
  <si>
    <t xml:space="preserve">   3. 시설물공사</t>
  </si>
  <si>
    <t>A140</t>
  </si>
  <si>
    <t xml:space="preserve">   4. 포장공사</t>
  </si>
  <si>
    <t>A150</t>
  </si>
  <si>
    <t xml:space="preserve">   5. 인공지반 및 배수공사</t>
  </si>
  <si>
    <t>A160</t>
  </si>
  <si>
    <t>1. 수목 철거공사</t>
  </si>
  <si>
    <t xml:space="preserve">   교목제거 - 현장제거</t>
  </si>
  <si>
    <t>B8이하(R9이하)</t>
  </si>
  <si>
    <t>주</t>
  </si>
  <si>
    <t>TR001</t>
  </si>
  <si>
    <t>B10(R12)</t>
  </si>
  <si>
    <t>TR002</t>
  </si>
  <si>
    <t>B16(R20)</t>
  </si>
  <si>
    <t>TR005</t>
  </si>
  <si>
    <t>B20(R25)</t>
  </si>
  <si>
    <t>TR006</t>
  </si>
  <si>
    <t xml:space="preserve">   임목 폐기물 상차비</t>
  </si>
  <si>
    <t>GE0000000003</t>
  </si>
  <si>
    <t>810</t>
  </si>
  <si>
    <t>2. 식재공사</t>
  </si>
  <si>
    <t xml:space="preserve">   블루엔젤</t>
  </si>
  <si>
    <t>H2.0xW1.0</t>
  </si>
  <si>
    <t>HAT-001</t>
  </si>
  <si>
    <t xml:space="preserve">   서양측백</t>
  </si>
  <si>
    <t>H2.5xW0.8</t>
  </si>
  <si>
    <t>HAT-0011</t>
  </si>
  <si>
    <t xml:space="preserve">   에메랄드그린</t>
  </si>
  <si>
    <t>H2.5xW1.0</t>
  </si>
  <si>
    <t>HAT-003</t>
  </si>
  <si>
    <t xml:space="preserve">   백목련</t>
  </si>
  <si>
    <t>H3.5XR12</t>
  </si>
  <si>
    <t>HAT-010</t>
  </si>
  <si>
    <t xml:space="preserve">   서부해당화</t>
  </si>
  <si>
    <t>H3.0xR8</t>
  </si>
  <si>
    <t>HAT-006</t>
  </si>
  <si>
    <t xml:space="preserve">   왕벚나무</t>
  </si>
  <si>
    <t>H4.0xB12</t>
  </si>
  <si>
    <t>105</t>
  </si>
  <si>
    <t>HAT-018</t>
  </si>
  <si>
    <t xml:space="preserve">   청단풍</t>
  </si>
  <si>
    <t>H2.5xR8</t>
  </si>
  <si>
    <t>HAT-009</t>
  </si>
  <si>
    <t xml:space="preserve">   남천</t>
  </si>
  <si>
    <t>H1.0x3가지</t>
  </si>
  <si>
    <t>HAT-102</t>
  </si>
  <si>
    <t xml:space="preserve">   사철나무</t>
  </si>
  <si>
    <t>H1.0xW0.3</t>
  </si>
  <si>
    <t>HAT-100-3</t>
  </si>
  <si>
    <t xml:space="preserve">   회양목</t>
  </si>
  <si>
    <t>H0.3xW0.3</t>
  </si>
  <si>
    <t>HAT-101</t>
  </si>
  <si>
    <t xml:space="preserve">   단풍철쭉</t>
  </si>
  <si>
    <t>H1.0xW0.6 (단식)</t>
  </si>
  <si>
    <t>HAT-103</t>
  </si>
  <si>
    <t xml:space="preserve">   샐릭스(다간형)</t>
  </si>
  <si>
    <t>H1.5(단식)</t>
  </si>
  <si>
    <t>205</t>
  </si>
  <si>
    <t>HAT-104</t>
  </si>
  <si>
    <t xml:space="preserve">   수수꽃다리</t>
  </si>
  <si>
    <t>H1.8xW0.8(단식)</t>
  </si>
  <si>
    <t>HAT-131</t>
  </si>
  <si>
    <t xml:space="preserve">   화살나무(다간형)</t>
  </si>
  <si>
    <t>H1.0(단식)</t>
  </si>
  <si>
    <t>235</t>
  </si>
  <si>
    <t>HAT-105</t>
  </si>
  <si>
    <t xml:space="preserve">   미스김라일락</t>
  </si>
  <si>
    <t>HAT-1033</t>
  </si>
  <si>
    <t xml:space="preserve">   산수국</t>
  </si>
  <si>
    <t>H0.3xW0.4</t>
  </si>
  <si>
    <t>HAT-116</t>
  </si>
  <si>
    <t xml:space="preserve">   산철쭉</t>
  </si>
  <si>
    <t>HAT-117</t>
  </si>
  <si>
    <t xml:space="preserve">   삼색조팝나무</t>
  </si>
  <si>
    <t>HAT-120</t>
  </si>
  <si>
    <t xml:space="preserve">   맥문동</t>
  </si>
  <si>
    <t>8cm</t>
  </si>
  <si>
    <t>HAT-160</t>
  </si>
  <si>
    <t xml:space="preserve">   무늬맥문동</t>
  </si>
  <si>
    <t>10cm</t>
  </si>
  <si>
    <t>HAT-170</t>
  </si>
  <si>
    <t xml:space="preserve">   비비추</t>
  </si>
  <si>
    <t>HAT-200</t>
  </si>
  <si>
    <t xml:space="preserve">   애란</t>
  </si>
  <si>
    <t>HAT-247</t>
  </si>
  <si>
    <t xml:space="preserve">   옥잠화</t>
  </si>
  <si>
    <t>HAT-208</t>
  </si>
  <si>
    <t xml:space="preserve">   은사초</t>
  </si>
  <si>
    <t>HAT-251</t>
  </si>
  <si>
    <t xml:space="preserve">   은쑥</t>
  </si>
  <si>
    <t>HAT-211</t>
  </si>
  <si>
    <t xml:space="preserve">   휴케라</t>
  </si>
  <si>
    <t>15cm</t>
  </si>
  <si>
    <t>HAT-215</t>
  </si>
  <si>
    <t xml:space="preserve">   수목표찰</t>
  </si>
  <si>
    <t>교목용</t>
  </si>
  <si>
    <t>MLF0061</t>
  </si>
  <si>
    <t>870</t>
  </si>
  <si>
    <t>관목용</t>
  </si>
  <si>
    <t>MLF0071</t>
  </si>
  <si>
    <t>920</t>
  </si>
  <si>
    <t xml:space="preserve">   잔디</t>
  </si>
  <si>
    <t>1020</t>
  </si>
  <si>
    <t>HAT-400</t>
  </si>
  <si>
    <t>1950</t>
  </si>
  <si>
    <t>3. 시설물공사</t>
  </si>
  <si>
    <t xml:space="preserve">   앉음벽</t>
  </si>
  <si>
    <t>H470,W500</t>
  </si>
  <si>
    <t>HC002A</t>
  </si>
  <si>
    <t xml:space="preserve">   플랜터A</t>
  </si>
  <si>
    <t>H700,강판</t>
  </si>
  <si>
    <t>HC005C</t>
  </si>
  <si>
    <t xml:space="preserve">   플랜터B</t>
  </si>
  <si>
    <t>H500,강판</t>
  </si>
  <si>
    <t>HC005D</t>
  </si>
  <si>
    <t xml:space="preserve">   점검구</t>
  </si>
  <si>
    <t>200x200,스테인레스</t>
  </si>
  <si>
    <t>MZ3090</t>
  </si>
  <si>
    <t>780</t>
  </si>
  <si>
    <t>4. 포장공사</t>
  </si>
  <si>
    <t xml:space="preserve">   인조화강석블럭포장A</t>
  </si>
  <si>
    <t>T60,투수</t>
  </si>
  <si>
    <t>HPA0010</t>
  </si>
  <si>
    <t xml:space="preserve">   인조화강석블럭포장B</t>
  </si>
  <si>
    <t>820</t>
  </si>
  <si>
    <t>HPA0010D</t>
  </si>
  <si>
    <t xml:space="preserve">   목재데크포장</t>
  </si>
  <si>
    <t>T20</t>
  </si>
  <si>
    <t>830</t>
  </si>
  <si>
    <t>HPA0040</t>
  </si>
  <si>
    <t xml:space="preserve">   잔디블럭포장</t>
  </si>
  <si>
    <t>T80</t>
  </si>
  <si>
    <t>840</t>
  </si>
  <si>
    <t>HPA0035</t>
  </si>
  <si>
    <t xml:space="preserve">   콩자갈포장</t>
  </si>
  <si>
    <t>T50</t>
  </si>
  <si>
    <t>HPA00491</t>
  </si>
  <si>
    <t xml:space="preserve">   점자블럭포장A</t>
  </si>
  <si>
    <t>T60</t>
  </si>
  <si>
    <t>HPA0010E</t>
  </si>
  <si>
    <t xml:space="preserve">   점자블럭포장B</t>
  </si>
  <si>
    <t>910</t>
  </si>
  <si>
    <t>HPA0010E-1</t>
  </si>
  <si>
    <t xml:space="preserve">   녹지경계석(직선)</t>
  </si>
  <si>
    <t>150x150x1000</t>
  </si>
  <si>
    <t>HPB0004A</t>
  </si>
  <si>
    <t xml:space="preserve">   포장경계석(직선)</t>
  </si>
  <si>
    <t>1050</t>
  </si>
  <si>
    <t>HPB0006A</t>
  </si>
  <si>
    <t>1140</t>
  </si>
  <si>
    <t>5. 인공지반 및 배수공사</t>
  </si>
  <si>
    <t xml:space="preserve">   혼합토A</t>
  </si>
  <si>
    <t>T700, 자연토:인공토=1:1</t>
  </si>
  <si>
    <t>m3</t>
  </si>
  <si>
    <t>HPC001A</t>
  </si>
  <si>
    <t xml:space="preserve">   혼합토B</t>
  </si>
  <si>
    <t>T500, 자연토:인공토=1:1</t>
  </si>
  <si>
    <t>HPC001B</t>
  </si>
  <si>
    <t xml:space="preserve">   부직포깔기</t>
  </si>
  <si>
    <t>HPC003</t>
  </si>
  <si>
    <t xml:space="preserve">   배수판</t>
  </si>
  <si>
    <t>T30</t>
  </si>
  <si>
    <t>HPC005</t>
  </si>
  <si>
    <t xml:space="preserve">   방근시트깔기</t>
  </si>
  <si>
    <t>HPC002</t>
  </si>
  <si>
    <t>▣ 관급자재</t>
  </si>
  <si>
    <t>C100</t>
  </si>
  <si>
    <t xml:space="preserve">    (1) 도급자관급</t>
  </si>
  <si>
    <t>납품장소차상도</t>
  </si>
  <si>
    <t xml:space="preserve">     인조화강석블록(식별21534589)</t>
  </si>
  <si>
    <t>T60,투수 (납품장소차상도,VAT포함)</t>
  </si>
  <si>
    <t>MF-210A</t>
  </si>
  <si>
    <t xml:space="preserve">     조달수수료</t>
  </si>
  <si>
    <t>자재비의</t>
  </si>
  <si>
    <t>%</t>
  </si>
  <si>
    <t xml:space="preserve">EQ=MA(100)*0.54/100_x000D_
</t>
  </si>
  <si>
    <t xml:space="preserve">     천원미만 절사</t>
  </si>
  <si>
    <t>G_C100_1</t>
  </si>
  <si>
    <t>R8~9,B7~8</t>
  </si>
  <si>
    <t>서울시 도시기반시설 설계대가기준</t>
  </si>
  <si>
    <t>ZT000007</t>
  </si>
  <si>
    <t>R12~14,B10~12(트럭탑재형크레인 10톤)</t>
  </si>
  <si>
    <t>ZT000010</t>
  </si>
  <si>
    <t>R20~24,B17~20(트럭탑재형크레인 10톤)</t>
  </si>
  <si>
    <t>ZT000020</t>
  </si>
  <si>
    <t>ZT000021</t>
  </si>
  <si>
    <t>콤팩터1.5TON(3회)</t>
  </si>
  <si>
    <t>ZL1900_0050</t>
  </si>
  <si>
    <t>ZL1900_0000</t>
  </si>
  <si>
    <t>H1.5</t>
  </si>
  <si>
    <t>H1.0</t>
  </si>
  <si>
    <t>0.3x0.3x0.03,평떼</t>
  </si>
  <si>
    <t>2.0m 이하,기계,지주목(유)</t>
  </si>
  <si>
    <t>품셈 공통4-3-4</t>
  </si>
  <si>
    <t>PC_0442-024</t>
  </si>
  <si>
    <t>H3.0이하 -기계,지주목(유)</t>
  </si>
  <si>
    <t>PC_0442-026</t>
  </si>
  <si>
    <t>B10~17 (R12~20)</t>
  </si>
  <si>
    <t>품셈 공통4-3-5</t>
  </si>
  <si>
    <t>PC_0442-212</t>
  </si>
  <si>
    <t>B6~7 (R7~8),기계,지주목(유)</t>
  </si>
  <si>
    <t>PC_0442-206</t>
  </si>
  <si>
    <t>H0.8~1.1이하(군식)</t>
  </si>
  <si>
    <t>품셈 공통4-2-3</t>
  </si>
  <si>
    <t>PC_0432-230</t>
  </si>
  <si>
    <t>H0.3~0.7이하(군식)</t>
  </si>
  <si>
    <t>PC_0432-220</t>
  </si>
  <si>
    <t>H0.8~1.1이하 (단식)</t>
  </si>
  <si>
    <t>품셈 공통4-2-2</t>
  </si>
  <si>
    <t>PC_0432-130</t>
  </si>
  <si>
    <t>1.2~1.5m 이하(단식)</t>
  </si>
  <si>
    <t>PC_0432-140</t>
  </si>
  <si>
    <t>H1.5(단식)이상</t>
  </si>
  <si>
    <t>PC_0432-150</t>
  </si>
  <si>
    <t>양호</t>
  </si>
  <si>
    <t>품셈 공통4-1-3</t>
  </si>
  <si>
    <t>PC_0422-325</t>
  </si>
  <si>
    <t>_CDK520000000</t>
  </si>
  <si>
    <t>6회/간단</t>
  </si>
  <si>
    <t>_CED001010000</t>
  </si>
  <si>
    <t>_CEC110120010</t>
  </si>
  <si>
    <t>㎥</t>
  </si>
  <si>
    <t>건축9-1-1</t>
  </si>
  <si>
    <t>KC06-12135</t>
  </si>
  <si>
    <t>PA-11500010S</t>
  </si>
  <si>
    <t>3.6m 이하,0.5B</t>
  </si>
  <si>
    <t>_AFA121001000</t>
  </si>
  <si>
    <t>KA15-60151</t>
  </si>
  <si>
    <t>상등구조</t>
  </si>
  <si>
    <t>적산기준-LH공사</t>
  </si>
  <si>
    <t>JD-01-W001-1</t>
  </si>
  <si>
    <t>품셈/건11-2-7</t>
  </si>
  <si>
    <t>JA-17-0801</t>
  </si>
  <si>
    <t>Φ12mm이하(간단시설용)</t>
  </si>
  <si>
    <t>서울시품셈</t>
  </si>
  <si>
    <t>KA01-012517J</t>
  </si>
  <si>
    <t>KA15-60150</t>
  </si>
  <si>
    <t>굴삭기0.4M3+인력10%</t>
  </si>
  <si>
    <t>ZL1900_0010</t>
  </si>
  <si>
    <t>ZL1900_0020</t>
  </si>
  <si>
    <t>인력(소규모장비)</t>
  </si>
  <si>
    <t>ZL1900_0040</t>
  </si>
  <si>
    <t>_CLG801100800</t>
  </si>
  <si>
    <t>_CLA102030000</t>
  </si>
  <si>
    <t>평구조</t>
  </si>
  <si>
    <t>품셈2025 건축4-3-2</t>
  </si>
  <si>
    <t>JE-01-1000</t>
  </si>
  <si>
    <t>합성목재 설치시</t>
  </si>
  <si>
    <t>JE-01-2000</t>
  </si>
  <si>
    <t>JA-14-0800</t>
  </si>
  <si>
    <t>0.21~0.4m이하</t>
  </si>
  <si>
    <t>KA01-0125117</t>
  </si>
  <si>
    <t>시각장애인용 유도.점자블록</t>
  </si>
  <si>
    <t>_CLG801100810</t>
  </si>
  <si>
    <t>ZL1900_0030</t>
  </si>
  <si>
    <t>_CLF101103500</t>
  </si>
  <si>
    <t>기계90%+인력10%</t>
  </si>
  <si>
    <t>HA-01-001</t>
  </si>
  <si>
    <t>기계90%,인력10%</t>
  </si>
  <si>
    <t>HA-01-002</t>
  </si>
  <si>
    <t>HA-01-003</t>
  </si>
  <si>
    <t>보통토사,인력</t>
  </si>
  <si>
    <t>건축3-2-1</t>
  </si>
  <si>
    <t>KC03-13180</t>
  </si>
  <si>
    <t>육상,연약지반,도로</t>
  </si>
  <si>
    <t>품셈 공통5-2-1</t>
  </si>
  <si>
    <t>TO-CDI52000N010</t>
  </si>
  <si>
    <t>목재면, 1회</t>
  </si>
  <si>
    <t>_ANM020100000</t>
  </si>
  <si>
    <t>_CDE130110000</t>
  </si>
  <si>
    <t>인력 보통토사 0~1m</t>
  </si>
  <si>
    <t>_CDE110000100</t>
  </si>
  <si>
    <t>_CDF310000000</t>
  </si>
  <si>
    <t>인력 현장내</t>
  </si>
  <si>
    <t>품셈 공통3-1-2</t>
  </si>
  <si>
    <t>PC_0313-181</t>
  </si>
  <si>
    <t>소형장비</t>
  </si>
  <si>
    <t>_CDH110000020</t>
  </si>
  <si>
    <t>공통3-1-2</t>
  </si>
  <si>
    <t>HA-01-005</t>
  </si>
  <si>
    <t>공통3-2-1</t>
  </si>
  <si>
    <t>HA-01-006</t>
  </si>
  <si>
    <t>No.1  교목제거 - 현장제거</t>
  </si>
  <si>
    <t xml:space="preserve">   벌 목 부</t>
  </si>
  <si>
    <t>56900017033</t>
  </si>
  <si>
    <t>L001010101000037</t>
  </si>
  <si>
    <t xml:space="preserve">   기계톱</t>
  </si>
  <si>
    <t>G200</t>
  </si>
  <si>
    <t xml:space="preserve">   휘발유</t>
  </si>
  <si>
    <t>무연</t>
  </si>
  <si>
    <t>MA-YJ-0010</t>
  </si>
  <si>
    <t xml:space="preserve">   엔진오일</t>
  </si>
  <si>
    <t>가솔린용</t>
  </si>
  <si>
    <t>MA-YJ-0020</t>
  </si>
  <si>
    <t xml:space="preserve">   수목상하차</t>
  </si>
  <si>
    <t>No.2  교목제거 - 현장제거</t>
  </si>
  <si>
    <t xml:space="preserve">   수목상차</t>
  </si>
  <si>
    <t>No.3  교목제거 - 현장제거</t>
  </si>
  <si>
    <t>No.4  교목제거 - 현장제거</t>
  </si>
  <si>
    <t>R25~29,B21~24(트럭탑재형크레인15톤)</t>
  </si>
  <si>
    <t>No.5  블루엔젤</t>
  </si>
  <si>
    <t>MTG-0011</t>
  </si>
  <si>
    <t xml:space="preserve">   수고 식재공</t>
  </si>
  <si>
    <t>2.0m 이하</t>
  </si>
  <si>
    <t xml:space="preserve">   이각 지주목</t>
  </si>
  <si>
    <t>￠40, L=1200</t>
  </si>
  <si>
    <t>M002005</t>
  </si>
  <si>
    <t xml:space="preserve">   유기질비료</t>
  </si>
  <si>
    <t>비오토, 20kg/포</t>
  </si>
  <si>
    <t>M2-0200</t>
  </si>
  <si>
    <t>No.6  서양측백</t>
  </si>
  <si>
    <t>MTG-01</t>
  </si>
  <si>
    <t>20kg/포</t>
  </si>
  <si>
    <t>No.7  에메랄드그린</t>
  </si>
  <si>
    <t>MTG-004</t>
  </si>
  <si>
    <t>No.8  백목련</t>
  </si>
  <si>
    <t>MTB04</t>
  </si>
  <si>
    <t xml:space="preserve">   흉고(근원)직경 식재공</t>
  </si>
  <si>
    <t xml:space="preserve">   삼발이(소형)</t>
  </si>
  <si>
    <t>ø40×1,500×3</t>
  </si>
  <si>
    <t>M002020</t>
  </si>
  <si>
    <t>No.9  서부해당화</t>
  </si>
  <si>
    <t>MTG-0051</t>
  </si>
  <si>
    <t>No.10  왕벚나무</t>
  </si>
  <si>
    <t>MTG-013</t>
  </si>
  <si>
    <t>B12~14 (R14~17)</t>
  </si>
  <si>
    <t xml:space="preserve">   삼발이(중형)</t>
  </si>
  <si>
    <t>ø60×1,800×3</t>
  </si>
  <si>
    <t>M002030</t>
  </si>
  <si>
    <t>No.11  청단풍</t>
  </si>
  <si>
    <t>MTG-009</t>
  </si>
  <si>
    <t>B6~7 (R7~8)</t>
  </si>
  <si>
    <t>No.12  남천</t>
  </si>
  <si>
    <t>MTG-020</t>
  </si>
  <si>
    <t xml:space="preserve">   관목류 식재공</t>
  </si>
  <si>
    <t>H0.8~1.1 (군식)</t>
  </si>
  <si>
    <t>No.13  사철나무</t>
  </si>
  <si>
    <t>MTG-029</t>
  </si>
  <si>
    <t>No.14  회양목</t>
  </si>
  <si>
    <t>H0.3~0.7이하 (군식)</t>
  </si>
  <si>
    <t>No.15  단풍철쭉</t>
  </si>
  <si>
    <t>MTG-022</t>
  </si>
  <si>
    <t>No.16  샐릭스(다간형)</t>
  </si>
  <si>
    <t>MTG-021</t>
  </si>
  <si>
    <t xml:space="preserve">   관목류 식재공(단식)</t>
  </si>
  <si>
    <t>1.2~1.5m 이하</t>
  </si>
  <si>
    <t>No.17  수수꽃다리</t>
  </si>
  <si>
    <t>H1.8xW0.8</t>
  </si>
  <si>
    <t>MTG-028</t>
  </si>
  <si>
    <t>No.18  화살나무(다간형)</t>
  </si>
  <si>
    <t>MTG-023</t>
  </si>
  <si>
    <t>No.19  미스김라일락</t>
  </si>
  <si>
    <t>MTG-024</t>
  </si>
  <si>
    <t>No.20  산수국</t>
  </si>
  <si>
    <t>MTG-027</t>
  </si>
  <si>
    <t>No.21  산철쭉</t>
  </si>
  <si>
    <t>MTG-026</t>
  </si>
  <si>
    <t>No.22  삼색조팝나무</t>
  </si>
  <si>
    <t>MTG-025</t>
  </si>
  <si>
    <t xml:space="preserve">   비료</t>
  </si>
  <si>
    <t>천연부엽토</t>
  </si>
  <si>
    <t>No.23  맥문동</t>
  </si>
  <si>
    <t>MTG-101</t>
  </si>
  <si>
    <t xml:space="preserve">   초화류 식재공</t>
  </si>
  <si>
    <t>No.24  무늬맥문동</t>
  </si>
  <si>
    <t>MTG-102</t>
  </si>
  <si>
    <t>No.25  비비추</t>
  </si>
  <si>
    <t>MTG-110</t>
  </si>
  <si>
    <t>No.26  애란</t>
  </si>
  <si>
    <t>MTG-039</t>
  </si>
  <si>
    <t>No.27  옥잠화</t>
  </si>
  <si>
    <t>MTG-134</t>
  </si>
  <si>
    <t>No.28  은사초</t>
  </si>
  <si>
    <t>MTG-047</t>
  </si>
  <si>
    <t>No.29  은쑥</t>
  </si>
  <si>
    <t>MTG-135</t>
  </si>
  <si>
    <t>No.30  휴케라</t>
  </si>
  <si>
    <t>MTG-136</t>
  </si>
  <si>
    <t>No.31  잔디</t>
  </si>
  <si>
    <t>0.3Xx0.3x0.03</t>
  </si>
  <si>
    <t>87300037051</t>
  </si>
  <si>
    <t>MTG-900</t>
  </si>
  <si>
    <t xml:space="preserve">   잔디붙임</t>
  </si>
  <si>
    <t>평떼</t>
  </si>
  <si>
    <t>No.32  앉음벽</t>
  </si>
  <si>
    <t xml:space="preserve">   합판거푸집</t>
  </si>
  <si>
    <t xml:space="preserve">   레미콘</t>
  </si>
  <si>
    <t>M30111520</t>
  </si>
  <si>
    <t xml:space="preserve">   레미콘타설</t>
  </si>
  <si>
    <t>95</t>
  </si>
  <si>
    <t xml:space="preserve">   모르터</t>
  </si>
  <si>
    <t xml:space="preserve">   벽돌 쌓기(1.5B)</t>
  </si>
  <si>
    <t xml:space="preserve">   와이드벽돌</t>
  </si>
  <si>
    <t>500x60x100,오프화이트</t>
  </si>
  <si>
    <t>MA0140</t>
  </si>
  <si>
    <t xml:space="preserve">   치장쌓기 및 줄눈설치</t>
  </si>
  <si>
    <t xml:space="preserve">   스테인리스판(STS304)</t>
  </si>
  <si>
    <t>5.0M/M</t>
  </si>
  <si>
    <t>M/T</t>
  </si>
  <si>
    <t>165</t>
  </si>
  <si>
    <t>M0195036</t>
  </si>
  <si>
    <t xml:space="preserve">   잡철물제작 및 설치</t>
  </si>
  <si>
    <t xml:space="preserve">   하드우드목재</t>
  </si>
  <si>
    <t>M-H-PUK-6</t>
  </si>
  <si>
    <t xml:space="preserve">   목재가공조립</t>
  </si>
  <si>
    <t>195</t>
  </si>
  <si>
    <t xml:space="preserve">   오일스테인칠</t>
  </si>
  <si>
    <t xml:space="preserve">   셋트앵커(STS)</t>
  </si>
  <si>
    <t>1/2" x100㎜</t>
  </si>
  <si>
    <t>215</t>
  </si>
  <si>
    <t>MB-003</t>
  </si>
  <si>
    <t xml:space="preserve">   앵커 볼트 설치</t>
  </si>
  <si>
    <t>D16이하</t>
  </si>
  <si>
    <t xml:space="preserve">   스텐스크류볼트</t>
  </si>
  <si>
    <t>M10,L45</t>
  </si>
  <si>
    <t>225</t>
  </si>
  <si>
    <t>M-H-PUK-5</t>
  </si>
  <si>
    <t>No.33  플랜터A</t>
  </si>
  <si>
    <t xml:space="preserve">   네추럴직선플랜터</t>
  </si>
  <si>
    <t>H700,STL</t>
  </si>
  <si>
    <t>MF93090</t>
  </si>
  <si>
    <t>No.34  플랜터B</t>
  </si>
  <si>
    <t>H500,STL</t>
  </si>
  <si>
    <t>MF93091</t>
  </si>
  <si>
    <t>No.35  인조화강석블럭포장A</t>
  </si>
  <si>
    <t xml:space="preserve">   원지반다짐</t>
  </si>
  <si>
    <t xml:space="preserve">   터파기(토사)</t>
  </si>
  <si>
    <t xml:space="preserve">   잔토처리(토사)</t>
  </si>
  <si>
    <t>보조기층용</t>
  </si>
  <si>
    <t>M30111541-1</t>
  </si>
  <si>
    <t xml:space="preserve">   보조기층 포설및다짐</t>
  </si>
  <si>
    <t>300g/㎡,단섬유</t>
  </si>
  <si>
    <t>M30121702</t>
  </si>
  <si>
    <t>74</t>
  </si>
  <si>
    <t>강모래</t>
  </si>
  <si>
    <t>M0717051</t>
  </si>
  <si>
    <t xml:space="preserve">   인조화강석블록</t>
  </si>
  <si>
    <t>관급자재</t>
  </si>
  <si>
    <t xml:space="preserve">   보도용블록설치</t>
  </si>
  <si>
    <t>t=6~8cm</t>
  </si>
  <si>
    <t>No.36  인조화강석블럭포장B</t>
  </si>
  <si>
    <t>No.37  목재데크포장</t>
  </si>
  <si>
    <t xml:space="preserve">   아연도각관</t>
  </si>
  <si>
    <t>50x50xT1.6</t>
  </si>
  <si>
    <t>MA-ST-E5516</t>
  </si>
  <si>
    <t>75x75xT1.6</t>
  </si>
  <si>
    <t>MA-ST-E5517</t>
  </si>
  <si>
    <t xml:space="preserve">   목재데크틀 설치공</t>
  </si>
  <si>
    <t xml:space="preserve">   합성목재</t>
  </si>
  <si>
    <t>M0000040</t>
  </si>
  <si>
    <t xml:space="preserve">   목재데크 설치</t>
  </si>
  <si>
    <t>760</t>
  </si>
  <si>
    <t xml:space="preserve">   L형 철물</t>
  </si>
  <si>
    <t>50x50</t>
  </si>
  <si>
    <t>885</t>
  </si>
  <si>
    <t>M3447516-1</t>
  </si>
  <si>
    <t xml:space="preserve">   앙카볼트설치</t>
  </si>
  <si>
    <t>Φ16mm이하(간단시설용)</t>
  </si>
  <si>
    <t>960</t>
  </si>
  <si>
    <t>No.38  잔디블럭포장</t>
  </si>
  <si>
    <t xml:space="preserve">   잔디블럭</t>
  </si>
  <si>
    <t>MZ00080</t>
  </si>
  <si>
    <t xml:space="preserve">   모래(식재채움)</t>
  </si>
  <si>
    <t>No.39  콩자갈포장</t>
  </si>
  <si>
    <t xml:space="preserve">   백자갈</t>
  </si>
  <si>
    <t>Ø10~50mm</t>
  </si>
  <si>
    <t>MF3230</t>
  </si>
  <si>
    <t xml:space="preserve">   떠붙이기</t>
  </si>
  <si>
    <t>No.40  점자블럭포장A</t>
  </si>
  <si>
    <t>35</t>
  </si>
  <si>
    <t xml:space="preserve">   점자블럭</t>
  </si>
  <si>
    <t>MF-210D</t>
  </si>
  <si>
    <t xml:space="preserve">   보도용 블록 포장</t>
  </si>
  <si>
    <t>No.41  점자블럭포장B</t>
  </si>
  <si>
    <t>No.42  녹지경계석(직선)</t>
  </si>
  <si>
    <t xml:space="preserve">   되메우기 및 다짐</t>
  </si>
  <si>
    <t xml:space="preserve">   화강석경계석</t>
  </si>
  <si>
    <t>150x150x1000,직선</t>
  </si>
  <si>
    <t>MP0110</t>
  </si>
  <si>
    <t xml:space="preserve">   경계블록설치</t>
  </si>
  <si>
    <t>A-Type / 아래폭+높이350㎜ 미만 / 직선구간</t>
  </si>
  <si>
    <t>No.43  포장경계석(직선)</t>
  </si>
  <si>
    <t xml:space="preserve">   되메우고 다짐 (기계혼용)</t>
  </si>
  <si>
    <t>높이 300미만,직선</t>
  </si>
  <si>
    <t>No.44  혼합토A</t>
  </si>
  <si>
    <t xml:space="preserve">   자연토(사질양토)</t>
  </si>
  <si>
    <t>마사 준용</t>
  </si>
  <si>
    <t>0.5*1.06(할증)</t>
  </si>
  <si>
    <t>MA0033</t>
  </si>
  <si>
    <t xml:space="preserve">   인공토(활생토)</t>
  </si>
  <si>
    <t>수목식재용 (1㎥=0.8t)</t>
  </si>
  <si>
    <t>MA0040</t>
  </si>
  <si>
    <t xml:space="preserve">   되메우기</t>
  </si>
  <si>
    <t>No.45  혼합토B</t>
  </si>
  <si>
    <t>No.46  부직포깔기</t>
  </si>
  <si>
    <t xml:space="preserve">   매트부설</t>
  </si>
  <si>
    <t>육상,호안등사면</t>
  </si>
  <si>
    <t>No.47  배수판</t>
  </si>
  <si>
    <t>M4014179</t>
  </si>
  <si>
    <t>서울시품셈10.</t>
  </si>
  <si>
    <t>No.48  방근시트깔기</t>
  </si>
  <si>
    <t xml:space="preserve">   방근시트</t>
  </si>
  <si>
    <t>2x25(m)</t>
  </si>
  <si>
    <t>M30121703</t>
  </si>
  <si>
    <t>No.49  수고 식재공</t>
  </si>
  <si>
    <t xml:space="preserve">   조경공</t>
  </si>
  <si>
    <t>3인/55주</t>
  </si>
  <si>
    <t>L001010101000038</t>
  </si>
  <si>
    <t>1인/55주</t>
  </si>
  <si>
    <t>No.50  수고 식재공</t>
  </si>
  <si>
    <t xml:space="preserve">   조 경 공</t>
  </si>
  <si>
    <t>3인/30주</t>
  </si>
  <si>
    <t>56900017082</t>
  </si>
  <si>
    <t>1인/30주</t>
  </si>
  <si>
    <t>No.51  흉고(근원)직경 식재공</t>
  </si>
  <si>
    <t>3인/12주</t>
  </si>
  <si>
    <t>1인/12주</t>
  </si>
  <si>
    <t>0.4 M3 (8hr/12주)</t>
  </si>
  <si>
    <t>No.52  흉고(근원)직경 식재공</t>
  </si>
  <si>
    <t>3인/22주</t>
  </si>
  <si>
    <t>1인/22주</t>
  </si>
  <si>
    <t>No.53  관목류 식재공</t>
  </si>
  <si>
    <t>3인/200주</t>
  </si>
  <si>
    <t>1인/200주</t>
  </si>
  <si>
    <t>No.54  관목류 식재공</t>
  </si>
  <si>
    <t>3인/300주</t>
  </si>
  <si>
    <t>1인/300주</t>
  </si>
  <si>
    <t>No.55  관목류 식재공</t>
  </si>
  <si>
    <t>3인/75주</t>
  </si>
  <si>
    <t>1인/75주</t>
  </si>
  <si>
    <t>No.56  관목류 식재공(단식)</t>
  </si>
  <si>
    <t>No.57  관목류 식재공</t>
  </si>
  <si>
    <t>3인/45주</t>
  </si>
  <si>
    <t>1인/45주</t>
  </si>
  <si>
    <t>No.58  초화류 식재공</t>
  </si>
  <si>
    <t>3인/2700주</t>
  </si>
  <si>
    <t>1인/2700주</t>
  </si>
  <si>
    <t>No.59  잔디</t>
  </si>
  <si>
    <t>GCDK520000000</t>
  </si>
  <si>
    <t>No.60  합판거푸집</t>
  </si>
  <si>
    <t>간단, 0∼7m</t>
  </si>
  <si>
    <t>GCED001010000</t>
  </si>
  <si>
    <t>No.61  레미콘타설</t>
  </si>
  <si>
    <t xml:space="preserve">   콘크리트 타설/인력운반</t>
  </si>
  <si>
    <t>무근콘크리트</t>
  </si>
  <si>
    <t>GCEC110120010</t>
  </si>
  <si>
    <t>No.62  모르터</t>
  </si>
  <si>
    <t>포틀랜드(1종)</t>
  </si>
  <si>
    <t>40kg/포</t>
  </si>
  <si>
    <t>M30111541-2</t>
  </si>
  <si>
    <t>모래체가름 제외(신규모래적용)</t>
  </si>
  <si>
    <t>No.63  벽돌 쌓기(1.5B)</t>
  </si>
  <si>
    <t xml:space="preserve">   조적공</t>
  </si>
  <si>
    <t>L001010101000021</t>
  </si>
  <si>
    <t>MA = LA(10,20) * 0.02</t>
  </si>
  <si>
    <t xml:space="preserve">   시멘트벽돌</t>
  </si>
  <si>
    <t>190x90x57</t>
  </si>
  <si>
    <t>MA0100</t>
  </si>
  <si>
    <t>No.64  치장벽돌(0.5B 쌓기)</t>
  </si>
  <si>
    <t xml:space="preserve">   치장벽돌(0.5B 쌓기)</t>
  </si>
  <si>
    <t>GAFA121001000</t>
  </si>
  <si>
    <t>No.65  잡철물제작 및 설치</t>
  </si>
  <si>
    <t xml:space="preserve">   *품셈공통(2026)</t>
  </si>
  <si>
    <t>9-1-2(현장제작설치,일반철재 준용)</t>
  </si>
  <si>
    <t>G_KA15-60151_4</t>
  </si>
  <si>
    <t xml:space="preserve">   철    공</t>
  </si>
  <si>
    <t>L001010101000009</t>
  </si>
  <si>
    <t xml:space="preserve">   기계경비(절단기,용접기)</t>
  </si>
  <si>
    <t>EQ=LA(10,0,40)*0.05</t>
  </si>
  <si>
    <t xml:space="preserve">   잡재료비(용접봉,볼트등)</t>
  </si>
  <si>
    <t>MA=LA(10,0,40)*0.03</t>
  </si>
  <si>
    <t>No.66  목재가공조립</t>
  </si>
  <si>
    <t xml:space="preserve">   건축목공</t>
  </si>
  <si>
    <t>56900017005</t>
  </si>
  <si>
    <t>L001010101000023</t>
  </si>
  <si>
    <t>No.67  오일스테인칠</t>
  </si>
  <si>
    <t xml:space="preserve">   오일스테인</t>
  </si>
  <si>
    <t>MA1-080</t>
  </si>
  <si>
    <t xml:space="preserve">   신나</t>
  </si>
  <si>
    <t>KSM6060 2종 18ℓ (조합페인트류)</t>
  </si>
  <si>
    <t>80100037021</t>
  </si>
  <si>
    <t>M4092005</t>
  </si>
  <si>
    <t xml:space="preserve">   퍼티</t>
  </si>
  <si>
    <t>외부용</t>
  </si>
  <si>
    <t>MG3-035</t>
  </si>
  <si>
    <t xml:space="preserve">   오일스테인(붓칠)</t>
  </si>
  <si>
    <t>No.68  앵커 볼트 설치</t>
  </si>
  <si>
    <t>No.69  잡철물제작 및 설치</t>
  </si>
  <si>
    <t>9-1-2(제품설치,일반철재 준용)</t>
  </si>
  <si>
    <t>G_KA15-60150_3</t>
  </si>
  <si>
    <t>No.70  터파기(토사)</t>
  </si>
  <si>
    <t xml:space="preserve">   기계터파기/보통토사/5m이하/육상</t>
  </si>
  <si>
    <t xml:space="preserve">   터파기공</t>
  </si>
  <si>
    <t>No.71  잔토처리(토사)</t>
  </si>
  <si>
    <t xml:space="preserve">   잔토처리(기계)</t>
  </si>
  <si>
    <t>2024년도 상반기 표준시장단가 적용 공종 및 단가집 참조</t>
  </si>
  <si>
    <t xml:space="preserve">   잔토처리공</t>
  </si>
  <si>
    <t>No.72  보조기층 포설및다짐</t>
  </si>
  <si>
    <t xml:space="preserve">   보조기층 포설 및 다짐</t>
  </si>
  <si>
    <t>소규모 포설</t>
  </si>
  <si>
    <t>GCLA102030000</t>
  </si>
  <si>
    <t>No.73  보도용블록설치</t>
  </si>
  <si>
    <t>소형고압블록/A-Type</t>
  </si>
  <si>
    <t>GCLG801100800</t>
  </si>
  <si>
    <t>No.74  보조기층 포설및다짐</t>
  </si>
  <si>
    <t>No.75  목재데크틀 설치</t>
  </si>
  <si>
    <t xml:space="preserve">   공구손료 및 경장비의 기계경비</t>
  </si>
  <si>
    <t>인력품의</t>
  </si>
  <si>
    <t>EQ=LA(30,40,50)*QTY()/100</t>
  </si>
  <si>
    <t>No.76  목재데크 설치</t>
  </si>
  <si>
    <t>T21</t>
  </si>
  <si>
    <t>노무비의</t>
  </si>
  <si>
    <t xml:space="preserve"> .LA(20,0,40) * 0.02 = ?EQ_x000D_
</t>
  </si>
  <si>
    <t xml:space="preserve">   잡재료비</t>
  </si>
  <si>
    <t>재료비의</t>
  </si>
  <si>
    <t xml:space="preserve"> .MA(15) * 0.06 = ?MA_x000D_
</t>
  </si>
  <si>
    <t>No.77  앙카볼트설치</t>
  </si>
  <si>
    <t>No.78  떠붙이기</t>
  </si>
  <si>
    <t xml:space="preserve">   타 일 공</t>
  </si>
  <si>
    <t>56900017109</t>
  </si>
  <si>
    <t>L001010101000028</t>
  </si>
  <si>
    <t>No.79  보도용 블록 포장</t>
  </si>
  <si>
    <t>GCLG801100810</t>
  </si>
  <si>
    <t>No.80  되메우기 및 다짐</t>
  </si>
  <si>
    <t>No.81  경계블록설치</t>
  </si>
  <si>
    <t xml:space="preserve">   보차도 및 도로 경계블록</t>
  </si>
  <si>
    <t>GCLF101103500</t>
  </si>
  <si>
    <t>No.82  터파기(토사)</t>
  </si>
  <si>
    <t>25년상반기 표준시장단가적용</t>
  </si>
  <si>
    <t>No.83  잔토처리(토사)</t>
  </si>
  <si>
    <t>26년상반기 표준시장단가적용</t>
  </si>
  <si>
    <t>No.84  되메우고 다짐 (기계혼용)</t>
  </si>
  <si>
    <t>No.85  되메우기</t>
  </si>
  <si>
    <t>토사,30cm준용</t>
  </si>
  <si>
    <t>No.86  매트부설</t>
  </si>
  <si>
    <t>No.87  오일스테인(붓칠)</t>
  </si>
  <si>
    <t>GANM020100000</t>
  </si>
  <si>
    <t>No.88  기계터파기/보통토사/5m이하/육상</t>
  </si>
  <si>
    <t>GCDE130110000</t>
  </si>
  <si>
    <t>No.89  터파기공(인력)</t>
  </si>
  <si>
    <t xml:space="preserve">   인력터파기/보통토사/1m이하/육상</t>
  </si>
  <si>
    <t>GCDE110000100</t>
  </si>
  <si>
    <t>No.90  잔토처리(기계)</t>
  </si>
  <si>
    <t>GCDF310000000</t>
  </si>
  <si>
    <t>No.91  잔토처리공</t>
  </si>
  <si>
    <t>No.92  되메우기 및 다짐</t>
  </si>
  <si>
    <t>GCDH110000020</t>
  </si>
  <si>
    <t>No.93  잔토처리공</t>
  </si>
  <si>
    <t>No.94  되메우기</t>
  </si>
  <si>
    <t>되메우기 및 다짐</t>
  </si>
  <si>
    <t>[ 송파2동 복합청사 기존건물 철거공사 ]</t>
  </si>
  <si>
    <t>가  시  설  공</t>
  </si>
  <si>
    <t>01010201</t>
  </si>
  <si>
    <t>부    대    공</t>
  </si>
  <si>
    <t>01010202</t>
  </si>
  <si>
    <t>자    재    비</t>
  </si>
  <si>
    <t>01010203</t>
  </si>
  <si>
    <t>해  체  공  사</t>
  </si>
  <si>
    <t>작 업 부 산 물 (해체)</t>
  </si>
  <si>
    <t>010401</t>
  </si>
  <si>
    <t>토    공    사</t>
  </si>
  <si>
    <t>010402</t>
  </si>
  <si>
    <t>010403</t>
  </si>
  <si>
    <t>해체계획서 작성</t>
  </si>
  <si>
    <t>■ 주민센터 ■</t>
    <phoneticPr fontId="1" type="noConversion"/>
  </si>
  <si>
    <t>외줄비계 설치및해체/철거용</t>
  </si>
  <si>
    <t>H=10m 이하</t>
  </si>
  <si>
    <t>5D5003DE8522FF8F4B3043BC19C70A</t>
  </si>
  <si>
    <t>0101015D5003DE8522FF8F4B3043BC19C70A</t>
  </si>
  <si>
    <t>비산먼지발생억제를 위한 살수</t>
  </si>
  <si>
    <t xml:space="preserve"> 살수차 16000L</t>
  </si>
  <si>
    <t>100M2</t>
  </si>
  <si>
    <t>5D5003DE8522ED1E49164B421677F8</t>
  </si>
  <si>
    <t>0101015D5003DE8522ED1E49164B421677F8</t>
  </si>
  <si>
    <t>■ 주민센터 ■ 흙 막 이 공 사</t>
    <phoneticPr fontId="1" type="noConversion"/>
  </si>
  <si>
    <t>H-말뚝 천공</t>
  </si>
  <si>
    <t>5CC653E28A3D958D4E4D40741C993117E48AE0</t>
  </si>
  <si>
    <t>010102015CC653E28A3D958D4E4D40741C993117E48AE0</t>
  </si>
  <si>
    <t>토류판 설치 및 철거</t>
  </si>
  <si>
    <t>T=8cm</t>
  </si>
  <si>
    <t>5CC653E28A3D958D4E4D40741C993117E48AE3</t>
  </si>
  <si>
    <t>010102015CC653E28A3D958D4E4D40741C993117E48AE3</t>
  </si>
  <si>
    <t>H-PILE 뽑기</t>
  </si>
  <si>
    <t>5CC653E28A3D958D4E4D40741C993117E48AE2</t>
  </si>
  <si>
    <t>010102015CC653E28A3D958D4E4D40741C993117E48AE2</t>
  </si>
  <si>
    <t>장비 조립 및 해체</t>
  </si>
  <si>
    <t>오거장비</t>
  </si>
  <si>
    <t>5CC653E28A3D958D4E4D40741C993117E48AE5</t>
  </si>
  <si>
    <t>010102015CC653E28A3D958D4E4D40741C993117E48AE5</t>
  </si>
  <si>
    <t>띠장 설치 및 철거</t>
  </si>
  <si>
    <t>5CC653E28A3D958D4E4D40741C993117E48AE4</t>
  </si>
  <si>
    <t>010102015CC653E28A3D958D4E4D40741C993117E48AE4</t>
  </si>
  <si>
    <t>홈메우기</t>
  </si>
  <si>
    <t>H-형강</t>
  </si>
  <si>
    <t>5CC653E28A3D958D4E4D40741C993117E48AE7</t>
  </si>
  <si>
    <t>010102015CC653E28A3D958D4E4D40741C993117E48AE7</t>
  </si>
  <si>
    <t>보걸이설치및철거</t>
  </si>
  <si>
    <t>5CC653E28A3D958D4E4D40741C993117E48AE6</t>
  </si>
  <si>
    <t>010102015CC653E28A3D958D4E4D40741C993117E48AE6</t>
  </si>
  <si>
    <t>모래부설(근입장)</t>
  </si>
  <si>
    <t>일당 110m3</t>
  </si>
  <si>
    <t>5CC653E28A3D958D4E4D40741C993117E48AE9</t>
  </si>
  <si>
    <t>010102015CC653E28A3D958D4E4D40741C993117E48AE9</t>
  </si>
  <si>
    <t>■ 주민센터 ■ 흙 막 이 공 사</t>
    <phoneticPr fontId="1" type="noConversion"/>
  </si>
  <si>
    <t>강재운반비</t>
  </si>
  <si>
    <t>5CC653E28A3D958D4E4D40741C993117E48AE8</t>
  </si>
  <si>
    <t>010102025CC653E28A3D958D4E4D40741C993117E48AE8</t>
  </si>
  <si>
    <t>트럭트랙터 평판트레일러</t>
  </si>
  <si>
    <t>Eㅐ</t>
  </si>
  <si>
    <t>5CC653E28A3D958D4E4D40741C993117E48B88</t>
  </si>
  <si>
    <t>010102025CC653E28A3D958D4E4D40741C993117E48B88</t>
  </si>
  <si>
    <t>구조용H형강(손료30%)</t>
  </si>
  <si>
    <t>5CC653E28A3D958D4E4D40741C993117E48B89</t>
  </si>
  <si>
    <t>010102035CC653E28A3D958D4E4D40741C993117E48B89</t>
  </si>
  <si>
    <t>5CC653E28A3D958D4E4D40741C993117E48B8A</t>
  </si>
  <si>
    <t>010102035CC653E28A3D958D4E4D40741C993117E48B8A</t>
  </si>
  <si>
    <t>Ｌ-형강(손율30%)</t>
  </si>
  <si>
    <t>5CC653E28A3D958D4E4D40741C993117E48B8B</t>
  </si>
  <si>
    <t>010102035CC653E28A3D958D4E4D40741C993117E48B8B</t>
  </si>
  <si>
    <t>샌드위치판넬구조체 해체</t>
  </si>
  <si>
    <t>16000*3700, 샌드위치판넬+각파이프틀+아연도강판</t>
  </si>
  <si>
    <t>5D75F384848E485349B34C011FA60B</t>
  </si>
  <si>
    <t>0101035D75F384848E485349B34C011FA60B</t>
  </si>
  <si>
    <t>폴리카보네이트구조체 해체</t>
  </si>
  <si>
    <t>5000*3000, 폴리카보네이트+200*200콘크리트기초+D60기둥</t>
  </si>
  <si>
    <t>5D75F384848E485349B34C011FA562</t>
  </si>
  <si>
    <t>0101035D75F384848E485349B34C011FA562</t>
  </si>
  <si>
    <t>방습거울해체</t>
  </si>
  <si>
    <t>5D75F384848E485349B34C011E8234</t>
  </si>
  <si>
    <t>0101035D75F384848E485349B34C011E8234</t>
  </si>
  <si>
    <t>철재조리대 해체</t>
  </si>
  <si>
    <t>3050*800</t>
  </si>
  <si>
    <t>5D75F384848E485349B34C011E858C</t>
  </si>
  <si>
    <t>0101035D75F384848E485349B34C011E858C</t>
  </si>
  <si>
    <t>붙박이가구 해체</t>
  </si>
  <si>
    <t>3100*250*2700</t>
  </si>
  <si>
    <t>5D75F384848E485349B34C011DF8AB</t>
  </si>
  <si>
    <t>0101035D75F384848E485349B34C011DF8AB</t>
  </si>
  <si>
    <t>1240*250*2700</t>
  </si>
  <si>
    <t>5D75F384848E485349B34C011DF8A9</t>
  </si>
  <si>
    <t>0101035D75F384848E485349B34C011DF8A9</t>
  </si>
  <si>
    <t>11200*300*2700</t>
  </si>
  <si>
    <t>5D75F384848E485349B34C011DF8A7</t>
  </si>
  <si>
    <t>0101035D75F384848E485349B34C011DF8A7</t>
  </si>
  <si>
    <t>3510*450*2700</t>
  </si>
  <si>
    <t>5D75F384848E485349B34C011DFB63</t>
  </si>
  <si>
    <t>0101035D75F384848E485349B34C011DFB63</t>
  </si>
  <si>
    <t>의자 해체</t>
  </si>
  <si>
    <t>7700*550*450</t>
  </si>
  <si>
    <t>5D75F384848E485349B34C011DFA5D</t>
  </si>
  <si>
    <t>0101035D75F384848E485349B34C011DFA5D</t>
  </si>
  <si>
    <t>3100*640*450</t>
  </si>
  <si>
    <t>5D75F384848E485349B34C011DFA59</t>
  </si>
  <si>
    <t>0101035D75F384848E485349B34C011DFA59</t>
  </si>
  <si>
    <t>신발장 해체</t>
  </si>
  <si>
    <t>1200*300*2400</t>
  </si>
  <si>
    <t>5D75F384848E485349B34C011DFD11</t>
  </si>
  <si>
    <t>0101035D75F384848E485349B34C011DFD11</t>
  </si>
  <si>
    <t>수납장 해체</t>
  </si>
  <si>
    <t>1200*300*1200</t>
  </si>
  <si>
    <t>5D75F384848E485349B34C011DFC08</t>
  </si>
  <si>
    <t>0101035D75F384848E485349B34C011DFC08</t>
  </si>
  <si>
    <t>1540*300*2400</t>
  </si>
  <si>
    <t>5D75F384848E485349B34C011DFC0A</t>
  </si>
  <si>
    <t>0101035D75F384848E485349B34C011DFC0A</t>
  </si>
  <si>
    <t>5660*300*2400</t>
  </si>
  <si>
    <t>5D75F384848E485349B34C011DFC0C</t>
  </si>
  <si>
    <t>0101035D75F384848E485349B34C011DFC0C</t>
  </si>
  <si>
    <t>2200*600*2150</t>
  </si>
  <si>
    <t>5D75F384848E485349B34C011DFC0E</t>
  </si>
  <si>
    <t>0101035D75F384848E485349B34C011DFC0E</t>
  </si>
  <si>
    <t>2200*600*2250</t>
  </si>
  <si>
    <t>5D75F384848E485349B34C011DFC00</t>
  </si>
  <si>
    <t>0101035D75F384848E485349B34C011DFC00</t>
  </si>
  <si>
    <t>700*300*900</t>
  </si>
  <si>
    <t>5D75F384848E485349B34C011DFFDC</t>
  </si>
  <si>
    <t>0101035D75F384848E485349B34C011DFFDC</t>
  </si>
  <si>
    <t>350*300*900</t>
  </si>
  <si>
    <t>5D75F384848E485349B34C011DFFDE</t>
  </si>
  <si>
    <t>0101035D75F384848E485349B34C011DFFDE</t>
  </si>
  <si>
    <t>안내데스크 해체</t>
  </si>
  <si>
    <t>2000*700*950</t>
  </si>
  <si>
    <t>5D75F384848E485349B34C011CDAE0</t>
  </si>
  <si>
    <t>0101035D75F384848E485349B34C011CDAE0</t>
  </si>
  <si>
    <t>국기게양대 해체</t>
  </si>
  <si>
    <t>3600*420*400</t>
  </si>
  <si>
    <t>5D75F384848E485349B34C011A2470</t>
  </si>
  <si>
    <t>0101035D75F384848E485349B34C011A2470</t>
  </si>
  <si>
    <t>양변기 해체</t>
  </si>
  <si>
    <t>5D75F384848E485349B34C01191FCD</t>
  </si>
  <si>
    <t>0101035D75F384848E485349B34C01191FCD</t>
  </si>
  <si>
    <t>소변기 해체</t>
  </si>
  <si>
    <t>5D75F384848E485349B34C01191FC9</t>
  </si>
  <si>
    <t>0101035D75F384848E485349B34C01191FC9</t>
  </si>
  <si>
    <t>청소용수채 해체</t>
  </si>
  <si>
    <t>5D75F384848E485349B34C01191FC5</t>
  </si>
  <si>
    <t>0101035D75F384848E485349B34C01191FC5</t>
  </si>
  <si>
    <t>세면대 해체</t>
  </si>
  <si>
    <t>1350*550</t>
  </si>
  <si>
    <t>5D75F384848E485349B34C011919A1</t>
  </si>
  <si>
    <t>0101035D75F384848E485349B34C011919A1</t>
  </si>
  <si>
    <t>D550</t>
  </si>
  <si>
    <t>5D75F384848E485349B34C011919AC</t>
  </si>
  <si>
    <t>0101035D75F384848E485349B34C011919AC</t>
  </si>
  <si>
    <t>핸드레일 해체</t>
  </si>
  <si>
    <t>5D75F384848E485349B34C011916D5</t>
  </si>
  <si>
    <t>0101035D75F384848E485349B34C011916D5</t>
  </si>
  <si>
    <t>콘크리트구조물 헐기(기계)</t>
  </si>
  <si>
    <t>장애물 제거(기준높이 10m 이하), 45m3/일당</t>
  </si>
  <si>
    <t>5D75F38484A97E0A446B46D910B2C1</t>
  </si>
  <si>
    <t>0101035D75F38484A97E0A446B46D910B2C1</t>
  </si>
  <si>
    <t>조적구조물 헐기(대형장비)</t>
  </si>
  <si>
    <t>장애물 미제거(기준높이 10m 이하)</t>
  </si>
  <si>
    <t>5D75F38484A97E0A446B46D910B013</t>
  </si>
  <si>
    <t>0101035D75F38484A97E0A446B46D910B013</t>
  </si>
  <si>
    <t>흡음텍스 해체</t>
  </si>
  <si>
    <t>5D75F384841B6DD749DA4AD814ED39</t>
  </si>
  <si>
    <t>0101035D75F384841B6DD749DA4AD814ED39</t>
  </si>
  <si>
    <t>자작나무합판 해체</t>
  </si>
  <si>
    <t>천정마감</t>
  </si>
  <si>
    <t>5D75F384841B6DD749DA4AD814EEC5</t>
  </si>
  <si>
    <t>0101035D75F384841B6DD749DA4AD814EEC5</t>
  </si>
  <si>
    <t>경량천장철골틀 해체</t>
  </si>
  <si>
    <t>5D75F384841B6DD749DB4B3E1FD020</t>
  </si>
  <si>
    <t>0101035D75F384841B6DD749DB4B3E1FD020</t>
  </si>
  <si>
    <t>금속천장재 해체</t>
  </si>
  <si>
    <t>천장틀포함</t>
  </si>
  <si>
    <t>5D75F384841B6DD749DB4B3E1FD3F1</t>
  </si>
  <si>
    <t>0101035D75F384841B6DD749DB4B3E1FD3F1</t>
  </si>
  <si>
    <t>칸막이벽 해체</t>
  </si>
  <si>
    <t>5D75F384841B6DD749DD46141BF880</t>
  </si>
  <si>
    <t>0101035D75F384841B6DD749DD46141BF880</t>
  </si>
  <si>
    <t>샌드위치패널 해체</t>
  </si>
  <si>
    <t>5D75F384841B6DD749DD46141BFF31</t>
  </si>
  <si>
    <t>0101035D75F384841B6DD749DD46141BFF31</t>
  </si>
  <si>
    <t>지붕</t>
  </si>
  <si>
    <t>5D75F384841B6DD749DD46141BFF33</t>
  </si>
  <si>
    <t>0101035D75F384841B6DD749DD46141BFF33</t>
  </si>
  <si>
    <t>벽(틀포함)</t>
  </si>
  <si>
    <t>5D75F384841B6DD749DE4083156A75</t>
  </si>
  <si>
    <t>0101035D75F384841B6DD749DE4083156A75</t>
  </si>
  <si>
    <t>목재(멀바우)마감 해체</t>
  </si>
  <si>
    <t>5D75F384841B6DD749DE4083156A72</t>
  </si>
  <si>
    <t>0101035D75F384841B6DD749DE4083156A72</t>
  </si>
  <si>
    <t>석고판 해체</t>
  </si>
  <si>
    <t>천장</t>
  </si>
  <si>
    <t>5D75F384841B6DD749DE4083156950</t>
  </si>
  <si>
    <t>0101035D75F384841B6DD749DE4083156950</t>
  </si>
  <si>
    <t>천장 (천장지포함)</t>
  </si>
  <si>
    <t>5D75F384841B6DD749DE4083156955</t>
  </si>
  <si>
    <t>0101035D75F384841B6DD749DE4083156955</t>
  </si>
  <si>
    <t>칠판해체</t>
  </si>
  <si>
    <t>2400*1200</t>
  </si>
  <si>
    <t>5D75F384841B6DD749DE408315684F</t>
  </si>
  <si>
    <t>0101035D75F384841B6DD749DE408315684F</t>
  </si>
  <si>
    <t>화장실칸막이 해체</t>
  </si>
  <si>
    <t>5D75F384841B6DD749DE4083156FFC</t>
  </si>
  <si>
    <t>0101035D75F384841B6DD749DE4083156FFC</t>
  </si>
  <si>
    <t>유리블럭해체</t>
  </si>
  <si>
    <t>5D75F384841B6DD749DE4083156ED7</t>
  </si>
  <si>
    <t>0101035D75F384841B6DD749DE4083156ED7</t>
  </si>
  <si>
    <t>도배 해체</t>
  </si>
  <si>
    <t>5D75F384841B6DD749DF42E318C277</t>
  </si>
  <si>
    <t>0101035D75F384841B6DD749DF42E318C277</t>
  </si>
  <si>
    <t>PVC계바닥재 해체</t>
  </si>
  <si>
    <t>5D75F384841B6DD749D04A9B1061B4</t>
  </si>
  <si>
    <t>0101035D75F384841B6DD749D04A9B1061B4</t>
  </si>
  <si>
    <t>강화마루 해체</t>
  </si>
  <si>
    <t>바닥, 틀포함</t>
  </si>
  <si>
    <t>5D75F384841B6DD749D04A9B10625A</t>
  </si>
  <si>
    <t>0101035D75F384841B6DD749D04A9B10625A</t>
  </si>
  <si>
    <t>탄성바닥재 해체</t>
  </si>
  <si>
    <t>5D75F384841B6DD749D04A9B106409</t>
  </si>
  <si>
    <t>0101035D75F384841B6DD749D04A9B106409</t>
  </si>
  <si>
    <t>타일 해체</t>
  </si>
  <si>
    <t>바닥, 몰탈포함</t>
  </si>
  <si>
    <t>5D75F384841B6DD749D14B0A123AA9</t>
  </si>
  <si>
    <t>0101035D75F384841B6DD749D14B0A123AA9</t>
  </si>
  <si>
    <t>벽, 몰탈포함</t>
  </si>
  <si>
    <t>5D75F384841B6DD749D14B0A123BB6</t>
  </si>
  <si>
    <t>0101035D75F384841B6DD749D14B0A123BB6</t>
  </si>
  <si>
    <t>테라죠타일 해체</t>
  </si>
  <si>
    <t>5D75F384841B6DD749D14B0A13DC51</t>
  </si>
  <si>
    <t>0101035D75F384841B6DD749D14B0A13DC51</t>
  </si>
  <si>
    <t>PVC창호(문) 해체</t>
  </si>
  <si>
    <t>5D75F38781D6F90944B24B03195699</t>
  </si>
  <si>
    <t>0101035D75F38781D6F90944B24B03195699</t>
  </si>
  <si>
    <t>PVC창호(창) 해체</t>
  </si>
  <si>
    <t>5D75F38781D6F90944B24B0319569B</t>
  </si>
  <si>
    <t>0101035D75F38781D6F90944B24B0319569B</t>
  </si>
  <si>
    <t>알루미늄창호 해체</t>
  </si>
  <si>
    <t>5D75F38781D6F90944B24B03195116</t>
  </si>
  <si>
    <t>0101035D75F38781D6F90944B24B03195116</t>
  </si>
  <si>
    <t>스텐레스창호 해체</t>
  </si>
  <si>
    <t>5D75F38781D6F90944B24B03195071</t>
  </si>
  <si>
    <t>0101035D75F38781D6F90944B24B03195071</t>
  </si>
  <si>
    <t>철재창호 해체</t>
  </si>
  <si>
    <t>5D75F38781D6F90944B24B031953C5</t>
  </si>
  <si>
    <t>0101035D75F38781D6F90944B24B031953C5</t>
  </si>
  <si>
    <t>목재창호 해체</t>
  </si>
  <si>
    <t>5D75F38781D6F90944B24B0319523C</t>
  </si>
  <si>
    <t>0101035D75F38781D6F90944B24B0319523C</t>
  </si>
  <si>
    <t>방범셔터 해체</t>
  </si>
  <si>
    <t>5D75F38781D6F90944B24B03195DC6</t>
  </si>
  <si>
    <t>0101035D75F38781D6F90944B24B03195DC6</t>
  </si>
  <si>
    <t>5D74F31D84B31AE94B3943B010216F</t>
  </si>
  <si>
    <t>01025D74F31D84B31AE94B3943B010216F</t>
  </si>
  <si>
    <t>5D74F31D84B31AE94B3943B0102276</t>
  </si>
  <si>
    <t>01025D74F31D84B31AE94B3943B0102276</t>
  </si>
  <si>
    <t>5A7FB3D88D3A976F4AEB429F1B01850CD2758B</t>
  </si>
  <si>
    <t>01035A7FB3D88D3A976F4AEB429F1B01850CD2758B</t>
  </si>
  <si>
    <t>5A7FB3D88D3A976F4AEB429F1B01850CD274E3</t>
  </si>
  <si>
    <t>01035A7FB3D88D3A976F4AEB429F1B01850CD274E3</t>
  </si>
  <si>
    <t>철강설, 알루미늄, 작업설부산물</t>
  </si>
  <si>
    <t>5A7FB3D88D3A976F4AEB429F1A7497E4548619</t>
  </si>
  <si>
    <t>01035A7FB3D88D3A976F4AEB429F1A7497E4548619</t>
  </si>
  <si>
    <t>■ 도서관 ■</t>
    <phoneticPr fontId="1" type="noConversion"/>
  </si>
  <si>
    <t>0104015D5003DE8522FF8F4B3043BC19C70A</t>
  </si>
  <si>
    <t>0104015D5003DE8522ED1E49164B421677F8</t>
  </si>
  <si>
    <t>5CC653E28A3D958D4E4D40741C993117E48833</t>
  </si>
  <si>
    <t>0104025CC653E28A3D958D4E4D40741C993117E48833</t>
  </si>
  <si>
    <t>샌드위치판넬 해체</t>
  </si>
  <si>
    <t>5D75F384848E485349B34C011FA718</t>
  </si>
  <si>
    <t>0104035D75F384848E485349B34C011FA718</t>
  </si>
  <si>
    <t>도서관바닥구조물 해체</t>
  </si>
  <si>
    <t>4900*2400. 바닥틀포함</t>
  </si>
  <si>
    <t>5D75F384848E485349B34C011FA45C</t>
  </si>
  <si>
    <t>0104035D75F384848E485349B34C011FA45C</t>
  </si>
  <si>
    <t>0104035D75F384848E485349B34C011E8234</t>
  </si>
  <si>
    <t>철재선반 해체</t>
  </si>
  <si>
    <t>900*400*1800</t>
  </si>
  <si>
    <t>5D75F384848E485349B34C011E8695</t>
  </si>
  <si>
    <t>0104035D75F384848E485349B34C011E8695</t>
  </si>
  <si>
    <t>하부장 해체</t>
  </si>
  <si>
    <t>1230*300</t>
  </si>
  <si>
    <t>5D75F384848E485349B34C011E87B3</t>
  </si>
  <si>
    <t>0104035D75F384848E485349B34C011E87B3</t>
  </si>
  <si>
    <t>1440*300</t>
  </si>
  <si>
    <t>5D75F384848E485349B34C011E87B1</t>
  </si>
  <si>
    <t>0104035D75F384848E485349B34C011E87B1</t>
  </si>
  <si>
    <t>책장 해체</t>
  </si>
  <si>
    <t>350*300*1850</t>
  </si>
  <si>
    <t>5D75F384848E485349B34C011DFFD9</t>
  </si>
  <si>
    <t>0104035D75F384848E485349B34C011DFFD9</t>
  </si>
  <si>
    <t>400*300*1850</t>
  </si>
  <si>
    <t>5D75F384848E485349B34C011DFFD8</t>
  </si>
  <si>
    <t>0104035D75F384848E485349B34C011DFFD8</t>
  </si>
  <si>
    <t>450*300*1850</t>
  </si>
  <si>
    <t>5D75F384848E485349B34C011DFFDA</t>
  </si>
  <si>
    <t>0104035D75F384848E485349B34C011DFFDA</t>
  </si>
  <si>
    <t>500*300*1850</t>
  </si>
  <si>
    <t>5D75F384848E485349B34C011DFFD4</t>
  </si>
  <si>
    <t>0104035D75F384848E485349B34C011DFFD4</t>
  </si>
  <si>
    <t>600*300*1850</t>
  </si>
  <si>
    <t>5D75F384848E485349B34C011DFE36</t>
  </si>
  <si>
    <t>0104035D75F384848E485349B34C011DFE36</t>
  </si>
  <si>
    <t>1800*500*1800</t>
  </si>
  <si>
    <t>5D75F384848E485349B34C011DFE30</t>
  </si>
  <si>
    <t>0104035D75F384848E485349B34C011DFE30</t>
  </si>
  <si>
    <t>2400*500*2150</t>
  </si>
  <si>
    <t>5D75F384848E485349B34C011DFE3E</t>
  </si>
  <si>
    <t>0104035D75F384848E485349B34C011DFE3E</t>
  </si>
  <si>
    <t>550*300*1700</t>
  </si>
  <si>
    <t>5D75F384848E485349B34C011DF17E</t>
  </si>
  <si>
    <t>0104035D75F384848E485349B34C011DF17E</t>
  </si>
  <si>
    <t>400*300*1700</t>
  </si>
  <si>
    <t>5D75F384848E485349B34C011DF17C</t>
  </si>
  <si>
    <t>0104035D75F384848E485349B34C011DF17C</t>
  </si>
  <si>
    <t>1800*300*1800</t>
  </si>
  <si>
    <t>5D75F384848E485349B34C011DF17A</t>
  </si>
  <si>
    <t>0104035D75F384848E485349B34C011DF17A</t>
  </si>
  <si>
    <t>1200*600*1250</t>
  </si>
  <si>
    <t>5D75F384848E485349B34C011DF178</t>
  </si>
  <si>
    <t>0104035D75F384848E485349B34C011DF178</t>
  </si>
  <si>
    <t>420*300*2100</t>
  </si>
  <si>
    <t>5D75F384848E485349B34C011DF176</t>
  </si>
  <si>
    <t>0104035D75F384848E485349B34C011DF176</t>
  </si>
  <si>
    <t>5D75F384848E485349B34C011DF059</t>
  </si>
  <si>
    <t>0104035D75F384848E485349B34C011DF059</t>
  </si>
  <si>
    <t>1500*400*2100</t>
  </si>
  <si>
    <t>5D75F384848E485349B34C011DF05B</t>
  </si>
  <si>
    <t>0104035D75F384848E485349B34C011DF05B</t>
  </si>
  <si>
    <t>570*300*2250</t>
  </si>
  <si>
    <t>5D75F384848E485349B34C011DF05D</t>
  </si>
  <si>
    <t>0104035D75F384848E485349B34C011DF05D</t>
  </si>
  <si>
    <t>3000*500*1900</t>
  </si>
  <si>
    <t>5D75F384848E485349B34C011DF05F</t>
  </si>
  <si>
    <t>0104035D75F384848E485349B34C011DF05F</t>
  </si>
  <si>
    <t>3000*500*2250</t>
  </si>
  <si>
    <t>5D75F384848E485349B34C011DF051</t>
  </si>
  <si>
    <t>0104035D75F384848E485349B34C011DF051</t>
  </si>
  <si>
    <t>550*300*2200</t>
  </si>
  <si>
    <t>5D75F384848E485349B34C011CD2AA</t>
  </si>
  <si>
    <t>0104035D75F384848E485349B34C011CD2AA</t>
  </si>
  <si>
    <t>800*300*2200</t>
  </si>
  <si>
    <t>5D75F384848E485349B34C011CD2A8</t>
  </si>
  <si>
    <t>0104035D75F384848E485349B34C011CD2A8</t>
  </si>
  <si>
    <t>락커 해체</t>
  </si>
  <si>
    <t>1600*300*2650</t>
  </si>
  <si>
    <t>5D75F384848E485349B34C011CD3B3</t>
  </si>
  <si>
    <t>0104035D75F384848E485349B34C011CD3B3</t>
  </si>
  <si>
    <t>도서검색대 해체</t>
  </si>
  <si>
    <t>1400*400*950</t>
  </si>
  <si>
    <t>5D75F384848E485349B34C011CD184</t>
  </si>
  <si>
    <t>0104035D75F384848E485349B34C011CD184</t>
  </si>
  <si>
    <t>PC검색대 해체</t>
  </si>
  <si>
    <t>850*400*950</t>
  </si>
  <si>
    <t>5D75F384848E485349B34C011CD180</t>
  </si>
  <si>
    <t>0104035D75F384848E485349B34C011CD180</t>
  </si>
  <si>
    <t>1900+1220*700*950</t>
  </si>
  <si>
    <t>5D75F384848E485349B34C011CDAE2</t>
  </si>
  <si>
    <t>0104035D75F384848E485349B34C011CDAE2</t>
  </si>
  <si>
    <t>3900+16000*700*950</t>
  </si>
  <si>
    <t>5D75F384848E485349B34C011CDAE4</t>
  </si>
  <si>
    <t>0104035D75F384848E485349B34C011CDAE4</t>
  </si>
  <si>
    <t>유모차보관대 해체</t>
  </si>
  <si>
    <t>5D75F384848E485349B34C011CDB89</t>
  </si>
  <si>
    <t>0104035D75F384848E485349B34C011CDB89</t>
  </si>
  <si>
    <t>2500*450*750</t>
  </si>
  <si>
    <t>5D75F384848E485349B34C011A251E</t>
  </si>
  <si>
    <t>0104035D75F384848E485349B34C011A251E</t>
  </si>
  <si>
    <t>0104035D75F384848E485349B34C01191FCD</t>
  </si>
  <si>
    <t>0104035D75F384848E485349B34C01191FC9</t>
  </si>
  <si>
    <t>500*420</t>
  </si>
  <si>
    <t>5D75F384848E485349B34C011916D1</t>
  </si>
  <si>
    <t>0104035D75F384848E485349B34C011916D1</t>
  </si>
  <si>
    <t>0104035D75F384848E485349B34C011916D5</t>
  </si>
  <si>
    <t>유리난간 해체</t>
  </si>
  <si>
    <t>5D75F384848E485349B34C011916D7</t>
  </si>
  <si>
    <t>0104035D75F384848E485349B34C011916D7</t>
  </si>
  <si>
    <t>목재안전난간 해체</t>
  </si>
  <si>
    <t>5D75F384848E485349B34C011916D9</t>
  </si>
  <si>
    <t>0104035D75F384848E485349B34C011916D9</t>
  </si>
  <si>
    <t>0104035D75F38484A97E0A446B46D910B2C1</t>
  </si>
  <si>
    <t>0104035D75F38484A97E0A446B46D910B013</t>
  </si>
  <si>
    <t>0104035D75F384841B6DD749DB4B3E1FD020</t>
  </si>
  <si>
    <t>0104035D75F384841B6DD749DD46141BF880</t>
  </si>
  <si>
    <t>0104035D75F384841B6DD749DE4083156A72</t>
  </si>
  <si>
    <t>0104035D75F384841B6DD749DE4083156950</t>
  </si>
  <si>
    <t>0104035D75F384841B6DD749DE4083156FFC</t>
  </si>
  <si>
    <t>0104035D75F384841B6DD749D04A9B1061B4</t>
  </si>
  <si>
    <t>목재데크 해체</t>
  </si>
  <si>
    <t>5D75F384841B6DD749D04A9B106360</t>
  </si>
  <si>
    <t>0104035D75F384841B6DD749D04A9B106360</t>
  </si>
  <si>
    <t>0104035D75F384841B6DD749D14B0A123AA9</t>
  </si>
  <si>
    <t>0104035D75F384841B6DD749D14B0A123BB6</t>
  </si>
  <si>
    <t>0104035D75F38781D6F90944B24B03195699</t>
  </si>
  <si>
    <t>0104035D75F38781D6F90944B24B0319569B</t>
  </si>
  <si>
    <t>0104035D75F38781D6F90944B24B03195071</t>
  </si>
  <si>
    <t>0104035D75F38781D6F90944B24B031953C5</t>
  </si>
  <si>
    <t>01055D74F31D84B31AE94B3943B010216F</t>
  </si>
  <si>
    <t>01055D74F31D84B31AE94B3943B0102276</t>
  </si>
  <si>
    <t>01065A7FB3D88D3A976F4AEB429F1B01850CD2758B</t>
  </si>
  <si>
    <t>01065A7FB3D88D3A976F4AEB429F1B01850CD274E3</t>
  </si>
  <si>
    <t>현장조사 및 구조도면 작성</t>
  </si>
  <si>
    <t>5CC653E28A3D958D4E4D40741C993117E48B8C</t>
  </si>
  <si>
    <t>01075CC653E28A3D958D4E4D40741C993117E48B8C</t>
  </si>
  <si>
    <t>해체계획서 작성(허가)</t>
  </si>
  <si>
    <t>5CC653E28A3D958D4E4D40741C993117E48B8D</t>
  </si>
  <si>
    <t>01075CC653E28A3D958D4E4D40741C993117E48B8D</t>
  </si>
  <si>
    <t>해체계획서 작성(신고)</t>
  </si>
  <si>
    <t>5CC653E28A3D958D4E4D40741C993117E48B8E</t>
  </si>
  <si>
    <t>01075CC653E28A3D958D4E4D40741C993117E48B8E</t>
  </si>
  <si>
    <t>해체구조검토</t>
  </si>
  <si>
    <t>5CC653E28A3D958D4E4D40741C993117E48B8F</t>
  </si>
  <si>
    <t>01075CC653E28A3D958D4E4D40741C993117E48B8F</t>
  </si>
  <si>
    <t>가설비계 및 가설울타리 구조검토</t>
  </si>
  <si>
    <t>5CC653E28A3D958D4E4D40741C993117E48B80</t>
  </si>
  <si>
    <t>01075CC653E28A3D958D4E4D40741C993117E48B80</t>
  </si>
  <si>
    <t>가시설 흙막이 설계</t>
  </si>
  <si>
    <t>5CC653E28A3D958D4E4D40741C993117E48B81</t>
  </si>
  <si>
    <t>01075CC653E28A3D958D4E4D40741C993117E48B81</t>
  </si>
  <si>
    <t>5A6D43308E7A095B459B4C3F1A503CBE51F94400</t>
  </si>
  <si>
    <t>0.6㎥</t>
  </si>
  <si>
    <t>5A6D43308E7A095B459B4C3F1B7D6EE41206504C</t>
  </si>
  <si>
    <t>1.0㎥</t>
  </si>
  <si>
    <t>5A6D43308E7A095B4018423C1414203B3F7637E5</t>
  </si>
  <si>
    <t>압쇄기(펄버라이저)</t>
  </si>
  <si>
    <t>1.0㎥용</t>
  </si>
  <si>
    <t>5A6D43308E7A7C524AC249DC189A44EEDD714250</t>
  </si>
  <si>
    <t>16000L</t>
  </si>
  <si>
    <t>5D75F38484A97E0A446B46D911594B</t>
  </si>
  <si>
    <t>장애물 미제거(기준높이 10m 이하), 50m3/일당</t>
  </si>
  <si>
    <t>5D75F384841B6DD749DD46141BFB55</t>
  </si>
  <si>
    <t>경량벽체철골틀 해체</t>
  </si>
  <si>
    <t>5D75F384841B6DD749DE4083156A77</t>
  </si>
  <si>
    <t>굴착기(무한궤도)  0.6㎥  HR  공통 8-3,4(0201)   ( 호표 1 )</t>
  </si>
  <si>
    <t>5A6D43308E7A095B459B4C3F1A503CBE51F944</t>
  </si>
  <si>
    <t>5A6D43308E7A095B459B4C3F1A503CBE51F944005A6D43308E7A095B459B4C3F1A503CBE51F944</t>
  </si>
  <si>
    <t>5A7FF3B585802F054CC046291701B7CA9B5965</t>
  </si>
  <si>
    <t>5A6D43308E7A095B459B4C3F1A503CBE51F944005A7FF3B585802F054CC046291701B7CA9B5965</t>
  </si>
  <si>
    <t>주연료비의 22%</t>
  </si>
  <si>
    <t>5C6EB3588D693AA74ACE47DB1986001</t>
  </si>
  <si>
    <t>5A6D43308E7A095B459B4C3F1A503CBE51F944005C6EB3588D693AA74ACE47DB1986001</t>
  </si>
  <si>
    <t>5DAF23BC89E95BBD4BAD4D3B14F99038CF603E</t>
  </si>
  <si>
    <t>5A6D43308E7A095B459B4C3F1A503CBE51F944005DAF23BC89E95BBD4BAD4D3B14F99038CF603E</t>
  </si>
  <si>
    <t>굴착기(무한궤도)  1.0㎥  HR  공통 8-3,4(0201)   ( 호표 2 )</t>
  </si>
  <si>
    <t>5A6D43308E7A095B459B4C3F1B7D6EE4120650</t>
  </si>
  <si>
    <t>5A6D43308E7A095B459B4C3F1B7D6EE41206504C5A6D43308E7A095B459B4C3F1B7D6EE4120650</t>
  </si>
  <si>
    <t>5A6D43308E7A095B459B4C3F1B7D6EE41206504C5A7FF3B585802F054CC046291701B7CA9B5965</t>
  </si>
  <si>
    <t>5A6D43308E7A095B459B4C3F1B7D6EE41206504C5C6EB3588D693AA74ACE47DB1986001</t>
  </si>
  <si>
    <t>5A6D43308E7A095B459B4C3F1B7D6EE41206504C5DAF23BC89E95BBD4BAD4D3B14F99038CF603E</t>
  </si>
  <si>
    <t>압쇄기(펄버라이저)  1.0㎥용  HR  공통 8-3(0250)   ( 호표 3 )</t>
  </si>
  <si>
    <t>5A6D43308E7A095B4018423C1414203B3F7637</t>
  </si>
  <si>
    <t>5A6D43308E7A095B4018423C1414203B3F7637E55A6D43308E7A095B4018423C1414203B3F7637</t>
  </si>
  <si>
    <t>물탱크(살수차)  16000L  HR  공통 8-3,4(7204)   ( 호표 4 )</t>
  </si>
  <si>
    <t>5A6D43308E7A7C524AC249DC189A44EEDD7142</t>
  </si>
  <si>
    <t>5A6D43308E7A7C524AC249DC189A44EEDD7142505A6D43308E7A7C524AC249DC189A44EEDD7142</t>
  </si>
  <si>
    <t>5A6D43308E7A7C524AC249DC189A44EEDD7142505A7FF3B585802F054CC046291701B7CA9B5965</t>
  </si>
  <si>
    <t>주연료비의 30%</t>
  </si>
  <si>
    <t>5A6D43308E7A7C524AC249DC189A44EEDD7142505C6EB3588D693AA74ACE47DB1986001</t>
  </si>
  <si>
    <t>5DAF23BC89E95BBD4BAD4D3B14F99038CF603F</t>
  </si>
  <si>
    <t>5A6D43308E7A7C524AC249DC189A44EEDD7142505DAF23BC89E95BBD4BAD4D3B14F99038CF603F</t>
  </si>
  <si>
    <t>샌드위치판넬 해체  지붕  M2     ( 호표 5 )</t>
  </si>
  <si>
    <t>5DAF23BC89E95BBD4BAD4D3B14F99038CF6765</t>
  </si>
  <si>
    <t>5D75F384848E485349B34C011FA7185DAF23BC89E95BBD4BAD4D3B14F99038CF6765</t>
  </si>
  <si>
    <t>5DAF23BC89E95BBD4BAD4D3B14F99038CF6493</t>
  </si>
  <si>
    <t>5D75F384848E485349B34C011FA7185DAF23BC89E95BBD4BAD4D3B14F99038CF6493</t>
  </si>
  <si>
    <t>5D75F384848E485349B34C011FA7185C6EB3588D693AA74ACE47DB1986001</t>
  </si>
  <si>
    <t>샌드위치판넬구조체 해체  16000*3700, 샌드위치판넬+각파이프틀+아연도강판  개소     ( 호표 6 )</t>
  </si>
  <si>
    <t>5D75F384848E485349B34C011FA60B5DAF23BC89E95BBD4BAD4D3B14F99038CF6765</t>
  </si>
  <si>
    <t>5D75F384848E485349B34C011FA60B5DAF23BC89E95BBD4BAD4D3B14F99038CF6493</t>
  </si>
  <si>
    <t>5D75F384848E485349B34C011FA60B5C6EB3588D693AA74ACE47DB1986001</t>
  </si>
  <si>
    <t>폴리카보네이트구조체 해체  5000*3000, 폴리카보네이트+200*200콘크리트기초+D60기둥  개소     ( 호표 7 )</t>
  </si>
  <si>
    <t>5D75F384848E485349B34C011FA5625DAF23BC89E95BBD4BAD4D3B14F99038CF6765</t>
  </si>
  <si>
    <t>5D75F384848E485349B34C011FA5625DAF23BC89E95BBD4BAD4D3B14F99038CF6493</t>
  </si>
  <si>
    <t>5D75F384848E485349B34C011FA5625C6EB3588D693AA74ACE47DB1986001</t>
  </si>
  <si>
    <t>도서관바닥구조물 해체  4900*2400. 바닥틀포함  개소     ( 호표 8 )</t>
  </si>
  <si>
    <t>5D75F384848E485349B34C011FA45C5DAF23BC89E95BBD4BAD4D3B14F99038CF6765</t>
  </si>
  <si>
    <t>5D75F384848E485349B34C011FA45C5DAF23BC89E95BBD4BAD4D3B14F99038CF6493</t>
  </si>
  <si>
    <t>5D75F384848E485349B34C011FA45C5C6EB3588D693AA74ACE47DB1986001</t>
  </si>
  <si>
    <t>방습거울해체    M2     ( 호표 9 )</t>
  </si>
  <si>
    <t>5D75F384848E485349B34C011E82345DAF23BC89E95BBD4BAD4D3B14F99038CF6493</t>
  </si>
  <si>
    <t>5D75F384848E485349B34C011E82345C6EB3588D693AA74ACE47DB1986001</t>
  </si>
  <si>
    <t>철재조리대 해체  3050*800  개소     ( 호표 10 )</t>
  </si>
  <si>
    <t>5D75F384848E485349B34C011E858C5DAF23BC89E95BBD4BAD4D3B14F99038CF6765</t>
  </si>
  <si>
    <t>5D75F384848E485349B34C011E858C5DAF23BC89E95BBD4BAD4D3B14F99038CF6493</t>
  </si>
  <si>
    <t>5D75F384848E485349B34C011E858C5C6EB3588D693AA74ACE47DB1986001</t>
  </si>
  <si>
    <t>철재선반 해체  900*400*1800  개소     ( 호표 11 )</t>
  </si>
  <si>
    <t>5D75F384848E485349B34C011E86955DAF23BC89E95BBD4BAD4D3B14F99038CF6765</t>
  </si>
  <si>
    <t>5D75F384848E485349B34C011E86955DAF23BC89E95BBD4BAD4D3B14F99038CF6493</t>
  </si>
  <si>
    <t>5D75F384848E485349B34C011E86955C6EB3588D693AA74ACE47DB1986001</t>
  </si>
  <si>
    <t>하부장 해체  1230*300  개소     ( 호표 12 )</t>
  </si>
  <si>
    <t>5D75F384848E485349B34C011E87B35DAF23BC89E95BBD4BAD4D3B14F99038CF6765</t>
  </si>
  <si>
    <t>5D75F384848E485349B34C011E87B35DAF23BC89E95BBD4BAD4D3B14F99038CF6493</t>
  </si>
  <si>
    <t>5D75F384848E485349B34C011E87B35C6EB3588D693AA74ACE47DB1986001</t>
  </si>
  <si>
    <t>하부장 해체  1440*300  개소     ( 호표 13 )</t>
  </si>
  <si>
    <t>5D75F384848E485349B34C011E87B15DAF23BC89E95BBD4BAD4D3B14F99038CF6765</t>
  </si>
  <si>
    <t>5D75F384848E485349B34C011E87B15DAF23BC89E95BBD4BAD4D3B14F99038CF6493</t>
  </si>
  <si>
    <t>5D75F384848E485349B34C011E87B15C6EB3588D693AA74ACE47DB1986001</t>
  </si>
  <si>
    <t>붙박이가구 해체  3100*250*2700  개소     ( 호표 14 )</t>
  </si>
  <si>
    <t>5D75F384848E485349B34C011DF8AB5DAF23BC89E95BBD4BAD4D3B14F99038CF6765</t>
  </si>
  <si>
    <t>5D75F384848E485349B34C011DF8AB5DAF23BC89E95BBD4BAD4D3B14F99038CF6493</t>
  </si>
  <si>
    <t>5D75F384848E485349B34C011DF8AB5C6EB3588D693AA74ACE47DB1986001</t>
  </si>
  <si>
    <t>붙박이가구 해체  1240*250*2700  개소     ( 호표 15 )</t>
  </si>
  <si>
    <t>5D75F384848E485349B34C011DF8A95DAF23BC89E95BBD4BAD4D3B14F99038CF6765</t>
  </si>
  <si>
    <t>5D75F384848E485349B34C011DF8A95DAF23BC89E95BBD4BAD4D3B14F99038CF6493</t>
  </si>
  <si>
    <t>5D75F384848E485349B34C011DF8A95C6EB3588D693AA74ACE47DB1986001</t>
  </si>
  <si>
    <t>붙박이가구 해체  11200*300*2700  개소     ( 호표 16 )</t>
  </si>
  <si>
    <t>5D75F384848E485349B34C011DF8A75DAF23BC89E95BBD4BAD4D3B14F99038CF6765</t>
  </si>
  <si>
    <t>5D75F384848E485349B34C011DF8A75DAF23BC89E95BBD4BAD4D3B14F99038CF6493</t>
  </si>
  <si>
    <t>5D75F384848E485349B34C011DF8A75C6EB3588D693AA74ACE47DB1986001</t>
  </si>
  <si>
    <t>붙박이가구 해체  3510*450*2700  개소     ( 호표 17 )</t>
  </si>
  <si>
    <t>5D75F384848E485349B34C011DFB635DAF23BC89E95BBD4BAD4D3B14F99038CF6765</t>
  </si>
  <si>
    <t>5D75F384848E485349B34C011DFB635DAF23BC89E95BBD4BAD4D3B14F99038CF6493</t>
  </si>
  <si>
    <t>5D75F384848E485349B34C011DFB635C6EB3588D693AA74ACE47DB1986001</t>
  </si>
  <si>
    <t>의자 해체  7700*550*450  개소     ( 호표 18 )</t>
  </si>
  <si>
    <t>5D75F384848E485349B34C011DFA5D5DAF23BC89E95BBD4BAD4D3B14F99038CF6765</t>
  </si>
  <si>
    <t>5D75F384848E485349B34C011DFA5D5DAF23BC89E95BBD4BAD4D3B14F99038CF6493</t>
  </si>
  <si>
    <t>5D75F384848E485349B34C011DFA5D5C6EB3588D693AA74ACE47DB1986001</t>
  </si>
  <si>
    <t>의자 해체  3100*640*450  개소     ( 호표 19 )</t>
  </si>
  <si>
    <t>5D75F384848E485349B34C011DFA595DAF23BC89E95BBD4BAD4D3B14F99038CF6765</t>
  </si>
  <si>
    <t>5D75F384848E485349B34C011DFA595DAF23BC89E95BBD4BAD4D3B14F99038CF6493</t>
  </si>
  <si>
    <t>5D75F384848E485349B34C011DFA595C6EB3588D693AA74ACE47DB1986001</t>
  </si>
  <si>
    <t>신발장 해체  1200*300*2400  개소     ( 호표 20 )</t>
  </si>
  <si>
    <t>5D75F384848E485349B34C011DFD115DAF23BC89E95BBD4BAD4D3B14F99038CF6765</t>
  </si>
  <si>
    <t>5D75F384848E485349B34C011DFD115DAF23BC89E95BBD4BAD4D3B14F99038CF6493</t>
  </si>
  <si>
    <t>5D75F384848E485349B34C011DFD115C6EB3588D693AA74ACE47DB1986001</t>
  </si>
  <si>
    <t>수납장 해체  1200*300*1200  개소     ( 호표 21 )</t>
  </si>
  <si>
    <t>5D75F384848E485349B34C011DFC085DAF23BC89E95BBD4BAD4D3B14F99038CF6765</t>
  </si>
  <si>
    <t>5D75F384848E485349B34C011DFC085DAF23BC89E95BBD4BAD4D3B14F99038CF6493</t>
  </si>
  <si>
    <t>5D75F384848E485349B34C011DFC085C6EB3588D693AA74ACE47DB1986001</t>
  </si>
  <si>
    <t>수납장 해체  1540*300*2400  개소     ( 호표 22 )</t>
  </si>
  <si>
    <t>5D75F384848E485349B34C011DFC0A5DAF23BC89E95BBD4BAD4D3B14F99038CF6765</t>
  </si>
  <si>
    <t>5D75F384848E485349B34C011DFC0A5DAF23BC89E95BBD4BAD4D3B14F99038CF6493</t>
  </si>
  <si>
    <t>5D75F384848E485349B34C011DFC0A5C6EB3588D693AA74ACE47DB1986001</t>
  </si>
  <si>
    <t>수납장 해체  5660*300*2400  개소     ( 호표 23 )</t>
  </si>
  <si>
    <t>5D75F384848E485349B34C011DFC0C5DAF23BC89E95BBD4BAD4D3B14F99038CF6765</t>
  </si>
  <si>
    <t>5D75F384848E485349B34C011DFC0C5DAF23BC89E95BBD4BAD4D3B14F99038CF6493</t>
  </si>
  <si>
    <t>5D75F384848E485349B34C011DFC0C5C6EB3588D693AA74ACE47DB1986001</t>
  </si>
  <si>
    <t>수납장 해체  2200*600*2150  개소     ( 호표 24 )</t>
  </si>
  <si>
    <t>5D75F384848E485349B34C011DFC0E5DAF23BC89E95BBD4BAD4D3B14F99038CF6765</t>
  </si>
  <si>
    <t>5D75F384848E485349B34C011DFC0E5DAF23BC89E95BBD4BAD4D3B14F99038CF6493</t>
  </si>
  <si>
    <t>5D75F384848E485349B34C011DFC0E5C6EB3588D693AA74ACE47DB1986001</t>
  </si>
  <si>
    <t>수납장 해체  2200*600*2250  개소     ( 호표 25 )</t>
  </si>
  <si>
    <t>5D75F384848E485349B34C011DFC005DAF23BC89E95BBD4BAD4D3B14F99038CF6765</t>
  </si>
  <si>
    <t>5D75F384848E485349B34C011DFC005DAF23BC89E95BBD4BAD4D3B14F99038CF6493</t>
  </si>
  <si>
    <t>5D75F384848E485349B34C011DFC005C6EB3588D693AA74ACE47DB1986001</t>
  </si>
  <si>
    <t>수납장 해체  700*300*900  개소     ( 호표 26 )</t>
  </si>
  <si>
    <t>5D75F384848E485349B34C011DFFDC5DAF23BC89E95BBD4BAD4D3B14F99038CF6765</t>
  </si>
  <si>
    <t>5D75F384848E485349B34C011DFFDC5DAF23BC89E95BBD4BAD4D3B14F99038CF6493</t>
  </si>
  <si>
    <t>5D75F384848E485349B34C011DFFDC5C6EB3588D693AA74ACE47DB1986001</t>
  </si>
  <si>
    <t>수납장 해체  350*300*900  개소     ( 호표 27 )</t>
  </si>
  <si>
    <t>5D75F384848E485349B34C011DFFDE5DAF23BC89E95BBD4BAD4D3B14F99038CF6765</t>
  </si>
  <si>
    <t>5D75F384848E485349B34C011DFFDE5DAF23BC89E95BBD4BAD4D3B14F99038CF6493</t>
  </si>
  <si>
    <t>5D75F384848E485349B34C011DFFDE5C6EB3588D693AA74ACE47DB1986001</t>
  </si>
  <si>
    <t>책장 해체  350*300*1850  개소     ( 호표 28 )</t>
  </si>
  <si>
    <t>5D75F384848E485349B34C011DFFD95DAF23BC89E95BBD4BAD4D3B14F99038CF6765</t>
  </si>
  <si>
    <t>5D75F384848E485349B34C011DFFD95DAF23BC89E95BBD4BAD4D3B14F99038CF6493</t>
  </si>
  <si>
    <t>5D75F384848E485349B34C011DFFD95C6EB3588D693AA74ACE47DB1986001</t>
  </si>
  <si>
    <t>책장 해체  400*300*1850  개소     ( 호표 29 )</t>
  </si>
  <si>
    <t>5D75F384848E485349B34C011DFFD85DAF23BC89E95BBD4BAD4D3B14F99038CF6765</t>
  </si>
  <si>
    <t>5D75F384848E485349B34C011DFFD85DAF23BC89E95BBD4BAD4D3B14F99038CF6493</t>
  </si>
  <si>
    <t>5D75F384848E485349B34C011DFFD85C6EB3588D693AA74ACE47DB1986001</t>
  </si>
  <si>
    <t>책장 해체  450*300*1850  개소     ( 호표 30 )</t>
  </si>
  <si>
    <t>5D75F384848E485349B34C011DFFDA5DAF23BC89E95BBD4BAD4D3B14F99038CF6765</t>
  </si>
  <si>
    <t>5D75F384848E485349B34C011DFFDA5DAF23BC89E95BBD4BAD4D3B14F99038CF6493</t>
  </si>
  <si>
    <t>5D75F384848E485349B34C011DFFDA5C6EB3588D693AA74ACE47DB1986001</t>
  </si>
  <si>
    <t>책장 해체  500*300*1850  개소     ( 호표 31 )</t>
  </si>
  <si>
    <t>5D75F384848E485349B34C011DFFD45DAF23BC89E95BBD4BAD4D3B14F99038CF6765</t>
  </si>
  <si>
    <t>5D75F384848E485349B34C011DFFD45DAF23BC89E95BBD4BAD4D3B14F99038CF6493</t>
  </si>
  <si>
    <t>5D75F384848E485349B34C011DFFD45C6EB3588D693AA74ACE47DB1986001</t>
  </si>
  <si>
    <t>책장 해체  600*300*1850  개소     ( 호표 32 )</t>
  </si>
  <si>
    <t>5D75F384848E485349B34C011DFE365DAF23BC89E95BBD4BAD4D3B14F99038CF6765</t>
  </si>
  <si>
    <t>5D75F384848E485349B34C011DFE365DAF23BC89E95BBD4BAD4D3B14F99038CF6493</t>
  </si>
  <si>
    <t>5D75F384848E485349B34C011DFE365C6EB3588D693AA74ACE47DB1986001</t>
  </si>
  <si>
    <t>책장 해체  1800*500*1800  개소     ( 호표 33 )</t>
  </si>
  <si>
    <t>5D75F384848E485349B34C011DFE305DAF23BC89E95BBD4BAD4D3B14F99038CF6765</t>
  </si>
  <si>
    <t>5D75F384848E485349B34C011DFE305DAF23BC89E95BBD4BAD4D3B14F99038CF6493</t>
  </si>
  <si>
    <t>5D75F384848E485349B34C011DFE305C6EB3588D693AA74ACE47DB1986001</t>
  </si>
  <si>
    <t>책장 해체  2400*500*2150  개소     ( 호표 34 )</t>
  </si>
  <si>
    <t>5D75F384848E485349B34C011DFE3E5DAF23BC89E95BBD4BAD4D3B14F99038CF6765</t>
  </si>
  <si>
    <t>5D75F384848E485349B34C011DFE3E5DAF23BC89E95BBD4BAD4D3B14F99038CF6493</t>
  </si>
  <si>
    <t>5D75F384848E485349B34C011DFE3E5C6EB3588D693AA74ACE47DB1986001</t>
  </si>
  <si>
    <t>책장 해체  550*300*1700  개소     ( 호표 35 )</t>
  </si>
  <si>
    <t>5D75F384848E485349B34C011DF17E5DAF23BC89E95BBD4BAD4D3B14F99038CF6765</t>
  </si>
  <si>
    <t>5D75F384848E485349B34C011DF17E5DAF23BC89E95BBD4BAD4D3B14F99038CF6493</t>
  </si>
  <si>
    <t>5D75F384848E485349B34C011DF17E5C6EB3588D693AA74ACE47DB1986001</t>
  </si>
  <si>
    <t>책장 해체  400*300*1700  개소     ( 호표 36 )</t>
  </si>
  <si>
    <t>5D75F384848E485349B34C011DF17C5DAF23BC89E95BBD4BAD4D3B14F99038CF6765</t>
  </si>
  <si>
    <t>5D75F384848E485349B34C011DF17C5DAF23BC89E95BBD4BAD4D3B14F99038CF6493</t>
  </si>
  <si>
    <t>5D75F384848E485349B34C011DF17C5C6EB3588D693AA74ACE47DB1986001</t>
  </si>
  <si>
    <t>책장 해체  1800*300*1800  개소     ( 호표 37 )</t>
  </si>
  <si>
    <t>5D75F384848E485349B34C011DF17A5DAF23BC89E95BBD4BAD4D3B14F99038CF6765</t>
  </si>
  <si>
    <t>5D75F384848E485349B34C011DF17A5DAF23BC89E95BBD4BAD4D3B14F99038CF6493</t>
  </si>
  <si>
    <t>5D75F384848E485349B34C011DF17A5C6EB3588D693AA74ACE47DB1986001</t>
  </si>
  <si>
    <t>책장 해체  1200*600*1250  개소     ( 호표 38 )</t>
  </si>
  <si>
    <t>5D75F384848E485349B34C011DF1785DAF23BC89E95BBD4BAD4D3B14F99038CF6765</t>
  </si>
  <si>
    <t>5D75F384848E485349B34C011DF1785DAF23BC89E95BBD4BAD4D3B14F99038CF6493</t>
  </si>
  <si>
    <t>5D75F384848E485349B34C011DF1785C6EB3588D693AA74ACE47DB1986001</t>
  </si>
  <si>
    <t>책장 해체  420*300*2100  개소     ( 호표 39 )</t>
  </si>
  <si>
    <t>5D75F384848E485349B34C011DF1765DAF23BC89E95BBD4BAD4D3B14F99038CF6765</t>
  </si>
  <si>
    <t>5D75F384848E485349B34C011DF1765DAF23BC89E95BBD4BAD4D3B14F99038CF6493</t>
  </si>
  <si>
    <t>5D75F384848E485349B34C011DF1765C6EB3588D693AA74ACE47DB1986001</t>
  </si>
  <si>
    <t>책장 해체  550*300*1700  개소     ( 호표 40 )</t>
  </si>
  <si>
    <t>5D75F384848E485349B34C011DF0595DAF23BC89E95BBD4BAD4D3B14F99038CF6765</t>
  </si>
  <si>
    <t>5D75F384848E485349B34C011DF0595DAF23BC89E95BBD4BAD4D3B14F99038CF6493</t>
  </si>
  <si>
    <t>5D75F384848E485349B34C011DF0595C6EB3588D693AA74ACE47DB1986001</t>
  </si>
  <si>
    <t>책장 해체  1500*400*2100  개소     ( 호표 41 )</t>
  </si>
  <si>
    <t>5D75F384848E485349B34C011DF05B5DAF23BC89E95BBD4BAD4D3B14F99038CF6765</t>
  </si>
  <si>
    <t>5D75F384848E485349B34C011DF05B5DAF23BC89E95BBD4BAD4D3B14F99038CF6493</t>
  </si>
  <si>
    <t>5D75F384848E485349B34C011DF05B5C6EB3588D693AA74ACE47DB1986001</t>
  </si>
  <si>
    <t>책장 해체  570*300*2250  개소     ( 호표 42 )</t>
  </si>
  <si>
    <t>5D75F384848E485349B34C011DF05D5DAF23BC89E95BBD4BAD4D3B14F99038CF6765</t>
  </si>
  <si>
    <t>5D75F384848E485349B34C011DF05D5DAF23BC89E95BBD4BAD4D3B14F99038CF6493</t>
  </si>
  <si>
    <t>5D75F384848E485349B34C011DF05D5C6EB3588D693AA74ACE47DB1986001</t>
  </si>
  <si>
    <t>책장 해체  3000*500*1900  개소     ( 호표 43 )</t>
  </si>
  <si>
    <t>5D75F384848E485349B34C011DF05F5DAF23BC89E95BBD4BAD4D3B14F99038CF6765</t>
  </si>
  <si>
    <t>5D75F384848E485349B34C011DF05F5DAF23BC89E95BBD4BAD4D3B14F99038CF6493</t>
  </si>
  <si>
    <t>5D75F384848E485349B34C011DF05F5C6EB3588D693AA74ACE47DB1986001</t>
  </si>
  <si>
    <t>책장 해체  3000*500*2250  개소     ( 호표 44 )</t>
  </si>
  <si>
    <t>5D75F384848E485349B34C011DF0515DAF23BC89E95BBD4BAD4D3B14F99038CF6765</t>
  </si>
  <si>
    <t>5D75F384848E485349B34C011DF0515DAF23BC89E95BBD4BAD4D3B14F99038CF6493</t>
  </si>
  <si>
    <t>5D75F384848E485349B34C011DF0515C6EB3588D693AA74ACE47DB1986001</t>
  </si>
  <si>
    <t>책장 해체  550*300*2200  개소     ( 호표 45 )</t>
  </si>
  <si>
    <t>5D75F384848E485349B34C011CD2AA5DAF23BC89E95BBD4BAD4D3B14F99038CF6765</t>
  </si>
  <si>
    <t>5D75F384848E485349B34C011CD2AA5DAF23BC89E95BBD4BAD4D3B14F99038CF6493</t>
  </si>
  <si>
    <t>5D75F384848E485349B34C011CD2AA5C6EB3588D693AA74ACE47DB1986001</t>
  </si>
  <si>
    <t>책장 해체  800*300*2200  개소     ( 호표 46 )</t>
  </si>
  <si>
    <t>5D75F384848E485349B34C011CD2A85DAF23BC89E95BBD4BAD4D3B14F99038CF6765</t>
  </si>
  <si>
    <t>5D75F384848E485349B34C011CD2A85DAF23BC89E95BBD4BAD4D3B14F99038CF6493</t>
  </si>
  <si>
    <t>5D75F384848E485349B34C011CD2A85C6EB3588D693AA74ACE47DB1986001</t>
  </si>
  <si>
    <t>락커 해체  1600*300*2650  개소     ( 호표 47 )</t>
  </si>
  <si>
    <t>5D75F384848E485349B34C011CD3B35DAF23BC89E95BBD4BAD4D3B14F99038CF6765</t>
  </si>
  <si>
    <t>5D75F384848E485349B34C011CD3B35DAF23BC89E95BBD4BAD4D3B14F99038CF6493</t>
  </si>
  <si>
    <t>5D75F384848E485349B34C011CD3B35C6EB3588D693AA74ACE47DB1986001</t>
  </si>
  <si>
    <t>도서검색대 해체  1400*400*950  개소     ( 호표 48 )</t>
  </si>
  <si>
    <t>5D75F384848E485349B34C011CD1845DAF23BC89E95BBD4BAD4D3B14F99038CF6765</t>
  </si>
  <si>
    <t>5D75F384848E485349B34C011CD1845DAF23BC89E95BBD4BAD4D3B14F99038CF6493</t>
  </si>
  <si>
    <t>5D75F384848E485349B34C011CD1845C6EB3588D693AA74ACE47DB1986001</t>
  </si>
  <si>
    <t>PC검색대 해체  850*400*950  개소     ( 호표 49 )</t>
  </si>
  <si>
    <t>5D75F384848E485349B34C011CD1805DAF23BC89E95BBD4BAD4D3B14F99038CF6765</t>
  </si>
  <si>
    <t>5D75F384848E485349B34C011CD1805DAF23BC89E95BBD4BAD4D3B14F99038CF6493</t>
  </si>
  <si>
    <t>5D75F384848E485349B34C011CD1805C6EB3588D693AA74ACE47DB1986001</t>
  </si>
  <si>
    <t>안내데스크 해체  2000*700*950  개소     ( 호표 50 )</t>
  </si>
  <si>
    <t>5D75F384848E485349B34C011CDAE05DAF23BC89E95BBD4BAD4D3B14F99038CF6765</t>
  </si>
  <si>
    <t>5D75F384848E485349B34C011CDAE05DAF23BC89E95BBD4BAD4D3B14F99038CF6493</t>
  </si>
  <si>
    <t>5D75F384848E485349B34C011CDAE05C6EB3588D693AA74ACE47DB1986001</t>
  </si>
  <si>
    <t>안내데스크 해체  1900+1220*700*950  개소     ( 호표 51 )</t>
  </si>
  <si>
    <t>5D75F384848E485349B34C011CDAE25DAF23BC89E95BBD4BAD4D3B14F99038CF6765</t>
  </si>
  <si>
    <t>5D75F384848E485349B34C011CDAE25DAF23BC89E95BBD4BAD4D3B14F99038CF6493</t>
  </si>
  <si>
    <t>5D75F384848E485349B34C011CDAE25C6EB3588D693AA74ACE47DB1986001</t>
  </si>
  <si>
    <t>안내데스크 해체  3900+16000*700*950  개소     ( 호표 52 )</t>
  </si>
  <si>
    <t>5D75F384848E485349B34C011CDAE45DAF23BC89E95BBD4BAD4D3B14F99038CF6765</t>
  </si>
  <si>
    <t>5D75F384848E485349B34C011CDAE45DAF23BC89E95BBD4BAD4D3B14F99038CF6493</t>
  </si>
  <si>
    <t>5D75F384848E485349B34C011CDAE45C6EB3588D693AA74ACE47DB1986001</t>
  </si>
  <si>
    <t>유모차보관대 해체    개소     ( 호표 53 )</t>
  </si>
  <si>
    <t>5D75F384848E485349B34C011CDB895DAF23BC89E95BBD4BAD4D3B14F99038CF6765</t>
  </si>
  <si>
    <t>5D75F384848E485349B34C011CDB895DAF23BC89E95BBD4BAD4D3B14F99038CF6493</t>
  </si>
  <si>
    <t>5D75F384848E485349B34C011CDB895C6EB3588D693AA74ACE47DB1986001</t>
  </si>
  <si>
    <t>국기게양대 해체  2500*450*750  개소     ( 호표 54 )</t>
  </si>
  <si>
    <t>5D75F384848E485349B34C011A251E5D75F38484A97E0A446B46D910B2C1</t>
  </si>
  <si>
    <t>국기게양대 해체  3600*420*400  개소     ( 호표 55 )</t>
  </si>
  <si>
    <t>5D75F384848E485349B34C011A24705D75F38484A97E0A446B46D910B2C1</t>
  </si>
  <si>
    <t>양변기 해체    EA     ( 호표 56 )</t>
  </si>
  <si>
    <t>5D75F384848E485349B34C01191FCD5DAF23BC89E95BBD4BAD4D3B14F99038CF6493</t>
  </si>
  <si>
    <t>소변기 해체    EA     ( 호표 57 )</t>
  </si>
  <si>
    <t>5D75F384848E485349B34C01191FC95DAF23BC89E95BBD4BAD4D3B14F99038CF6493</t>
  </si>
  <si>
    <t>청소용수채 해체    EA     ( 호표 58 )</t>
  </si>
  <si>
    <t>5D75F384848E485349B34C01191FC55DAF23BC89E95BBD4BAD4D3B14F99038CF6493</t>
  </si>
  <si>
    <t>세면대 해체  1350*550  EA     ( 호표 59 )</t>
  </si>
  <si>
    <t>5D75F384848E485349B34C011919A15DAF23BC89E95BBD4BAD4D3B14F99038CF6493</t>
  </si>
  <si>
    <t>세면대 해체  D550  EA     ( 호표 60 )</t>
  </si>
  <si>
    <t>5D75F384848E485349B34C011919AC5DAF23BC89E95BBD4BAD4D3B14F99038CF6493</t>
  </si>
  <si>
    <t>세면대 해체  500*420  EA     ( 호표 61 )</t>
  </si>
  <si>
    <t>5D75F384848E485349B34C011916D15DAF23BC89E95BBD4BAD4D3B14F99038CF6493</t>
  </si>
  <si>
    <t>핸드레일 해체    M     ( 호표 62 )</t>
  </si>
  <si>
    <t>5D75F384848E485349B34C011916D55DAF23BC89E95BBD4BAD4D3B14F99038CF6493</t>
  </si>
  <si>
    <t>유리난간 해체    M     ( 호표 63 )</t>
  </si>
  <si>
    <t>5D75F384848E485349B34C011916D75DAF23BC89E95BBD4BAD4D3B14F99038CF6493</t>
  </si>
  <si>
    <t>목재안전난간 해체    M     ( 호표 64 )</t>
  </si>
  <si>
    <t>5D75F384848E485349B34C011916D95DAF23BC89E95BBD4BAD4D3B14F99038CF6493</t>
  </si>
  <si>
    <t>콘크리트구조물 헐기(기계)  장애물 미제거(기준높이 10m 이하), 50m3/일당  M3  유지 3-1-2   ( 호표 65 )</t>
  </si>
  <si>
    <t>5DAF23BC89E95BBD4BAD4D3B14F99038CF6492</t>
  </si>
  <si>
    <t>5D75F38484A97E0A446B46D911594B5DAF23BC89E95BBD4BAD4D3B14F99038CF6492</t>
  </si>
  <si>
    <t>5D75F38484A97E0A446B46D911594B5DAF23BC89E95BBD4BAD4D3B14F99038CF6493</t>
  </si>
  <si>
    <t>5D75F38484A97E0A446B46D911594B5C6EB3588D693AA74ACE47DB1986001</t>
  </si>
  <si>
    <t>5D75F38484A97E0A446B46D911594B5A6D43308E7A095B459B4C3F1B7D6EE41206504C</t>
  </si>
  <si>
    <t>5D75F38484A97E0A446B46D911594B5A6D43308E7A095B4018423C1414203B3F7637E5</t>
  </si>
  <si>
    <t>5D75F38484A97E0A446B46D911594B5A6D43308E7A095B459B4C3F1A503CBE51F94400</t>
  </si>
  <si>
    <t>콘크리트구조물 헐기(기계)  장애물 제거(기준높이 10m 이하), 45m3/일당  M3  유지 3-1-2   ( 호표 66 )</t>
  </si>
  <si>
    <t>5DAF23BC89E95BBD4BAD4D3B14F99038CF65BA</t>
  </si>
  <si>
    <t>5D75F38484A97E0A446B46D910B2C15DAF23BC89E95BBD4BAD4D3B14F99038CF65BA</t>
  </si>
  <si>
    <t>5D75F38484A97E0A446B46D910B2C15DAF23BC89E95BBD4BAD4D3B14F99038CF6492</t>
  </si>
  <si>
    <t>5D75F38484A97E0A446B46D910B2C15DAF23BC89E95BBD4BAD4D3B14F99038CF6493</t>
  </si>
  <si>
    <t>5D75F38484A97E0A446B46D910B2C15C6EB3588D693AA74ACE47DB1986001</t>
  </si>
  <si>
    <t>5D75F38484A97E0A446B46D910B2C15A6D43308E7A095B459B4C3F1B7D6EE41206504C</t>
  </si>
  <si>
    <t>5D75F38484A97E0A446B46D910B2C15A6D43308E7A095B4018423C1414203B3F7637E5</t>
  </si>
  <si>
    <t>5D75F38484A97E0A446B46D910B2C15A6D43308E7A095B459B4C3F1A503CBE51F94400</t>
  </si>
  <si>
    <t>산소가스</t>
  </si>
  <si>
    <t>기체</t>
  </si>
  <si>
    <t>5A7F83048B8138F24E9F426114E35CEE3CE1AE</t>
  </si>
  <si>
    <t>5D75F38484A97E0A446B46D910B2C15A7F83048B8138F24E9F426114E35CEE3CE1AE</t>
  </si>
  <si>
    <t>아세틸렌가스</t>
  </si>
  <si>
    <t>아세틸렌가스, kg</t>
  </si>
  <si>
    <t>5A7FF3B58592B492416E40F01BAD8DB0144852</t>
  </si>
  <si>
    <t>5D75F38484A97E0A446B46D910B2C15A7FF3B58592B492416E40F01BAD8DB0144852</t>
  </si>
  <si>
    <t>조적구조물 헐기(대형장비)  장애물 미제거(기준높이 10m 이하)  M3     ( 호표 67 )</t>
  </si>
  <si>
    <t>5D75F38484A97E0A446B46D910B0135DAF23BC89E95BBD4BAD4D3B14F99038CF6492</t>
  </si>
  <si>
    <t>5D75F38484A97E0A446B46D910B0135DAF23BC89E95BBD4BAD4D3B14F99038CF6493</t>
  </si>
  <si>
    <t>5D75F38484A97E0A446B46D910B0135C6EB3588D693AA74ACE47DB1986001</t>
  </si>
  <si>
    <t>5D75F38484A97E0A446B46D910B0135A6D43308E7A095B459B4C3F1B7D6EE41206504C</t>
  </si>
  <si>
    <t>5D75F38484A97E0A446B46D910B0135A6D43308E7A095B4018423C1414203B3F7637E5</t>
  </si>
  <si>
    <t>5D75F38484A97E0A446B46D910B0135A6D43308E7A095B459B4C3F1A503CBE51F94400</t>
  </si>
  <si>
    <t>흡음텍스 해체    M2  유지 3-2-2   ( 호표 68 )</t>
  </si>
  <si>
    <t>5D75F384841B6DD749DA4AD814ED395DAF23BC89E95BBD4BAD4D3B14F99038CF6765</t>
  </si>
  <si>
    <t>5D75F384841B6DD749DA4AD814ED395DAF23BC89E95BBD4BAD4D3B14F99038CF6493</t>
  </si>
  <si>
    <t>자작나무합판 해체  천정마감  M2     ( 호표 69 )</t>
  </si>
  <si>
    <t>5D75F384841B6DD749DA4AD814EEC55DAF23BC89E95BBD4BAD4D3B14F99038CF6765</t>
  </si>
  <si>
    <t>5D75F384841B6DD749DA4AD814EEC55DAF23BC89E95BBD4BAD4D3B14F99038CF6493</t>
  </si>
  <si>
    <t>경량천장철골틀 해체    M2  유지 3-2-3   ( 호표 70 )</t>
  </si>
  <si>
    <t>5D75F384841B6DD749DB4B3E1FD0205DAF23BC89E95BBD4BAD4D3B14F99038CF6765</t>
  </si>
  <si>
    <t>5D75F384841B6DD749DB4B3E1FD0205DAF23BC89E95BBD4BAD4D3B14F99038CF6493</t>
  </si>
  <si>
    <t>5D75F384841B6DD749DB4B3E1FD0205C6EB3588D693AA74ACE47DB1986001</t>
  </si>
  <si>
    <t>금속천장재 해체  천장틀포함  M2     ( 호표 71 )</t>
  </si>
  <si>
    <t>5D75F384841B6DD749DB4B3E1FD3F15DAF23BC89E95BBD4BAD4D3B14F99038CF6765</t>
  </si>
  <si>
    <t>5D75F384841B6DD749DB4B3E1FD3F15DAF23BC89E95BBD4BAD4D3B14F99038CF6493</t>
  </si>
  <si>
    <t>5D75F384841B6DD749DB4B3E1FD3F15C6EB3588D693AA74ACE47DB1986001</t>
  </si>
  <si>
    <t>경량벽체철골틀 해체    M2  유지 3-2-5   ( 호표 72 )</t>
  </si>
  <si>
    <t>5D75F384841B6DD749DD46141BFB555DAF23BC89E95BBD4BAD4D3B14F99038CF6765</t>
  </si>
  <si>
    <t>5D75F384841B6DD749DD46141BFB555DAF23BC89E95BBD4BAD4D3B14F99038CF6493</t>
  </si>
  <si>
    <t>5D75F384841B6DD749DD46141BFB555C6EB3588D693AA74ACE47DB1986001</t>
  </si>
  <si>
    <t>칸막이벽 해체    M2     ( 호표 73 )</t>
  </si>
  <si>
    <t>5D75F384841B6DD749DD46141BF8805D75F384841B6DD749DD46141BFB55</t>
  </si>
  <si>
    <t>5D75F384841B6DD749DD46141BF8805D75F384841B6DD749DE4083156A77</t>
  </si>
  <si>
    <t>샌드위치패널 해체  벽  M2     ( 호표 74 )</t>
  </si>
  <si>
    <t>5D75F384841B6DD749DD46141BFF315DAF23BC89E95BBD4BAD4D3B14F99038CF6765</t>
  </si>
  <si>
    <t>5D75F384841B6DD749DD46141BFF315DAF23BC89E95BBD4BAD4D3B14F99038CF6493</t>
  </si>
  <si>
    <t>5D75F384841B6DD749DD46141BFF315C6EB3588D693AA74ACE47DB1986001</t>
  </si>
  <si>
    <t>샌드위치패널 해체  지붕  M2     ( 호표 75 )</t>
  </si>
  <si>
    <t>5D75F384841B6DD749DD46141BFF335DAF23BC89E95BBD4BAD4D3B14F99038CF6765</t>
  </si>
  <si>
    <t>5D75F384841B6DD749DD46141BFF335DAF23BC89E95BBD4BAD4D3B14F99038CF6493</t>
  </si>
  <si>
    <t>5D75F384841B6DD749DD46141BFF335C6EB3588D693AA74ACE47DB1986001</t>
  </si>
  <si>
    <t>석고판 해체  벽  M2  유지 3-2-6   ( 호표 76 )</t>
  </si>
  <si>
    <t>5D75F384841B6DD749DE4083156A775DAF23BC89E95BBD4BAD4D3B14F99038CF6765</t>
  </si>
  <si>
    <t>5D75F384841B6DD749DE4083156A775DAF23BC89E95BBD4BAD4D3B14F99038CF6493</t>
  </si>
  <si>
    <t>5D75F384841B6DD749DE4083156A775C6EB3588D693AA74ACE47DB1986001</t>
  </si>
  <si>
    <t>자작나무합판 해체  벽(틀포함)  M2     ( 호표 77 )</t>
  </si>
  <si>
    <t>5D75F384841B6DD749DE4083156A755D75F384841B6DD749DD46141BFB55</t>
  </si>
  <si>
    <t>5D75F384841B6DD749DE4083156A755D75F384841B6DD749DE4083156A77</t>
  </si>
  <si>
    <t>목재(멀바우)마감 해체  벽(틀포함)  M2     ( 호표 78 )</t>
  </si>
  <si>
    <t>5D75F384841B6DD749DE4083156A725D75F384841B6DD749DD46141BFB55</t>
  </si>
  <si>
    <t>5D75F384841B6DD749DE4083156A725D75F384841B6DD749DE4083156A77</t>
  </si>
  <si>
    <t>석고판 해체  천장  M2  유지 3-2-6   ( 호표 79 )</t>
  </si>
  <si>
    <t>5D75F384841B6DD749DE40831569505DAF23BC89E95BBD4BAD4D3B14F99038CF6765</t>
  </si>
  <si>
    <t>5D75F384841B6DD749DE40831569505DAF23BC89E95BBD4BAD4D3B14F99038CF6493</t>
  </si>
  <si>
    <t>5D75F384841B6DD749DE40831569505C6EB3588D693AA74ACE47DB1986001</t>
  </si>
  <si>
    <t>석고판 해체  천장 (천장지포함)  M2     ( 호표 80 )</t>
  </si>
  <si>
    <t>5D75F384841B6DD749DE40831569555DAF23BC89E95BBD4BAD4D3B14F99038CF6765</t>
  </si>
  <si>
    <t>5D75F384841B6DD749DE40831569555DAF23BC89E95BBD4BAD4D3B14F99038CF6493</t>
  </si>
  <si>
    <t>5D75F384841B6DD749DE40831569555C6EB3588D693AA74ACE47DB1986001</t>
  </si>
  <si>
    <t>칠판해체  2400*1200  EA     ( 호표 81 )</t>
  </si>
  <si>
    <t>5D75F384841B6DD749DE408315684F5DAF23BC89E95BBD4BAD4D3B14F99038CF6765</t>
  </si>
  <si>
    <t>5D75F384841B6DD749DE408315684F5DAF23BC89E95BBD4BAD4D3B14F99038CF6493</t>
  </si>
  <si>
    <t>5D75F384841B6DD749DE408315684F5C6EB3588D693AA74ACE47DB1986001</t>
  </si>
  <si>
    <t>화장실칸막이 해체    M2     ( 호표 82 )</t>
  </si>
  <si>
    <t>5D75F384841B6DD749DE4083156FFC5DAF23BC89E95BBD4BAD4D3B14F99038CF6765</t>
  </si>
  <si>
    <t>5D75F384841B6DD749DE4083156FFC5DAF23BC89E95BBD4BAD4D3B14F99038CF6493</t>
  </si>
  <si>
    <t>5D75F384841B6DD749DE4083156FFC5C6EB3588D693AA74ACE47DB1986001</t>
  </si>
  <si>
    <t>유리블럭해체    M2     ( 호표 83 )</t>
  </si>
  <si>
    <t>5D75F384841B6DD749DE4083156ED75DAF23BC89E95BBD4BAD4D3B14F99038CF6765</t>
  </si>
  <si>
    <t>5D75F384841B6DD749DE4083156ED75DAF23BC89E95BBD4BAD4D3B14F99038CF6493</t>
  </si>
  <si>
    <t>5D75F384841B6DD749DE4083156ED75C6EB3588D693AA74ACE47DB1986001</t>
  </si>
  <si>
    <t>도배 해체  벽  M2  유지 3-2-7   ( 호표 84 )</t>
  </si>
  <si>
    <t>도배공</t>
  </si>
  <si>
    <t>5DAF23BC89E95BBD4BAD4D3B14F99038CF6764</t>
  </si>
  <si>
    <t>5D75F384841B6DD749DF42E318C2775DAF23BC89E95BBD4BAD4D3B14F99038CF6764</t>
  </si>
  <si>
    <t>5D75F384841B6DD749DF42E318C2775DAF23BC89E95BBD4BAD4D3B14F99038CF6493</t>
  </si>
  <si>
    <t>PVC계바닥재 해체    M2  유지 3-2-8   ( 호표 85 )</t>
  </si>
  <si>
    <t>5D75F384841B6DD749D04A9B1061B45DAF23BC89E95BBD4BAD4D3B14F99038CF6765</t>
  </si>
  <si>
    <t>5D75F384841B6DD749D04A9B1061B45DAF23BC89E95BBD4BAD4D3B14F99038CF6493</t>
  </si>
  <si>
    <t>강화마루 해체  바닥, 틀포함  M2     ( 호표 86 )</t>
  </si>
  <si>
    <t>5D75F384841B6DD749D04A9B10625A5DAF23BC89E95BBD4BAD4D3B14F99038CF6765</t>
  </si>
  <si>
    <t>5D75F384841B6DD749D04A9B10625A5DAF23BC89E95BBD4BAD4D3B14F99038CF6493</t>
  </si>
  <si>
    <t>잡재료 및 공구손료</t>
  </si>
  <si>
    <t>5D75F384841B6DD749D04A9B10625A5C6EB3588D693AA74ACE47DB1986001</t>
  </si>
  <si>
    <t>목재데크 해체  바닥, 틀포함  M2     ( 호표 87 )</t>
  </si>
  <si>
    <t>5D75F384841B6DD749D04A9B1063605DAF23BC89E95BBD4BAD4D3B14F99038CF6765</t>
  </si>
  <si>
    <t>5D75F384841B6DD749D04A9B1063605DAF23BC89E95BBD4BAD4D3B14F99038CF6493</t>
  </si>
  <si>
    <t>5D75F384841B6DD749D04A9B1063605C6EB3588D693AA74ACE47DB1986001</t>
  </si>
  <si>
    <t>탄성바닥재 해체  바닥  M2     ( 호표 88 )</t>
  </si>
  <si>
    <t>5D75F384841B6DD749D04A9B1064095DAF23BC89E95BBD4BAD4D3B14F99038CF6765</t>
  </si>
  <si>
    <t>5D75F384841B6DD749D04A9B1064095DAF23BC89E95BBD4BAD4D3B14F99038CF6493</t>
  </si>
  <si>
    <t>타일 해체  바닥, 몰탈포함  M2     ( 호표 89 )</t>
  </si>
  <si>
    <t>5DAF23BC89E95BBD4BAD4D3B14F99038CF6657</t>
  </si>
  <si>
    <t>5D75F384841B6DD749D14B0A123AA95DAF23BC89E95BBD4BAD4D3B14F99038CF6657</t>
  </si>
  <si>
    <t>5D75F384841B6DD749D14B0A123AA95DAF23BC89E95BBD4BAD4D3B14F99038CF6493</t>
  </si>
  <si>
    <t>인력품의 6%</t>
  </si>
  <si>
    <t>5D75F384841B6DD749D14B0A123AA95C6EB3588D693AA74ACE47DB1986001</t>
  </si>
  <si>
    <t>5D75F384841B6DD749D14B0A123AA95D75F38484A97E0A446B46D911594B</t>
  </si>
  <si>
    <t>타일 해체  벽, 몰탈포함  M2     ( 호표 90 )</t>
  </si>
  <si>
    <t>5D75F384841B6DD749D14B0A123BB65DAF23BC89E95BBD4BAD4D3B14F99038CF6657</t>
  </si>
  <si>
    <t>5D75F384841B6DD749D14B0A123BB65DAF23BC89E95BBD4BAD4D3B14F99038CF6493</t>
  </si>
  <si>
    <t>5D75F384841B6DD749D14B0A123BB65C6EB3588D693AA74ACE47DB1986001</t>
  </si>
  <si>
    <t>5D75F384841B6DD749D14B0A123BB65D75F38484A97E0A446B46D911594B</t>
  </si>
  <si>
    <t>테라죠타일 해체  바닥, 몰탈포함  M2     ( 호표 91 )</t>
  </si>
  <si>
    <t>5D75F384841B6DD749D14B0A13DC515DAF23BC89E95BBD4BAD4D3B14F99038CF6657</t>
  </si>
  <si>
    <t>5D75F384841B6DD749D14B0A13DC515DAF23BC89E95BBD4BAD4D3B14F99038CF6493</t>
  </si>
  <si>
    <t>5D75F384841B6DD749D14B0A13DC515C6EB3588D693AA74ACE47DB1986001</t>
  </si>
  <si>
    <t>5D75F384841B6DD749D14B0A13DC515D75F38484A97E0A446B46D911594B</t>
  </si>
  <si>
    <t>PVC창호(문) 해체    M2     ( 호표 92 )</t>
  </si>
  <si>
    <t>5DAF23BC89E95BBD4BAD4D3B14F99038CF665B</t>
  </si>
  <si>
    <t>5D75F38781D6F90944B24B031956995DAF23BC89E95BBD4BAD4D3B14F99038CF665B</t>
  </si>
  <si>
    <t>5D75F38781D6F90944B24B031956995DAF23BC89E95BBD4BAD4D3B14F99038CF6493</t>
  </si>
  <si>
    <t>5D75F38781D6F90944B24B031956995C6EB3588D693AA74ACE47DB1986001</t>
  </si>
  <si>
    <t>PVC창호(창) 해체    M2     ( 호표 93 )</t>
  </si>
  <si>
    <t>5D75F38781D6F90944B24B0319569B5DAF23BC89E95BBD4BAD4D3B14F99038CF665B</t>
  </si>
  <si>
    <t>5D75F38781D6F90944B24B0319569B5DAF23BC89E95BBD4BAD4D3B14F99038CF6493</t>
  </si>
  <si>
    <t>5D75F38781D6F90944B24B0319569B5C6EB3588D693AA74ACE47DB1986001</t>
  </si>
  <si>
    <t>알루미늄창호 해체    M2     ( 호표 94 )</t>
  </si>
  <si>
    <t>5D75F38781D6F90944B24B031951165DAF23BC89E95BBD4BAD4D3B14F99038CF665B</t>
  </si>
  <si>
    <t>5D75F38781D6F90944B24B031951165DAF23BC89E95BBD4BAD4D3B14F99038CF6493</t>
  </si>
  <si>
    <t>5D75F38781D6F90944B24B031951165C6EB3588D693AA74ACE47DB1986001</t>
  </si>
  <si>
    <t>스텐레스창호 해체    M2     ( 호표 95 )</t>
  </si>
  <si>
    <t>5D75F38781D6F90944B24B031950715DAF23BC89E95BBD4BAD4D3B14F99038CF665B</t>
  </si>
  <si>
    <t>5D75F38781D6F90944B24B031950715DAF23BC89E95BBD4BAD4D3B14F99038CF6493</t>
  </si>
  <si>
    <t>5D75F38781D6F90944B24B031950715C6EB3588D693AA74ACE47DB1986001</t>
  </si>
  <si>
    <t>철재창호 해체    M2     ( 호표 96 )</t>
  </si>
  <si>
    <t>5D75F38781D6F90944B24B031953C55DAF23BC89E95BBD4BAD4D3B14F99038CF665B</t>
  </si>
  <si>
    <t>5D75F38781D6F90944B24B031953C55DAF23BC89E95BBD4BAD4D3B14F99038CF6493</t>
  </si>
  <si>
    <t>5D75F38781D6F90944B24B031953C55C6EB3588D693AA74ACE47DB1986001</t>
  </si>
  <si>
    <t>목재창호 해체    M2     ( 호표 97 )</t>
  </si>
  <si>
    <t>5D75F38781D6F90944B24B0319523C5DAF23BC89E95BBD4BAD4D3B14F99038CF665B</t>
  </si>
  <si>
    <t>5D75F38781D6F90944B24B0319523C5DAF23BC89E95BBD4BAD4D3B14F99038CF6493</t>
  </si>
  <si>
    <t>5D75F38781D6F90944B24B0319523C5C6EB3588D693AA74ACE47DB1986001</t>
  </si>
  <si>
    <t>방범셔터 해체    M2     ( 호표 98 )</t>
  </si>
  <si>
    <t>5D75F38781D6F90944B24B03195DC65DAF23BC89E95BBD4BAD4D3B14F99038CF665B</t>
  </si>
  <si>
    <t>5D75F38781D6F90944B24B03195DC65DAF23BC89E95BBD4BAD4D3B14F99038CF6493</t>
  </si>
  <si>
    <t>5D75F38781D6F90944B24B03195DC65C6EB3588D693AA74ACE47DB1986001</t>
  </si>
  <si>
    <t>외줄비계 설치및해체/철거용  H=10m 이하  ㎡     ( 호표 99 )</t>
  </si>
  <si>
    <t>5DAF23BC89E95BBD4BAD4D3B14F99038CF6497</t>
  </si>
  <si>
    <t>5D5003DE8522FF8F4B3043BC19C70A5DAF23BC89E95BBD4BAD4D3B14F99038CF6497</t>
  </si>
  <si>
    <t>5D5003DE8522FF8F4B3043BC19C70A5DAF23BC89E95BBD4BAD4D3B14F99038CF6493</t>
  </si>
  <si>
    <t>5D5003DE8522FF8F4B3043BC19C70A5C6EB3588D693AA74ACE47DB1985002</t>
  </si>
  <si>
    <t>5A5CD3DF8078DCF24ECB4A3E1609B976CEADC0</t>
  </si>
  <si>
    <t>5D5003DE8522FF8F4B3043BC19C70A5A5CD3DF8078DCF24ECB4A3E1609B976CEADC0</t>
  </si>
  <si>
    <t>비계안정장치, 비계장선틀, 기둥, 1.0*1.9m</t>
  </si>
  <si>
    <t>5A5CD3DF8078DCF24ECB4A3E1609B976CEADCF</t>
  </si>
  <si>
    <t>5D5003DE8522FF8F4B3043BC19C70A5A5CD3DF8078DCF24ECB4A3E1609B976CEADCF</t>
  </si>
  <si>
    <t>5A5CD3DF8078DCF24ECB4A3E1609B976CEADCE</t>
  </si>
  <si>
    <t>5D5003DE8522FF8F4B3043BC19C70A5A5CD3DF8078DCF24ECB4A3E1609B976CEADCE</t>
  </si>
  <si>
    <t>비계안정장치, 조절받침철물</t>
  </si>
  <si>
    <t>5A5CD3DF8078DCF24ECB4A3E1609B976CEA23D</t>
  </si>
  <si>
    <t>5D5003DE8522FF8F4B3043BC19C70A5A5CD3DF8078DCF24ECB4A3E1609B976CEA23D</t>
  </si>
  <si>
    <t>비계안정장치, 이음철물, 삽입걸이</t>
  </si>
  <si>
    <t>5A5CD3DF8078DCF24ECB4A3E1609B976CEA23C</t>
  </si>
  <si>
    <t>5D5003DE8522FF8F4B3043BC19C70A5A5CD3DF8078DCF24ECB4A3E1609B976CEA23C</t>
  </si>
  <si>
    <t>비계안정장치, 앙카용철물</t>
  </si>
  <si>
    <t>5A5CD3DF8078DCF24ECB4A3E1609B976CEAC20</t>
  </si>
  <si>
    <t>5D5003DE8522FF8F4B3043BC19C70A5A5CD3DF8078DCF24ECB4A3E1609B976CEAC20</t>
  </si>
  <si>
    <t>비산먼지발생억제를 위한 살수   살수차 16000L  100M2     ( 호표 100 )</t>
  </si>
  <si>
    <t>5D5003DE8522ED1E49164B421677F85A6D43308E7A7C524AC249DC189A44EEDD714250</t>
  </si>
  <si>
    <t>5D5003DE8522ED1E49164B421677F85C6EB3588D693AA74ACE47DB1986001</t>
  </si>
  <si>
    <t>내부인테리어설계비</t>
    <phoneticPr fontId="1" type="noConversion"/>
  </si>
  <si>
    <t>(절사:-900)</t>
    <phoneticPr fontId="1" type="noConversion"/>
  </si>
  <si>
    <t>■ 건 축 공 사 ■</t>
    <phoneticPr fontId="1" type="noConversion"/>
  </si>
  <si>
    <t>59F40596CA69DDB380C1CB0F7AF9C6</t>
  </si>
  <si>
    <t>01010159F40596CA69DDB380C1CB0F7AF9C6</t>
  </si>
  <si>
    <t>59F40596CA69DDB380C1CB0F7AF976</t>
  </si>
  <si>
    <t>01010159F40596CA69DDB380C1CB0F7AF976</t>
  </si>
  <si>
    <t>59F40595276CC5CF854A80DA725646</t>
  </si>
  <si>
    <t>01010159F40595276CC5CF854A80DA725646</t>
  </si>
  <si>
    <t>59F40595276CF2F48857B9607D0666</t>
  </si>
  <si>
    <t>01010159F40595276CF2F48857B9607D0666</t>
  </si>
  <si>
    <t>59F40595276CF2F48857B9607D0656</t>
  </si>
  <si>
    <t>01010159F40595276CF2F48857B9607D0656</t>
  </si>
  <si>
    <t>59F40596C96FCF7581F482327DC486</t>
  </si>
  <si>
    <t>01010159F40596C96FCF7581F482327DC486</t>
  </si>
  <si>
    <t>59F40595276CF2F48857B9617F93D6</t>
  </si>
  <si>
    <t>01010159F40595276CF2F48857B9617F93D6</t>
  </si>
  <si>
    <t>59F40596C86ECA8382F03D657DBC46</t>
  </si>
  <si>
    <t>01010259F40596C86ECA8382F03D657DBC46</t>
  </si>
  <si>
    <t>59F40596C86ECA8382F03E0C745156</t>
  </si>
  <si>
    <t>01010259F40596C86ECA8382F03E0C745156</t>
  </si>
  <si>
    <t>59F40596C86ECA8380C7A21F7669A6</t>
  </si>
  <si>
    <t>01010259F40596C86ECA8380C7A21F7669A6</t>
  </si>
  <si>
    <t>59F40596C86ECA8380C4EE587587E6</t>
  </si>
  <si>
    <t>01010259F40596C86ECA8380C4EE587587E6</t>
  </si>
  <si>
    <t>59F40596C86ECA8380C5F4A37A6496</t>
  </si>
  <si>
    <t>01010259F40596C86ECA8380C5F4A37A6496</t>
  </si>
  <si>
    <t>59F40596C96FCF7581F487B47D5356</t>
  </si>
  <si>
    <t>01010259F40596C96FCF7581F487B47D5356</t>
  </si>
  <si>
    <t>59F40596C86ECA9D8CF1102F7F5626</t>
  </si>
  <si>
    <t>01010259F40596C86ECA9D8CF1102F7F5626</t>
  </si>
  <si>
    <t>59F40596C86ECA9D8CF113E377B1A6</t>
  </si>
  <si>
    <t>01010259F40596C86ECA9D8CF113E377B1A6</t>
  </si>
  <si>
    <t>59F40596C86EF7E4830B19B074F1D6</t>
  </si>
  <si>
    <t>01010259F40596C86EF7E4830B19B074F1D6</t>
  </si>
  <si>
    <t>59F40596C86EF7E4830B18A975E6C6</t>
  </si>
  <si>
    <t>01010259F40596C86EF7E4830B18A975E6C6</t>
  </si>
  <si>
    <t>59F40596C86EF7F68E8FE5167E9D26</t>
  </si>
  <si>
    <t>01010259F40596C86EF7F68E8FE5167E9D26</t>
  </si>
  <si>
    <t>59F40596C86EF7F68E8EDE25738ED6</t>
  </si>
  <si>
    <t>01010259F40596C86EF7F68E8EDE25738ED6</t>
  </si>
  <si>
    <t>59F405937669B0C082D208A97007D6</t>
  </si>
  <si>
    <t>01010259F405937669B0C082D208A97007D6</t>
  </si>
  <si>
    <t>59F40593756F64EE83A7984671BF16</t>
  </si>
  <si>
    <t>01010259F40593756F64EE83A7984671BF16</t>
  </si>
  <si>
    <t>59F40593756F64EE83A5EAEA772A96</t>
  </si>
  <si>
    <t>01010259F40593756F64EE83A5EAEA772A96</t>
  </si>
  <si>
    <t>59F40593756F64DD8BA8477F7CB3B6</t>
  </si>
  <si>
    <t>01010259F40593756F64DD8BA8477F7CB3B6</t>
  </si>
  <si>
    <t>59F40593756F64DD88D694AD756A06</t>
  </si>
  <si>
    <t>01010259F40593756F64DD88D694AD756A06</t>
  </si>
  <si>
    <t>59F40593736C95A58AD8B9987FFDB6</t>
  </si>
  <si>
    <t>01010259F40593736C95A58AD8B9987FFDB6</t>
  </si>
  <si>
    <t>■ 건 축 공 사 ■</t>
    <phoneticPr fontId="1" type="noConversion"/>
  </si>
  <si>
    <t>584EB545436B0D7783D2F92271EF3BA6F78151</t>
  </si>
  <si>
    <t>010103584EB545436B0D7783D2F92271EF3BA6F78151</t>
  </si>
  <si>
    <t>584EB545436B0D7783D2F92271EF3BA6F78152</t>
  </si>
  <si>
    <t>010103584EB545436B0D7783D2F92271EF3BA6F78152</t>
  </si>
  <si>
    <t>584EB545436B0D7783D2F92271EF3BA6F78153</t>
  </si>
  <si>
    <t>010103584EB545436B0D7783D2F92271EF3BA6F78153</t>
  </si>
  <si>
    <t>584EB545436B0D7783D2F92271EF3BA6F78154</t>
  </si>
  <si>
    <t>010103584EB545436B0D7783D2F92271EF3BA6F78154</t>
  </si>
  <si>
    <t>584EB545436B0D7783D2F92271EF3BA6F78155</t>
  </si>
  <si>
    <t>010103584EB545436B0D7783D2F92271EF3BA6F78155</t>
  </si>
  <si>
    <t>584EB545436B0D7783D2F92271EF3BA6F78156</t>
  </si>
  <si>
    <t>010103584EB545436B0D7783D2F92271EF3BA6F78156</t>
  </si>
  <si>
    <t>584EB545436B0D7783D2F92271EF3BA6F78157</t>
  </si>
  <si>
    <t>010103584EB545436B0D7783D2F92271EF3BA6F78157</t>
  </si>
  <si>
    <t>584EB545436B0D7783D2F92271EF3BA6F78158</t>
  </si>
  <si>
    <t>010103584EB545436B0D7783D2F92271EF3BA6F78158</t>
  </si>
  <si>
    <t>584EB545436B0D7783D2F92271EF3BA6F78159</t>
  </si>
  <si>
    <t>010103584EB545436B0D7783D2F92271EF3BA6F78159</t>
  </si>
  <si>
    <t>584EB545436B0D7783D2F92271EF3BA6F78277</t>
  </si>
  <si>
    <t>010103584EB545436B0D7783D2F92271EF3BA6F78277</t>
  </si>
  <si>
    <t>59F4E5324D67279681CB09AD7EEB56</t>
  </si>
  <si>
    <t>01010459F4E5324D67279681CB09AD7EEB56</t>
  </si>
  <si>
    <t>59F4E5324F63FE5C82161B1177E4D6</t>
  </si>
  <si>
    <t>01010459F4E5324F63FE5C82161B1177E4D6</t>
  </si>
  <si>
    <t>59D775ACA76050C88A68F77276A766</t>
  </si>
  <si>
    <t>01010459D775ACA76050C88A68F77276A766</t>
  </si>
  <si>
    <t>5ED7F5D5DC6E5FFF87D456F271EA40E692402F</t>
  </si>
  <si>
    <t>0101055ED7F5D5DC6E5FFF87D456F271EA40E692402F</t>
  </si>
  <si>
    <t>5ED7F5D5DC6E5FFF87D456F271EA4096270ECD</t>
  </si>
  <si>
    <t>0101055ED7F5D5DC6E5FFF87D456F271EA4096270ECD</t>
  </si>
  <si>
    <t>5ED7F5D5DC6E5FFF87D456F271EA4096270ECC</t>
  </si>
  <si>
    <t>0101055ED7F5D5DC6E5FFF87D456F271EA4096270ECC</t>
  </si>
  <si>
    <t>5ED7F5D5DC6E5FFF87D456F271EA4096277683</t>
  </si>
  <si>
    <t>0101055ED7F5D5DC6E5FFF87D456F271EA4096277683</t>
  </si>
  <si>
    <t>59F4551FB46B2CFA8D2E33FA7C3C26</t>
  </si>
  <si>
    <t>01010559F4551FB46B2CFA8D2E33FA7C3C26</t>
  </si>
  <si>
    <t>59F4551FB7603BB98DD88B52795206</t>
  </si>
  <si>
    <t>01010559F4551FB7603BB98DD88B52795206</t>
  </si>
  <si>
    <t>59F4551FB7600E738CED519A7D4336</t>
  </si>
  <si>
    <t>01010559F4551FB7600E738CED519A7D4336</t>
  </si>
  <si>
    <t>5ED7F5D5DD68AB0483E657677AB1B4061143B2</t>
  </si>
  <si>
    <t>0101055ED7F5D5DD68AB0483E657677AB1B4061143B2</t>
  </si>
  <si>
    <t>5ED7F5D5DD68AB0483E657677AB1B4061143B1</t>
  </si>
  <si>
    <t>0101055ED7F5D5DD68AB0483E657677AB1B4061143B1</t>
  </si>
  <si>
    <t>5ED7F5D5DD68AB0483E657677AB1B4061143B0</t>
  </si>
  <si>
    <t>0101055ED7F5D5DD68AB0483E657677AB1B4061143B0</t>
  </si>
  <si>
    <t>5ED7F5D5DD68AB0483E657677AB1B4061143B7</t>
  </si>
  <si>
    <t>0101055ED7F5D5DD68AB0483E657677AB1B4061143B7</t>
  </si>
  <si>
    <t>5ED7F5D5DD68AB0483E657677AB1B4061143B6</t>
  </si>
  <si>
    <t>0101055ED7F5D5DD68AB0483E657677AB1B4061143B6</t>
  </si>
  <si>
    <t>5ED7F5D5DD68AB0483E657677AB1B406114566</t>
  </si>
  <si>
    <t>0101055ED7F5D5DD68AB0483E657677AB1B406114566</t>
  </si>
  <si>
    <t>5ED7F5D5DD68AB0483E657677AB1B406114567</t>
  </si>
  <si>
    <t>0101055ED7F5D5DD68AB0483E657677AB1B406114567</t>
  </si>
  <si>
    <t>5ED7F5D5DD68AB0483E657677AB1B406114568</t>
  </si>
  <si>
    <t>0101055ED7F5D5DD68AB0483E657677AB1B406114568</t>
  </si>
  <si>
    <t>5ED7F5D5DD68AB0483E657677AB1B406114569</t>
  </si>
  <si>
    <t>0101055ED7F5D5DD68AB0483E657677AB1B406114569</t>
  </si>
  <si>
    <t>5ED7F5D5DD68AB0483E657677AB1B4163A1733</t>
  </si>
  <si>
    <t>0101055ED7F5D5DD68AB0483E657677AB1B4163A1733</t>
  </si>
  <si>
    <t>59F4551BDA688C08897BD2BE7B9066</t>
  </si>
  <si>
    <t>01010559F4551BDA688C08897BD2BE7B9066</t>
  </si>
  <si>
    <t>59F535C7A66F3B1688CFF4FD732866</t>
  </si>
  <si>
    <t>01010559F535C7A66F3B1688CFF4FD732866</t>
  </si>
  <si>
    <t>59F45518046BD23980EF16B175E5D6</t>
  </si>
  <si>
    <t>01010559F45518046BD23980EF16B175E5D6</t>
  </si>
  <si>
    <t>59F45518046BC1B989D2C2AD7E95B6</t>
  </si>
  <si>
    <t>01010559F45518046BC1B989D2C2AD7E95B6</t>
  </si>
  <si>
    <t>59F45518046BC1B989D2C2AC7C7336</t>
  </si>
  <si>
    <t>01010559F45518046BC1B989D2C2AC7C7336</t>
  </si>
  <si>
    <t>59F455180268F2668B4F8520708C96</t>
  </si>
  <si>
    <t>01010559F455180268F2668B4F8520708C96</t>
  </si>
  <si>
    <t>59F455180268F2668B4F8520709D06</t>
  </si>
  <si>
    <t>01010559F455180268F2668B4F8520709D06</t>
  </si>
  <si>
    <t>59F45511D36E2A4281A1408F7DBF76</t>
  </si>
  <si>
    <t>01010559F45511D36E2A4281A1408F7DBF76</t>
  </si>
  <si>
    <t>59F4756638686E678136D3897CE9E6</t>
  </si>
  <si>
    <t>01010659F4756638686E678136D3897CE9E6</t>
  </si>
  <si>
    <t>59F4756638686E4484C3F1AA74A3A6</t>
  </si>
  <si>
    <t>01010659F4756638686E4484C3F1AA74A3A6</t>
  </si>
  <si>
    <t>59F475663A6B4E2983C006D77E0F76</t>
  </si>
  <si>
    <t>01010659F475663A6B4E2983C006D77E0F76</t>
  </si>
  <si>
    <t>59F475663A6B4E298231BD1F7EDFE6</t>
  </si>
  <si>
    <t>01010659F475663A6B4E298231BD1F7EDFE6</t>
  </si>
  <si>
    <t>59F47565136A973F8FEFD734740CA6</t>
  </si>
  <si>
    <t>01010659F47565136A973F8FEFD734740CA6</t>
  </si>
  <si>
    <t>59F47565136A973F8FEFD4607E6CD6</t>
  </si>
  <si>
    <t>01010659F47565136A973F8FEFD4607E6CD6</t>
  </si>
  <si>
    <t>59F47565136A973F8FEFD5087757B6</t>
  </si>
  <si>
    <t>01010659F47565136A973F8FEFD5087757B6</t>
  </si>
  <si>
    <t>59F47575BF6FDDBB89998129700DE6</t>
  </si>
  <si>
    <t>01010659F47575BF6FDDBB89998129700DE6</t>
  </si>
  <si>
    <t>59F47575BF6FDDBB899AAB8B742646</t>
  </si>
  <si>
    <t>01010659F47575BF6FDDBB899AAB8B742646</t>
  </si>
  <si>
    <t>59F47575BB6018D8819959F37AE4C6</t>
  </si>
  <si>
    <t>01010659F47575BB6018D8819959F37AE4C6</t>
  </si>
  <si>
    <t>59F47575BB6018D880F2EFA27786E6</t>
  </si>
  <si>
    <t>01010659F47575BB6018D880F2EFA27786E6</t>
  </si>
  <si>
    <t>59F47575BB6018D88722852C7620B6</t>
  </si>
  <si>
    <t>01010659F47575BB6018D88722852C7620B6</t>
  </si>
  <si>
    <t>59F47575B864FF4F83992DC471D3D6</t>
  </si>
  <si>
    <t>01010659F47575B864FF4F83992DC471D3D6</t>
  </si>
  <si>
    <t>5ED7F5D5D56B47B48438875F77A8E8B61DE6B4</t>
  </si>
  <si>
    <t>0101075ED7F5D5D56B47B48438875F77A8E8B61DE6B4</t>
  </si>
  <si>
    <t>59F4C5EAE360A38388BA56487176C6</t>
  </si>
  <si>
    <t>01010759F4C5EAE360A38388BA56487176C6</t>
  </si>
  <si>
    <t>59F4C5EAE360A38388BA56487176D6</t>
  </si>
  <si>
    <t>01010759F4C5EAE360A38388BA56487176D6</t>
  </si>
  <si>
    <t>59F4C5EAE360A38388BA56487176E6</t>
  </si>
  <si>
    <t>01010759F4C5EAE360A38388BA56487176E6</t>
  </si>
  <si>
    <t>59F4C5EAE76E0C5F8A16B410774886</t>
  </si>
  <si>
    <t>01010759F4C5EAE76E0C5F8A16B410774886</t>
  </si>
  <si>
    <t>59F4E531A3633E5484160FAB7D7ED6</t>
  </si>
  <si>
    <t>01010759F4E531A3633E5484160FAB7D7ED6</t>
  </si>
  <si>
    <t>59F4E531A3633E5484160FAB7D7EE6</t>
  </si>
  <si>
    <t>01010759F4E531A3633E5484160FAB7D7EE6</t>
  </si>
  <si>
    <t>59F4E531A3633E5484160FAB7D7EF6</t>
  </si>
  <si>
    <t>01010759F4E531A3633E5484160FAB7D7EF6</t>
  </si>
  <si>
    <t>59F4C5E9D86BD3298D9128C37209B6</t>
  </si>
  <si>
    <t>01010859F4C5E9D86BD3298D9128C37209B6</t>
  </si>
  <si>
    <t>59F4C5E9D86BD3298D9128C3720986</t>
  </si>
  <si>
    <t>01010859F4C5E9D86BD3298D9128C3720986</t>
  </si>
  <si>
    <t>59F4C5E9D86BED67824EB2FD791866</t>
  </si>
  <si>
    <t>01010859F4C5E9D86BED67824EB2FD791866</t>
  </si>
  <si>
    <t>59F4C5E9DA66BA998F3608617CA466</t>
  </si>
  <si>
    <t>01010859F4C5E9DA66BA998F3608617CA466</t>
  </si>
  <si>
    <t>59F4C5E9DA66BA998F3608617CD1D6</t>
  </si>
  <si>
    <t>01010859F4C5E9DA66BA998F3608617CD1D6</t>
  </si>
  <si>
    <t>59F4C5E9DA66BA998F3608617CD126</t>
  </si>
  <si>
    <t>01010859F4C5E9DA66BA998F3608617CD126</t>
  </si>
  <si>
    <t>59F4E5324F63C1248E09B0A97D7846</t>
  </si>
  <si>
    <t>01010959F4E5324F63C1248E09B0A97D7846</t>
  </si>
  <si>
    <t>5ED7F5D5D961159387ECA8C17D05DDB621691E</t>
  </si>
  <si>
    <t>0101095ED7F5D5D961159387ECA8C17D05DDB621691E</t>
  </si>
  <si>
    <t>5ED7F5D5DB6DCDE18D51611A73F6C9A6060A73</t>
  </si>
  <si>
    <t>0101095ED7F5D5DB6DCDE18D51611A73F6C9A6060A73</t>
  </si>
  <si>
    <t>5ED7F5D5DB6DCDE18D51611A73F6C9A6060A70</t>
  </si>
  <si>
    <t>0101095ED7F5D5DB6DCDE18D51611A73F6C9A6060A70</t>
  </si>
  <si>
    <t>5ED7F5D5DB6DCDE18D51611A73F6C9A6060A7E</t>
  </si>
  <si>
    <t>0101095ED7F5D5DB6DCDE18D51611A73F6C9A6060A7E</t>
  </si>
  <si>
    <t>584EB545436B0D7783D2F92271EF3BA6F786DA</t>
  </si>
  <si>
    <t>010109584EB545436B0D7783D2F92271EF3BA6F786DA</t>
  </si>
  <si>
    <t>584EB545436B0D7783D2887978EC13D67F6039</t>
  </si>
  <si>
    <t>010109584EB545436B0D7783D2887978EC13D67F6039</t>
  </si>
  <si>
    <t>584EB545436B0D7783D2F92271EF3BA6F786DB</t>
  </si>
  <si>
    <t>010109584EB545436B0D7783D2F92271EF3BA6F786DB</t>
  </si>
  <si>
    <t>584EB545436B0D7783D2F92271EF3BA6F787F8</t>
  </si>
  <si>
    <t>010109584EB545436B0D7783D2F92271EF3BA6F787F8</t>
  </si>
  <si>
    <t>584EB545436B0D7783D2887978EC13D67F6038</t>
  </si>
  <si>
    <t>010109584EB545436B0D7783D2887978EC13D67F6038</t>
  </si>
  <si>
    <t>5ED7F5D5DB6DCDC5818975207E69E3B63B1474</t>
  </si>
  <si>
    <t>0101095ED7F5D5DB6DCDC5818975207E69E3B63B1474</t>
  </si>
  <si>
    <t>5ED7F5D5D56B47B4843428F5709186362CA613</t>
  </si>
  <si>
    <t>0101095ED7F5D5D56B47B4843428F5709186362CA613</t>
  </si>
  <si>
    <t>5ED7F5D5D56B47B4843428F5709186362CA611</t>
  </si>
  <si>
    <t>0101095ED7F5D5D56B47B4843428F5709186362CA611</t>
  </si>
  <si>
    <t>5ED7F5D5D56B47B4843428F5709186362CA616</t>
  </si>
  <si>
    <t>0101095ED7F5D5D56B47B4843428F5709186362CA616</t>
  </si>
  <si>
    <t>59F4854C6860DA55866759E77D7FD6</t>
  </si>
  <si>
    <t>01010959F4854C6860DA55866759E77D7FD6</t>
  </si>
  <si>
    <t>584EB545436B0D7783D2F92271EF3BA6F78423</t>
  </si>
  <si>
    <t>010109584EB545436B0D7783D2F92271EF3BA6F78423</t>
  </si>
  <si>
    <t>584EB545436B0D7783D2F92271EF3BA6F4C9C7</t>
  </si>
  <si>
    <t>010109584EB545436B0D7783D2F92271EF3BA6F4C9C7</t>
  </si>
  <si>
    <t>59F4854F2265C98E893C743B748C26</t>
  </si>
  <si>
    <t>01010959F4854F2265C98E893C743B748C26</t>
  </si>
  <si>
    <t>59F4854C6860BF8883DE869B76A716</t>
  </si>
  <si>
    <t>01010959F4854C6860BF8883DE869B76A716</t>
  </si>
  <si>
    <t>59F4854F2265C98E893C769C75BFC6</t>
  </si>
  <si>
    <t>01010959F4854F2265C98E893C769C75BFC6</t>
  </si>
  <si>
    <t>59F4854F2265C98E893C769C75BFF6</t>
  </si>
  <si>
    <t>01010959F4854F2265C98E893C769C75BFF6</t>
  </si>
  <si>
    <t>59F4854F2265C98E893C769C75BFE6</t>
  </si>
  <si>
    <t>01010959F4854F2265C98E893C769C75BFE6</t>
  </si>
  <si>
    <t>59F4854F2265C98E893C769C75BF86</t>
  </si>
  <si>
    <t>01010959F4854F2265C98E893C769C75BF86</t>
  </si>
  <si>
    <t>59F4854F2265C98E893C769C75BF56</t>
  </si>
  <si>
    <t>01010959F4854F2265C98E893C769C75BF56</t>
  </si>
  <si>
    <t>59F4854F2265C98E893C769C75BF46</t>
  </si>
  <si>
    <t>01010959F4854F2265C98E893C769C75BF46</t>
  </si>
  <si>
    <t>59F4854F2265C98E893C769C75AD66</t>
  </si>
  <si>
    <t>01010959F4854F2265C98E893C769C75AD66</t>
  </si>
  <si>
    <t>59F4854F2265C98E893C769C75AD56</t>
  </si>
  <si>
    <t>01010959F4854F2265C98E893C769C75AD56</t>
  </si>
  <si>
    <t>59F4854F2265C98E893C75C1732B46</t>
  </si>
  <si>
    <t>01010959F4854F2265C98E893C75C1732B46</t>
  </si>
  <si>
    <t>59F4854F2265C98E893C75C1732B76</t>
  </si>
  <si>
    <t>01010959F4854F2265C98E893C75C1732B76</t>
  </si>
  <si>
    <t>59F4E537CF60B7CF867BCA327D8BF6</t>
  </si>
  <si>
    <t>01010959F4E537CF60B7CF867BCA327D8BF6</t>
  </si>
  <si>
    <t>59F4E537CF60B7D98A11BD3B749AD6</t>
  </si>
  <si>
    <t>01010959F4E537CF60B7D98A11BD3B749AD6</t>
  </si>
  <si>
    <t>59F4E537CF60B7CF828042067DCFB6</t>
  </si>
  <si>
    <t>01010959F4E537CF60B7CF828042067DCFB6</t>
  </si>
  <si>
    <t>59F4E535026DFA9486E799A67B3D56</t>
  </si>
  <si>
    <t>01010959F4E535026DFA9486E799A67B3D56</t>
  </si>
  <si>
    <t>584EB545436B0D7783D2887978EC13D67F62ED</t>
  </si>
  <si>
    <t>010109584EB545436B0D7783D2887978EC13D67F62ED</t>
  </si>
  <si>
    <t>59F4D5C61467F5228B4F43A774D986</t>
  </si>
  <si>
    <t>01010959F4D5C61467F5228B4F43A774D986</t>
  </si>
  <si>
    <t>59F4E5324D67279681CB09AD7EC886</t>
  </si>
  <si>
    <t>01010959F4E5324D67279681CB09AD7EC886</t>
  </si>
  <si>
    <t>59F4E5324D67279681CB09AD7EF5C6</t>
  </si>
  <si>
    <t>01010959F4E5324D67279681CB09AD7EF5C6</t>
  </si>
  <si>
    <t>59F4E5324D67279681CB1D947B7796</t>
  </si>
  <si>
    <t>01010959F4E5324D67279681CB1D947B7796</t>
  </si>
  <si>
    <t>59F4E5324D67279681CB1D947B4A56</t>
  </si>
  <si>
    <t>01010959F4E5324D67279681CB1D947B4A56</t>
  </si>
  <si>
    <t>59F4E5324D67279681CB1D947B54B6</t>
  </si>
  <si>
    <t>01010959F4E5324D67279681CB1D947B54B6</t>
  </si>
  <si>
    <t>59F4E5324D67279681CB18137428A6</t>
  </si>
  <si>
    <t>01010959F4E5324D67279681CB18137428A6</t>
  </si>
  <si>
    <t>59F4E5324D67279681CB1813741E66</t>
  </si>
  <si>
    <t>01010959F4E5324D67279681CB1813741E66</t>
  </si>
  <si>
    <t>59F4E5324D67279681CB1813740DF6</t>
  </si>
  <si>
    <t>01010959F4E5324D67279681CB1813740DF6</t>
  </si>
  <si>
    <t>59F495B7A06385F1823F933278EF46</t>
  </si>
  <si>
    <t>01010959F495B7A06385F1823F933278EF46</t>
  </si>
  <si>
    <t>59F565FC936C5FB08811F1DF776C56</t>
  </si>
  <si>
    <t>01010959F565FC936C5FB08811F1DF776C56</t>
  </si>
  <si>
    <t>59F565FC936C5FB08811F1DF7753C6</t>
  </si>
  <si>
    <t>01010959F565FC936C5FB08811F1DF7753C6</t>
  </si>
  <si>
    <t>59F45511D66B57CE8EB49EDF75B086</t>
  </si>
  <si>
    <t>01011059F45511D66B57CE8EB49EDF75B086</t>
  </si>
  <si>
    <t>59F45511D66B57CE8EB49EDF75B096</t>
  </si>
  <si>
    <t>01011059F45511D66B57CE8EB49EDF75B096</t>
  </si>
  <si>
    <t>59F495B23E6D67FB8C551E81780576</t>
  </si>
  <si>
    <t>01011059F495B23E6D67FB8C551E81780576</t>
  </si>
  <si>
    <t>59F495B23C62B94B859A3D0F7F1AF6</t>
  </si>
  <si>
    <t>01011059F495B23C62B94B859A3D0F7F1AF6</t>
  </si>
  <si>
    <t>59F495B3C660F78281AB92937635C6</t>
  </si>
  <si>
    <t>01011059F495B3C660F78281AB92937635C6</t>
  </si>
  <si>
    <t>59F495BDC96BC9938000B4AD768246</t>
  </si>
  <si>
    <t>01011059F495BDC96BC9938000B4AD768246</t>
  </si>
  <si>
    <t>59F495BDC96BC9938000B4AD768216</t>
  </si>
  <si>
    <t>01011059F495BDC96BC9938000B4AD768216</t>
  </si>
  <si>
    <t>59F495BDC96BC9938000B4AD76BF86</t>
  </si>
  <si>
    <t>01011059F495BDC96BC9938000B4AD76BF86</t>
  </si>
  <si>
    <t>59F495BDC96BC9938000B4AD76BFD6</t>
  </si>
  <si>
    <t>01011059F495BDC96BC9938000B4AD76BFD6</t>
  </si>
  <si>
    <t>59F495BDC96BC9938000B4AD76E4D6</t>
  </si>
  <si>
    <t>01011059F495BDC96BC9938000B4AD76E4D6</t>
  </si>
  <si>
    <t>59F495BDC96BC9938000B4AD76E486</t>
  </si>
  <si>
    <t>01011059F495BDC96BC9938000B4AD76E486</t>
  </si>
  <si>
    <t>59F495BDC96BC9938000B4AD76F536</t>
  </si>
  <si>
    <t>01011059F495BDC96BC9938000B4AD76F536</t>
  </si>
  <si>
    <t>59F495BDC96BC9938000B4AD76C9F6</t>
  </si>
  <si>
    <t>01011059F495BDC96BC9938000B4AD76C9F6</t>
  </si>
  <si>
    <t>59F495BDC96BC9938000B4AD76C9E6</t>
  </si>
  <si>
    <t>01011059F495BDC96BC9938000B4AD76C9E6</t>
  </si>
  <si>
    <t>59F495BDC96BC9938000B4AD76C9D6</t>
  </si>
  <si>
    <t>01011059F495BDC96BC9938000B4AD76C9D6</t>
  </si>
  <si>
    <t>59F495BDC96BC9938000B4AD76C9C6</t>
  </si>
  <si>
    <t>01011059F495BDC96BC9938000B4AD76C9C6</t>
  </si>
  <si>
    <t>59F495BDC96BC9938000B4AD76C9B6</t>
  </si>
  <si>
    <t>01011059F495BDC96BC9938000B4AD76C9B6</t>
  </si>
  <si>
    <t>59F495BDC96BC9938000B4AD76C9A6</t>
  </si>
  <si>
    <t>01011059F495BDC96BC9938000B4AD76C9A6</t>
  </si>
  <si>
    <t>59F495BDC96BC9938000B4AD76DA76</t>
  </si>
  <si>
    <t>01011059F495BDC96BC9938000B4AD76DA76</t>
  </si>
  <si>
    <t>59F495BED16B54328218F87A711676</t>
  </si>
  <si>
    <t>01011059F495BED16B54328218F87A711676</t>
  </si>
  <si>
    <t>59F495B96F653A398B85A3A775D186</t>
  </si>
  <si>
    <t>01011059F495B96F653A398B85A3A775D186</t>
  </si>
  <si>
    <t>59F495B96C69FFCA857B4A6B748226</t>
  </si>
  <si>
    <t>01011059F495B96C69FFCA857B4A6B748226</t>
  </si>
  <si>
    <t>■ 건 축 공 사 ■</t>
    <phoneticPr fontId="1" type="noConversion"/>
  </si>
  <si>
    <t>59F4A59978600E6584CF22907314E6</t>
  </si>
  <si>
    <t>01011159F4A59978600E6584CF22907314E6</t>
  </si>
  <si>
    <t>59F4A5997D68763C8AD5718B76A336</t>
  </si>
  <si>
    <t>01011159F4A5997D68763C8AD5718B76A336</t>
  </si>
  <si>
    <t>59F4A5985362AA188C6BCFEE721E56</t>
  </si>
  <si>
    <t>01011159F4A5985362AA188C6BCFEE721E56</t>
  </si>
  <si>
    <t>59F4A5985065140D822FEC0D779196</t>
  </si>
  <si>
    <t>01011159F4A5985065140D822FEC0D779196</t>
  </si>
  <si>
    <t>■ 건 축 공 사 ■</t>
    <phoneticPr fontId="1" type="noConversion"/>
  </si>
  <si>
    <t>59F4E53E7C68DB9B8803F61072C2A6</t>
  </si>
  <si>
    <t>01011259F4E53E7C68DB9B8803F61072C2A6</t>
  </si>
  <si>
    <t>59F4650A6A6EE7768E3D33737C85A6</t>
  </si>
  <si>
    <t>01011259F4650A6A6EE7768E3D33737C85A6</t>
  </si>
  <si>
    <t>59F4650A6A6EE7768D124C2A79EB96</t>
  </si>
  <si>
    <t>01011259F4650A6A6EE7768D124C2A79EB96</t>
  </si>
  <si>
    <t>59F4650A6A6EE7768C0AB4F171A416</t>
  </si>
  <si>
    <t>01011259F4650A6A6EE7768C0AB4F171A416</t>
  </si>
  <si>
    <t>59F4650A6A6EE72E8928412E77FA56</t>
  </si>
  <si>
    <t>01011259F4650A6A6EE72E8928412E77FA56</t>
  </si>
  <si>
    <t>59F4650A6A6EE72E880093AE7BCB36</t>
  </si>
  <si>
    <t>01011259F4650A6A6EE72E880093AE7BCB36</t>
  </si>
  <si>
    <t>59F4B580B0683E028AE10C5E7C9956</t>
  </si>
  <si>
    <t>01011259F4B580B0683E028AE10C5E7C9956</t>
  </si>
  <si>
    <t>59F4B580B0683E028AE10C5E7C9966</t>
  </si>
  <si>
    <t>01011259F4B580B0683E028AE10C5E7C9966</t>
  </si>
  <si>
    <t>59F4B580B0683E028AE10C5E7C9976</t>
  </si>
  <si>
    <t>01011259F4B580B0683E028AE10C5E7C9976</t>
  </si>
  <si>
    <t>59F4B5815B6E902E8EC92982757B26</t>
  </si>
  <si>
    <t>01011259F4B5815B6E902E8EC92982757B26</t>
  </si>
  <si>
    <t>59F4B5815B6E902E8EC92982754FE6</t>
  </si>
  <si>
    <t>01011259F4B5815B6E902E8EC92982754FE6</t>
  </si>
  <si>
    <t>59F4B5815B6E902E8EC92982755846</t>
  </si>
  <si>
    <t>01011259F4B5815B6E902E8EC92982755846</t>
  </si>
  <si>
    <t>59F4B5815B6E902E8EC92982752306</t>
  </si>
  <si>
    <t>01011259F4B5815B6E902E8EC92982752306</t>
  </si>
  <si>
    <t>59F4B5815B6E902E8EC92982752326</t>
  </si>
  <si>
    <t>01011259F4B5815B6E902E8EC92982752326</t>
  </si>
  <si>
    <t>59F4B5815B6E902E8EC92AA87587D6</t>
  </si>
  <si>
    <t>01011259F4B5815B6E902E8EC92AA87587D6</t>
  </si>
  <si>
    <t>59F4B5815B6E902E8EC92AA87587F6</t>
  </si>
  <si>
    <t>01011259F4B5815B6E902E8EC92AA87587F6</t>
  </si>
  <si>
    <t>59F4B5815B6E902E8EC92BB1779D56</t>
  </si>
  <si>
    <t>01011259F4B5815B6E902E8EC92BB1779D56</t>
  </si>
  <si>
    <t>59F4B5853765EACC85824A307DEA56</t>
  </si>
  <si>
    <t>01011259F4B5853765EACC85824A307DEA56</t>
  </si>
  <si>
    <t>59F4B5853765EACC85824A307DEA66</t>
  </si>
  <si>
    <t>01011259F4B5853765EACC85824A307DEA66</t>
  </si>
  <si>
    <t>59F4B5853765EADE8B85260B757396</t>
  </si>
  <si>
    <t>01011259F4B5853765EADE8B85260B757396</t>
  </si>
  <si>
    <t>59F4B5853765EADE8B8525657F4D86</t>
  </si>
  <si>
    <t>01011259F4B5853765EADE8B8525657F4D86</t>
  </si>
  <si>
    <t>59F4B58530611D7282FA263272CD36</t>
  </si>
  <si>
    <t>01011259F4B58530611D7282FA263272CD36</t>
  </si>
  <si>
    <t>59F4B5853061382C8D6FEA71706526</t>
  </si>
  <si>
    <t>01011259F4B5853061382C8D6FEA71706526</t>
  </si>
  <si>
    <t>59F4B5853061382C8D6FEA71706516</t>
  </si>
  <si>
    <t>01011259F4B5853061382C8D6FEA71706516</t>
  </si>
  <si>
    <t>59F4B5853061382C8D6FEA71706506</t>
  </si>
  <si>
    <t>01011259F4B5853061382C8D6FEA71706506</t>
  </si>
  <si>
    <t>59F4B58F3C6B88438CCAA7C57D6A86</t>
  </si>
  <si>
    <t>01011259F4B58F3C6B88438CCAA7C57D6A86</t>
  </si>
  <si>
    <t>59F4B58F3C6B9ABC89878F97734956</t>
  </si>
  <si>
    <t>01011259F4B58F3C6B9ABC89878F97734956</t>
  </si>
  <si>
    <t>59F4B58D0B6EAB2188E6419574E856</t>
  </si>
  <si>
    <t>01011259F4B58D0B6EAB2188E6419574E856</t>
  </si>
  <si>
    <t>59F4B58D0B6EAB2188E6419574E846</t>
  </si>
  <si>
    <t>01011259F4B58D0B6EAB2188E6419574E846</t>
  </si>
  <si>
    <t>59F4E537CC6B0F0980DB73BD7E4726</t>
  </si>
  <si>
    <t>01011259F4E537CC6B0F0980DB73BD7E4726</t>
  </si>
  <si>
    <t>59F4E531A46DA2E58B6F7D0878FD76</t>
  </si>
  <si>
    <t>01011259F4E531A46DA2E58B6F7D0878FD76</t>
  </si>
  <si>
    <t>59F4E531A46DA2E58B6F7D0878FD06</t>
  </si>
  <si>
    <t>01011259F4E531A46DA2E58B6F7D0878FD06</t>
  </si>
  <si>
    <t>59F4E53E7C68DB9B8803F61072C296</t>
  </si>
  <si>
    <t>01011259F4E53E7C68DB9B8803F61072C296</t>
  </si>
  <si>
    <t>584EB545436B0D7783D2887978EC13D67F62E8</t>
  </si>
  <si>
    <t>010113584EB545436B0D7783D2887978EC13D67F62E8</t>
  </si>
  <si>
    <t>584EB545436B0D7783D2887978EC13D67F62EF</t>
  </si>
  <si>
    <t>010113584EB545436B0D7783D2887978EC13D67F62EF</t>
  </si>
  <si>
    <t>584EB545436B0D7783D2887978EC13D67F62EE</t>
  </si>
  <si>
    <t>010113584EB545436B0D7783D2887978EC13D67F62EE</t>
  </si>
  <si>
    <t>584EB545436B0D7783D2F92271EF3BA6F787FB</t>
  </si>
  <si>
    <t>010113584EB545436B0D7783D2F92271EF3BA6F787FB</t>
  </si>
  <si>
    <t>584EB545436B0D7783D2F92271EF3BA6F787FC</t>
  </si>
  <si>
    <t>010113584EB545436B0D7783D2F92271EF3BA6F787FC</t>
  </si>
  <si>
    <t>584EB545436B0D7783D2F92271EF3BA6F787FD</t>
  </si>
  <si>
    <t>010113584EB545436B0D7783D2F92271EF3BA6F787FD</t>
  </si>
  <si>
    <t>584EB545436B0D7783D2F92271EF3BA6F787FE</t>
  </si>
  <si>
    <t>010113584EB545436B0D7783D2F92271EF3BA6F787FE</t>
  </si>
  <si>
    <t>584EB545436B0D7783D2F92271EF3BA6F4C82F</t>
  </si>
  <si>
    <t>010113584EB545436B0D7783D2F92271EF3BA6F4C82F</t>
  </si>
  <si>
    <t>584EB545436B0D7783D2F92271EF3BA6F787FF</t>
  </si>
  <si>
    <t>010113584EB545436B0D7783D2F92271EF3BA6F787FF</t>
  </si>
  <si>
    <t>584EB545436B0D7783D2F92271EF3BA6F787F0</t>
  </si>
  <si>
    <t>010113584EB545436B0D7783D2F92271EF3BA6F787F0</t>
  </si>
  <si>
    <t>584EB545436B0D7783D2F92271EF3BA6F787F1</t>
  </si>
  <si>
    <t>010113584EB545436B0D7783D2F92271EF3BA6F787F1</t>
  </si>
  <si>
    <t>584EB545436B0D7783D2F92271EF3BA6F4C82E</t>
  </si>
  <si>
    <t>010113584EB545436B0D7783D2F92271EF3BA6F4C82E</t>
  </si>
  <si>
    <t>584EB545436B0D7783D2F92271EF3BA6F4C701</t>
  </si>
  <si>
    <t>010113584EB545436B0D7783D2F92271EF3BA6F4C701</t>
  </si>
  <si>
    <t>584EB545436B0D7783D2F92271EF3BA6F4C700</t>
  </si>
  <si>
    <t>010113584EB545436B0D7783D2F92271EF3BA6F4C700</t>
  </si>
  <si>
    <t>584EB545436B0D7783D2F92271EF3BA6F4C9CF</t>
  </si>
  <si>
    <t>010114584EB545436B0D7783D2F92271EF3BA6F4C9CF</t>
  </si>
  <si>
    <t>584EB545436B0D7783D2F92271EF3BA6F4C9CC</t>
  </si>
  <si>
    <t>010114584EB545436B0D7783D2F92271EF3BA6F4C9CC</t>
  </si>
  <si>
    <t>584EB545436B0D7783D2F92271EF3BA6F4C9CD</t>
  </si>
  <si>
    <t>010114584EB545436B0D7783D2F92271EF3BA6F4C9CD</t>
  </si>
  <si>
    <t>584EB545436B0D7783D2F92271EF3BA6F4C9CA</t>
  </si>
  <si>
    <t>010114584EB545436B0D7783D2F92271EF3BA6F4C9CA</t>
  </si>
  <si>
    <t>584EB545436B0D7783D2F92271EF3BA6F78041</t>
  </si>
  <si>
    <t>010114584EB545436B0D7783D2F92271EF3BA6F78041</t>
  </si>
  <si>
    <t>59F465010C67CC1C892EC9FD740C16</t>
  </si>
  <si>
    <t>01011559F465010C67CC1C892EC9FD740C16</t>
  </si>
  <si>
    <t>59F465010C67CC1C892EC9FD740C06</t>
  </si>
  <si>
    <t>01011559F465010C67CC1C892EC9FD740C06</t>
  </si>
  <si>
    <t>59F465010C67CC1C892EC8E87F0AB6</t>
  </si>
  <si>
    <t>01011559F465010C67CC1C892EC8E87F0AB6</t>
  </si>
  <si>
    <t>59F465010C67CC1C8D893876715F46</t>
  </si>
  <si>
    <t>01011559F465010C67CC1C8D893876715F46</t>
  </si>
  <si>
    <t>59F465010C67EF298CE14A37726446</t>
  </si>
  <si>
    <t>01011559F465010C67EF298CE14A37726446</t>
  </si>
  <si>
    <t>59F465010C67EF298CE14A37722EB6</t>
  </si>
  <si>
    <t>01011559F465010C67EF298CE14A37722EB6</t>
  </si>
  <si>
    <t>59F465010C67EF298CE14A37721C46</t>
  </si>
  <si>
    <t>01011559F465010C67EF298CE14A37721C46</t>
  </si>
  <si>
    <t>59F465010C67EF298CE14A37721C66</t>
  </si>
  <si>
    <t>01011559F465010C67EF298CE14A37721C66</t>
  </si>
  <si>
    <t>59F465010F6335E6833FAE1A718B86</t>
  </si>
  <si>
    <t>01011559F465010F6335E6833FAE1A718B86</t>
  </si>
  <si>
    <t>59F465010F6335E6833FAE1A719406</t>
  </si>
  <si>
    <t>01011559F465010F6335E6833FAE1A719406</t>
  </si>
  <si>
    <t>59F46501096AB3938C1A27D9736DB6</t>
  </si>
  <si>
    <t>01011559F46501096AB3938C1A27D9736DB6</t>
  </si>
  <si>
    <t>59F46501096AB3938D211536760D76</t>
  </si>
  <si>
    <t>01011559F46501096AB3938D211536760D76</t>
  </si>
  <si>
    <t>59F46501096AB3938D211536763AE6</t>
  </si>
  <si>
    <t>01011559F46501096AB3938D211536763AE6</t>
  </si>
  <si>
    <t>59F465068D6517848EF1D21B764F56</t>
  </si>
  <si>
    <t>01011559F465068D6517848EF1D21B764F56</t>
  </si>
  <si>
    <t>59F4D5C9E06463E4870A7FB6784D06</t>
  </si>
  <si>
    <t>01011559F4D5C9E06463E4870A7FB6784D06</t>
  </si>
  <si>
    <t>59F4D5C9E06463E4870A7FB6784D56</t>
  </si>
  <si>
    <t>01011559F4D5C9E06463E4870A7FB6784D56</t>
  </si>
  <si>
    <t>59F4D5C9E06463F68E1322C4787356</t>
  </si>
  <si>
    <t>01011559F4D5C9E06463F68E1322C4787356</t>
  </si>
  <si>
    <t>584EB545436B0D7783D2F92271EF3BA6F5D028</t>
  </si>
  <si>
    <t>010116584EB545436B0D7783D2F92271EF3BA6F5D028</t>
  </si>
  <si>
    <t>584EB545436B0D7783D2F92271EF3BA6F785C9</t>
  </si>
  <si>
    <t>010116584EB545436B0D7783D2F92271EF3BA6F785C9</t>
  </si>
  <si>
    <t>584EB545436B0D7783D2887978EC13D67F62EA</t>
  </si>
  <si>
    <t>010116584EB545436B0D7783D2887978EC13D67F62EA</t>
  </si>
  <si>
    <t>59F4D5CE6667C2ED854BFC1770FE06</t>
  </si>
  <si>
    <t>01011659F4D5CE6667C2ED854BFC1770FE06</t>
  </si>
  <si>
    <t>59F4D5CE6667C2ED854BFC1770FEE6</t>
  </si>
  <si>
    <t>01011659F4D5CE6667C2ED854BFC1770FEE6</t>
  </si>
  <si>
    <t>59F4D5CE6667C2ED854BFC1770EC16</t>
  </si>
  <si>
    <t>01011659F4D5CE6667C2ED854BFC1770EC16</t>
  </si>
  <si>
    <t>59F4D5CE6667C2ED854BFC1770EC36</t>
  </si>
  <si>
    <t>01011659F4D5CE6667C2ED854BFC1770EC36</t>
  </si>
  <si>
    <t>584EB545436B0D7783D2F92271EF3BA6F5D1C7</t>
  </si>
  <si>
    <t>010116584EB545436B0D7783D2F92271EF3BA6F5D1C7</t>
  </si>
  <si>
    <t>584EB545436B0D7783D2F92271EF3BA6F5D1C4</t>
  </si>
  <si>
    <t>010116584EB545436B0D7783D2F92271EF3BA6F5D1C4</t>
  </si>
  <si>
    <t>584EB545436B0D7783D2F92271EF3BA6F5D1C5</t>
  </si>
  <si>
    <t>010116584EB545436B0D7783D2F92271EF3BA6F5D1C5</t>
  </si>
  <si>
    <t>584EB545436B0D7783D2F92271EF3BA6F5D1C2</t>
  </si>
  <si>
    <t>010116584EB545436B0D7783D2F92271EF3BA6F5D1C2</t>
  </si>
  <si>
    <t>584EB545436B0D7783D2F92271EF3BA6F5D1C3</t>
  </si>
  <si>
    <t>010116584EB545436B0D7783D2F92271EF3BA6F5D1C3</t>
  </si>
  <si>
    <t>584EB545436B0D7783D2F92271EF3BA6F5D1C0</t>
  </si>
  <si>
    <t>010116584EB545436B0D7783D2F92271EF3BA6F5D1C0</t>
  </si>
  <si>
    <t>584EB545436B0D7783D2F92271EF3BA6F5D1CE</t>
  </si>
  <si>
    <t>010116584EB545436B0D7783D2F92271EF3BA6F5D1CE</t>
  </si>
  <si>
    <t>584EB545436B0D7783D2F92271EF3BA6F5D1CF</t>
  </si>
  <si>
    <t>010116584EB545436B0D7783D2F92271EF3BA6F5D1CF</t>
  </si>
  <si>
    <t>584EB545436B0D7783D2F92271EF3BA6F5DE9E</t>
  </si>
  <si>
    <t>010116584EB545436B0D7783D2F92271EF3BA6F5DE9E</t>
  </si>
  <si>
    <t>584EB545436B0D7783D2F92271EF3BA6F5DE9F</t>
  </si>
  <si>
    <t>010116584EB545436B0D7783D2F92271EF3BA6F5DE9F</t>
  </si>
  <si>
    <t>584EB545436B0D7783D2F92271EF3BA6F5DE9D</t>
  </si>
  <si>
    <t>010116584EB545436B0D7783D2F92271EF3BA6F5DE9D</t>
  </si>
  <si>
    <t>584EB545436B0D7783D2F92271EF3BA6F5DE9A</t>
  </si>
  <si>
    <t>010116584EB545436B0D7783D2F92271EF3BA6F5DE9A</t>
  </si>
  <si>
    <t>584EB545436B0D7783D2F92271EF3BA6F5DE9B</t>
  </si>
  <si>
    <t>010116584EB545436B0D7783D2F92271EF3BA6F5DE9B</t>
  </si>
  <si>
    <t>584EB545436B0D7783D2F92271EF3BA6F5DE98</t>
  </si>
  <si>
    <t>010116584EB545436B0D7783D2F92271EF3BA6F5DE98</t>
  </si>
  <si>
    <t>584EB545436B0D7783D2F92271EF3BA6F5DE99</t>
  </si>
  <si>
    <t>010116584EB545436B0D7783D2F92271EF3BA6F5DE99</t>
  </si>
  <si>
    <t>584EB545436B0D7783D2F92271EF3BA6F5DE96</t>
  </si>
  <si>
    <t>010116584EB545436B0D7783D2F92271EF3BA6F5DE96</t>
  </si>
  <si>
    <t>584EB545436B0D7783D2F92271EF3BA6F5DE97</t>
  </si>
  <si>
    <t>010116584EB545436B0D7783D2F92271EF3BA6F5DE97</t>
  </si>
  <si>
    <t>584EB545436B0D7783D2F92271EF3BA6F5DFA5</t>
  </si>
  <si>
    <t>010116584EB545436B0D7783D2F92271EF3BA6F5DFA5</t>
  </si>
  <si>
    <t>584EB545436B0D7783D2F92271EF3BA6F5DFA4</t>
  </si>
  <si>
    <t>010116584EB545436B0D7783D2F92271EF3BA6F5DFA4</t>
  </si>
  <si>
    <t>584EB545436B0D7783D2F92271EF3BA6F5DFA7</t>
  </si>
  <si>
    <t>010116584EB545436B0D7783D2F92271EF3BA6F5DFA7</t>
  </si>
  <si>
    <t>584EB545436B0D7783D2F92271EF3BA6F4C673</t>
  </si>
  <si>
    <t>010116584EB545436B0D7783D2F92271EF3BA6F4C673</t>
  </si>
  <si>
    <t>59F4D5CE6667C2ED854BFC1770A6C6</t>
  </si>
  <si>
    <t>01011659F4D5CE6667C2ED854BFC1770A6C6</t>
  </si>
  <si>
    <t>59F4D5CE6667C2ED854BFC177095F6</t>
  </si>
  <si>
    <t>01011659F4D5CE6667C2ED854BFC177095F6</t>
  </si>
  <si>
    <t>59F4D5CE6667C2ED854BFC177095D6</t>
  </si>
  <si>
    <t>01011659F4D5CE6667C2ED854BFC177095D6</t>
  </si>
  <si>
    <t>59F4D5CE6667C2ED854BFC177095B6</t>
  </si>
  <si>
    <t>01011659F4D5CE6667C2ED854BFC177095B6</t>
  </si>
  <si>
    <t>59F4D5CE6667C2ED854BFC17709596</t>
  </si>
  <si>
    <t>01011659F4D5CE6667C2ED854BFC17709596</t>
  </si>
  <si>
    <t>59F4D5CE6667C2ED854BFC17709576</t>
  </si>
  <si>
    <t>01011659F4D5CE6667C2ED854BFC17709576</t>
  </si>
  <si>
    <t>59F4D5CE6667C2ED854BFC17708B96</t>
  </si>
  <si>
    <t>01011659F4D5CE6667C2ED854BFC17708B96</t>
  </si>
  <si>
    <t>59F4D5CE6667C2ED854BFC17708BB6</t>
  </si>
  <si>
    <t>01011659F4D5CE6667C2ED854BFC17708BB6</t>
  </si>
  <si>
    <t>59F4D5CE6667C2ED854BFC17708BD6</t>
  </si>
  <si>
    <t>01011659F4D5CE6667C2ED854BFC17708BD6</t>
  </si>
  <si>
    <t>59F4D5CE6667C2ED854BFC17708BF6</t>
  </si>
  <si>
    <t>01011659F4D5CE6667C2ED854BFC17708BF6</t>
  </si>
  <si>
    <t>59F4D5CE6667C2ED854BFC17708B16</t>
  </si>
  <si>
    <t>01011659F4D5CE6667C2ED854BFC17708B16</t>
  </si>
  <si>
    <t>59F4D5CE6667C2ED854BFC17707906</t>
  </si>
  <si>
    <t>01011659F4D5CE6667C2ED854BFC17707906</t>
  </si>
  <si>
    <t>59F4D5CE6667C2ED854BFC17707926</t>
  </si>
  <si>
    <t>01011659F4D5CE6667C2ED854BFC17707926</t>
  </si>
  <si>
    <t>59F4D5CE6667C2ED854BFC17707946</t>
  </si>
  <si>
    <t>01011659F4D5CE6667C2ED854BFC17707946</t>
  </si>
  <si>
    <t>59F4D5CE6667C2ED854BFC17707966</t>
  </si>
  <si>
    <t>01011659F4D5CE6667C2ED854BFC17707966</t>
  </si>
  <si>
    <t>59F4D5CE6667C2ED854BFC17707986</t>
  </si>
  <si>
    <t>01011659F4D5CE6667C2ED854BFC17707986</t>
  </si>
  <si>
    <t>59F4D5CE6667C2ED854BFC177068B6</t>
  </si>
  <si>
    <t>01011659F4D5CE6667C2ED854BFC177068B6</t>
  </si>
  <si>
    <t>59F4D5CE6667C2ED854BFC17706896</t>
  </si>
  <si>
    <t>01011659F4D5CE6667C2ED854BFC17706896</t>
  </si>
  <si>
    <t>59F4D5CE6667C2ED854BFC177068F6</t>
  </si>
  <si>
    <t>01011659F4D5CE6667C2ED854BFC177068F6</t>
  </si>
  <si>
    <t>584EB545436B0D7783D2F92271EF3BA6F4CC80</t>
  </si>
  <si>
    <t>010116584EB545436B0D7783D2F92271EF3BA6F4CC80</t>
  </si>
  <si>
    <t>584EB545436B0D7783D2F92271EF3BA6F4CC81</t>
  </si>
  <si>
    <t>010116584EB545436B0D7783D2F92271EF3BA6F4CC81</t>
  </si>
  <si>
    <t>584EB545436B0D7783D2F92271EF3BA6F4CC86</t>
  </si>
  <si>
    <t>010116584EB545436B0D7783D2F92271EF3BA6F4CC86</t>
  </si>
  <si>
    <t>584EB545436B0D7783D2F92271EF3BA6F4CC87</t>
  </si>
  <si>
    <t>010116584EB545436B0D7783D2F92271EF3BA6F4CC87</t>
  </si>
  <si>
    <t>584EB545436B0D7783D2F92271EF3BA6F4CC84</t>
  </si>
  <si>
    <t>010116584EB545436B0D7783D2F92271EF3BA6F4CC84</t>
  </si>
  <si>
    <t>5ED7F5D5DA63758384F80D217B5C76F653B044</t>
  </si>
  <si>
    <t>0101165ED7F5D5DA63758384F80D217B5C76F653B044</t>
  </si>
  <si>
    <t>59F4D5C8DC629EC58E886E38721BA6</t>
  </si>
  <si>
    <t>01011659F4D5C8DC629EC58E886E38721BA6</t>
  </si>
  <si>
    <t>5ED7F5D5DA63758384F80D217B5C76F653B046</t>
  </si>
  <si>
    <t>0101165ED7F5D5DA63758384F80D217B5C76F653B046</t>
  </si>
  <si>
    <t>59F4D5C8DC629EC58E886E387263B6</t>
  </si>
  <si>
    <t>01011659F4D5C8DC629EC58E886E387263B6</t>
  </si>
  <si>
    <t>5ED7F5D5DA6375838DDCEB3B72420BA6101777</t>
  </si>
  <si>
    <t>0101165ED7F5D5DA6375838DDCEB3B72420BA6101777</t>
  </si>
  <si>
    <t>59F4D5C7376AD45880E0FDD7780C46</t>
  </si>
  <si>
    <t>01011659F4D5C7376AD45880E0FDD7780C46</t>
  </si>
  <si>
    <t>59F495B23D631E378ECB09FF755BA6</t>
  </si>
  <si>
    <t>01011659F495B23D631E378ECB09FF755BA6</t>
  </si>
  <si>
    <t>59F4D5C73E6D5E4B83938C0A7D89D6</t>
  </si>
  <si>
    <t>01011659F4D5C73E6D5E4B83938C0A7D89D6</t>
  </si>
  <si>
    <t>59F495B23D634B528FD07179742986</t>
  </si>
  <si>
    <t>01011659F495B23D634B528FD07179742986</t>
  </si>
  <si>
    <t>59F495B23D634B528FD07179743BF6</t>
  </si>
  <si>
    <t>01011659F495B23D634B528FD07179743BF6</t>
  </si>
  <si>
    <t>59F4D5C73E6D5E4B83938C0A7D9A46</t>
  </si>
  <si>
    <t>01011659F4D5C73E6D5E4B83938C0A7D9A46</t>
  </si>
  <si>
    <t>584EB545436B0D7783D2F92271EF3BA6F4CC85</t>
  </si>
  <si>
    <t>010116584EB545436B0D7783D2F92271EF3BA6F4CC85</t>
  </si>
  <si>
    <t>584EB545436B0D7783D2F92271EF3BA6F4CC8A</t>
  </si>
  <si>
    <t>010116584EB545436B0D7783D2F92271EF3BA6F4CC8A</t>
  </si>
  <si>
    <t>584EB545436B0D7783D2F92271EF3BA6F4CC8B</t>
  </si>
  <si>
    <t>010116584EB545436B0D7783D2F92271EF3BA6F4CC8B</t>
  </si>
  <si>
    <t>584EB545436B0D7783D2F92271EF3BA6F4CBFC</t>
  </si>
  <si>
    <t>010116584EB545436B0D7783D2F92271EF3BA6F4CBFC</t>
  </si>
  <si>
    <t>584EB545436B0D7783D2F92271EF3BA6F4CBFD</t>
  </si>
  <si>
    <t>010116584EB545436B0D7783D2F92271EF3BA6F4CBFD</t>
  </si>
  <si>
    <t>584EB545436B0D7783D2F92271EF3BA6F4CBFE</t>
  </si>
  <si>
    <t>010116584EB545436B0D7783D2F92271EF3BA6F4CBFE</t>
  </si>
  <si>
    <t>584EB545436B0D7783D2F92271EF3BA6F785C8</t>
  </si>
  <si>
    <t>010116584EB545436B0D7783D2F92271EF3BA6F785C8</t>
  </si>
  <si>
    <t>584EB545436B0D7783D2F92271EF3BA6F4CBFF</t>
  </si>
  <si>
    <t>010116584EB545436B0D7783D2F92271EF3BA6F4CBFF</t>
  </si>
  <si>
    <t>584EB545436B0D7783D2F92271EF3BA6F4CBF8</t>
  </si>
  <si>
    <t>010116584EB545436B0D7783D2F92271EF3BA6F4CBF8</t>
  </si>
  <si>
    <t>584EB545436B0D7783D2F92271EF3BA6F4CBF9</t>
  </si>
  <si>
    <t>010116584EB545436B0D7783D2F92271EF3BA6F4CBF9</t>
  </si>
  <si>
    <t>584EB545436B0D7783D2F92271EF3BA6F785CF</t>
  </si>
  <si>
    <t>010116584EB545436B0D7783D2F92271EF3BA6F785CF</t>
  </si>
  <si>
    <t>584EB545436B0D7783D2F92271EF3BA6F4CBFA</t>
  </si>
  <si>
    <t>010116584EB545436B0D7783D2F92271EF3BA6F4CBFA</t>
  </si>
  <si>
    <t>584EB545436B0D7783D2F92271EF3BA6F785CE</t>
  </si>
  <si>
    <t>010116584EB545436B0D7783D2F92271EF3BA6F785CE</t>
  </si>
  <si>
    <t>584EB545436B0D7783D2F92271EF3BA6F4CBFB</t>
  </si>
  <si>
    <t>010116584EB545436B0D7783D2F92271EF3BA6F4CBFB</t>
  </si>
  <si>
    <t>584EB545436B0D7783D2F92271EF3BA6F4CBF4</t>
  </si>
  <si>
    <t>010116584EB545436B0D7783D2F92271EF3BA6F4CBF4</t>
  </si>
  <si>
    <t>584EB545436B0D7783D2F92271EF3BA6F4CBF5</t>
  </si>
  <si>
    <t>010116584EB545436B0D7783D2F92271EF3BA6F4CBF5</t>
  </si>
  <si>
    <t>584EB545436B0D7783D2F92271EF3BA6F785CD</t>
  </si>
  <si>
    <t>010116584EB545436B0D7783D2F92271EF3BA6F785CD</t>
  </si>
  <si>
    <t>584EB545436B0D7783D2F92271EF3BA6F4CAD5</t>
  </si>
  <si>
    <t>010116584EB545436B0D7783D2F92271EF3BA6F4CAD5</t>
  </si>
  <si>
    <t>584EB545436B0D7783D2F92271EF3BA6F4CAD4</t>
  </si>
  <si>
    <t>010116584EB545436B0D7783D2F92271EF3BA6F4CAD4</t>
  </si>
  <si>
    <t>584EB545436B0D7783D2F92271EF3BA6F4CAD7</t>
  </si>
  <si>
    <t>010116584EB545436B0D7783D2F92271EF3BA6F4CAD7</t>
  </si>
  <si>
    <t>584EB545436B0D7783D2F92271EF3BA6F4CAD6</t>
  </si>
  <si>
    <t>010116584EB545436B0D7783D2F92271EF3BA6F4CAD6</t>
  </si>
  <si>
    <t>584EB545436B0D7783D2F92271EF3BA6F785CC</t>
  </si>
  <si>
    <t>010116584EB545436B0D7783D2F92271EF3BA6F785CC</t>
  </si>
  <si>
    <t>584EB545436B0D7783D2F92271EF3BA6F4CAD1</t>
  </si>
  <si>
    <t>010116584EB545436B0D7783D2F92271EF3BA6F4CAD1</t>
  </si>
  <si>
    <t>■ 건 축 공 사 ■</t>
    <phoneticPr fontId="1" type="noConversion"/>
  </si>
  <si>
    <t>59F4F51E0662553D81B423FE745AA6</t>
  </si>
  <si>
    <t>01011759F4F51E0662553D81B423FE745AA6</t>
  </si>
  <si>
    <t>59F4F51E04677F098918ED4F76F896</t>
  </si>
  <si>
    <t>01011759F4F51E04677F098918ED4F76F896</t>
  </si>
  <si>
    <t>59F4F51E04677F098918ED4F76C366</t>
  </si>
  <si>
    <t>01011759F4F51E04677F098918ED4F76C366</t>
  </si>
  <si>
    <t>59F4F51F2F6F88F88E9A7C2972C0B6</t>
  </si>
  <si>
    <t>01011759F4F51F2F6F88F88E9A7C2972C0B6</t>
  </si>
  <si>
    <t>59F4F51F2F6F88F88E9A784E75D466</t>
  </si>
  <si>
    <t>01011759F4F51F2F6F88F88E9A784E75D466</t>
  </si>
  <si>
    <t>59F4F51F2F6F88F88E907BA97BE506</t>
  </si>
  <si>
    <t>01011759F4F51F2F6F88F88E907BA97BE506</t>
  </si>
  <si>
    <t>59F4F51F2F6F88F8803F95727AEDD6</t>
  </si>
  <si>
    <t>01011759F4F51F2F6F88F8803F95727AEDD6</t>
  </si>
  <si>
    <t>59F4F51F2F6F88F881C1A5487E84B6</t>
  </si>
  <si>
    <t>01011759F4F51F2F6F88F881C1A5487E84B6</t>
  </si>
  <si>
    <t>59F4F5137D6CB0CB8276E4D9767566</t>
  </si>
  <si>
    <t>01011759F4F5137D6CB0CB8276E4D9767566</t>
  </si>
  <si>
    <t>59F4F5137D6CB0CB816EEDDE7F72D6</t>
  </si>
  <si>
    <t>01011759F4F5137D6CB0CB816EEDDE7F72D6</t>
  </si>
  <si>
    <t>59F4F516326990D48C016EC0749F66</t>
  </si>
  <si>
    <t>01011759F4F516326990D48C016EC0749F66</t>
  </si>
  <si>
    <t>59F4F516326990D48FD58C2A7D34A6</t>
  </si>
  <si>
    <t>01011759F4F516326990D48FD58C2A7D34A6</t>
  </si>
  <si>
    <t>59F4F516326990D48FD58C2A7D34B6</t>
  </si>
  <si>
    <t>01011759F4F516326990D48FD58C2A7D34B6</t>
  </si>
  <si>
    <t>59F4F516326990D48FD58C2A7D3496</t>
  </si>
  <si>
    <t>01011759F4F516326990D48FD58C2A7D3496</t>
  </si>
  <si>
    <t>59F4F50F8366A7CF8B95918472F3C6</t>
  </si>
  <si>
    <t>01011759F4F50F8366A7CF8B95918472F3C6</t>
  </si>
  <si>
    <t>59F4F50F8366A7CF8B95918472E166</t>
  </si>
  <si>
    <t>01011759F4F50F8366A7CF8B95918472E166</t>
  </si>
  <si>
    <t>■ 건 축 공 사 ■</t>
    <phoneticPr fontId="1" type="noConversion"/>
  </si>
  <si>
    <t>5ED7E5CC38615F1A885B92A57DC720B6DFD9FA</t>
  </si>
  <si>
    <t>0101185ED7E5CC38615F1A885B92A57DC720B6DFD9FA</t>
  </si>
  <si>
    <t>5ED7E5CC38615F1A885B92A57DC720B6DFD627</t>
  </si>
  <si>
    <t>0101185ED7E5CC38615F1A885B92A57DC720B6DFD627</t>
  </si>
  <si>
    <t>5ED7E5CC38615F1A885B92A57DC720B6DFD624</t>
  </si>
  <si>
    <t>0101185ED7E5CC38615F1A885B92A57DC720B6DFD624</t>
  </si>
  <si>
    <t>5ED7E5CC38615F1A885B92A57DC720B6DFD623</t>
  </si>
  <si>
    <t>0101185ED7E5CC38615F1A885B92A57DC720B6DFD623</t>
  </si>
  <si>
    <t>5ED7E5CC38615F1A8858DEFD7DED19F6196ECE</t>
  </si>
  <si>
    <t>0101185ED7E5CC38615F1A8858DEFD7DED19F6196ECE</t>
  </si>
  <si>
    <t>5ED7E5CC38615F1A8858DEFD7DED19F6196FD4</t>
  </si>
  <si>
    <t>0101185ED7E5CC38615F1A8858DEFD7DED19F6196FD4</t>
  </si>
  <si>
    <t>5ED7E5CC38615F1A8858DEFD7DED19F6196FD5</t>
  </si>
  <si>
    <t>0101185ED7E5CC38615F1A8858DEFD7DED19F6196FD5</t>
  </si>
  <si>
    <t>59F4A599786044188794CBB67BECE6</t>
  </si>
  <si>
    <t>01011859F4A599786044188794CBB67BECE6</t>
  </si>
  <si>
    <t>59F4551FB46B586287D95FAE7631E6</t>
  </si>
  <si>
    <t>01011859F4551FB46B586287D95FAE7631E6</t>
  </si>
  <si>
    <t>59F4E538D56549F987C64A3E7125D6</t>
  </si>
  <si>
    <t>01011859F4E538D56549F987C64A3E7125D6</t>
  </si>
  <si>
    <t>59F4E538D56575358C2A24467BD006</t>
  </si>
  <si>
    <t>01011859F4E538D56575358C2A24467BD006</t>
  </si>
  <si>
    <t>5ED7E5CC38615F1A885B92A57DC720B6DFD622</t>
  </si>
  <si>
    <t>0101185ED7E5CC38615F1A885B92A57DC720B6DFD622</t>
  </si>
  <si>
    <t>584EB545436B0D7783D2F92271EF3BA6F78049</t>
  </si>
  <si>
    <t>010118584EB545436B0D7783D2F92271EF3BA6F78049</t>
  </si>
  <si>
    <t>584EB545436B0D7783D2887978EC13D67F62E3</t>
  </si>
  <si>
    <t>010118584EB545436B0D7783D2887978EC13D67F62E3</t>
  </si>
  <si>
    <t>■ 건 축 공 사 ■</t>
    <phoneticPr fontId="1" type="noConversion"/>
  </si>
  <si>
    <t>584EB545436B0D7783D2F92271EF3BA6F78427</t>
  </si>
  <si>
    <t>010119584EB545436B0D7783D2F92271EF3BA6F78427</t>
  </si>
  <si>
    <t>584EB545436B0D7783D2F92271EF3BA6F78420</t>
  </si>
  <si>
    <t>010119584EB545436B0D7783D2F92271EF3BA6F78420</t>
  </si>
  <si>
    <t>584EB545436B0D7783D2F92271EF3BA6F78421</t>
  </si>
  <si>
    <t>010119584EB545436B0D7783D2F92271EF3BA6F78421</t>
  </si>
  <si>
    <t>584EB545436B0D7783D2F92271EF3BA6F78422</t>
  </si>
  <si>
    <t>010119584EB545436B0D7783D2F92271EF3BA6F78422</t>
  </si>
  <si>
    <t>■ 건 축 공 사 ■</t>
    <phoneticPr fontId="1" type="noConversion"/>
  </si>
  <si>
    <t>5ED7F5D5DC6E5FC282AD68B27C9447D6A732CD</t>
  </si>
  <si>
    <t>0101205ED7F5D5DC6E5FC282AD68B27C9447D6A732CD</t>
  </si>
  <si>
    <t>5EF2D54ECB62CBC5883C4BC17C0C65B66D8E52</t>
  </si>
  <si>
    <t>0101205EF2D54ECB62CBC5883C4BC17C0C65B66D8E52</t>
  </si>
  <si>
    <t>5EF2D54ECB62CBD78FC6B00F75DF744677505C</t>
  </si>
  <si>
    <t>0101205EF2D54ECB62CBD78FC6B00F75DF744677505C</t>
  </si>
  <si>
    <t>5EF2D54ECB62CBD787F680617B0C3196AA142F</t>
  </si>
  <si>
    <t>0101205EF2D54ECB62CBD787F680617B0C3196AA142F</t>
  </si>
  <si>
    <t>■ 건 축 공 사 ■</t>
    <phoneticPr fontId="1" type="noConversion"/>
  </si>
  <si>
    <t>59F555848460FA8987BD84F47F2A36</t>
  </si>
  <si>
    <t>01012159F555848460FA8987BD84F47F2A36</t>
  </si>
  <si>
    <t>59F55584836683DF8EFCA09C7F7BE6</t>
  </si>
  <si>
    <t>01012159F55584836683DF8EFCA09C7F7BE6</t>
  </si>
  <si>
    <t>59F55584836683DF8EFCA0997227A6</t>
  </si>
  <si>
    <t>01012159F55584836683DF8EFCA0997227A6</t>
  </si>
  <si>
    <t>5EF2D54EC36D684C866338EA7505ABF6027043</t>
  </si>
  <si>
    <t>0101225EF2D54EC36D684C866338EA7505ABF6027043</t>
  </si>
  <si>
    <t>59F4059376698B61863661FB768D66</t>
  </si>
  <si>
    <t>010259F4059376698B61863661FB768D66</t>
  </si>
  <si>
    <t>59F4059376698B61863661FB76BAB6</t>
  </si>
  <si>
    <t>010259F4059376698B61863661FB76BAB6</t>
  </si>
  <si>
    <t>59F40593756F754C898F135A737726</t>
  </si>
  <si>
    <t>010359F40593756F754C898F135A737726</t>
  </si>
  <si>
    <t>59F40593756F754C898F135B7C5336</t>
  </si>
  <si>
    <t>010359F40593756F754C898F135B7C5336</t>
  </si>
  <si>
    <t>59F40593756F754C88E053917E7036</t>
  </si>
  <si>
    <t>010359F40593756F754C88E053917E7036</t>
  </si>
  <si>
    <t>59F40593756F754C88E053917E3A86</t>
  </si>
  <si>
    <t>010359F40593756F754C88E053917E3A86</t>
  </si>
  <si>
    <t>59F40593756F754C8F2F1AD3744416</t>
  </si>
  <si>
    <t>010359F40593756F754C8F2F1AD3744416</t>
  </si>
  <si>
    <t>59F40593756F754C8F2F1AD3743BA6</t>
  </si>
  <si>
    <t>010359F40593756F754C8F2F1AD3743BA6</t>
  </si>
  <si>
    <t>59F40593756F5A9284B8A99E7DF536</t>
  </si>
  <si>
    <t>010359F40593756F5A9284B8A99E7DF536</t>
  </si>
  <si>
    <t>59F40593756F5A9284BE32CA772076</t>
  </si>
  <si>
    <t>010359F40593756F5A9284BE32CA772076</t>
  </si>
  <si>
    <t>59F40593756F5A9284BE32CA770596</t>
  </si>
  <si>
    <t>010359F40593756F5A9284BE32CA770596</t>
  </si>
  <si>
    <t>59F40593756F75218E2138E07F4BA6</t>
  </si>
  <si>
    <t>010359F40593756F75218E2138E07F4BA6</t>
  </si>
  <si>
    <t>59F40593756F75218E2138E07F70E6</t>
  </si>
  <si>
    <t>010359F40593756F75218E2138E07F70E6</t>
  </si>
  <si>
    <t>59F40593756F5AAC8ADD27147330C6</t>
  </si>
  <si>
    <t>010359F40593756F5AAC8ADD27147330C6</t>
  </si>
  <si>
    <t>59F40593756F5AAC8ADD2714736C06</t>
  </si>
  <si>
    <t>010359F40593756F5AAC8ADD2714736C06</t>
  </si>
  <si>
    <t>59F40593756F5ABD81CFFE1E756506</t>
  </si>
  <si>
    <t>010359F40593756F5ABD81CFFE1E756506</t>
  </si>
  <si>
    <t>59F40593756F5ABD81CFFE1E7539B6</t>
  </si>
  <si>
    <t>010359F40593756F5ABD81CFFE1E7539B6</t>
  </si>
  <si>
    <t>59F40593756F5ABD81C84F10785E06</t>
  </si>
  <si>
    <t>010359F40593756F5ABD81C84F10785E06</t>
  </si>
  <si>
    <t>59F40593756F5ABD81C84F107822B6</t>
  </si>
  <si>
    <t>010359F40593756F5ABD81C84F107822B6</t>
  </si>
  <si>
    <t>59F40593756F5ACF88D5EDE57E8DC6</t>
  </si>
  <si>
    <t>010359F40593756F5ACF88D5EDE57E8DC6</t>
  </si>
  <si>
    <t>59F40593756F5ACF88D5EDE57ECB76</t>
  </si>
  <si>
    <t>010359F40593756F5ACF88D5EDE57ECB76</t>
  </si>
  <si>
    <t>59F40593756F5AEA8486EEEB7E5CC6</t>
  </si>
  <si>
    <t>010359F40593756F5AEA8486EEEB7E5CC6</t>
  </si>
  <si>
    <t>59F40593756F5AEA8486EEEB7E2786</t>
  </si>
  <si>
    <t>010359F40593756F5AEA8486EEEB7E2786</t>
  </si>
  <si>
    <t>59F40593756F5AEA8487F5DD7BA4A6</t>
  </si>
  <si>
    <t>010359F40593756F5AEA8487F5DD7BA4A6</t>
  </si>
  <si>
    <t>59F40593756F5AEA8487F5DD7BFCC6</t>
  </si>
  <si>
    <t>010359F40593756F5AEA8487F5DD7BFCC6</t>
  </si>
  <si>
    <t>59F40593756F5AF48C17C94B7E3346</t>
  </si>
  <si>
    <t>010359F40593756F5AF48C17C94B7E3346</t>
  </si>
  <si>
    <t>59F40593756F5AF48C17C94B7E5E16</t>
  </si>
  <si>
    <t>010359F40593756F5AF48C17C94B7E5E16</t>
  </si>
  <si>
    <t>59F40595276C52A583682E44728CC6</t>
  </si>
  <si>
    <t>010359F40595276C52A583682E44728CC6</t>
  </si>
  <si>
    <t>59F40595276C52A583682E44728CB6</t>
  </si>
  <si>
    <t>010359F40595276C52A583682E44728CB6</t>
  </si>
  <si>
    <t>59F40595276C52A583682E44728CA6</t>
  </si>
  <si>
    <t>010359F40595276C52A583682E44728CA6</t>
  </si>
  <si>
    <t>59F40595276C52A583682E44728C96</t>
  </si>
  <si>
    <t>010359F40595276C52A583682E44728C96</t>
  </si>
  <si>
    <t>59F40595276C52A583682E44728C86</t>
  </si>
  <si>
    <t>010359F40595276C52A583682E44728C86</t>
  </si>
  <si>
    <t>584EB545436B0D7783D2F92271EF3BA6F4CAD0</t>
  </si>
  <si>
    <t>0104584EB545436B0D7783D2F92271EF3BA6F4CAD0</t>
  </si>
  <si>
    <t>584EB545436B0D7783D2F92271EF3BA6F4CAD3</t>
  </si>
  <si>
    <t>0104584EB545436B0D7783D2F92271EF3BA6F4CAD3</t>
  </si>
  <si>
    <t>584EB545436B0D7783D2F92271EF3BA6F4CAD2</t>
  </si>
  <si>
    <t>0104584EB545436B0D7783D2F92271EF3BA6F4CAD2</t>
  </si>
  <si>
    <t>584EB545436B0D7783D2F92271EF3BA6F4CADD</t>
  </si>
  <si>
    <t>0104584EB545436B0D7783D2F92271EF3BA6F4CADD</t>
  </si>
  <si>
    <t>584EB545436B0D7783D2F92271EF3BA6F4CADC</t>
  </si>
  <si>
    <t>0104584EB545436B0D7783D2F92271EF3BA6F4CADC</t>
  </si>
  <si>
    <t>584EB545436B0D7783D2F92271EF3BA6F4C9CE</t>
  </si>
  <si>
    <t>0104584EB545436B0D7783D2F92271EF3BA6F4C9CE</t>
  </si>
  <si>
    <t>584EB545436B0D7783D2F92271EF3BA6F78273</t>
  </si>
  <si>
    <t>0104584EB545436B0D7783D2F92271EF3BA6F78273</t>
  </si>
  <si>
    <t>584EB545436B0D7783D2F92271EF3BA6F78272</t>
  </si>
  <si>
    <t>0104584EB545436B0D7783D2F92271EF3BA6F78272</t>
  </si>
  <si>
    <t>584EB545436B0D7783D2887978EC13D67F62E9</t>
  </si>
  <si>
    <t>0104584EB545436B0D7783D2887978EC13D67F62E9</t>
  </si>
  <si>
    <t>59F51569676B016A859BFE7E7EABC6</t>
  </si>
  <si>
    <t>010559F51569676B016A859BFE7E7EABC6</t>
  </si>
  <si>
    <t>관급자재비 -관급자</t>
    <phoneticPr fontId="1" type="noConversion"/>
  </si>
  <si>
    <t>584EB545436B0D7783D2887978EC13D67F6DF6</t>
  </si>
  <si>
    <t>010601584EB545436B0D7783D2887978EC13D67F6DF6</t>
  </si>
  <si>
    <t>584EB545436B0D7783D2887978EC13D67F6DF1</t>
  </si>
  <si>
    <t>010601584EB545436B0D7783D2887978EC13D67F6DF1</t>
  </si>
  <si>
    <t>584EB545436B0D7783D2887978EC13D67F6DF0</t>
  </si>
  <si>
    <t>010601584EB545436B0D7783D2887978EC13D67F6DF0</t>
  </si>
  <si>
    <t>갤러리창, 45mm</t>
  </si>
  <si>
    <t>584EB545436B0D7783D2887978EC13D67F62EC</t>
  </si>
  <si>
    <t>010601584EB545436B0D7783D2887978EC13D67F62EC</t>
  </si>
  <si>
    <t>58EFE57DB668781985DA8D2A7606001</t>
  </si>
  <si>
    <t>01060158EFE57DB668781985DA8D2A7626003</t>
  </si>
  <si>
    <t>584EB545436B0D7783D2F92271EF3BA6F4CC83</t>
  </si>
  <si>
    <t>010602584EB545436B0D7783D2F92271EF3BA6F4CC83</t>
  </si>
  <si>
    <t>01060258EFE57DB668781985DA8D2A7606001</t>
  </si>
  <si>
    <t>관급자재비 -도급자</t>
    <phoneticPr fontId="1" type="noConversion"/>
  </si>
  <si>
    <t>5ED7F5D5DC6E5FFF87D456F3726B86A693907F</t>
  </si>
  <si>
    <t>0107015ED7F5D5DC6E5FFF87D456F3726B86A693907F</t>
  </si>
  <si>
    <t>5ED7F5D5DC6E5FFF87D456F3726B86A693907C</t>
  </si>
  <si>
    <t>0107015ED7F5D5DC6E5FFF87D456F3726B86A693907C</t>
  </si>
  <si>
    <t>5ED7F5D5DC6E5FFF87D456F3726B86A6939222</t>
  </si>
  <si>
    <t>0107015ED7F5D5DC6E5FFF87D456F3726B86A6939222</t>
  </si>
  <si>
    <t>01070158EFE57DB668781985DA8D2A7606001</t>
  </si>
  <si>
    <t>관급자재비 -도급자</t>
    <phoneticPr fontId="1" type="noConversion"/>
  </si>
  <si>
    <t>584EB545436B0D7783D2F92271EF3BA6F5D027</t>
  </si>
  <si>
    <t>010702584EB545436B0D7783D2F92271EF3BA6F5D027</t>
  </si>
  <si>
    <t>01070258EFE57DB668781985DA8D2A7606001</t>
  </si>
  <si>
    <t>5ED7F5D5DD68AB0483E657677AB1B4866F0C4E</t>
  </si>
  <si>
    <t>0107035ED7F5D5DD68AB0483E657677AB1B4866F0C4E</t>
  </si>
  <si>
    <t>5ED7F5D5DD68AB0483E657677AB1B4866F0C49</t>
  </si>
  <si>
    <t>0107035ED7F5D5DD68AB0483E657677AB1B4866F0C49</t>
  </si>
  <si>
    <t>5ED7F5D5DD68AB0483E657677AB1B4866F0C48</t>
  </si>
  <si>
    <t>0107035ED7F5D5DD68AB0483E657677AB1B4866F0C48</t>
  </si>
  <si>
    <t>5ED7F5D5DD68AB0483E657677AB1B4866F0C4B</t>
  </si>
  <si>
    <t>0107035ED7F5D5DD68AB0483E657677AB1B4866F0C4B</t>
  </si>
  <si>
    <t>5ED7F5D5DD68AB0483E657677AB1B4866F0C4A</t>
  </si>
  <si>
    <t>0107035ED7F5D5DD68AB0483E657677AB1B4866F0C4A</t>
  </si>
  <si>
    <t>5ED7F5D5DD68AB0483E657677AB1B4866F0A9F</t>
  </si>
  <si>
    <t>0107035ED7F5D5DD68AB0483E657677AB1B4866F0A9F</t>
  </si>
  <si>
    <t>5ED7F5D5DD68AB0483E657677AB1B4866F0AEE</t>
  </si>
  <si>
    <t>0107035ED7F5D5DD68AB0483E657677AB1B4866F0AEE</t>
  </si>
  <si>
    <t>5ED7F5D5DD68AB0483E657677AB1B4866F0AEC</t>
  </si>
  <si>
    <t>0107035ED7F5D5DD68AB0483E657677AB1B4866F0AEC</t>
  </si>
  <si>
    <t>5ED7F5D5DD68AB0483E657677AB1B4866F0BD5</t>
  </si>
  <si>
    <t>0107035ED7F5D5DD68AB0483E657677AB1B4866F0BD5</t>
  </si>
  <si>
    <t>01070358EFE57DB668781985DA8D2A7606001</t>
  </si>
  <si>
    <t>관급자재비 -도급자</t>
    <phoneticPr fontId="1" type="noConversion"/>
  </si>
  <si>
    <t>584EB545436B0D7783D2F92271EF3BA6F4C824</t>
  </si>
  <si>
    <t>010704584EB545436B0D7783D2F92271EF3BA6F4C824</t>
  </si>
  <si>
    <t>01070458EFE57DB668781985DA8D2A7606001</t>
  </si>
  <si>
    <t>5EE0559FA4622A668DE9ED827231E656E9937643</t>
  </si>
  <si>
    <t>5EE0559FA4622A2F828232347FE28AF6FA9B1C60</t>
  </si>
  <si>
    <t>5EE0559FA4622A2F828232347F8817868CA7835D</t>
  </si>
  <si>
    <t>5EE0559FA4622A2F828232347F429DC6C1FDD5FC</t>
  </si>
  <si>
    <t>5EE0559FA462348585FA1AA3743760D6334CDCFF</t>
  </si>
  <si>
    <t>5EE0559FA4620F6C832838147EC40A8693F7479F</t>
  </si>
  <si>
    <t>5EE0559FA4620F6C832838147EC452A6EE1746BC</t>
  </si>
  <si>
    <t>5EE0559FA4620F6C8329DF5D7A0C56767FEA4ECE</t>
  </si>
  <si>
    <t>5EE0559FA4620F6C8329DF5D7A1E78F6075A0CD6</t>
  </si>
  <si>
    <t>5EE0559FA4620F26883E98FC7888E546CA82C661</t>
  </si>
  <si>
    <t>5EE0559FA4620F0B8B65E6A37B40587602C849B8</t>
  </si>
  <si>
    <t>5EE0559FA46261B28EB430A375699B866757DD89</t>
  </si>
  <si>
    <t>5EE0559FA46261A0868088C771DF05F6921CAAF3</t>
  </si>
  <si>
    <t>5EE0559FA462571E8680A6FF7B4B19964A0BC09B</t>
  </si>
  <si>
    <t>5EE0559FA462571E86837A597B33E776CC886036</t>
  </si>
  <si>
    <t>5EE0559FA462571E8682534F7E8E158696B60010</t>
  </si>
  <si>
    <t>5EE0559FA462571E8684012B71773B7678E971E6</t>
  </si>
  <si>
    <t>59F40596CA69DDB381E7CB2D73F956</t>
  </si>
  <si>
    <t>59F40596CA69DDB381E7CB2D73E8F6</t>
  </si>
  <si>
    <t>59F40596CA69DDB380C1CB0A72D846</t>
  </si>
  <si>
    <t>59F40596CA69DDB380C1CB0D7E10A6</t>
  </si>
  <si>
    <t>59F40596C96FCF7581F487B57FDE46</t>
  </si>
  <si>
    <t>59F40596C96FCF7581F482337E2936</t>
  </si>
  <si>
    <t>59F40596C86ECA8382F03C5E7E90C6</t>
  </si>
  <si>
    <t>59F40596C86ECA8382F03C5E7EA136</t>
  </si>
  <si>
    <t>59F40596C86ECA8380C7A21F7669B6</t>
  </si>
  <si>
    <t>59F40596C86ECA8380C4EE587587F6</t>
  </si>
  <si>
    <t>59F40596C86ECA8380C5F4A37A6486</t>
  </si>
  <si>
    <t>59F40596C86EF7F68E8FE5167E9D36</t>
  </si>
  <si>
    <t>59F40596C86EF7F68E8EDE25738EC6</t>
  </si>
  <si>
    <t>59F40595276CC5CF8D8042007B6CB6</t>
  </si>
  <si>
    <t>59F40595276C52A583682E44728CD6</t>
  </si>
  <si>
    <t>59F45518046BD23981F5619E7105E6</t>
  </si>
  <si>
    <t>59F45518046BD23981F5619E7178D6</t>
  </si>
  <si>
    <t>59F45518046BD23981F45AAD765BE6</t>
  </si>
  <si>
    <t>59F45518046BC1B988CD9D437676C6</t>
  </si>
  <si>
    <t>59F4551805644F5C8FC82C9E7C57A6</t>
  </si>
  <si>
    <t>59F4551805644F5C8FC82C9F7ED2A6</t>
  </si>
  <si>
    <t>59F455180268F2668AA81B2F7D27B6</t>
  </si>
  <si>
    <t>59F455180268F2668AA81B2F7D3026</t>
  </si>
  <si>
    <t>59F455180268F2668AAAC8A47EB116</t>
  </si>
  <si>
    <t>59F455180268F2668AAAC8A47EA0B6</t>
  </si>
  <si>
    <t>59F4551BDA688C19821A60357937D6</t>
  </si>
  <si>
    <t>59F4551BDA688C19821A6035790A96</t>
  </si>
  <si>
    <t>59F4551BDA688C19821A6389792756</t>
  </si>
  <si>
    <t>59F4551BDA688C19821A638878A7D6</t>
  </si>
  <si>
    <t>59F4551BDA688C088B2A571E720126</t>
  </si>
  <si>
    <t>59F4551FB565892781C98F057B0A66</t>
  </si>
  <si>
    <t>59F4551FB565893188B0AC9577E886</t>
  </si>
  <si>
    <t>59F44530256B3F288FAB14EA72EB26</t>
  </si>
  <si>
    <t>59F47575BF6FC34780C56DD7726136</t>
  </si>
  <si>
    <t>59F465010C67DEA8804CCF0176DBD6</t>
  </si>
  <si>
    <t>59F465010C67DEA8804CCC4C79FBD6</t>
  </si>
  <si>
    <t>59F465010C67CC3F8602B9037ADEC6</t>
  </si>
  <si>
    <t>59F465010C67CC3F8602B9037AEF36</t>
  </si>
  <si>
    <t>59F465010C67CC3F8602B9037AF996</t>
  </si>
  <si>
    <t>59F465010C67CC3F8602B87C7DB0D6</t>
  </si>
  <si>
    <t>59F46501096A86558E01FDA77352F6</t>
  </si>
  <si>
    <t>59F4650A6A6EE7648836FF5B727B56</t>
  </si>
  <si>
    <t>59F4650A6A6EE72E8928412E77FA46</t>
  </si>
  <si>
    <t>59F495B23F6FD08D8E3BB0C07E63A6</t>
  </si>
  <si>
    <t>59F495B23C62D44D8DC82D93792676</t>
  </si>
  <si>
    <t>59F495B23C62D44D8A742FA27C93F6</t>
  </si>
  <si>
    <t>59F495B23B602C0383489A7B746EA6</t>
  </si>
  <si>
    <t>59F495B23B602C0383489A787F2296</t>
  </si>
  <si>
    <t>59F495B3C660F782808488C771FA06</t>
  </si>
  <si>
    <t>59F495B96F653A398AFED1C876EBE6</t>
  </si>
  <si>
    <t>59F495B96D6A4202890A4D797827D6</t>
  </si>
  <si>
    <t>59F4854C6860BF8883DE822075B066</t>
  </si>
  <si>
    <t>59F4B580B0683E0289D86D327271B6</t>
  </si>
  <si>
    <t>59F4B580B0683E028AE065D47DF306</t>
  </si>
  <si>
    <t>59F4B58158614DD68D0FE184739246</t>
  </si>
  <si>
    <t>59F4B58158614DD6899498D47FD136</t>
  </si>
  <si>
    <t>59F4B58158614DF1893D4D56731E96</t>
  </si>
  <si>
    <t>59F4B5815B6E902E8EC92982756A26</t>
  </si>
  <si>
    <t>59F4B58F3A68D5D081DBA52B7FE226</t>
  </si>
  <si>
    <t>59F4B58F3A68D5D081D9F855781166</t>
  </si>
  <si>
    <t>59F4A599786044188796F6FE715AB6</t>
  </si>
  <si>
    <t>59F4A599786044188796F5D770CE96</t>
  </si>
  <si>
    <t>59F4A59853628F3180EFA5A576FAF6</t>
  </si>
  <si>
    <t>59F4D5CE67602D968A8544937BEDD6</t>
  </si>
  <si>
    <t>59F4D5CE67602D968A8544937BFE46</t>
  </si>
  <si>
    <t>59F4D5CE656547EA8875C8857E6D86</t>
  </si>
  <si>
    <t>59F4D5CE656547EA8875C8857E7FF6</t>
  </si>
  <si>
    <t>59F4D5CD5D65D630820E566F7EE6F6</t>
  </si>
  <si>
    <t>59F4D5CD5D65D630820E566F7ED496</t>
  </si>
  <si>
    <t>59F4C5E9D86BC28D865552A473C6C6</t>
  </si>
  <si>
    <t>59F4C5E9D86BC28D8655519D7CD896</t>
  </si>
  <si>
    <t>59F4C5E9D86BD3298D9128C87A2976</t>
  </si>
  <si>
    <t>59F4C5E9D86BD3298D912B957D1616</t>
  </si>
  <si>
    <t>59F4C5E9D86B5FAE8F66FD487BC496</t>
  </si>
  <si>
    <t>59F4C5E9D86B5FAE8F66FD4B771176</t>
  </si>
  <si>
    <t>59F4C5E9D86B5FAE8F66FD4D73E846</t>
  </si>
  <si>
    <t>59F4C5E9DA66BA998F35667872B596</t>
  </si>
  <si>
    <t>59F4C5E9DA66BA8F84D0A924757A16</t>
  </si>
  <si>
    <t>59F4C5E9DA66BA8F87A63599762F66</t>
  </si>
  <si>
    <t>59F4C5E9DA66BA8F87A635997639D6</t>
  </si>
  <si>
    <t>59F4C5EAE06B5D288777B7B572BFF6</t>
  </si>
  <si>
    <t>59F4C5EAE360BDF681530F7A759C16</t>
  </si>
  <si>
    <t>59F4F51D61667CE981B934D4740B16</t>
  </si>
  <si>
    <t>59F4F51D61667CE981B82DE3792DD6</t>
  </si>
  <si>
    <t>59F4F51D61667CE980907CAF768056</t>
  </si>
  <si>
    <t>59F4F51E0662553D81B427597F4206</t>
  </si>
  <si>
    <t>59F4F51E0662553D81B427597F5C36</t>
  </si>
  <si>
    <t>59F4F51E0662553D81B4275B7A29B6</t>
  </si>
  <si>
    <t>59F4F51E0662553D81B423FE745AF6</t>
  </si>
  <si>
    <t>59F4F51E066271D8888C071D7C9416</t>
  </si>
  <si>
    <t>59F4F51E066271D88AB97BC47DF496</t>
  </si>
  <si>
    <t>59F4F51E04677F098918EF7C742526</t>
  </si>
  <si>
    <t>59F4F51E04677F098918EE557B9CE6</t>
  </si>
  <si>
    <t>59F4F51F2F6F88F88BC4D1A373F166</t>
  </si>
  <si>
    <t>59F4F51F2F6F88F88CE9CD2975E9F6</t>
  </si>
  <si>
    <t>59F4F51F2F6F88F88E98B04272CBE6</t>
  </si>
  <si>
    <t>59F4F51F2F6F88F88E98B270729E66</t>
  </si>
  <si>
    <t>59F4F5137D6CB0CB8275DE8E7190F6</t>
  </si>
  <si>
    <t>59F4F5137D6CB0CB8274386C7516E6</t>
  </si>
  <si>
    <t>59F4F5137D6CB0CB82778C6A7400A6</t>
  </si>
  <si>
    <t>59F4F5137D6CB0CB82778C6A7400F6</t>
  </si>
  <si>
    <t>59F4F50F8366A7CF88C1362070E396</t>
  </si>
  <si>
    <t>59F4F50F8366A7CF88C139F6759786</t>
  </si>
  <si>
    <t>59F4F50F8366A7CF88C3FC38768076</t>
  </si>
  <si>
    <t>59F4F50F8366A7CF88C3FB177E7A96</t>
  </si>
  <si>
    <t>59F4F50F8366A7CF88C3FB1370C196</t>
  </si>
  <si>
    <t>59F4F50F8366A7CF88C3F8407B48B6</t>
  </si>
  <si>
    <t>59F4F50F8366A7CF88C3F84472FD46</t>
  </si>
  <si>
    <t>59F4F50F8366A7CF88C3F8477E4606</t>
  </si>
  <si>
    <t>59F4F50F8366A7CF88C3F8467DD0E6</t>
  </si>
  <si>
    <t>59F4E537CF60B7CF844DCCEC7F79E6</t>
  </si>
  <si>
    <t>59F4E537CF60B7CF844DCCEC7F6F86</t>
  </si>
  <si>
    <t>59F4E537CC6B618B81961D0A729DF6</t>
  </si>
  <si>
    <t>59F4E535026DFAA68DF162367E6C86</t>
  </si>
  <si>
    <t>59F4E5324D6704C08C12815A7341A6</t>
  </si>
  <si>
    <t>59F4E5324D6704C08C12815B7D7E86</t>
  </si>
  <si>
    <t>59F4E5324D6704C08C1280B27A06B6</t>
  </si>
  <si>
    <t>59F4E5324D6704C08C12826071C2B6</t>
  </si>
  <si>
    <t>59F4E5324D6704C08C128260719576</t>
  </si>
  <si>
    <t>59F4E5324D6704C08C12842E7AA156</t>
  </si>
  <si>
    <t>59F4E5324D6704C08C12842F7B6886</t>
  </si>
  <si>
    <t>59F4E5324D6704C08C12842D789936</t>
  </si>
  <si>
    <t>59F4E5324D6727A088B68B11724476</t>
  </si>
  <si>
    <t>59F4E5324E616118813B1F44773586</t>
  </si>
  <si>
    <t>59F4E5324E616118813B1F44771AB6</t>
  </si>
  <si>
    <t>59F4E5324F63FE7F8012BCB17C3456</t>
  </si>
  <si>
    <t>59F4E53E7C68E4008A4062C570CF76</t>
  </si>
  <si>
    <t>59F4E53E7C68E4008A4062C5707756</t>
  </si>
  <si>
    <t>59F4E53E7C68E4008A4062C57066C6</t>
  </si>
  <si>
    <t>59F4E53E7C68E4008A4062C773F726</t>
  </si>
  <si>
    <t>59F4E53E7C68E4008A4062C078E176</t>
  </si>
  <si>
    <t>59F4E53BA862C4C38436862D787ED6</t>
  </si>
  <si>
    <t>59D7F5535F6E36048E2FDDD17E5F16</t>
  </si>
  <si>
    <t>5EE0559FA4622A668DE9ED827231E656E99376</t>
  </si>
  <si>
    <t>5EE0559FA4622A668DE9ED827231E656E99376435EE0559FA4622A668DE9ED827231E656E99376</t>
  </si>
  <si>
    <t>5EF295D5AF650D478936B6877D07E686DA1048</t>
  </si>
  <si>
    <t>5EE0559FA4622A668DE9ED827231E656E99376435EF295D5AF650D478936B6877D07E686DA1048</t>
  </si>
  <si>
    <t>5EE0559FA4622A668DE9ED827231E656E993764358EFE57DB668781985DA8D2A7606001</t>
  </si>
  <si>
    <t>59279567876B2BCA8EB3AB81782F0286944A63</t>
  </si>
  <si>
    <t>5EE0559FA4622A668DE9ED827231E656E993764359279567876B2BCA8EB3AB81782F0286944A63</t>
  </si>
  <si>
    <t>5EE0559FA4622A2F828232347FE28AF6FA9B1C</t>
  </si>
  <si>
    <t>5EE0559FA4622A2F828232347FE28AF6FA9B1C605EE0559FA4622A2F828232347FE28AF6FA9B1C</t>
  </si>
  <si>
    <t>5EE0559FA4622A2F828232347FE28AF6FA9B1C605EF295D5AF650D478936B6877D07E686DA1048</t>
  </si>
  <si>
    <t>5EE0559FA4622A2F828232347FE28AF6FA9B1C6058EFE57DB668781985DA8D2A7606001</t>
  </si>
  <si>
    <t>59279567876B2BCA8EB3AB81782F0286944A62</t>
  </si>
  <si>
    <t>5EE0559FA4622A2F828232347FE28AF6FA9B1C6059279567876B2BCA8EB3AB81782F0286944A62</t>
  </si>
  <si>
    <t>5EE0559FA4622A2F828232347F8817868CA783</t>
  </si>
  <si>
    <t>5EE0559FA4622A2F828232347F8817868CA7835D5EE0559FA4622A2F828232347F8817868CA783</t>
  </si>
  <si>
    <t>5EE0559FA4622A2F828232347F8817868CA7835D5EF295D5AF650D478936B6877D07E686DA1048</t>
  </si>
  <si>
    <t>5EE0559FA4622A2F828232347F8817868CA7835D58EFE57DB668781985DA8D2A7606001</t>
  </si>
  <si>
    <t>5EE0559FA4622A2F828232347F8817868CA7835D59279567876B2BCA8EB3AB81782F0286944A62</t>
  </si>
  <si>
    <t>5EE0559FA4622A2F828232347F429DC6C1FDD5</t>
  </si>
  <si>
    <t>5EE0559FA4622A2F828232347F429DC6C1FDD5FC5EE0559FA4622A2F828232347F429DC6C1FDD5</t>
  </si>
  <si>
    <t>5EE0559FA4622A2F828232347F429DC6C1FDD5FC5EF295D5AF650D478936B6877D07E686DA1048</t>
  </si>
  <si>
    <t>5EE0559FA4622A2F828232347F429DC6C1FDD5FC58EFE57DB668781985DA8D2A7606001</t>
  </si>
  <si>
    <t>5EE0559FA4622A2F828232347F429DC6C1FDD5FC59279567876B2BCA8EB3AB81782F0286944A62</t>
  </si>
  <si>
    <t>5EE0559FA462348585FA1AA3743760D6334CDC</t>
  </si>
  <si>
    <t>5EE0559FA462348585FA1AA3743760D6334CDCFF5EE0559FA462348585FA1AA3743760D6334CDC</t>
  </si>
  <si>
    <t>5EE0559FA462348585FA1AA3743760D6334CDCFF5EF295D5AF650D478936B6877D07E686DA1048</t>
  </si>
  <si>
    <t>5EE0559FA462348585FA1AA3743760D6334CDCFF58EFE57DB668781985DA8D2A7606001</t>
  </si>
  <si>
    <t>59279567876B2BCA8EB3AB81782F0286944B71</t>
  </si>
  <si>
    <t>5EE0559FA462348585FA1AA3743760D6334CDCFF59279567876B2BCA8EB3AB81782F0286944B71</t>
  </si>
  <si>
    <t>5EE0559FA4620F6C832838147EC40A8693F747</t>
  </si>
  <si>
    <t>5EE0559FA4620F6C832838147EC40A8693F7479F5EE0559FA4620F6C832838147EC40A8693F747</t>
  </si>
  <si>
    <t>5EE0559FA4620F6C832838147EC40A8693F7479F5EF295D5AF650D478936B6877D07E686DA1048</t>
  </si>
  <si>
    <t>5EE0559FA4620F6C832838147EC40A8693F7479F58EFE57DB668781985DA8D2A7606001</t>
  </si>
  <si>
    <t>5EE0559FA4620F6C832838147EC40A8693F7479F59279567876B2BCA8EB3AB81782F0286944A63</t>
  </si>
  <si>
    <t>5EE0559FA4620F6C832838147EC452A6EE1746</t>
  </si>
  <si>
    <t>5EE0559FA4620F6C832838147EC452A6EE1746BC5EE0559FA4620F6C832838147EC452A6EE1746</t>
  </si>
  <si>
    <t>5EE0559FA4620F6C832838147EC452A6EE1746BC5EF295D5AF650D478936B6877D07E686DA1048</t>
  </si>
  <si>
    <t>5EE0559FA4620F6C832838147EC452A6EE1746BC58EFE57DB668781985DA8D2A7606001</t>
  </si>
  <si>
    <t>5EE0559FA4620F6C832838147EC452A6EE1746BC59279567876B2BCA8EB3AB81782F0286944A63</t>
  </si>
  <si>
    <t>5EE0559FA4620F6C8329DF5D7A0C56767FEA4E</t>
  </si>
  <si>
    <t>5EE0559FA4620F6C8329DF5D7A0C56767FEA4ECE5EE0559FA4620F6C8329DF5D7A0C56767FEA4E</t>
  </si>
  <si>
    <t>5EE0559FA4620F6C8329DF5D7A0C56767FEA4ECE5EF295D5AF650D478936B6877D07E686DA1048</t>
  </si>
  <si>
    <t>5EE0559FA4620F6C8329DF5D7A0C56767FEA4ECE58EFE57DB668781985DA8D2A7606001</t>
  </si>
  <si>
    <t>5EE0559FA4620F6C8329DF5D7A0C56767FEA4ECE59279567876B2BCA8EB3AB81782F0286944A62</t>
  </si>
  <si>
    <t>5EE0559FA4620F6C8329DF5D7A1E78F6075A0C</t>
  </si>
  <si>
    <t>5EE0559FA4620F6C8329DF5D7A1E78F6075A0CD65EE0559FA4620F6C8329DF5D7A1E78F6075A0C</t>
  </si>
  <si>
    <t>5EE0559FA4620F6C8329DF5D7A1E78F6075A0CD65EF295D5AF650D478936B6877D07E686DA1048</t>
  </si>
  <si>
    <t>5EE0559FA4620F6C8329DF5D7A1E78F6075A0CD658EFE57DB668781985DA8D2A7606001</t>
  </si>
  <si>
    <t>5EE0559FA4620F6C8329DF5D7A1E78F6075A0CD659279567876B2BCA8EB3AB81782F0286944A62</t>
  </si>
  <si>
    <t>5EE0559FA4620F26883E98FC7888E546CA82C6</t>
  </si>
  <si>
    <t>5EE0559FA4620F26883E98FC7888E546CA82C6615EE0559FA4620F26883E98FC7888E546CA82C6</t>
  </si>
  <si>
    <t>5EE0559FA4620F26883E98FC7888E546CA82C6615EF295D5AF650D478936B6877D07E686DA1048</t>
  </si>
  <si>
    <t>5EE0559FA4620F26883E98FC7888E546CA82C66158EFE57DB668781985DA8D2A7606001</t>
  </si>
  <si>
    <t>5EE0559FA4620F26883E98FC7888E546CA82C66159279567876B2BCA8EB3AB81782F0286944A63</t>
  </si>
  <si>
    <t>5EE0559FA4620F0B8B65E6A37B40587602C849</t>
  </si>
  <si>
    <t>5EE0559FA4620F0B8B65E6A37B40587602C849B85EE0559FA4620F0B8B65E6A37B40587602C849</t>
  </si>
  <si>
    <t>5EE0559FA4620F0B8B65E6A37B40587602C849B85EF295D5AF650D478936B6877D07E686DA1048</t>
  </si>
  <si>
    <t>5EE0559FA4620F0B8B65E6A37B40587602C849B858EFE57DB668781985DA8D2A7606001</t>
  </si>
  <si>
    <t>5EE0559FA4620F0B8B65E6A37B40587602C849B859279567876B2BCA8EB3AB81782F0286944A63</t>
  </si>
  <si>
    <t>5EE0559FA46261B28EB430A375699B866757DD</t>
  </si>
  <si>
    <t>5EE0559FA46261B28EB430A375699B866757DD895EE0559FA46261B28EB430A375699B866757DD</t>
  </si>
  <si>
    <t>5EF295D5AF650D478935ACC17BE170A659704D</t>
  </si>
  <si>
    <t>5EE0559FA46261B28EB430A375699B866757DD895EF295D5AF650D478935ACC17BE170A659704D</t>
  </si>
  <si>
    <t>5EE0559FA46261B28EB430A375699B866757DD8958EFE57DB668781985DA8D2A7606001</t>
  </si>
  <si>
    <t>5EE0559FA46261B28EB430A375699B866757DD8959279567876B2BCA8EB3AB81782F0286944B71</t>
  </si>
  <si>
    <t>5EE0559FA46261A0868088C771DF05F6921CAA</t>
  </si>
  <si>
    <t>5EE0559FA46261A0868088C771DF05F6921CAAF35EE0559FA46261A0868088C771DF05F6921CAA</t>
  </si>
  <si>
    <t>5EE0559FA46261A0868088C771DF05F6921CAAF35EF295D5AF650D478936B6877D07E686DA1048</t>
  </si>
  <si>
    <t>5EE0559FA46261A0868088C771DF05F6921CAAF358EFE57DB668781985DA8D2A7606001</t>
  </si>
  <si>
    <t>5EE0559FA46261A0868088C771DF05F6921CAAF359279567876B2BCA8EB3AB81782F0286944A63</t>
  </si>
  <si>
    <t>5EE0559FA462571E8680A6FF7B4B19964A0BC0</t>
  </si>
  <si>
    <t>5EE0559FA462571E8680A6FF7B4B19964A0BC09B5EE0559FA462571E8680A6FF7B4B19964A0BC0</t>
  </si>
  <si>
    <t>59B56592366B4B6D81A183A17CBF75F62135D7</t>
  </si>
  <si>
    <t>5EE0559FA462571E8680A6FF7B4B19964A0BC09B59B56592366B4B6D81A183A17CBF75F62135D7</t>
  </si>
  <si>
    <t>5EE0559FA462571E86837A597B33E776CC8860</t>
  </si>
  <si>
    <t>5EE0559FA462571E86837A597B33E776CC8860365EE0559FA462571E86837A597B33E776CC8860</t>
  </si>
  <si>
    <t>5EE0559FA462571E86837A597B33E776CC88603659B56592366B4B6D81A183A17CBF75F62135D7</t>
  </si>
  <si>
    <t>5EE0559FA462571E86837A597B33E776CC8860365EF295D5AF650D478935ACC17BE170A659704D</t>
  </si>
  <si>
    <t>5EE0559FA462571E86837A597B33E776CC88603658EFE57DB668781985DA8D2A7606001</t>
  </si>
  <si>
    <t>5EE0559FA462571E8682534F7E8E158696B600</t>
  </si>
  <si>
    <t>5EE0559FA462571E8682534F7E8E158696B600105EE0559FA462571E8682534F7E8E158696B600</t>
  </si>
  <si>
    <t>5EE0559FA462571E8682534F7E8E158696B6001059B56592366B4B6D81A183A17CBF75F62135D7</t>
  </si>
  <si>
    <t>5EE0559FA462571E8684012B71773B7678E971</t>
  </si>
  <si>
    <t>5EE0559FA462571E8684012B71773B7678E971E65EE0559FA462571E8684012B71773B7678E971</t>
  </si>
  <si>
    <t>59279567876B2BCA8EB3AB81782F0286944EC0</t>
  </si>
  <si>
    <t>59F40596CA69DDB381E7CB2D73F95659279567876B2BCA8EB3AB81782F0286944EC0</t>
  </si>
  <si>
    <t>59279567876B2BCA8EB3AB81782F0286944EC4</t>
  </si>
  <si>
    <t>59F40596CA69DDB381E7CB2D73F95659279567876B2BCA8EB3AB81782F0286944EC4</t>
  </si>
  <si>
    <t>59F40596CA69DDB381E7CB2D73F9565EE0559FA4620F6C832838147EC40A8693F7479F</t>
  </si>
  <si>
    <t>59F40596CA69DDB381E7CB2D73F95658EFE57DB668781985DA8D2A7606001</t>
  </si>
  <si>
    <t>58EFE57DB668781985DA8D2A7636002</t>
  </si>
  <si>
    <t>59F40596CA69DDB381E7CB2D73F95658EFE57DB668781985DA8D2A7636002</t>
  </si>
  <si>
    <t>59F40596CA69DDB381E7CB2D73E8F659279567876B2BCA8EB3AB81782F0286944EC0</t>
  </si>
  <si>
    <t>59F40596CA69DDB381E7CB2D73E8F659279567876B2BCA8EB3AB81782F0286944EC4</t>
  </si>
  <si>
    <t>59F40596CA69DDB381E7CB2D73E8F65EE0559FA4620F6C832838147EC40A8693F7479F</t>
  </si>
  <si>
    <t>59F40596CA69DDB381E7CB2D73E8F658EFE57DB668781985DA8D2A7606001</t>
  </si>
  <si>
    <t>59F40596CA69DDB381E7CB2D73E8F658EFE57DB668781985DA8D2A7636002</t>
  </si>
  <si>
    <t>59F40596CA69DDB380C1CB0A72D84659279567876B2BCA8EB3AB81782F0286944EC0</t>
  </si>
  <si>
    <t>59F40596CA69DDB380C1CB0A72D84659279567876B2BCA8EB3AB81782F0286944EC4</t>
  </si>
  <si>
    <t>59F40596CA69DDB380C1CB0A72D8465EE0559FA4622A668DE9ED827231E656E9937643</t>
  </si>
  <si>
    <t>59F40596CA69DDB380C1CB0A72D8465EE0559FA4620F6C8329DF5D7A0C56767FEA4ECE</t>
  </si>
  <si>
    <t>59F40596CA69DDB380C1CB0A72D84658EFE57DB668781985DA8D2A7606001</t>
  </si>
  <si>
    <t>59F40596CA69DDB380C1CB0A72D84658EFE57DB668781985DA8D2A7636002</t>
  </si>
  <si>
    <t>59F40596CA69DDB380C1CB0D7E10A659279567876B2BCA8EB3AB81782F0286944EC0</t>
  </si>
  <si>
    <t>59F40596CA69DDB380C1CB0D7E10A659279567876B2BCA8EB3AB81782F0286944EC4</t>
  </si>
  <si>
    <t>59F40596CA69DDB380C1CB0D7E10A65EE0559FA4622A668DE9ED827231E656E9937643</t>
  </si>
  <si>
    <t>59F40596CA69DDB380C1CB0D7E10A65EE0559FA4620F6C8329DF5D7A0C56767FEA4ECE</t>
  </si>
  <si>
    <t>59F40596CA69DDB380C1CB0D7E10A658EFE57DB668781985DA8D2A7606001</t>
  </si>
  <si>
    <t>59F40596CA69DDB380C1CB0D7E10A658EFE57DB668781985DA8D2A7636002</t>
  </si>
  <si>
    <t>59F40596CA69DDB380C1CB0F7AF9C659F40596CA69DDB380C1CB0D7E10A6</t>
  </si>
  <si>
    <t>59F40596CA69DDB380C1CB0F7AF9C659F40596CA69DDB381E7CB2D73F956</t>
  </si>
  <si>
    <t>59F40596CA69DDB380C1CB0F7AF9C659F40596CA69DDB381E7CB2D73E8F6</t>
  </si>
  <si>
    <t>59F40596CA69DDB380C1CB0F7AF9C658EFE57DB668781985DA8D2A7606001</t>
  </si>
  <si>
    <t>5ED7F5D5D46AF3CE8AC243E4761E59E665CCDB</t>
  </si>
  <si>
    <t>59F40596CA69DDB380C1CB0F7AF9C65ED7F5D5D46AF3CE8AC243E4761E59E665CCDB</t>
  </si>
  <si>
    <t>59F40596CA69DDB380C1CB0F7AF9C658EFE57DB668781985DA8D2A7636002</t>
  </si>
  <si>
    <t>5ED7F5D5D46AF3FB8EA059577185465605E008</t>
  </si>
  <si>
    <t>59F40596CA69DDB380C1CB0F7AF9C65ED7F5D5D46AF3FB8EA059577185465605E008</t>
  </si>
  <si>
    <t>5ED7F5D5D46AF3FB8EA059577185465604C096</t>
  </si>
  <si>
    <t>59F40596CA69DDB380C1CB0F7AF9C65ED7F5D5D46AF3FB8EA059577185465604C096</t>
  </si>
  <si>
    <t>5ED7F5D5D46AF3CE8AC243E4761E59E665CF65</t>
  </si>
  <si>
    <t>59F40596CA69DDB380C1CB0F7AF9C65ED7F5D5D46AF3CE8AC243E4761E59E665CF65</t>
  </si>
  <si>
    <t>5ED7F5D5D46AF3CE8AC243E4761E59E665CF60</t>
  </si>
  <si>
    <t>59F40596CA69DDB380C1CB0F7AF9C65ED7F5D5D46AF3CE8AC243E4761E59E665CF60</t>
  </si>
  <si>
    <t>58EFE57DB668781985DA8D2A7626003</t>
  </si>
  <si>
    <t>59F40596CA69DDB380C1CB0F7AF9C658EFE57DB668781985DA8D2A7626003</t>
  </si>
  <si>
    <t>59F40596CA69DDB380C1CB0F7AF97659F40596CA69DDB380C1CB0A72D846</t>
  </si>
  <si>
    <t>59F40596CA69DDB380C1CB0F7AF97659F40596CA69DDB381E7CB2D73F956</t>
  </si>
  <si>
    <t>59F40596CA69DDB380C1CB0F7AF97659F40596CA69DDB381E7CB2D73E8F6</t>
  </si>
  <si>
    <t>59F40596CA69DDB380C1CB0F7AF97658EFE57DB668781985DA8D2A7656004</t>
  </si>
  <si>
    <t>59F40596CA69DDB380C1CB0F7AF9765ED7F5D5D46AF3CE8AC243E4761E59E665CCDB</t>
  </si>
  <si>
    <t>59F40596CA69DDB380C1CB0F7AF97658EFE57DB668781985DA8D2A7636002</t>
  </si>
  <si>
    <t>59F40596CA69DDB380C1CB0F7AF9765ED7F5D5D46AF3FB8EA059577185465605E008</t>
  </si>
  <si>
    <t>59F40596CA69DDB380C1CB0F7AF9765ED7F5D5D46AF3FB8EA059577185465604C096</t>
  </si>
  <si>
    <t>59F40596CA69DDB380C1CB0F7AF9765ED7F5D5D46AF3CE8AC243E4761E59E665CF65</t>
  </si>
  <si>
    <t>59F40596CA69DDB380C1CB0F7AF9765ED7F5D5D46AF3CE8AC243E4761E59E665CF60</t>
  </si>
  <si>
    <t>59F40596CA69DDB380C1CB0F7AF97658EFE57DB668781985DA8D2A7626003</t>
  </si>
  <si>
    <t>59F40596C96FCF7581F487B57FDE4659279567876B2BCA8EB3AB81782F0286944EC0</t>
  </si>
  <si>
    <t>5ED7F5D5D46AF3CE839CD28B7802E1D6B31CB8</t>
  </si>
  <si>
    <t>59F40596C96FCF7581F487B47D53565ED7F5D5D46AF3CE839CD28B7802E1D6B31CB8</t>
  </si>
  <si>
    <t>59F40596C96FCF7581F487B47D535659F40596C96FCF7581F487B57FDE46</t>
  </si>
  <si>
    <t>59F40596C96FCF7581F482337E293659279567876B2BCA8EB3AB81782F0286944EC0</t>
  </si>
  <si>
    <t>5ED7F5D5D46AF3CE839CD28B7887A896F6345F</t>
  </si>
  <si>
    <t>59F40596C96FCF7581F482327DC4865ED7F5D5D46AF3CE839CD28B7887A896F6345F</t>
  </si>
  <si>
    <t>5ED7E5CC3B6E2EE88B822B4374FE7E767A507C</t>
  </si>
  <si>
    <t>59F40596C96FCF7581F482327DC4865ED7E5CC3B6E2EE88B822B4374FE7E767A507C</t>
  </si>
  <si>
    <t>59F40596C96FCF7581F482327DC48659F40596C96FCF7581F482337E2936</t>
  </si>
  <si>
    <t>59F40596C86ECA8382F03C5E7E90C659279567876B2BCA8EB3AB81782F0286944EC0</t>
  </si>
  <si>
    <t>59F40596C86ECA8382F03C5E7E90C659279567876B2BCA8EB3AB81782F0286944EC4</t>
  </si>
  <si>
    <t>59F40596C86ECA8382F03C5E7EA13659279567876B2BCA8EB3AB81782F0286944EC0</t>
  </si>
  <si>
    <t>59F40596C86ECA8382F03C5E7EA13659279567876B2BCA8EB3AB81782F0286944EC4</t>
  </si>
  <si>
    <t>5ED7F5D5D46AF3CE8AC63E6C75A601C66CC405</t>
  </si>
  <si>
    <t>59F40596C86ECA8382F03D657DBC465ED7F5D5D46AF3CE8AC63E6C75A601C66CC405</t>
  </si>
  <si>
    <t>5ED7F5D5D46AF3CE8AC63E6C75A601C66CC40B</t>
  </si>
  <si>
    <t>59F40596C86ECA8382F03D657DBC465ED7F5D5D46AF3CE8AC63E6C75A601C66CC40B</t>
  </si>
  <si>
    <t>5ED7F5D5D46AF3CE8AC63E6C75A601C66CCBB3</t>
  </si>
  <si>
    <t>59F40596C86ECA8382F03D657DBC465ED7F5D5D46AF3CE8AC63E6C75A601C66CCBB3</t>
  </si>
  <si>
    <t>5ED7F5D5D46AF3CE8AC63E6C75A601C66CCBB4</t>
  </si>
  <si>
    <t>59F40596C86ECA8382F03D657DBC465ED7F5D5D46AF3CE8AC63E6C75A601C66CCBB4</t>
  </si>
  <si>
    <t>5ED7F5D5D46AF3CE8AC63E6C75A601C66CCBB2</t>
  </si>
  <si>
    <t>59F40596C86ECA8382F03D657DBC465ED7F5D5D46AF3CE8AC63E6C75A601C66CCBB2</t>
  </si>
  <si>
    <t>5ED7F5D5D46AF3CE8AC63E6C75A601C66CCBB5</t>
  </si>
  <si>
    <t>59F40596C86ECA8382F03D657DBC465ED7F5D5D46AF3CE8AC63E6C75A601C66CCBB5</t>
  </si>
  <si>
    <t>5ED7F5D5D46AF3CE8AC63E6C75A601C66CCBB7</t>
  </si>
  <si>
    <t>59F40596C86ECA8382F03D657DBC465ED7F5D5D46AF3CE8AC63E6C75A601C66CCBB7</t>
  </si>
  <si>
    <t>5ED7F5D5D46AF3CE8AC63E6C75A601C66CCBB6</t>
  </si>
  <si>
    <t>59F40596C86ECA8382F03D657DBC465ED7F5D5D46AF3CE8AC63E6C75A601C66CCBB6</t>
  </si>
  <si>
    <t>5ED7F5D5D46AF3CE8AC63E6E70A8ED26B887D5</t>
  </si>
  <si>
    <t>59F40596C86ECA8382F03D657DBC465ED7F5D5D46AF3CE8AC63E6E70A8ED26B887D5</t>
  </si>
  <si>
    <t>59F40596C86ECA8382F03D657DBC4659F40596C86ECA8382F03C5E7E90C6</t>
  </si>
  <si>
    <t>59F40596C86ECA8382F03E0C7451565ED7F5D5D46AF3CE8AC63E6C75A601C66CC405</t>
  </si>
  <si>
    <t>59F40596C86ECA8382F03E0C7451565ED7F5D5D46AF3CE8AC63E6C75A601C66CC40B</t>
  </si>
  <si>
    <t>59F40596C86ECA8382F03E0C7451565ED7F5D5D46AF3CE8AC63E6C75A601C66CCBB3</t>
  </si>
  <si>
    <t>59F40596C86ECA8382F03E0C7451565ED7F5D5D46AF3CE8AC63E6C75A601C66CCBB4</t>
  </si>
  <si>
    <t>59F40596C86ECA8382F03E0C7451565ED7F5D5D46AF3CE8AC63E6C75A601C66CCBB2</t>
  </si>
  <si>
    <t>59F40596C86ECA8382F03E0C7451565ED7F5D5D46AF3CE8AC63E6C75A601C66CCBB5</t>
  </si>
  <si>
    <t>5ED7F5D5D46AF3CE8AC63E6C75A601C66CC637</t>
  </si>
  <si>
    <t>59F40596C86ECA8382F03E0C7451565ED7F5D5D46AF3CE8AC63E6C75A601C66CC637</t>
  </si>
  <si>
    <t>59F40596C86ECA8382F03E0C7451565ED7F5D5D46AF3CE8AC63E6C75A601C66CCBB7</t>
  </si>
  <si>
    <t>59F40596C86ECA8382F03E0C7451565ED7F5D5D46AF3CE8AC63E6C75A601C66CCBB6</t>
  </si>
  <si>
    <t>59F40596C86ECA8382F03E0C7451565ED7F5D5D46AF3CE8AC63E6E70A8ED26B887D5</t>
  </si>
  <si>
    <t>59F40596C86ECA8382F03E0C74515659F40596C86ECA8382F03C5E7EA136</t>
  </si>
  <si>
    <t>59F40596C86ECA8380C7A21F7669B659279567876B2BCA8EB3AB81782F0286944EC0</t>
  </si>
  <si>
    <t>59F40596C86ECA8380C7A21F7669B659279567876B2BCA8EB3AB81782F0286944EC4</t>
  </si>
  <si>
    <t>59F40596C86ECA8380C7A21F7669B658EFE57DB668781985DA8D2A7606001</t>
  </si>
  <si>
    <t>584EB545436B0D7783D2F92271EF3BA6F5D64A</t>
  </si>
  <si>
    <t>59F40596C86ECA8380C7A21F7669A6584EB545436B0D7783D2F92271EF3BA6F5D64A</t>
  </si>
  <si>
    <t>584EB545436B0D7783D2F92271EF3BA6F5D64B</t>
  </si>
  <si>
    <t>59F40596C86ECA8380C7A21F7669A6584EB545436B0D7783D2F92271EF3BA6F5D64B</t>
  </si>
  <si>
    <t>584EB545436B0D7783D2F92271EF3BA6F5D64C</t>
  </si>
  <si>
    <t>59F40596C86ECA8380C7A21F7669A6584EB545436B0D7783D2F92271EF3BA6F5D64C</t>
  </si>
  <si>
    <t>584EB545436B0D7783D2F92271EF3BA6F5D64D</t>
  </si>
  <si>
    <t>59F40596C86ECA8380C7A21F7669A6584EB545436B0D7783D2F92271EF3BA6F5D64D</t>
  </si>
  <si>
    <t>584EB545436B0D7783D2F92271EF3BA6F5D64E</t>
  </si>
  <si>
    <t>59F40596C86ECA8380C7A21F7669A6584EB545436B0D7783D2F92271EF3BA6F5D64E</t>
  </si>
  <si>
    <t>584EB545436B0D7783D2F92271EF3BA6F5D64F</t>
  </si>
  <si>
    <t>59F40596C86ECA8380C7A21F7669A6584EB545436B0D7783D2F92271EF3BA6F5D64F</t>
  </si>
  <si>
    <t>59F40596C86ECA8380C7A21F7669A658EFE57DB668781985DA8D2A7606001</t>
  </si>
  <si>
    <t>584EB545436B0D7783D2F92271EF3BA6F5D641</t>
  </si>
  <si>
    <t>59F40596C86ECA8380C7A21F7669A6584EB545436B0D7783D2F92271EF3BA6F5D641</t>
  </si>
  <si>
    <t>584EB545436B0D7783D2F92271EF3BA6F5D640</t>
  </si>
  <si>
    <t>59F40596C86ECA8380C7A21F7669A6584EB545436B0D7783D2F92271EF3BA6F5D640</t>
  </si>
  <si>
    <t>59F40596C86ECA8380C7A21F7669A658EFE57DB668781985DA8D2A7636002</t>
  </si>
  <si>
    <t>584EB545436B0D7783D2F92271EF3BA6F5D639</t>
  </si>
  <si>
    <t>59F40596C86ECA8380C7A21F7669A6584EB545436B0D7783D2F92271EF3BA6F5D639</t>
  </si>
  <si>
    <t>59F40596C86ECA8380C7A21F7669A658EFE57DB668781985DA8D2A7626003</t>
  </si>
  <si>
    <t>59F40596C86ECA8380C7A21F7669A659F40596C86ECA8380C7A21F7669B6</t>
  </si>
  <si>
    <t>59F40596C86ECA8380C4EE587587F659279567876B2BCA8EB3AB81782F0286944EC0</t>
  </si>
  <si>
    <t>59F40596C86ECA8380C4EE587587F659279567876B2BCA8EB3AB81782F0286944EC4</t>
  </si>
  <si>
    <t>59F40596C86ECA8380C4EE587587F658EFE57DB668781985DA8D2A7606001</t>
  </si>
  <si>
    <t>59F40596C86ECA8380C4EE587587E6584EB545436B0D7783D2F92271EF3BA6F5D64A</t>
  </si>
  <si>
    <t>59F40596C86ECA8380C4EE587587E6584EB545436B0D7783D2F92271EF3BA6F5D64B</t>
  </si>
  <si>
    <t>59F40596C86ECA8380C4EE587587E6584EB545436B0D7783D2F92271EF3BA6F5D64C</t>
  </si>
  <si>
    <t>59F40596C86ECA8380C4EE587587E6584EB545436B0D7783D2F92271EF3BA6F5D64D</t>
  </si>
  <si>
    <t>59F40596C86ECA8380C4EE587587E6584EB545436B0D7783D2F92271EF3BA6F5D64E</t>
  </si>
  <si>
    <t>59F40596C86ECA8380C4EE587587E6584EB545436B0D7783D2F92271EF3BA6F5D64F</t>
  </si>
  <si>
    <t>59F40596C86ECA8380C4EE587587E658EFE57DB668781985DA8D2A7606001</t>
  </si>
  <si>
    <t>59F40596C86ECA8380C4EE587587E6584EB545436B0D7783D2F92271EF3BA6F5D641</t>
  </si>
  <si>
    <t>59F40596C86ECA8380C4EE587587E6584EB545436B0D7783D2F92271EF3BA6F5D640</t>
  </si>
  <si>
    <t>59F40596C86ECA8380C4EE587587E658EFE57DB668781985DA8D2A7636002</t>
  </si>
  <si>
    <t>59F40596C86ECA8380C4EE587587E6584EB545436B0D7783D2F92271EF3BA6F5D639</t>
  </si>
  <si>
    <t>59F40596C86ECA8380C4EE587587E658EFE57DB668781985DA8D2A7626003</t>
  </si>
  <si>
    <t>59F40596C86ECA8380C4EE587587E659F40596C86ECA8380C4EE587587F6</t>
  </si>
  <si>
    <t>59F40596C86ECA8380C5F4A37A648659279567876B2BCA8EB3AB81782F0286944EC0</t>
  </si>
  <si>
    <t>59F40596C86ECA8380C5F4A37A648659279567876B2BCA8EB3AB81782F0286944EC4</t>
  </si>
  <si>
    <t>59F40596C86ECA8380C5F4A37A648658EFE57DB668781985DA8D2A7606001</t>
  </si>
  <si>
    <t>59F40596C86ECA8380C5F4A37A6496584EB545436B0D7783D2F92271EF3BA6F5D64A</t>
  </si>
  <si>
    <t>59F40596C86ECA8380C5F4A37A6496584EB545436B0D7783D2F92271EF3BA6F5D64B</t>
  </si>
  <si>
    <t>59F40596C86ECA8380C5F4A37A6496584EB545436B0D7783D2F92271EF3BA6F5D64C</t>
  </si>
  <si>
    <t>59F40596C86ECA8380C5F4A37A6496584EB545436B0D7783D2F92271EF3BA6F5D64D</t>
  </si>
  <si>
    <t>59F40596C86ECA8380C5F4A37A6496584EB545436B0D7783D2F92271EF3BA6F5D64E</t>
  </si>
  <si>
    <t>59F40596C86ECA8380C5F4A37A6496584EB545436B0D7783D2F92271EF3BA6F5D64F</t>
  </si>
  <si>
    <t>59F40596C86ECA8380C5F4A37A649658EFE57DB668781985DA8D2A7606001</t>
  </si>
  <si>
    <t>59F40596C86ECA8380C5F4A37A6496584EB545436B0D7783D2F92271EF3BA6F5D641</t>
  </si>
  <si>
    <t>59F40596C86ECA8380C5F4A37A6496584EB545436B0D7783D2F92271EF3BA6F5D640</t>
  </si>
  <si>
    <t>59F40596C86ECA8380C5F4A37A649658EFE57DB668781985DA8D2A7636002</t>
  </si>
  <si>
    <t>59F40596C86ECA8380C5F4A37A6496584EB545436B0D7783D2F92271EF3BA6F5D639</t>
  </si>
  <si>
    <t>59F40596C86ECA8380C5F4A37A649658EFE57DB668781985DA8D2A7626003</t>
  </si>
  <si>
    <t>59F40596C86ECA8380C5F4A37A649659F40596C86ECA8380C5F4A37A6486</t>
  </si>
  <si>
    <t>5ED7F5D5DD6888F1860DB57A7F2BC396AF1D58</t>
  </si>
  <si>
    <t>59F40596C86ECA9D8CF1102F7F56265ED7F5D5DD6888F1860DB57A7F2BC396AF1D58</t>
  </si>
  <si>
    <t>59279567876B2BCA8EB3AB81782F0286944C1B</t>
  </si>
  <si>
    <t>59F40596C86ECA9D8CF1102F7F562659279567876B2BCA8EB3AB81782F0286944C1B</t>
  </si>
  <si>
    <t>59F40596C86ECA9D8CF1102F7F562659279567876B2BCA8EB3AB81782F0286944EC4</t>
  </si>
  <si>
    <t>59F40596C86ECA9D8CF113E377B1A65ED7F5D5DD6888F1860DB57A7F2BC396AF1D58</t>
  </si>
  <si>
    <t>59F40596C86ECA9D8CF113E377B1A659279567876B2BCA8EB3AB81782F0286944C1B</t>
  </si>
  <si>
    <t>59F40596C86ECA9D8CF113E377B1A659279567876B2BCA8EB3AB81782F0286944EC4</t>
  </si>
  <si>
    <t>59279567876B2BCA8EB3AB81782F0286944EC1</t>
  </si>
  <si>
    <t>59F40596C86EF7E4830B19B074F1D659279567876B2BCA8EB3AB81782F0286944EC1</t>
  </si>
  <si>
    <t>59F40596C86EF7E4830B19B074F1D659279567876B2BCA8EB3AB81782F0286944EC4</t>
  </si>
  <si>
    <t>5ED7F5D5D46A7ED68932597376CD64A63738E5</t>
  </si>
  <si>
    <t>59F40596C86EF7E4830B19B074F1D65ED7F5D5D46A7ED68932597376CD64A63738E5</t>
  </si>
  <si>
    <t>59F40596C86EF7E4830B19B074F1D658EFE57DB668781985DA8D2A7606001</t>
  </si>
  <si>
    <t>59F40596C86EF7E4830B18A975E6C659279567876B2BCA8EB3AB81782F0286944EC1</t>
  </si>
  <si>
    <t>59F40596C86EF7E4830B18A975E6C659279567876B2BCA8EB3AB81782F0286944EC4</t>
  </si>
  <si>
    <t>59F40596C86EF7E4830B18A975E6C65ED7F5D5D46A7ED68932597376CD64A63738E5</t>
  </si>
  <si>
    <t>59F40596C86EF7E4830B18A975E6C658EFE57DB668781985DA8D2A7606001</t>
  </si>
  <si>
    <t>59F40596C86EF7F68E8FE5167E9D3659279567876B2BCA8EB3AB81782F0286944EC1</t>
  </si>
  <si>
    <t>59F40596C86EF7F68E8FE5167E9D3659279567876B2BCA8EB3AB81782F0286944EC4</t>
  </si>
  <si>
    <t>5ED7F5D5D46AF3FB8EA059577185465605E009</t>
  </si>
  <si>
    <t>59F40596C86EF7F68E8FE5167E9D265ED7F5D5D46AF3FB8EA059577185465605E009</t>
  </si>
  <si>
    <t>5ED7F5D5D46AF3FB8EA059577185465605E00E</t>
  </si>
  <si>
    <t>59F40596C86EF7F68E8FE5167E9D265ED7F5D5D46AF3FB8EA059577185465605E00E</t>
  </si>
  <si>
    <t>5ED7F5D5D46AF3FB8EA059577185465605E00F</t>
  </si>
  <si>
    <t>59F40596C86EF7F68E8FE5167E9D265ED7F5D5D46AF3FB8EA059577185465605E00F</t>
  </si>
  <si>
    <t>5ED7F5D5D46AF3FB8EA059577185465605E00C</t>
  </si>
  <si>
    <t>59F40596C86EF7F68E8FE5167E9D265ED7F5D5D46AF3FB8EA059577185465605E00C</t>
  </si>
  <si>
    <t>5ED7F5D5D46AF3CE8AC63E6E70A8ED26B887D4</t>
  </si>
  <si>
    <t>59F40596C86EF7F68E8FE5167E9D265ED7F5D5D46AF3CE8AC63E6E70A8ED26B887D4</t>
  </si>
  <si>
    <t>5ED7F5D5D46AF3CE8AC63E6E70A8ED26B887DB</t>
  </si>
  <si>
    <t>59F40596C86EF7F68E8FE5167E9D265ED7F5D5D46AF3CE8AC63E6E70A8ED26B887DB</t>
  </si>
  <si>
    <t>5ED7F5D5D46AF3CE8AC63E6E70A8ED26B887DA</t>
  </si>
  <si>
    <t>59F40596C86EF7F68E8FE5167E9D265ED7F5D5D46AF3CE8AC63E6E70A8ED26B887DA</t>
  </si>
  <si>
    <t>59F40596C86EF7F68E8FE5167E9D2658EFE57DB668781985DA8D2A7606001</t>
  </si>
  <si>
    <t>59F40596C86EF7F68E8FE5167E9D2659F40596C86EF7F68E8FE5167E9D36</t>
  </si>
  <si>
    <t>59F40596C86EF7F68E8EDE25738EC659279567876B2BCA8EB3AB81782F0286944EC1</t>
  </si>
  <si>
    <t>59F40596C86EF7F68E8EDE25738EC659279567876B2BCA8EB3AB81782F0286944EC4</t>
  </si>
  <si>
    <t>59F40596C86EF7F68E8EDE25738EC65EE0559FA4620F6C832838147EC452A6EE1746BC</t>
  </si>
  <si>
    <t>59F40596C86EF7F68E8EDE25738ED65ED7F5D5D46AF3FB8EA059577185465605E009</t>
  </si>
  <si>
    <t>59F40596C86EF7F68E8EDE25738ED65ED7F5D5D46AF3FB8EA059577185465605E00E</t>
  </si>
  <si>
    <t>59F40596C86EF7F68E8EDE25738ED65ED7F5D5D46AF3FB8EA059577185465605E00F</t>
  </si>
  <si>
    <t>59F40596C86EF7F68E8EDE25738ED65ED7F5D5D46AF3FB8EA059577185465605E00C</t>
  </si>
  <si>
    <t>59F40596C86EF7F68E8EDE25738ED65ED7F5D5D46AF3CE8AC63E6E70A8ED26B887D4</t>
  </si>
  <si>
    <t>59F40596C86EF7F68E8EDE25738ED65ED7F5D5D46AF3CE8AC63E6E70A8ED26B887DB</t>
  </si>
  <si>
    <t>59F40596C86EF7F68E8EDE25738ED65ED7F5D5D46AF3CE8AC63E6E70A8ED26B887DA</t>
  </si>
  <si>
    <t>59F40596C86EF7F68E8EDE25738ED658EFE57DB668781985DA8D2A7606001</t>
  </si>
  <si>
    <t>59F40596C86EF7F68E8EDE25738ED659F40596C86EF7F68E8EDE25738EC6</t>
  </si>
  <si>
    <t>5ED7F5D6E76B052B8EBE61C77455A2966426EC</t>
  </si>
  <si>
    <t>59F40595276CC5CF854A80DA7256465ED7F5D6E76B052B8EBE61C77455A2966426EC</t>
  </si>
  <si>
    <t>59F40595276CC5CF854A80DA72564659F40595276CC5CF8D8042007B6CB6</t>
  </si>
  <si>
    <t>59F40595276CC5CF854A80DA72564658EFE57DB668781985DA8D2A7606001</t>
  </si>
  <si>
    <t>59F40595276CC5CF8D8042007B6CB659279567876B2BCA8EB3AB81782F0286944EC0</t>
  </si>
  <si>
    <t>59279567876B2BCA8EB3AB81782F0286944EC5</t>
  </si>
  <si>
    <t>59F40595276CC5CF8D8042007B6CB659279567876B2BCA8EB3AB81782F0286944EC5</t>
  </si>
  <si>
    <t>59F40595276CC5CF8D8042007B6CB65EE0559FA4620F6C832838147EC40A8693F7479F</t>
  </si>
  <si>
    <t>59F40595276CC5CF8D8042007B6CB658EFE57DB668781985DA8D2A7606001</t>
  </si>
  <si>
    <t>5ED7F5D6E76B052B8EBE61C77455A29664204A</t>
  </si>
  <si>
    <t>59F40595276CF2F48857B9607D06665ED7F5D6E76B052B8EBE61C77455A29664204A</t>
  </si>
  <si>
    <t>59F40595276CF2F48857B9607D066659F40595276CC5CF8D8042007B6CB6</t>
  </si>
  <si>
    <t>59F40595276CF2F48857B9607D066658EFE57DB668781985DA8D2A7606001</t>
  </si>
  <si>
    <t>59F40595276CF2F48857B9607D06565ED7F5D6E76B052B8EBE61C77455A29664204A</t>
  </si>
  <si>
    <t>59F40595276CF2F48857B9607D065659F40595276CC5CF8D8042007B6CB6</t>
  </si>
  <si>
    <t>59F40595276CF2F48857B9607D065658EFE57DB668781985DA8D2A7606001</t>
  </si>
  <si>
    <t>59F40595276CF2F48857B9617F93D65EE0559FA4620F26883E98FC7888E546CA82C661</t>
  </si>
  <si>
    <t>59F40595276CF2F48857B9617F93D658EFE57DB668781985DA8D2A7606001</t>
  </si>
  <si>
    <t>59279567876B2BCA8EB706307531F066850855</t>
  </si>
  <si>
    <t>59F40595276C52A583682E44728CD659279567876B2BCA8EB706307531F066850855</t>
  </si>
  <si>
    <t>59F40595276C52A583682E44728CD658EFE57DB668781985DA8D2A7636002</t>
  </si>
  <si>
    <t>59F40595276C52A583682E44728CC659279567876B2BCA8EB706307531F066850855</t>
  </si>
  <si>
    <t>59F40595276C52A583682E44728CC658EFE57DB668781985DA8D2A7636002</t>
  </si>
  <si>
    <t>59F40595276C52A583682E44728CB659F40595276C52A583682E44728CD6</t>
  </si>
  <si>
    <t>59F40595276C52A583682E44728CA659F40595276C52A583682E44728CD6</t>
  </si>
  <si>
    <t>584EB545436B0D7783D2F92271EF3BA6F78274</t>
  </si>
  <si>
    <t>59F40595276C52A583682E44728C96584EB545436B0D7783D2F92271EF3BA6F78274</t>
  </si>
  <si>
    <t>59F40595276C52A583682E44728C8659F40595276C52A583682E44728CD6</t>
  </si>
  <si>
    <t>59F40595276C52A583682E44728C8659F40595276C52A583682E44728CB6</t>
  </si>
  <si>
    <t>59F40595276C52A583682E44728C8659F40595276C52A583682E44728CA6</t>
  </si>
  <si>
    <t>59F40595276C52A583682E44728C8659F40595276C52A583682E44728C96</t>
  </si>
  <si>
    <t>59F405937669B0C082D208A97007D659279567876B2BCA8EB3AB81782F0286944EC4</t>
  </si>
  <si>
    <t>59F40593756F64EE83A7984671BF1659279567876B2BCA8EB3AB81782F0286944C1B</t>
  </si>
  <si>
    <t>59F40593756F64EE83A5EAEA772A9659279567876B2BCA8EB3AB81782F0286944C1B</t>
  </si>
  <si>
    <t>59F40593756F64DD8BA8477F7CB3B659279567876B2BCA8EB3AB81782F0286944EC4</t>
  </si>
  <si>
    <t>5EC5C5A4166F9F528A84F5C1700E78C63624CC</t>
  </si>
  <si>
    <t>59F40593756F64DD88D694AD756A065EC5C5A4166F9F528A84F5C1700E78C63624CC</t>
  </si>
  <si>
    <t>5ED7E5CFF26249AC8801340A782BD0960BAE9A</t>
  </si>
  <si>
    <t>59F40593756F64DD88D694AD756A065ED7E5CFF26249AC8801340A782BD0960BAE9A</t>
  </si>
  <si>
    <t>59F40593756F64DD88D694AD756A0659279567876B2BCA8EB3AB81782F0286944EC4</t>
  </si>
  <si>
    <t>59279567876B2BCA8EB706307531F066850854</t>
  </si>
  <si>
    <t>59F40593756F754C898F135A73772659279567876B2BCA8EB706307531F066850854</t>
  </si>
  <si>
    <t>59F40593756F754C898F135A73772659279567876B2BCA8EB706307531F066850855</t>
  </si>
  <si>
    <t>59F40593756F754C898F135A73772659B56592366B4B6D81A183A17CBF75F62135D7</t>
  </si>
  <si>
    <t>59F40593756F754C898F135A73772658EFE57DB668781985DA8D2A7606001</t>
  </si>
  <si>
    <t>59F40593756F754C898F135B7C533659279567876B2BCA8EB706307531F066850854</t>
  </si>
  <si>
    <t>59F40593756F754C898F135B7C533659279567876B2BCA8EB706307531F066850855</t>
  </si>
  <si>
    <t>59F40593756F754C898F135B7C533658EFE57DB668781985DA8D2A7606001</t>
  </si>
  <si>
    <t>59279567876B2BCA8EB706307531F066850B21</t>
  </si>
  <si>
    <t>59F40593756F754C88E053917E703659279567876B2BCA8EB706307531F066850B21</t>
  </si>
  <si>
    <t>59F40593756F754C88E053917E703659279567876B2BCA8EB706307531F066850854</t>
  </si>
  <si>
    <t>59F40593756F754C88E053917E703659279567876B2BCA8EB706307531F066850855</t>
  </si>
  <si>
    <t>59F40593756F754C88E053917E703659B56592366B4B6D81A183A17CBF75F62135D7</t>
  </si>
  <si>
    <t>59F40593756F754C88E053917E703658EFE57DB668781985DA8D2A7606001</t>
  </si>
  <si>
    <t>59F40593756F754C88E053917E3A8659279567876B2BCA8EB706307531F066850855</t>
  </si>
  <si>
    <t>59F40593756F754C88E053917E3A8659B56592366B4B6D81A183A17CBF75F62135D7</t>
  </si>
  <si>
    <t>59F40593756F754C88E053917E3A8658EFE57DB668781985DA8D2A7606001</t>
  </si>
  <si>
    <t>59279567876B2BCA8EB3AB81782F0286944945</t>
  </si>
  <si>
    <t>59F40593756F754C8F2F1AD374441659279567876B2BCA8EB3AB81782F0286944945</t>
  </si>
  <si>
    <t>59F40593756F754C8F2F1AD374441658EFE57DB668781985DA8D2A7606001</t>
  </si>
  <si>
    <t>59279567876B2BCA8EB3AB81782F0286944944</t>
  </si>
  <si>
    <t>59F40593756F754C8F2F1AD3743BA659279567876B2BCA8EB3AB81782F0286944944</t>
  </si>
  <si>
    <t>59F40593756F754C8F2F1AD3743BA659279567876B2BCA8EB3AB81782F0286944945</t>
  </si>
  <si>
    <t>59F40593756F754C8F2F1AD3743BA658EFE57DB668781985DA8D2A7606001</t>
  </si>
  <si>
    <t>59F40593756F75218E2138E07F4BA659279567876B2BCA8EB706307531F066850B21</t>
  </si>
  <si>
    <t>59F40593756F75218E2138E07F4BA659279567876B2BCA8EB706307531F066850854</t>
  </si>
  <si>
    <t>59F40593756F75218E2138E07F4BA659B56592366B4B6D81A183A17CBF75F62135D7</t>
  </si>
  <si>
    <t>59B56592366B4B6D81A183A17CBF75F62135D0</t>
  </si>
  <si>
    <t>59F40593756F75218E2138E07F4BA659B56592366B4B6D81A183A17CBF75F62135D0</t>
  </si>
  <si>
    <t>59F40593756F75218E2138E07F4BA658EFE57DB668781985DA8D2A7606001</t>
  </si>
  <si>
    <t>59279567876B2BCA8EB706307531F066850B20</t>
  </si>
  <si>
    <t>59F40593756F75218E2138E07F70E659279567876B2BCA8EB706307531F066850B20</t>
  </si>
  <si>
    <t>59F40593756F75218E2138E07F70E659279567876B2BCA8EB706307531F066850B21</t>
  </si>
  <si>
    <t>59F40593756F75218E2138E07F70E659279567876B2BCA8EB706307531F066850854</t>
  </si>
  <si>
    <t>59F40593756F75218E2138E07F70E659279567876B2BCA8EB706307531F066850855</t>
  </si>
  <si>
    <t>59F40593756F75218E2138E07F70E659B56592366B4B6D81A183A17CBF75F62135D7</t>
  </si>
  <si>
    <t>59F40593756F75218E2138E07F70E658EFE57DB668781985DA8D2A7606001</t>
  </si>
  <si>
    <t>59F40593756F5A9284B8A99E7DF53659279567876B2BCA8EB706307531F066850854</t>
  </si>
  <si>
    <t>59F40593756F5A9284B8A99E7DF53659B56592366B4B6D81A183A17CBF75F62135D7</t>
  </si>
  <si>
    <t>59F40593756F5A9284B8A99E7DF53659B56592366B4B6D81A183A17CBF75F62135D0</t>
  </si>
  <si>
    <t>59F40593756F5A9284B8A99E7DF53658EFE57DB668781985DA8D2A7606001</t>
  </si>
  <si>
    <t>59F40593756F5A9284BE32CA77207659279567876B2BCA8EB3AB81782F0286944944</t>
  </si>
  <si>
    <t>59F40593756F5A9284BE32CA77207658EFE57DB668781985DA8D2A7606001</t>
  </si>
  <si>
    <t>59F40593756F5A9284BE32CA77059659279567876B2BCA8EB3AB81782F0286944944</t>
  </si>
  <si>
    <t>59F40593756F5A9284BE32CA77059659B56592366B4B6D81A183A17CBF75F62135D7</t>
  </si>
  <si>
    <t>59F40593756F5A9284BE32CA77059659B56592366B4B6D81A183A17CBF75F62135D0</t>
  </si>
  <si>
    <t>59F40593756F5A9284BE32CA77059658EFE57DB668781985DA8D2A7606001</t>
  </si>
  <si>
    <t>59F40593756F5AAC8ADD27147330C659279567876B2BCA8EB706307531F066850B21</t>
  </si>
  <si>
    <t>59F40593756F5AAC8ADD27147330C659279567876B2BCA8EB706307531F066850854</t>
  </si>
  <si>
    <t>59F40593756F5AAC8ADD27147330C659B56592366B4B6D81A183A17CBF75F62135D7</t>
  </si>
  <si>
    <t>59F40593756F5AAC8ADD27147330C659B56592366B4B6D81A183A17CBF75F62135D0</t>
  </si>
  <si>
    <t>59F40593756F5AAC8ADD27147330C658EFE57DB668781985DA8D2A7606001</t>
  </si>
  <si>
    <t>59F40593756F5AAC8ADD2714736C0659279567876B2BCA8EB706307531F066850B21</t>
  </si>
  <si>
    <t>59F40593756F5AAC8ADD2714736C0659279567876B2BCA8EB706307531F066850854</t>
  </si>
  <si>
    <t>59F40593756F5AAC8ADD2714736C0659B56592366B4B6D81A183A17CBF75F62135D7</t>
  </si>
  <si>
    <t>59F40593756F5AAC8ADD2714736C0659B56592366B4B6D81A183A17CBF75F62135D0</t>
  </si>
  <si>
    <t>59F40593756F5AAC8ADD2714736C0658EFE57DB668781985DA8D2A7606001</t>
  </si>
  <si>
    <t>59F40593756F5ABD81CFFE1E75650659279567876B2BCA8EB706307531F066850855</t>
  </si>
  <si>
    <t>59F40593756F5ABD81CFFE1E75650658EFE57DB668781985DA8D2A7606001</t>
  </si>
  <si>
    <t>59F40593756F5ABD81CFFE1E7539B659279567876B2BCA8EB706307531F066850B21</t>
  </si>
  <si>
    <t>59F40593756F5ABD81CFFE1E7539B659279567876B2BCA8EB706307531F066850854</t>
  </si>
  <si>
    <t>59F40593756F5ABD81CFFE1E7539B659B56592366B4B6D81A183A17CBF75F62135D7</t>
  </si>
  <si>
    <t>5EF295D5AE64BA8E8149015F70436D66B0013B</t>
  </si>
  <si>
    <t>59F40593756F5ABD81CFFE1E7539B65EF295D5AE64BA8E8149015F70436D66B0013B</t>
  </si>
  <si>
    <t>59F40593756F5ABD81CFFE1E7539B658EFE57DB668781985DA8D2A7606001</t>
  </si>
  <si>
    <t>59F40593756F5ABD81C84F10785E0659279567876B2BCA8EB706307531F066850855</t>
  </si>
  <si>
    <t>59F40593756F5ABD81C84F10785E0658EFE57DB668781985DA8D2A7606001</t>
  </si>
  <si>
    <t>59F40593756F5ABD81C84F107822B659279567876B2BCA8EB706307531F066850B21</t>
  </si>
  <si>
    <t>59F40593756F5ABD81C84F107822B659279567876B2BCA8EB706307531F066850854</t>
  </si>
  <si>
    <t>59F40593756F5ABD81C84F107822B659B56592366B4B6D81A183A17CBF75F62135D7</t>
  </si>
  <si>
    <t>59F40593756F5ABD81C84F107822B658EFE57DB668781985DA8D2A7606001</t>
  </si>
  <si>
    <t>59F40593756F5ACF88D5EDE57E8DC659279567876B2BCA8EB706307531F066850855</t>
  </si>
  <si>
    <t>59F40593756F5ACF88D5EDE57E8DC658EFE57DB668781985DA8D2A7606001</t>
  </si>
  <si>
    <t>59F40593756F5ACF88D5EDE57ECB7659279567876B2BCA8EB706307531F066850855</t>
  </si>
  <si>
    <t>59F40593756F5ACF88D5EDE57ECB7659B56592366B4B6D81A183A17CBF75F62135D7</t>
  </si>
  <si>
    <t>59F40593756F5ACF88D5EDE57ECB7658EFE57DB668781985DA8D2A7606001</t>
  </si>
  <si>
    <t>59F40593756F5AEA8486EEEB7E5CC659279567876B2BCA8EB706307531F066850B21</t>
  </si>
  <si>
    <t>59F40593756F5AEA8486EEEB7E5CC659279567876B2BCA8EB706307531F066850854</t>
  </si>
  <si>
    <t>59F40593756F5AEA8486EEEB7E5CC659B56592366B4B6D81A183A17CBF75F62135D7</t>
  </si>
  <si>
    <t>59F40593756F5AEA8486EEEB7E5CC659B56592366B4B6D81A183A17CBF75F62135D0</t>
  </si>
  <si>
    <t>59F40593756F5AEA8486EEEB7E5CC658EFE57DB668781985DA8D2A7606001</t>
  </si>
  <si>
    <t>59F40593756F5AEA8486EEEB7E278659279567876B2BCA8EB706307531F066850B21</t>
  </si>
  <si>
    <t>59F40593756F5AEA8486EEEB7E278659279567876B2BCA8EB706307531F066850854</t>
  </si>
  <si>
    <t>59F40593756F5AEA8486EEEB7E278659B56592366B4B6D81A183A17CBF75F62135D7</t>
  </si>
  <si>
    <t>59F40593756F5AEA8486EEEB7E278658EFE57DB668781985DA8D2A7606001</t>
  </si>
  <si>
    <t>59F40593756F5AEA8487F5DD7BA4A659279567876B2BCA8EB706307531F066850854</t>
  </si>
  <si>
    <t>59F40593756F5AEA8487F5DD7BA4A659279567876B2BCA8EB706307531F066850855</t>
  </si>
  <si>
    <t>59F40593756F5AEA8487F5DD7BA4A658EFE57DB668781985DA8D2A7606001</t>
  </si>
  <si>
    <t>59F40593756F5AEA8487F5DD7BFCC659279567876B2BCA8EB706307531F066850B21</t>
  </si>
  <si>
    <t>59F40593756F5AEA8487F5DD7BFCC659279567876B2BCA8EB706307531F066850855</t>
  </si>
  <si>
    <t>59F40593756F5AEA8487F5DD7BFCC659B56592366B4B6D81A183A17CBF75F62135D7</t>
  </si>
  <si>
    <t>59F40593756F5AEA8487F5DD7BFCC659B56592366B4B6D81A183A17CBF75F62135D0</t>
  </si>
  <si>
    <t>59F40593756F5AEA8487F5DD7BFCC658EFE57DB668781985DA8D2A7606001</t>
  </si>
  <si>
    <t>59F40593756F5AF48C17C94B7E334659279567876B2BCA8EB706307531F066850854</t>
  </si>
  <si>
    <t>59F40593756F5AF48C17C94B7E334659B56592366B4B6D81A183A17CBF75F62135D7</t>
  </si>
  <si>
    <t>59F40593756F5AF48C17C94B7E334658EFE57DB668781985DA8D2A7606001</t>
  </si>
  <si>
    <t>59F40593756F5AF48C17C94B7E5E1659279567876B2BCA8EB706307531F066850854</t>
  </si>
  <si>
    <t>59F40593756F5AF48C17C94B7E5E1659B56592366B4B6D81A183A17CBF75F62135D0</t>
  </si>
  <si>
    <t>59F40593756F5AF48C17C94B7E5E1658EFE57DB668781985DA8D2A7606001</t>
  </si>
  <si>
    <t>59F40593736C95A58AD8B9987FFDB659279567876B2BCA8EB3AB81782F0286944EC4</t>
  </si>
  <si>
    <t>5EF2D54EC865B9178E2ADCEC7F9BE5E69BC6B1</t>
  </si>
  <si>
    <t>59F45518046BD23981F5619E7105E65EF2D54EC865B9178E2ADCEC7F9BE5E69BC6B1</t>
  </si>
  <si>
    <t>59F45518046BD23981F5619E7105E65ED7F5D5DD6888F1860DB57A7F2BC396AF1D58</t>
  </si>
  <si>
    <t>59F45518046BD23981F5619E7105E658EFE57DB668781985DA8D2A7646005</t>
  </si>
  <si>
    <t>59F45518046BD23981F5619E7105E658EFE57DB668781985DA8D2A7626003</t>
  </si>
  <si>
    <t>59F45518046BD23981F5619E7178D65EF2D54EC865B9178E2ADCEC7F9BE5E69BC6B1</t>
  </si>
  <si>
    <t>59F45518046BD23981F5619E7178D65ED7F5D5DD6888F1860DB57A7F2BC396AF1D58</t>
  </si>
  <si>
    <t>59F45518046BD23981F5619E7178D658EFE57DB668781985DA8D2A7646005</t>
  </si>
  <si>
    <t>59F45518046BD23981F5619E7178D658EFE57DB668781985DA8D2A7626003</t>
  </si>
  <si>
    <t>59F45518046BD23981F45AAD765BE659279567876B2BCA8EB3AB81782F0286944EC1</t>
  </si>
  <si>
    <t>59F45518046BD23981F45AAD765BE659279567876B2BCA8EB3AB81782F0286944EC4</t>
  </si>
  <si>
    <t>59F45518046BD23981F45AAD765BE658EFE57DB668781985DA8D2A7606001</t>
  </si>
  <si>
    <t>59F45518046BD23980EF16B175E5D659F45518046BD23981F5619E7178D6</t>
  </si>
  <si>
    <t>59F45518046BD23980EF16B175E5D659F45518046BD23981F45AAD765BE6</t>
  </si>
  <si>
    <t>59F45518046BC1B988CD9D437676C659279567876B2BCA8EB3AB81782F0286944EC1</t>
  </si>
  <si>
    <t>59F45518046BC1B988CD9D437676C659279567876B2BCA8EB3AB81782F0286944EC4</t>
  </si>
  <si>
    <t>59F45518046BC1B988CD9D437676C658EFE57DB668781985DA8D2A7606001</t>
  </si>
  <si>
    <t>59F45518046BC1B989D2C2AD7E95B659F45518046BD23981F5619E7178D6</t>
  </si>
  <si>
    <t>59F45518046BC1B989D2C2AD7E95B659F45518046BC1B988CD9D437676C6</t>
  </si>
  <si>
    <t>59F45518046BC1B989D2C2AC7C733659F4551805644F5C8FC82C9E7C57A6</t>
  </si>
  <si>
    <t>59F45518046BC1B989D2C2AC7C733659279567876B2BCA8EB3AB81782F0286944EC1</t>
  </si>
  <si>
    <t>59F45518046BC1B989D2C2AC7C733659279567876B2BCA8EB3AB81782F0286944EC4</t>
  </si>
  <si>
    <t>59F45518046BC1B989D2C2AC7C733658EFE57DB668781985DA8D2A7606001</t>
  </si>
  <si>
    <t>59F4551805644F5C8FC82C9E7C57A65EF2D54EC865B9178E2ADCEC7F9BE5E69BC6B1</t>
  </si>
  <si>
    <t>59F4551805644F5C8FC82C9E7C57A65ED7F5D5DD6888F1860DB57A7F2BC396AF1D58</t>
  </si>
  <si>
    <t>59F4551805644F5C8FC82C9E7C57A658EFE57DB668781985DA8D2A7646005</t>
  </si>
  <si>
    <t>59F4551805644F5C8FC82C9E7C57A658EFE57DB668781985DA8D2A7626003</t>
  </si>
  <si>
    <t>59F4551805644F5C8FC82C9F7ED2A659279567876B2BCA8EB3AB81782F0286944EC1</t>
  </si>
  <si>
    <t>59F4551805644F5C8FC82C9F7ED2A659279567876B2BCA8EB3AB81782F0286944EC4</t>
  </si>
  <si>
    <t>59F4551805644F5C8FC82C9F7ED2A658EFE57DB668781985DA8D2A7606001</t>
  </si>
  <si>
    <t>5ED7F5D5D46A7ED689336339782A0126243BE8</t>
  </si>
  <si>
    <t>59F455180268F2668AA81B2F7D27B65ED7F5D5D46A7ED689336339782A0126243BE8</t>
  </si>
  <si>
    <t>59F455180268F2668AA81B2F7D27B658EFE57DB668781985DA8D2A7606001</t>
  </si>
  <si>
    <t>59F455180268F2668AA81B2F7D30265ED7F5D5D46A7ED689336339782A0126243BE8</t>
  </si>
  <si>
    <t>59F455180268F2668AA81B2F7D302658EFE57DB668781985DA8D2A7606001</t>
  </si>
  <si>
    <t>59F455180268F2668AAAC8A47EB11659279567876B2BCA8EB3AB81782F0286944EC1</t>
  </si>
  <si>
    <t>59F455180268F2668AAAC8A47EB11659279567876B2BCA8EB3AB81782F0286944EC4</t>
  </si>
  <si>
    <t>59F455180268F2668AAAC8A47EB11658EFE57DB668781985DA8D2A7626003</t>
  </si>
  <si>
    <t>59F455180268F2668AAAC8A47EA0B659279567876B2BCA8EB3AB81782F0286944EC1</t>
  </si>
  <si>
    <t>59F455180268F2668AAAC8A47EA0B659279567876B2BCA8EB3AB81782F0286944EC4</t>
  </si>
  <si>
    <t>59F455180268F2668AAAC8A47EA0B658EFE57DB668781985DA8D2A7626003</t>
  </si>
  <si>
    <t>59F455180268F2668B4F8520708C9659F455180268F2668AA81B2F7D3026</t>
  </si>
  <si>
    <t>59F455180268F2668B4F8520708C9659F455180268F2668AAAC8A47EB116</t>
  </si>
  <si>
    <t>59F455180268F2668B4F8520709D0659F455180268F2668AA81B2F7D27B6</t>
  </si>
  <si>
    <t>59F455180268F2668B4F8520709D0659F455180268F2668AAAC8A47EA0B6</t>
  </si>
  <si>
    <t>59279567876B2BCA8EB3AB81782F0286944ECE</t>
  </si>
  <si>
    <t>59F4551BDA688C19821A60357937D659279567876B2BCA8EB3AB81782F0286944ECE</t>
  </si>
  <si>
    <t>59F4551BDA688C19821A60357937D659279567876B2BCA8EB3AB81782F0286944EC4</t>
  </si>
  <si>
    <t>59F4551BDA688C19821A60357937D658EFE57DB668781985DA8D2A7606001</t>
  </si>
  <si>
    <t>59F4551BDA688C19821A6035790A9659279567876B2BCA8EB3AB81782F0286944ECE</t>
  </si>
  <si>
    <t>59F4551BDA688C19821A6035790A9659279567876B2BCA8EB3AB81782F0286944EC4</t>
  </si>
  <si>
    <t>59F4551BDA688C19821A6035790A9658EFE57DB668781985DA8D2A7606001</t>
  </si>
  <si>
    <t>5ED7E5CC3B6E2EE88B822B4374FE7E767A5220</t>
  </si>
  <si>
    <t>59F4551BDA688C19821A6035790A965ED7E5CC3B6E2EE88B822B4374FE7E767A5220</t>
  </si>
  <si>
    <t>59F4551BDA688C19821A638979275659279567876B2BCA8EB3AB81782F0286944ECE</t>
  </si>
  <si>
    <t>59F4551BDA688C19821A638979275659279567876B2BCA8EB3AB81782F0286944EC4</t>
  </si>
  <si>
    <t>59F4551BDA688C19821A638979275658EFE57DB668781985DA8D2A7606001</t>
  </si>
  <si>
    <t>59F4551BDA688C19821A63897927565ED7E5CC3B6E2EE88B822B4374FE7E767A5220</t>
  </si>
  <si>
    <t>59F4551BDA688C19821A638878A7D659F4551BDA688C19821A60357937D6</t>
  </si>
  <si>
    <t>59F4551BDA688C19821A638878A7D659F4551BDA688C19821A6389792756</t>
  </si>
  <si>
    <t>59F4551BDA688C088B2A571E72012659279567876B2BCA8EB3AB81782F0286944ECE</t>
  </si>
  <si>
    <t>59F4551BDA688C088B2A571E72012659279567876B2BCA8EB3AB81782F0286944EC4</t>
  </si>
  <si>
    <t>59F4551BDA688C088B2A571E72012658EFE57DB668781985DA8D2A7636002</t>
  </si>
  <si>
    <t>59F4551BDA688C08897BD2BE7B906659F4551BDA688C088B2A571E720126</t>
  </si>
  <si>
    <t>59F4551BDA688C08897BD2BE7B906659F4551BDA688C19821A6035790A96</t>
  </si>
  <si>
    <t>59279567876B2BCA8EB3AB81782F0286944FEF</t>
  </si>
  <si>
    <t>59F4551FB565892781C98F057B0A6659279567876B2BCA8EB3AB81782F0286944FEF</t>
  </si>
  <si>
    <t>59F4551FB565892781C98F057B0A6659279567876B2BCA8EB3AB81782F0286944EC4</t>
  </si>
  <si>
    <t>59F4551FB565892781C98F057B0A6658EFE57DB668781985DA8D2A7606001</t>
  </si>
  <si>
    <t>59F4551FB565893188B0AC9577E88659279567876B2BCA8EB3AB81782F0286944FEF</t>
  </si>
  <si>
    <t>59F4551FB565893188B0AC9577E88659279567876B2BCA8EB3AB81782F0286944EC4</t>
  </si>
  <si>
    <t>59F4551FB565893188B0AC9577E88658EFE57DB668781985DA8D2A7606001</t>
  </si>
  <si>
    <t>59F4551FB46B2CFA8D2E33FA7C3C2659279567876B2BCA8EB3AB81782F0286944FEF</t>
  </si>
  <si>
    <t>59F4551FB46B2CFA8D2E33FA7C3C2659279567876B2BCA8EB3AB81782F0286944EC5</t>
  </si>
  <si>
    <t>59F4551FB46B2CFA8D2E33FA7C3C2659279567876B2BCA8EB3AB81782F0286944EC1</t>
  </si>
  <si>
    <t>59F4551FB46B2CFA8D2E33FA7C3C2659279567876B2BCA8EB3AB81782F0286944EC4</t>
  </si>
  <si>
    <t>59F4551FB46B2CFA8D2E33FA7C3C2658EFE57DB668781985DA8D2A7606001</t>
  </si>
  <si>
    <t>59F4551FB46B2CFA8D2E33FA7C3C265EE0559FA46261A0868088C771DF05F6921CAAF3</t>
  </si>
  <si>
    <t>59F4551FB46B2CFA8D2E33FA7C3C2658EFE57DB668781985DA8D2A7636002</t>
  </si>
  <si>
    <t>59F4551FB46B586287D95FAE7631E65ED7F5D5DC6E5FFF87D456F271EA4096270ECC</t>
  </si>
  <si>
    <t>59F4551FB46B586287D95FAE7631E659F4551FB565892781C98F057B0A66</t>
  </si>
  <si>
    <t>59F4551FB46B586287D95FAE7631E659F45518046BD23980EF16B175E5D6</t>
  </si>
  <si>
    <t>59F4551FB46B586287D95FAE7631E659F465010C67DEA8804CCC4C79FBD6</t>
  </si>
  <si>
    <t>59F4551FB46B586287D95FAE7631E659F465010C67CC3F8602B87C7DB0D6</t>
  </si>
  <si>
    <t>59F4551FB46B586287D95FAE7631E659F4F5137D6CB0CB8275DE8E7190F6</t>
  </si>
  <si>
    <t>59F4551FB46B586287D95FAE7631E659F4F5137D6CB0CB82778C6A7400F6</t>
  </si>
  <si>
    <t>59F4551FB7603BB98DD88B5279520659279567876B2BCA8EB3AB81782F0286944FEF</t>
  </si>
  <si>
    <t>59F4551FB7603BB98DD88B5279520659279567876B2BCA8EB3AB81782F0286944EC5</t>
  </si>
  <si>
    <t>59F4551FB7603BB98DD88B5279520659279567876B2BCA8EB3AB81782F0286944EC1</t>
  </si>
  <si>
    <t>59F4551FB7603BB98DD88B5279520659279567876B2BCA8EB3AB81782F0286944EC4</t>
  </si>
  <si>
    <t>59F4551FB7603BB98DD88B5279520658EFE57DB668781985DA8D2A7606001</t>
  </si>
  <si>
    <t>59F4551FB7603BB98DD88B527952065EE0559FA46261A0868088C771DF05F6921CAAF3</t>
  </si>
  <si>
    <t>59F4551FB7603BB98DD88B5279520658EFE57DB668781985DA8D2A7636002</t>
  </si>
  <si>
    <t>59F4551FB7600E738CED519A7D433659279567876B2BCA8EB3AB81782F0286944FEF</t>
  </si>
  <si>
    <t>59F4551FB7600E738CED519A7D433659279567876B2BCA8EB3AB81782F0286944EC5</t>
  </si>
  <si>
    <t>59F4551FB7600E738CED519A7D433659279567876B2BCA8EB3AB81782F0286944EC1</t>
  </si>
  <si>
    <t>59F4551FB7600E738CED519A7D433659279567876B2BCA8EB3AB81782F0286944EC4</t>
  </si>
  <si>
    <t>59F4551FB7600E738CED519A7D433658EFE57DB668781985DA8D2A7606001</t>
  </si>
  <si>
    <t>59F4551FB7600E738CED519A7D43365EE0559FA46261A0868088C771DF05F6921CAAF3</t>
  </si>
  <si>
    <t>59F4551FB7600E738CED519A7D433658EFE57DB668781985DA8D2A7636002</t>
  </si>
  <si>
    <t>59F45511D66B57CE8EB49EDF75B08659F495B23B602C0383489A7B746EA6</t>
  </si>
  <si>
    <t>59F45511D66B57CE8EB49EDF75B08659F495B23B602C0383489A787F2296</t>
  </si>
  <si>
    <t>59F45511D66B57CE8EB49EDF75B08659F495B23C62D44D8A742FA27C93F6</t>
  </si>
  <si>
    <t>59F45511D66B57CE8EB49EDF75B09659F495B23B602C0383489A7B746EA6</t>
  </si>
  <si>
    <t>59F45511D66B57CE8EB49EDF75B09659F495B23B602C0383489A787F2296</t>
  </si>
  <si>
    <t>59F45511D66B57CE8EB49EDF75B09659F495B23C62D44D8DC82D93792676</t>
  </si>
  <si>
    <t>59F45511D36E2A4281A1408F7DBF7659279567876B2BCA8EB3AB81782F0286944EC5</t>
  </si>
  <si>
    <t>59F45511D36E2A4281A1408F7DBF7659279567876B2BCA8EB3AB81782F0286944EC4</t>
  </si>
  <si>
    <t>59F45511D36E2A4281A1408F7DBF7658EFE57DB668781985DA8D2A7606001</t>
  </si>
  <si>
    <t>5ED7F5D5DD6899298427B2AF7629B2A691FAF0</t>
  </si>
  <si>
    <t>59F45511D36E2A4281A1408F7DBF765ED7F5D5DD6899298427B2AF7629B2A691FAF0</t>
  </si>
  <si>
    <t>5EC5B59C1965576383EEF10F7DBAF39609ADC2</t>
  </si>
  <si>
    <t>59F45511D36E2A4281A1408F7DBF765EC5B59C1965576383EEF10F7DBAF39609ADC2</t>
  </si>
  <si>
    <t>5ED7E5CC3B6E2EE88B822B4374FE7E767A5222</t>
  </si>
  <si>
    <t>59F45511D36E2A4281A1408F7DBF765ED7E5CC3B6E2EE88B822B4374FE7E767A5222</t>
  </si>
  <si>
    <t>59279567876B2BCA8EB3AB81782F0286944FED</t>
  </si>
  <si>
    <t>59F44530256B3F288FAB14EA72EB2659279567876B2BCA8EB3AB81782F0286944FED</t>
  </si>
  <si>
    <t>59F44530256B3F288FAB14EA72EB2659279567876B2BCA8EB3AB81782F0286944EC5</t>
  </si>
  <si>
    <t>59F44530256B3F288FAB14EA72EB2658EFE57DB668781985DA8D2A7606001</t>
  </si>
  <si>
    <t>59279567876B2BCA8EB3AB81782F0286944C19</t>
  </si>
  <si>
    <t>59F4756638686E678136D3897CE9E659279567876B2BCA8EB3AB81782F0286944C19</t>
  </si>
  <si>
    <t>59F4756638686E678136D3897CE9E659279567876B2BCA8EB3AB81782F0286944EC4</t>
  </si>
  <si>
    <t>59F4756638686E678136D3897CE9E658EFE57DB668781985DA8D2A7606001</t>
  </si>
  <si>
    <t>5ED7F5D5DE69087281C13A7B767422469208F4</t>
  </si>
  <si>
    <t>59F4756638686E678136D3897CE9E65ED7F5D5DE69087281C13A7B767422469208F4</t>
  </si>
  <si>
    <t>59F4756638686E678136D3897CE9E659F465010C67DEA8804CCC4C79FBD6</t>
  </si>
  <si>
    <t>59F4756638686E4484C3F1AA74A3A659279567876B2BCA8EB3AB81782F0286944C19</t>
  </si>
  <si>
    <t>59F4756638686E4484C3F1AA74A3A659279567876B2BCA8EB3AB81782F0286944EC4</t>
  </si>
  <si>
    <t>59F4756638686E4484C3F1AA74A3A658EFE57DB668781985DA8D2A7606001</t>
  </si>
  <si>
    <t>59F4756638686E4484C3F1AA74A3A65ED7F5D5DE69087281C13A7B767422469208F4</t>
  </si>
  <si>
    <t>59F4756638686E4484C3F1AA74A3A659F465010C67DEA8804CCC4C79FBD6</t>
  </si>
  <si>
    <t>59F475663A6B4E2983C006D77E0F7659279567876B2BCA8EB3AB81782F0286944EC4</t>
  </si>
  <si>
    <t>59F47565136A973F8FEFD734740CA659279567876B2BCA8EB3AB81782F0286944C19</t>
  </si>
  <si>
    <t>59F47565136A973F8FEFD734740CA659279567876B2BCA8EB3AB81782F0286944EC4</t>
  </si>
  <si>
    <t>59F47565136A973F8FEFD734740CA658EFE57DB668781985DA8D2A7606001</t>
  </si>
  <si>
    <t>59F47565136A973F8FEFD734740CA659F465010C67DEA8804CCC4C79FBD6</t>
  </si>
  <si>
    <t>5ED7F5D5DE6908468D197ED571C307366FDC23</t>
  </si>
  <si>
    <t>59F47565136A973F8FEFD734740CA65ED7F5D5DE6908468D197ED571C307366FDC23</t>
  </si>
  <si>
    <t>59F47565136A973F8FEFD4607E6CD659279567876B2BCA8EB3AB81782F0286944C19</t>
  </si>
  <si>
    <t>59F47565136A973F8FEFD4607E6CD659279567876B2BCA8EB3AB81782F0286944EC4</t>
  </si>
  <si>
    <t>59F47565136A973F8FEFD4607E6CD658EFE57DB668781985DA8D2A7606001</t>
  </si>
  <si>
    <t>59F47565136A973F8FEFD4607E6CD659F465010C67DEA8804CCC4C79FBD6</t>
  </si>
  <si>
    <t>5ED7F5D5DE6908468D197ED571C307366FDC20</t>
  </si>
  <si>
    <t>59F47565136A973F8FEFD4607E6CD65ED7F5D5DE6908468D197ED571C307366FDC20</t>
  </si>
  <si>
    <t>59F47565136A973F8FEFD5087757B659279567876B2BCA8EB3AB81782F0286944C19</t>
  </si>
  <si>
    <t>59F47565136A973F8FEFD5087757B659279567876B2BCA8EB3AB81782F0286944EC4</t>
  </si>
  <si>
    <t>59F47565136A973F8FEFD5087757B658EFE57DB668781985DA8D2A7606001</t>
  </si>
  <si>
    <t>59F47565136A973F8FEFD5087757B659F465010C67DEA8804CCC4C79FBD6</t>
  </si>
  <si>
    <t>5ED7F5D5DE6908468D197ED571C307366FDC21</t>
  </si>
  <si>
    <t>59F47565136A973F8FEFD5087757B65ED7F5D5DE6908468D197ED571C307366FDC21</t>
  </si>
  <si>
    <t>59F47575BF6FC34780C56DD772613659279567876B2BCA8EB3AB81782F0286944C19</t>
  </si>
  <si>
    <t>59F47575BF6FDDBB89998129700DE659F45518046BD23981F5619E7105E6</t>
  </si>
  <si>
    <t>59F47575BF6FDDBB89998129700DE659F4551805644F5C8FC82C9F7ED2A6</t>
  </si>
  <si>
    <t>59F47575BF6FDDBB89998129700DE65ED7F5D5DD68AB0483E657677AB1B4061143B2</t>
  </si>
  <si>
    <t>59F47575BF6FDDBB89998129700DE65ED7F5D5DD68AB0483E657677AB1B4061143B0</t>
  </si>
  <si>
    <t>5EF2D54EC36D684C866338EA7505ABF6027040</t>
  </si>
  <si>
    <t>59F47575BF6FDDBB89998129700DE65EF2D54EC36D684C866338EA7505ABF6027040</t>
  </si>
  <si>
    <t>59F47575BF6FDDBB89998129700DE659F4551BDA688C19821A638878A7D6</t>
  </si>
  <si>
    <t>59F47575BF6FDDBB89998129700DE65ED7F5D5DC6E5FFF87D456F271EA40E692402F</t>
  </si>
  <si>
    <t>59F47575BF6FDDBB89998129700DE659F4551FB565893188B0AC9577E886</t>
  </si>
  <si>
    <t>59F47575BF6FDDBB89998129700DE659F47575BF6FC34780C56DD7726136</t>
  </si>
  <si>
    <t>59F47575BF6FDDBB899AAB8B74264659F45518046BD23981F5619E7105E6</t>
  </si>
  <si>
    <t>59F47575BF6FDDBB899AAB8B74264659F4551805644F5C8FC82C9F7ED2A6</t>
  </si>
  <si>
    <t>59F47575BF6FDDBB899AAB8B7426465ED7F5D5DD68AB0483E657677AB1B4061143B2</t>
  </si>
  <si>
    <t>59F47575BF6FDDBB899AAB8B7426465ED7F5D5DD68AB0483E657677AB1B4061143B0</t>
  </si>
  <si>
    <t>59F47575BF6FDDBB899AAB8B7426465EF2D54EC36D684C866338EA7505ABF6027040</t>
  </si>
  <si>
    <t>59F47575BF6FDDBB899AAB8B74264659F4551BDA688C19821A638878A7D6</t>
  </si>
  <si>
    <t>59F47575BF6FDDBB899AAB8B7426465ED7F5D5DC6E5FFF87D456F271EA40E692402F</t>
  </si>
  <si>
    <t>59F47575BF6FDDBB899AAB8B74264659F4551FB565893188B0AC9577E886</t>
  </si>
  <si>
    <t>59F47575BF6FDDBB899AAB8B74264659F47575BF6FC34780C56DD7726136</t>
  </si>
  <si>
    <t>5ED7F5D5DC6E5FC282AD68B27C9447B6F4DF57</t>
  </si>
  <si>
    <t>59F47575BB6018D8819959F37AE4C65ED7F5D5DC6E5FC282AD68B27C9447B6F4DF57</t>
  </si>
  <si>
    <t>5EF2D54ECB62CBC5883C4BC17C0C65B66D8E50</t>
  </si>
  <si>
    <t>59F47575BB6018D8819959F37AE4C65EF2D54ECB62CBC5883C4BC17C0C65B66D8E50</t>
  </si>
  <si>
    <t>59279567876B2BCA8EB3AB81782F0286944C1F</t>
  </si>
  <si>
    <t>59F47575BB6018D8819959F37AE4C659279567876B2BCA8EB3AB81782F0286944C1F</t>
  </si>
  <si>
    <t>59F47575BB6018D8819959F37AE4C659279567876B2BCA8EB3AB81782F0286944EC4</t>
  </si>
  <si>
    <t>59F47575BB6018D880F2EFA27786E65ED7F5D5DC6E5FC282AD68B27C9447B6F4DF57</t>
  </si>
  <si>
    <t>59F47575BB6018D880F2EFA27786E65EF2D54ECB62CBC5883C4BC17C0C65B66D8E50</t>
  </si>
  <si>
    <t>59F47575BB6018D880F2EFA27786E659279567876B2BCA8EB3AB81782F0286944C1F</t>
  </si>
  <si>
    <t>59F47575BB6018D880F2EFA27786E659279567876B2BCA8EB3AB81782F0286944EC4</t>
  </si>
  <si>
    <t>59F47575BB6018D88722852C7620B65ED7F5D5DC6E5FC282AD68B27C9447B6F4DF57</t>
  </si>
  <si>
    <t>59F47575BB6018D88722852C7620B65EF2D54ECB62CBC5883C4BC17C0C65B66D8E50</t>
  </si>
  <si>
    <t>59F47575BB6018D88722852C7620B659279567876B2BCA8EB3AB81782F0286944C1F</t>
  </si>
  <si>
    <t>59F47575BB6018D88722852C7620B659279567876B2BCA8EB3AB81782F0286944EC4</t>
  </si>
  <si>
    <t>5ED7E5CC38615F8D88CDC56A7466B966D997C4</t>
  </si>
  <si>
    <t>59F47575B864FF4F83992DC471D3D65ED7E5CC38615F8D88CDC56A7466B966D997C4</t>
  </si>
  <si>
    <t>5ED7E5CC3861686D885EF93A76F5E7D6779C0C</t>
  </si>
  <si>
    <t>59F47575B864FF4F83992DC471D3D65ED7E5CC3861686D885EF93A76F5E7D6779C0C</t>
  </si>
  <si>
    <t>59F47575B864FF4F83992DC471D3D659279567876B2BCA8EB3AB81782F0286944EC4</t>
  </si>
  <si>
    <t>59F47575B864FF4F83992DC471D3D658EFE57DB668781985DA8D2A7606001</t>
  </si>
  <si>
    <t>59F465010C67DEA8804CCF0176DBD659279567876B2BCA8EB3AB81782F0286944EC4</t>
  </si>
  <si>
    <t>59F465010C67DEA8804CCC4C79FBD65ED7F5D5DC6E5FC282AD68B27C9447B6F4DF57</t>
  </si>
  <si>
    <t>59F465010C67DEA8804CCC4C79FBD65EF2D54ECB62CBC5883C4BC17C0C65B66D8E50</t>
  </si>
  <si>
    <t>59F465010C67DEA8804CCC4C79FBD659279567876B2BCA8EB3AB81782F0286944EC4</t>
  </si>
  <si>
    <t>59F465010C67CC3F8602B9037ADEC659279567876B2BCA8EB3AB81782F0286944C1F</t>
  </si>
  <si>
    <t>59F465010C67CC3F8602B9037ADEC659279567876B2BCA8EB3AB81782F0286944EC4</t>
  </si>
  <si>
    <t>59F465010C67CC3F8602B9037ADEC658EFE57DB668781985DA8D2A7606001</t>
  </si>
  <si>
    <t>59F465010C67CC3F8602B9037AEF3659279567876B2BCA8EB3AB81782F0286944C1F</t>
  </si>
  <si>
    <t>59F465010C67CC3F8602B9037AEF3659279567876B2BCA8EB3AB81782F0286944EC4</t>
  </si>
  <si>
    <t>59F465010C67CC3F8602B9037AEF3658EFE57DB668781985DA8D2A7606001</t>
  </si>
  <si>
    <t>59F465010C67CC3F8602B9037AF99659279567876B2BCA8EB3AB81782F0286944C1F</t>
  </si>
  <si>
    <t>59F465010C67CC3F8602B9037AF99659279567876B2BCA8EB3AB81782F0286944EC4</t>
  </si>
  <si>
    <t>59F465010C67CC3F8602B9037AF99658EFE57DB668781985DA8D2A7606001</t>
  </si>
  <si>
    <t>59F465010C67CC3F8602B87C7DB0D659279567876B2BCA8EB3AB81782F0286944C1F</t>
  </si>
  <si>
    <t>59F465010C67CC3F8602B87C7DB0D659279567876B2BCA8EB3AB81782F0286944EC4</t>
  </si>
  <si>
    <t>59F465010C67CC3F8602B87C7DB0D658EFE57DB668781985DA8D2A7606001</t>
  </si>
  <si>
    <t>59F465010C67CC1C892EC9FD740C1659F465010C67DEA8804CCC4C79FBD6</t>
  </si>
  <si>
    <t>59F465010C67CC1C892EC9FD740C1659F465010C67CC3F8602B9037ADEC6</t>
  </si>
  <si>
    <t>59F465010C67CC1C892EC9FD740C0659F465010C67DEA8804CCC4C79FBD6</t>
  </si>
  <si>
    <t>59F465010C67CC1C892EC9FD740C0659F465010C67CC3F8602B9037AEF36</t>
  </si>
  <si>
    <t>5ED7F5D5DC6E5F238F162C4D766BA7F666EC91</t>
  </si>
  <si>
    <t>59F465010C67CC1C892EC9FD740C065ED7F5D5DC6E5F238F162C4D766BA7F666EC91</t>
  </si>
  <si>
    <t>59F465010C67CC1C892EC8E87F0AB659F465010C67DEA8804CCC4C79FBD6</t>
  </si>
  <si>
    <t>59F465010C67CC1C892EC8E87F0AB659F465010C67CC3F8602B9037AEF36</t>
  </si>
  <si>
    <t>59F465010C67CC1C8D893876715F4659F465010C67DEA8804CCC4C79FBD6</t>
  </si>
  <si>
    <t>59F465010C67CC1C8D893876715F4659F465010C67CC3F8602B9037AF996</t>
  </si>
  <si>
    <t>59F465010C67EF298CE14A3772644659F465010C67DEA8804CCC4C79FBD6</t>
  </si>
  <si>
    <t>59F465010C67EF298CE14A3772644659F4C5E9D86BC28D8655519D7CD896</t>
  </si>
  <si>
    <t>59F465010C67EF298CE14A37722EB659F465010C67DEA8804CCC4C79FBD6</t>
  </si>
  <si>
    <t>59F465010C67EF298CE14A37722EB659F4C5E9D86BC28D8655519D7CD896</t>
  </si>
  <si>
    <t>59F465010C67EF298CE14A37721C4659F465010C67DEA8804CCC4C79FBD6</t>
  </si>
  <si>
    <t>59F465010C67EF298CE14A37721C4659F4C5E9D86BC28D8655519D7CD896</t>
  </si>
  <si>
    <t>59F465010C67EF298CE14A37721C6659F465010C67DEA8804CCC4C79FBD6</t>
  </si>
  <si>
    <t>59F465010C67EF298CE14A37721C6659F4C5E9D86BC28D8655519D7CD896</t>
  </si>
  <si>
    <t>59279567876B2BCA8EB3AB81782F0286944C1A</t>
  </si>
  <si>
    <t>59F465010F6335E6833FAE1A718B8659279567876B2BCA8EB3AB81782F0286944C1A</t>
  </si>
  <si>
    <t>59F465010F6335E6833FAE1A718B8658EFE57DB668781985DA8D2A7606001</t>
  </si>
  <si>
    <t>59F465010F6335E6833FAE1A718B865ED7F5D5DC6E5FC282AD68B27C9447B6F4DF57</t>
  </si>
  <si>
    <t>59F465010F6335E6833FAE1A71940659279567876B2BCA8EB3AB81782F0286944C1A</t>
  </si>
  <si>
    <t>59F465010F6335E6833FAE1A71940658EFE57DB668781985DA8D2A7606001</t>
  </si>
  <si>
    <t>59F465010F6335E6833FAE1A7194065ED7F5D5DC6E5FC282AD68B27C9447B6F4DF57</t>
  </si>
  <si>
    <t>59F46501096A86558E01FDA77352F659279567876B2BCA8EB3AB81782F0286944C1F</t>
  </si>
  <si>
    <t>59279567876B2BCA8EB3AB81782F0286944B70</t>
  </si>
  <si>
    <t>59F46501096A86558E01FDA77352F659279567876B2BCA8EB3AB81782F0286944B70</t>
  </si>
  <si>
    <t>59F46501096A86558E01FDA77352F659279567876B2BCA8EB3AB81782F0286944EC4</t>
  </si>
  <si>
    <t>59F46501096A86558E01FDA77352F65EE0559FA462571E8680A6FF7B4B19964A0BC09B</t>
  </si>
  <si>
    <t>59F46501096A86558E01FDA77352F65EE0559FA462571E86837A597B33E776CC886036</t>
  </si>
  <si>
    <t>59F46501096A86558E01FDA77352F65EE0559FA462571E8682534F7E8E158696B60010</t>
  </si>
  <si>
    <t>59F46501096A86558E01FDA77352F65EE0559FA462571E8684012B71773B7678E971E6</t>
  </si>
  <si>
    <t>59F46501096AB3938C1A27D9736DB659279567876B2BCA8EB3AB81782F0286944C1F</t>
  </si>
  <si>
    <t>59F46501096AB3938D211536760D7659279567876B2BCA8EB3AB81782F0286944C1F</t>
  </si>
  <si>
    <t>59F46501096AB3938D211536760D7658EFE57DB668781985DA8D2A7606001</t>
  </si>
  <si>
    <t>59F46501096AB3938D211536763AE659279567876B2BCA8EB3AB81782F0286944C1F</t>
  </si>
  <si>
    <t>59F46501096AB3938D211536763AE658EFE57DB668781985DA8D2A7606001</t>
  </si>
  <si>
    <t>59F465068D6517848EF1D21B764F5659F4E5324D6727A088B68B11724476</t>
  </si>
  <si>
    <t>5ED7F5D5DC6E5FFF87D5781B706DDE964EC0DD</t>
  </si>
  <si>
    <t>59F465068D6517848EF1D21B764F565ED7F5D5DC6E5FFF87D5781B706DDE964EC0DD</t>
  </si>
  <si>
    <t>59F465068D6517848EF1D21B764F5659F46501096A86558E01FDA77352F6</t>
  </si>
  <si>
    <t>59F465068D6517848EF1D21B764F5659F46501096AB3938D211536760D76</t>
  </si>
  <si>
    <t>59F4650A6A6EE7648836FF5B727B5659279567876B2BCA8EB3AB81782F0286944C1F</t>
  </si>
  <si>
    <t>5ED7F5D5D8608B52890F4EB27D9DBB86A7C08B</t>
  </si>
  <si>
    <t>59F4650A6A6EE7768E3D33737C85A65ED7F5D5D8608B52890F4EB27D9DBB86A7C08B</t>
  </si>
  <si>
    <t>59F4650A6A6EE7768E3D33737C85A659F4650A6A6EE7648836FF5B727B56</t>
  </si>
  <si>
    <t>5ED7F5D5D8608B52890F4EB27D9DBB86A7CE60</t>
  </si>
  <si>
    <t>59F4650A6A6EE7768D124C2A79EB965ED7F5D5D8608B52890F4EB27D9DBB86A7CE60</t>
  </si>
  <si>
    <t>59F4650A6A6EE7768D124C2A79EB9659F4650A6A6EE7648836FF5B727B56</t>
  </si>
  <si>
    <t>5ED7F5D5D8608B52890F4EB27D9DBB86A7C358</t>
  </si>
  <si>
    <t>59F4650A6A6EE7768C0AB4F171A4165ED7F5D5D8608B52890F4EB27D9DBB86A7C358</t>
  </si>
  <si>
    <t>59F4650A6A6EE7768C0AB4F171A41659F4650A6A6EE7648836FF5B727B56</t>
  </si>
  <si>
    <t>5ED7F5D5DD68AB3186A3EF31760D2A263802E7</t>
  </si>
  <si>
    <t>59F4650A6A6EE72E8928412E77FA465ED7F5D5DD68AB3186A3EF31760D2A263802E7</t>
  </si>
  <si>
    <t>5ED7F5D5DD68AB0482CD28C770FA2CC6BBBA83</t>
  </si>
  <si>
    <t>59F4650A6A6EE72E8928412E77FA465ED7F5D5DD68AB0482CD28C770FA2CC6BBBA83</t>
  </si>
  <si>
    <t>59F4650A6A6EE72E8928412E77FA4659F4B58F3A68D5D081DBA52B7FE226</t>
  </si>
  <si>
    <t>59F4650A6A6EE72E8928412E77FA4659F4F51D61667CE980907CAF768056</t>
  </si>
  <si>
    <t>59F4650A6A6EE72E8928412E77FA4659F4F51E0662553D81B423FE745AF6</t>
  </si>
  <si>
    <t>59F4650A6A6EE72E8928412E77FA465EF2D54EC36D684C866338EA7505ABF6027040</t>
  </si>
  <si>
    <t>59F4650A6A6EE72E8928412E77FA4659F4F51D61667CE981B82DE3792DD6</t>
  </si>
  <si>
    <t>59F4650A6A6EE72E8928412E77FA4659F4F51E0662553D81B4275B7A29B6</t>
  </si>
  <si>
    <t>5ED7F5D5DD68AB3186A3EF31760D2A263802E9</t>
  </si>
  <si>
    <t>59F4650A6A6EE72E8928412E77FA565ED7F5D5DD68AB3186A3EF31760D2A263802E9</t>
  </si>
  <si>
    <t>59F4650A6A6EE72E8928412E77FA565ED7F5D5DD68AB0482CD28C770FA2CC6BBBA83</t>
  </si>
  <si>
    <t>59F4650A6A6EE72E8928412E77FA5659F4B58F3A68D5D081DBA52B7FE226</t>
  </si>
  <si>
    <t>59F4650A6A6EE72E8928412E77FA5659F4F51D61667CE980907CAF768056</t>
  </si>
  <si>
    <t>59F4650A6A6EE72E8928412E77FA5659F4F51E0662553D81B423FE745AF6</t>
  </si>
  <si>
    <t>59F4650A6A6EE72E8928412E77FA565EF2D54EC36D684C866338EA7505ABF6027040</t>
  </si>
  <si>
    <t>59F4650A6A6EE72E8928412E77FA5659F4F51D61667CE981B82DE3792DD6</t>
  </si>
  <si>
    <t>59F4650A6A6EE72E8928412E77FA5659F4F51E0662553D81B4275B7A29B6</t>
  </si>
  <si>
    <t>5ED7F5D5D8608B52890F4EB27D9DBB86A7C089</t>
  </si>
  <si>
    <t>59F4650A6A6EE72E880093AE7BCB365ED7F5D5D8608B52890F4EB27D9DBB86A7C089</t>
  </si>
  <si>
    <t>59F4650A6A6EE72E880093AE7BCB3659F4650A6A6EE7648836FF5B727B56</t>
  </si>
  <si>
    <t>584EB545436B0D7783D2887978EC13D67F603E</t>
  </si>
  <si>
    <t>59F495B7A06385F1823F933278EF46584EB545436B0D7783D2887978EC13D67F603E</t>
  </si>
  <si>
    <t>59279567876B2BCA8EB3AB81782F0286944D3F</t>
  </si>
  <si>
    <t>59F495B7A06385F1823F933278EF4659279567876B2BCA8EB3AB81782F0286944D3F</t>
  </si>
  <si>
    <t>59F495B7A06385F1823F933278EF4659279567876B2BCA8EB3AB81782F0286944EC4</t>
  </si>
  <si>
    <t>59279567876B2BCA8EB706307531F066850B2F</t>
  </si>
  <si>
    <t>59F495B23F6FD08D8E3BB0C07E63A659279567876B2BCA8EB706307531F066850B2F</t>
  </si>
  <si>
    <t>5ED7E5CFF36CDF4B827B86F875A63536BB608B</t>
  </si>
  <si>
    <t>59F495B23E6D67FB8C551E817805765ED7E5CFF36CDF4B827B86F875A63536BB608B</t>
  </si>
  <si>
    <t>59F495B23E6D67FB8C551E8178057659F495B23F6FD08D8E3BB0C07E63A6</t>
  </si>
  <si>
    <t>5ED7E5CFF36CDF4B827B86F875A63536BB673D</t>
  </si>
  <si>
    <t>59F495B23D631E378ECB09FF755BA65ED7E5CFF36CDF4B827B86F875A63536BB673D</t>
  </si>
  <si>
    <t>5ED7E5CFF36CDF4B827B86F875A63536BB6733</t>
  </si>
  <si>
    <t>59F495B23D634B528FD071797429865ED7E5CFF36CDF4B827B86F875A63536BB6733</t>
  </si>
  <si>
    <t>5EF2F57CC5682FE78FFA82D87D1CD8C6FF8F68</t>
  </si>
  <si>
    <t>59F495B23D634B528FD07179743BF65EF2F57CC5682FE78FFA82D87D1CD8C6FF8F68</t>
  </si>
  <si>
    <t>59F495B23C62B94B859A3D0F7F1AF65ED7E5CFF36CDF4B827B86F875A63536BB673D</t>
  </si>
  <si>
    <t>59F495B23C62B94B859A3D0F7F1AF659F495B23F6FD08D8E3BB0C07E63A6</t>
  </si>
  <si>
    <t>5ED7E5CFF36CDF4B827B86F875A63536BB6193</t>
  </si>
  <si>
    <t>59F495B23C62D44D8DC82D937926765ED7E5CFF36CDF4B827B86F875A63536BB6193</t>
  </si>
  <si>
    <t>59F495B23C62D44D8DC82D9379267659F495B23F6FD08D8E3BB0C07E63A6</t>
  </si>
  <si>
    <t>59F495B23C62D44D8A742FA27C93F65ED7E5CFF36CDF4B827B86F875A63536BB6193</t>
  </si>
  <si>
    <t>59F495B23C62D44D8A742FA27C93F659F495B23F6FD08D8E3BB0C07E63A6</t>
  </si>
  <si>
    <t>59279567876B2BCA8EB3AB81782F0286944C1E</t>
  </si>
  <si>
    <t>59F495B23B602C0383489A7B746EA659279567876B2BCA8EB3AB81782F0286944C1E</t>
  </si>
  <si>
    <t>59F495B23B602C0383489A7B746EA659279567876B2BCA8EB3AB81782F0286944EC4</t>
  </si>
  <si>
    <t>59F495B23B602C0383489A7B746EA658EFE57DB668781985DA8D2A7606001</t>
  </si>
  <si>
    <t>59F495B23B602C0383489A7B746EA65EE0559FA46261B28EB430A375699B866757DD89</t>
  </si>
  <si>
    <t>59F495B23B602C0383489A787F229659279567876B2BCA8EB3AB81782F0286944C1E</t>
  </si>
  <si>
    <t>59F495B23B602C0383489A787F229659279567876B2BCA8EB3AB81782F0286944EC4</t>
  </si>
  <si>
    <t>59F495B3C660F78281AB92937635C659279567876B2BCA8EB3AB81782F0286944C1F</t>
  </si>
  <si>
    <t>59F495B3C660F78281AB92937635C659279567876B2BCA8EB3AB81782F0286944EC4</t>
  </si>
  <si>
    <t>59F495B3C660F78281AB92937635C658EFE57DB668781985DA8D2A7606001</t>
  </si>
  <si>
    <t>59F495B3C660F78281AB92937635C659F495B3C660F782808488C771FA06</t>
  </si>
  <si>
    <t>59F495B3C660F782808488C771FA065ED7F5D5DC6E5FC282AD68B27C9447B6F4DF57</t>
  </si>
  <si>
    <t>59F495B3C660F782808488C771FA065EF2D54ECB62CBC5883C4BC17C0C65B66D8E50</t>
  </si>
  <si>
    <t>59F495B3C660F782808488C771FA0659279567876B2BCA8EB3AB81782F0286944EC4</t>
  </si>
  <si>
    <t>5EF2E557EF65FF05871474BD73B54E16A052F2</t>
  </si>
  <si>
    <t>59F495B3C660F782808488C771FA065EF2E557EF65FF05871474BD73B54E16A052F2</t>
  </si>
  <si>
    <t>584EB545436B0D7783D2F92271EF3BA6F78425</t>
  </si>
  <si>
    <t>59F495BDC96BC9938000B4AD76BF86584EB545436B0D7783D2F92271EF3BA6F78425</t>
  </si>
  <si>
    <t>59F495BDC96BC9938000B4AD76BF865ED7F5D5DC6E5FC282AD68B27C9447B6F4DF57</t>
  </si>
  <si>
    <t>59F495BDC96BC9938000B4AD76BF865EF2D54ECB62CBC5883C4BC17C0C65B66D8E50</t>
  </si>
  <si>
    <t>59F495BDC96BC9938000B4AD76BF8659279567876B2BCA8EB3AB81782F0286944C1E</t>
  </si>
  <si>
    <t>59F495BDC96BC9938000B4AD76BF8659279567876B2BCA8EB3AB81782F0286944EC4</t>
  </si>
  <si>
    <t>59F495BDC96BC9938000B4AD76BFD6584EB545436B0D7783D2F92271EF3BA6F78425</t>
  </si>
  <si>
    <t>59F495BDC96BC9938000B4AD76BFD65ED7F5D5DC6E5FC282AD68B27C9447B6F4DF57</t>
  </si>
  <si>
    <t>59F495BDC96BC9938000B4AD76BFD65EF2D54ECB62CBC5883C4BC17C0C65B66D8E50</t>
  </si>
  <si>
    <t>59F495BDC96BC9938000B4AD76BFD659279567876B2BCA8EB3AB81782F0286944C1E</t>
  </si>
  <si>
    <t>59F495BDC96BC9938000B4AD76BFD659279567876B2BCA8EB3AB81782F0286944EC4</t>
  </si>
  <si>
    <t>584EB545436B0D7783D2F92271EF3BA6F4CDAD</t>
  </si>
  <si>
    <t>59F495BDC96BC9938000B4AD768246584EB545436B0D7783D2F92271EF3BA6F4CDAD</t>
  </si>
  <si>
    <t>59F495BDC96BC9938000B4AD7682465ED7F5D5DC6E5FC282AD68B27C9447B6F4DF57</t>
  </si>
  <si>
    <t>59F495BDC96BC9938000B4AD7682465EF2D54ECB62CBC5883C4BC17C0C65B66D8E50</t>
  </si>
  <si>
    <t>59F495BDC96BC9938000B4AD76824659279567876B2BCA8EB3AB81782F0286944C1E</t>
  </si>
  <si>
    <t>59F495BDC96BC9938000B4AD76824659279567876B2BCA8EB3AB81782F0286944EC4</t>
  </si>
  <si>
    <t>59F495BDC96BC9938000B4AD768216584EB545436B0D7783D2F92271EF3BA6F4CDAD</t>
  </si>
  <si>
    <t>59F495BDC96BC9938000B4AD7682165ED7F5D5DC6E5FC282AD68B27C9447B6F4DF57</t>
  </si>
  <si>
    <t>59F495BDC96BC9938000B4AD7682165EF2D54ECB62CBC5883C4BC17C0C65B66D8E50</t>
  </si>
  <si>
    <t>59F495BDC96BC9938000B4AD76821659279567876B2BCA8EB3AB81782F0286944C1E</t>
  </si>
  <si>
    <t>59F495BDC96BC9938000B4AD76821659279567876B2BCA8EB3AB81782F0286944EC4</t>
  </si>
  <si>
    <t>584EB545436B0D7783D2887978EC13D67F63F3</t>
  </si>
  <si>
    <t>59F495BDC96BC9938000B4AD76E4D6584EB545436B0D7783D2887978EC13D67F63F3</t>
  </si>
  <si>
    <t>584EB545436B0D7783D2887978EC13D67F63F0</t>
  </si>
  <si>
    <t>59F495BDC96BC9938000B4AD76E4D6584EB545436B0D7783D2887978EC13D67F63F0</t>
  </si>
  <si>
    <t>584EB545436B0D7783D2887978EC13D67F63F1</t>
  </si>
  <si>
    <t>59F495BDC96BC9938000B4AD76E4D6584EB545436B0D7783D2887978EC13D67F63F1</t>
  </si>
  <si>
    <t>59F495BDC96BC9938000B4AD76E4D658EFE57DB668781985DA8D2A7606001</t>
  </si>
  <si>
    <t>59F495BDC96BC9938000B4AD76E4D659279567876B2BCA8EB3AB81782F0286944C1E</t>
  </si>
  <si>
    <t>59F495BDC96BC9938000B4AD76E4D659279567876B2BCA8EB3AB81782F0286944EC4</t>
  </si>
  <si>
    <t>59F495BDC96BC9938000B4AD76E4D658EFE57DB668781985DA8D2A7636002</t>
  </si>
  <si>
    <t>59F495BDC96BC9938000B4AD76E486584EB545436B0D7783D2887978EC13D67F63F3</t>
  </si>
  <si>
    <t>59F495BDC96BC9938000B4AD76E486584EB545436B0D7783D2887978EC13D67F63F0</t>
  </si>
  <si>
    <t>59F495BDC96BC9938000B4AD76E486584EB545436B0D7783D2887978EC13D67F63F1</t>
  </si>
  <si>
    <t>59F495BDC96BC9938000B4AD76E48658EFE57DB668781985DA8D2A7606001</t>
  </si>
  <si>
    <t>59F495BDC96BC9938000B4AD76E48659279567876B2BCA8EB3AB81782F0286944C1E</t>
  </si>
  <si>
    <t>59F495BDC96BC9938000B4AD76E48659279567876B2BCA8EB3AB81782F0286944EC4</t>
  </si>
  <si>
    <t>59F495BDC96BC9938000B4AD76E48658EFE57DB668781985DA8D2A7636002</t>
  </si>
  <si>
    <t>59F495BDC96BC9938000B4AD76F536584EB545436B0D7783D2887978EC13D67F63F3</t>
  </si>
  <si>
    <t>59F495BDC96BC9938000B4AD76F536584EB545436B0D7783D2887978EC13D67F63F0</t>
  </si>
  <si>
    <t>59F495BDC96BC9938000B4AD76F536584EB545436B0D7783D2887978EC13D67F63F1</t>
  </si>
  <si>
    <t>59F495BDC96BC9938000B4AD76F53658EFE57DB668781985DA8D2A7606001</t>
  </si>
  <si>
    <t>59F495BDC96BC9938000B4AD76F53659279567876B2BCA8EB3AB81782F0286944C1E</t>
  </si>
  <si>
    <t>59F495BDC96BC9938000B4AD76F53659279567876B2BCA8EB3AB81782F0286944EC4</t>
  </si>
  <si>
    <t>59F495BDC96BC9938000B4AD76F53658EFE57DB668781985DA8D2A7636002</t>
  </si>
  <si>
    <t>59F495B7A368E0AD89A4780B7C3BA6</t>
  </si>
  <si>
    <t>59F495BDC96BC9938000B4AD76C9F659F495B7A368E0AD89A4780B7C3BA6</t>
  </si>
  <si>
    <t>584EB545436B0D7783D2887978EC13D67F603B</t>
  </si>
  <si>
    <t>59F495BDC96BC9938000B4AD76C9E6584EB545436B0D7783D2887978EC13D67F603B</t>
  </si>
  <si>
    <t>584EB545436B0D7783D2887978EC13D67F603A</t>
  </si>
  <si>
    <t>59F495BDC96BC9938000B4AD76C9E6584EB545436B0D7783D2887978EC13D67F603A</t>
  </si>
  <si>
    <t>584EB545436B0D7783D2887978EC13D67F6035</t>
  </si>
  <si>
    <t>59F495BDC96BC9938000B4AD76C9E6584EB545436B0D7783D2887978EC13D67F6035</t>
  </si>
  <si>
    <t>584EB545436B0D7783D2887978EC13D67F6034</t>
  </si>
  <si>
    <t>59F495BDC96BC9938000B4AD76C9E6584EB545436B0D7783D2887978EC13D67F6034</t>
  </si>
  <si>
    <t>59F495BDC96BC9938000B4AD76C9E658EFE57DB668781985DA8D2A7606001</t>
  </si>
  <si>
    <t>59F495BDC96BC9938000B4AD76C9E659279567876B2BCA8EB3AB81782F0286944C1E</t>
  </si>
  <si>
    <t>59F495BDC96BC9938000B4AD76C9E659279567876B2BCA8EB3AB81782F0286944EC4</t>
  </si>
  <si>
    <t>59F495BDC96BC9938000B4AD76C9E658EFE57DB668781985DA8D2A7636002</t>
  </si>
  <si>
    <t>59F495BDC96BC9938000B4AD76C9D6584EB545436B0D7783D2887978EC13D67F603B</t>
  </si>
  <si>
    <t>59F495BDC96BC9938000B4AD76C9D6584EB545436B0D7783D2887978EC13D67F603A</t>
  </si>
  <si>
    <t>59F495BDC96BC9938000B4AD76C9D6584EB545436B0D7783D2887978EC13D67F6035</t>
  </si>
  <si>
    <t>584EB545436B0D7783D2887978EC13D67F63F2</t>
  </si>
  <si>
    <t>59F495BDC96BC9938000B4AD76C9D6584EB545436B0D7783D2887978EC13D67F63F2</t>
  </si>
  <si>
    <t>59F495BDC96BC9938000B4AD76C9D6584EB545436B0D7783D2887978EC13D67F6034</t>
  </si>
  <si>
    <t>59F495BDC96BC9938000B4AD76C9D658EFE57DB668781985DA8D2A7606001</t>
  </si>
  <si>
    <t>59F495BDC96BC9938000B4AD76C9D659279567876B2BCA8EB3AB81782F0286944C1E</t>
  </si>
  <si>
    <t>59F495BDC96BC9938000B4AD76C9D659279567876B2BCA8EB3AB81782F0286944EC4</t>
  </si>
  <si>
    <t>59F495BDC96BC9938000B4AD76C9D658EFE57DB668781985DA8D2A7636002</t>
  </si>
  <si>
    <t>59F495BDC96BC9938000B4AD76C9C6584EB545436B0D7783D2887978EC13D67F603B</t>
  </si>
  <si>
    <t>59F495BDC96BC9938000B4AD76C9C6584EB545436B0D7783D2887978EC13D67F603A</t>
  </si>
  <si>
    <t>59F495BDC96BC9938000B4AD76C9C6584EB545436B0D7783D2887978EC13D67F6035</t>
  </si>
  <si>
    <t>59F495BDC96BC9938000B4AD76C9C6584EB545436B0D7783D2887978EC13D67F63F2</t>
  </si>
  <si>
    <t>59F495BDC96BC9938000B4AD76C9C6584EB545436B0D7783D2887978EC13D67F6034</t>
  </si>
  <si>
    <t>59F495BDC96BC9938000B4AD76C9C658EFE57DB668781985DA8D2A7606001</t>
  </si>
  <si>
    <t>59F495BDC96BC9938000B4AD76C9C659279567876B2BCA8EB3AB81782F0286944C1E</t>
  </si>
  <si>
    <t>59F495BDC96BC9938000B4AD76C9C659279567876B2BCA8EB3AB81782F0286944EC4</t>
  </si>
  <si>
    <t>59F495BDC96BC9938000B4AD76C9C658EFE57DB668781985DA8D2A7636002</t>
  </si>
  <si>
    <t>584EB545436B0D7783D2887978EC13D67F63F6</t>
  </si>
  <si>
    <t>59F495BDC96BC9938000B4AD76C9B6584EB545436B0D7783D2887978EC13D67F63F6</t>
  </si>
  <si>
    <t>584EB545436B0D7783D2887978EC13D67F63F7</t>
  </si>
  <si>
    <t>59F495BDC96BC9938000B4AD76C9B6584EB545436B0D7783D2887978EC13D67F63F7</t>
  </si>
  <si>
    <t>584EB545436B0D7783D2887978EC13D67F63F4</t>
  </si>
  <si>
    <t>59F495BDC96BC9938000B4AD76C9B6584EB545436B0D7783D2887978EC13D67F63F4</t>
  </si>
  <si>
    <t>584EB545436B0D7783D2887978EC13D67F63F5</t>
  </si>
  <si>
    <t>59F495BDC96BC9938000B4AD76C9B6584EB545436B0D7783D2887978EC13D67F63F5</t>
  </si>
  <si>
    <t>584EB545436B0D7783D2887978EC13D67F63FA</t>
  </si>
  <si>
    <t>59F495BDC96BC9938000B4AD76C9B6584EB545436B0D7783D2887978EC13D67F63FA</t>
  </si>
  <si>
    <t>584EB545436B0D7783D2887978EC13D67F63FB</t>
  </si>
  <si>
    <t>59F495BDC96BC9938000B4AD76C9B6584EB545436B0D7783D2887978EC13D67F63FB</t>
  </si>
  <si>
    <t>59F495BDC96BC9938000B4AD76C9B658EFE57DB668781985DA8D2A7606001</t>
  </si>
  <si>
    <t>59F495BDC96BC9938000B4AD76C9B659279567876B2BCA8EB3AB81782F0286944C1E</t>
  </si>
  <si>
    <t>59F495BDC96BC9938000B4AD76C9B659279567876B2BCA8EB3AB81782F0286944EC4</t>
  </si>
  <si>
    <t>59F495BDC96BC9938000B4AD76C9B658EFE57DB668781985DA8D2A7636002</t>
  </si>
  <si>
    <t>59F495BDC96BC9938000B4AD76C9A6584EB545436B0D7783D2887978EC13D67F63F6</t>
  </si>
  <si>
    <t>59F495BDC96BC9938000B4AD76C9A6584EB545436B0D7783D2887978EC13D67F63F7</t>
  </si>
  <si>
    <t>59F495BDC96BC9938000B4AD76C9A6584EB545436B0D7783D2887978EC13D67F63F4</t>
  </si>
  <si>
    <t>59F495BDC96BC9938000B4AD76C9A6584EB545436B0D7783D2887978EC13D67F63F5</t>
  </si>
  <si>
    <t>59F495BDC96BC9938000B4AD76C9A6584EB545436B0D7783D2887978EC13D67F63FA</t>
  </si>
  <si>
    <t>59F495BDC96BC9938000B4AD76C9A6584EB545436B0D7783D2887978EC13D67F63FB</t>
  </si>
  <si>
    <t>59F495BDC96BC9938000B4AD76C9A658EFE57DB668781985DA8D2A7606001</t>
  </si>
  <si>
    <t>59F495BDC96BC9938000B4AD76C9A659279567876B2BCA8EB3AB81782F0286944C1E</t>
  </si>
  <si>
    <t>59F495BDC96BC9938000B4AD76C9A659279567876B2BCA8EB3AB81782F0286944EC4</t>
  </si>
  <si>
    <t>59F495BDC96BC9938000B4AD76C9A658EFE57DB668781985DA8D2A7636002</t>
  </si>
  <si>
    <t>584EB545436B0D7783D2887978EC13D67F62EB</t>
  </si>
  <si>
    <t>59F495BDC96BC9938000B4AD76DA76584EB545436B0D7783D2887978EC13D67F62EB</t>
  </si>
  <si>
    <t>59F495BDC96BC9938000B4AD76DA7659279567876B2BCA8EB3AB81782F0286944EC5</t>
  </si>
  <si>
    <t>59F495BDC96BC9938000B4AD76DA7659279567876B2BCA8EB3AB81782F0286944C1E</t>
  </si>
  <si>
    <t>59F495BED16B54328218F87A71167659F465010C67DEA8804CCC4C79FBD6</t>
  </si>
  <si>
    <t>59F495BED16B54328218F87A71167659F4C5E9D86BC28D865552A473C6C6</t>
  </si>
  <si>
    <t>59F495B96F653A398AFED1C876EBE659279567876B2BCA8EB3AB81782F0286944D3F</t>
  </si>
  <si>
    <t>59F495B96F653A398AFED1C876EBE659279567876B2BCA8EB3AB81782F0286944EC4</t>
  </si>
  <si>
    <t>59F495B96F653A398AFED1C876EBE658EFE57DB668781985DA8D2A7606001</t>
  </si>
  <si>
    <t>5EAAA56FA86EC6FF8E866219758B6A563EB9AA</t>
  </si>
  <si>
    <t>59F495B96F653A398B85A3A775D1865EAAA56FA86EC6FF8E866219758B6A563EB9AA</t>
  </si>
  <si>
    <t>5ED7F5D5DF6B95E787F04FCE7AD86916F589A9</t>
  </si>
  <si>
    <t>59F495B96F653A398B85A3A775D1865ED7F5D5DF6B95E787F04FCE7AD86916F589A9</t>
  </si>
  <si>
    <t>59F495B96F653A398B85A3A775D18659F495B96F653A398AFED1C876EBE6</t>
  </si>
  <si>
    <t>5EAAA56FA86EC6FF8E866219758B6A563C8F0E</t>
  </si>
  <si>
    <t>59F495B96C69FFCA857B4A6B7482265EAAA56FA86EC6FF8E866219758B6A563C8F0E</t>
  </si>
  <si>
    <t>59F495B96C69FFCA857B4A6B74822659F495B96D6A4202890A4D797827D6</t>
  </si>
  <si>
    <t>59F495B96D6A4202890A4D797827D659279567876B2BCA8EB3AB81782F0286944D3F</t>
  </si>
  <si>
    <t>59F495B96D6A4202890A4D797827D659279567876B2BCA8EB3AB81782F0286944EC4</t>
  </si>
  <si>
    <t>59F495B96D6A4202890A4D797827D658EFE57DB668781985DA8D2A7606001</t>
  </si>
  <si>
    <t>584EB545436B0D7783D2F92271EF3BA6F4C9CB</t>
  </si>
  <si>
    <t>59F4854C6860DA55866759E77D7FD6584EB545436B0D7783D2F92271EF3BA6F4C9CB</t>
  </si>
  <si>
    <t>584EB545436B0D7783D2F92271EF3BA6F4C9C8</t>
  </si>
  <si>
    <t>59F4854C6860DA55866759E77D7FD6584EB545436B0D7783D2F92271EF3BA6F4C9C8</t>
  </si>
  <si>
    <t>59F4854C6860BF8883DE822075B06659279567876B2BCA8EB3AB81782F0286944D3F</t>
  </si>
  <si>
    <t>59F4854C6860BF8883DE822075B06659279567876B2BCA8EB3AB81782F0286944EC4</t>
  </si>
  <si>
    <t>59F4854C6860BF8883DE822075B06658EFE57DB668781985DA8D2A7606001</t>
  </si>
  <si>
    <t>5ED7F5D5DB6DCDC580E543D17106F9560BAD56</t>
  </si>
  <si>
    <t>59F4854C6860BF8883DE869B76A7165ED7F5D5DB6DCDC580E543D17106F9560BAD56</t>
  </si>
  <si>
    <t>59F4854C6860BF8883DE869B76A71659F4854C6860BF8883DE822075B066</t>
  </si>
  <si>
    <t>584EB545436B0D7783D2F92271EF3BA6F4C703</t>
  </si>
  <si>
    <t>59F4854F2265C98E893C769C75BFC6584EB545436B0D7783D2F92271EF3BA6F4C703</t>
  </si>
  <si>
    <t>584EB545436B0D7783D2F92271EF3BA6F4C702</t>
  </si>
  <si>
    <t>59F4854F2265C98E893C769C75BFC6584EB545436B0D7783D2F92271EF3BA6F4C702</t>
  </si>
  <si>
    <t>584EB545436B0D7783D2F92271EF3BA6F4C705</t>
  </si>
  <si>
    <t>59F4854F2265C98E893C769C75BFC6584EB545436B0D7783D2F92271EF3BA6F4C705</t>
  </si>
  <si>
    <t>584EB545436B0D7783D2F92271EF3BA6F4C704</t>
  </si>
  <si>
    <t>59F4854F2265C98E893C769C75BFC6584EB545436B0D7783D2F92271EF3BA6F4C704</t>
  </si>
  <si>
    <t>584EB545436B0D7783D2F92271EF3BA6F4C707</t>
  </si>
  <si>
    <t>59F4854F2265C98E893C769C75BFC6584EB545436B0D7783D2F92271EF3BA6F4C707</t>
  </si>
  <si>
    <t>584EB545436B0D7783D2F92271EF3BA6F4C706</t>
  </si>
  <si>
    <t>59F4854F2265C98E893C769C75BFC6584EB545436B0D7783D2F92271EF3BA6F4C706</t>
  </si>
  <si>
    <t>584EB545436B0D7783D2F92271EF3BA6F4C709</t>
  </si>
  <si>
    <t>59F4854F2265C98E893C769C75BFC6584EB545436B0D7783D2F92271EF3BA6F4C709</t>
  </si>
  <si>
    <t>584EB545436B0D7783D2F92271EF3BA6F4C708</t>
  </si>
  <si>
    <t>59F4854F2265C98E893C769C75BFC6584EB545436B0D7783D2F92271EF3BA6F4C708</t>
  </si>
  <si>
    <t>584EB545436B0D7783D2F92271EF3BA6F4C67A</t>
  </si>
  <si>
    <t>59F4854F2265C98E893C769C75BFC6584EB545436B0D7783D2F92271EF3BA6F4C67A</t>
  </si>
  <si>
    <t>584EB545436B0D7783D2F92271EF3BA6F4C67B</t>
  </si>
  <si>
    <t>59F4854F2265C98E893C769C75BFC6584EB545436B0D7783D2F92271EF3BA6F4C67B</t>
  </si>
  <si>
    <t>584EB545436B0D7783D2F92271EF3BA6F4C678</t>
  </si>
  <si>
    <t>59F4854F2265C98E893C769C75BFC6584EB545436B0D7783D2F92271EF3BA6F4C678</t>
  </si>
  <si>
    <t>59279567876B2BCA8EB3AB81782F0286944ECF</t>
  </si>
  <si>
    <t>59F4854F2265C98E893C769C75BFC659279567876B2BCA8EB3AB81782F0286944ECF</t>
  </si>
  <si>
    <t>59F4854F2265C98E893C769C75BFC659279567876B2BCA8EB3AB81782F0286944D3F</t>
  </si>
  <si>
    <t>59279567876B2BCA8EB3AB81782F0286944C11</t>
  </si>
  <si>
    <t>59F4854F2265C98E893C769C75BFC659279567876B2BCA8EB3AB81782F0286944C11</t>
  </si>
  <si>
    <t>59F4854F2265C98E893C769C75BFC659279567876B2BCA8EB3AB81782F0286944EC4</t>
  </si>
  <si>
    <t>59F4854F2265C98E893C769C75BFF6584EB545436B0D7783D2F92271EF3BA6F4C703</t>
  </si>
  <si>
    <t>584EB545436B0D7783D2F92271EF3BA6F785C3</t>
  </si>
  <si>
    <t>59F4854F2265C98E893C769C75BFF6584EB545436B0D7783D2F92271EF3BA6F785C3</t>
  </si>
  <si>
    <t>59F4854F2265C98E893C769C75BFF6584EB545436B0D7783D2F92271EF3BA6F4C702</t>
  </si>
  <si>
    <t>59F4854F2265C98E893C769C75BFF6584EB545436B0D7783D2F92271EF3BA6F4C705</t>
  </si>
  <si>
    <t>59F4854F2265C98E893C769C75BFF6584EB545436B0D7783D2F92271EF3BA6F4C704</t>
  </si>
  <si>
    <t>59F4854F2265C98E893C769C75BFF6584EB545436B0D7783D2F92271EF3BA6F4C707</t>
  </si>
  <si>
    <t>59F4854F2265C98E893C769C75BFF6584EB545436B0D7783D2F92271EF3BA6F4C706</t>
  </si>
  <si>
    <t>59F4854F2265C98E893C769C75BFF6584EB545436B0D7783D2F92271EF3BA6F4C709</t>
  </si>
  <si>
    <t>59F4854F2265C98E893C769C75BFF6584EB545436B0D7783D2F92271EF3BA6F4C708</t>
  </si>
  <si>
    <t>59F4854F2265C98E893C769C75BFF6584EB545436B0D7783D2F92271EF3BA6F4C67A</t>
  </si>
  <si>
    <t>59F4854F2265C98E893C769C75BFF6584EB545436B0D7783D2F92271EF3BA6F4C67B</t>
  </si>
  <si>
    <t>59F4854F2265C98E893C769C75BFF6584EB545436B0D7783D2F92271EF3BA6F4C678</t>
  </si>
  <si>
    <t>59F4854F2265C98E893C769C75BFF659279567876B2BCA8EB3AB81782F0286944ECF</t>
  </si>
  <si>
    <t>59F4854F2265C98E893C769C75BFF659279567876B2BCA8EB3AB81782F0286944D3F</t>
  </si>
  <si>
    <t>59F4854F2265C98E893C769C75BFF659279567876B2BCA8EB3AB81782F0286944C11</t>
  </si>
  <si>
    <t>59F4854F2265C98E893C769C75BFF659279567876B2BCA8EB3AB81782F0286944EC4</t>
  </si>
  <si>
    <t>584EB545436B0D7783D2F92271EF3BA6F4C679</t>
  </si>
  <si>
    <t>59F4854F2265C98E893C769C75BFE6584EB545436B0D7783D2F92271EF3BA6F4C679</t>
  </si>
  <si>
    <t>584EB545436B0D7783D2F92271EF3BA6F4C67E</t>
  </si>
  <si>
    <t>59F4854F2265C98E893C769C75BFE6584EB545436B0D7783D2F92271EF3BA6F4C67E</t>
  </si>
  <si>
    <t>584EB545436B0D7783D2F92271EF3BA6F4C67F</t>
  </si>
  <si>
    <t>59F4854F2265C98E893C769C75BFE6584EB545436B0D7783D2F92271EF3BA6F4C67F</t>
  </si>
  <si>
    <t>59F4854F2265C98E893C769C75BFE6584EB545436B0D7783D2F92271EF3BA6F4C704</t>
  </si>
  <si>
    <t>59F4854F2265C98E893C769C75BFE6584EB545436B0D7783D2F92271EF3BA6F4C707</t>
  </si>
  <si>
    <t>59F4854F2265C98E893C769C75BFE6584EB545436B0D7783D2F92271EF3BA6F4C706</t>
  </si>
  <si>
    <t>59F4854F2265C98E893C769C75BFE6584EB545436B0D7783D2F92271EF3BA6F4C709</t>
  </si>
  <si>
    <t>59F4854F2265C98E893C769C75BFE6584EB545436B0D7783D2F92271EF3BA6F4C708</t>
  </si>
  <si>
    <t>59F4854F2265C98E893C769C75BFE6584EB545436B0D7783D2F92271EF3BA6F4C67A</t>
  </si>
  <si>
    <t>59F4854F2265C98E893C769C75BFE6584EB545436B0D7783D2F92271EF3BA6F4C67B</t>
  </si>
  <si>
    <t>59F4854F2265C98E893C769C75BFE6584EB545436B0D7783D2F92271EF3BA6F4C678</t>
  </si>
  <si>
    <t>59F4854F2265C98E893C769C75BFE659279567876B2BCA8EB3AB81782F0286944ECF</t>
  </si>
  <si>
    <t>59F4854F2265C98E893C769C75BFE659279567876B2BCA8EB3AB81782F0286944D3F</t>
  </si>
  <si>
    <t>59F4854F2265C98E893C769C75BFE659279567876B2BCA8EB3AB81782F0286944C11</t>
  </si>
  <si>
    <t>59F4854F2265C98E893C769C75BFE659279567876B2BCA8EB3AB81782F0286944EC4</t>
  </si>
  <si>
    <t>59F4854F2265C98E893C769C75BF86584EB545436B0D7783D2F92271EF3BA6F4C679</t>
  </si>
  <si>
    <t>59F4854F2265C98E893C769C75BF86584EB545436B0D7783D2F92271EF3BA6F4C67E</t>
  </si>
  <si>
    <t>59F4854F2265C98E893C769C75BF86584EB545436B0D7783D2F92271EF3BA6F4C67F</t>
  </si>
  <si>
    <t>59F4854F2265C98E893C769C75BF86584EB545436B0D7783D2F92271EF3BA6F4C704</t>
  </si>
  <si>
    <t>59F4854F2265C98E893C769C75BF86584EB545436B0D7783D2F92271EF3BA6F4C707</t>
  </si>
  <si>
    <t>59F4854F2265C98E893C769C75BF86584EB545436B0D7783D2F92271EF3BA6F4C706</t>
  </si>
  <si>
    <t>59F4854F2265C98E893C769C75BF86584EB545436B0D7783D2F92271EF3BA6F4C709</t>
  </si>
  <si>
    <t>59F4854F2265C98E893C769C75BF86584EB545436B0D7783D2F92271EF3BA6F4C708</t>
  </si>
  <si>
    <t>59F4854F2265C98E893C769C75BF86584EB545436B0D7783D2F92271EF3BA6F4C67A</t>
  </si>
  <si>
    <t>59F4854F2265C98E893C769C75BF8659279567876B2BCA8EB3AB81782F0286944ECF</t>
  </si>
  <si>
    <t>59F4854F2265C98E893C769C75BF8659279567876B2BCA8EB3AB81782F0286944D3F</t>
  </si>
  <si>
    <t>59F4854F2265C98E893C769C75BF8659279567876B2BCA8EB3AB81782F0286944C11</t>
  </si>
  <si>
    <t>59F4854F2265C98E893C769C75BF56584EB545436B0D7783D2F92271EF3BA6F4C679</t>
  </si>
  <si>
    <t>584EB545436B0D7783D2F92271EF3BA6F78275</t>
  </si>
  <si>
    <t>59F4854F2265C98E893C769C75BF56584EB545436B0D7783D2F92271EF3BA6F78275</t>
  </si>
  <si>
    <t>59F4854F2265C98E893C769C75BF56584EB545436B0D7783D2F92271EF3BA6F4C707</t>
  </si>
  <si>
    <t>59F4854F2265C98E893C769C75BF56584EB545436B0D7783D2F92271EF3BA6F4C706</t>
  </si>
  <si>
    <t>59F4854F2265C98E893C769C75BF56584EB545436B0D7783D2F92271EF3BA6F4C709</t>
  </si>
  <si>
    <t>59F4854F2265C98E893C769C75BF56584EB545436B0D7783D2F92271EF3BA6F4C708</t>
  </si>
  <si>
    <t>59F4854F2265C98E893C769C75BF56584EB545436B0D7783D2F92271EF3BA6F4C67A</t>
  </si>
  <si>
    <t>59F4854F2265C98E893C769C75BF5659279567876B2BCA8EB3AB81782F0286944ECF</t>
  </si>
  <si>
    <t>59F4854F2265C98E893C769C75BF5659279567876B2BCA8EB3AB81782F0286944D3F</t>
  </si>
  <si>
    <t>59F4854F2265C98E893C769C75BF5659279567876B2BCA8EB3AB81782F0286944C11</t>
  </si>
  <si>
    <t>59F4854F2265C98E893C769C75BF46584EB545436B0D7783D2F92271EF3BA6F785C3</t>
  </si>
  <si>
    <t>59F4854F2265C98E893C769C75BF46584EB545436B0D7783D2F92271EF3BA6F78275</t>
  </si>
  <si>
    <t>59F4854F2265C98E893C769C75BF46584EB545436B0D7783D2F92271EF3BA6F4C707</t>
  </si>
  <si>
    <t>59F4854F2265C98E893C769C75BF46584EB545436B0D7783D2F92271EF3BA6F4C706</t>
  </si>
  <si>
    <t>59F4854F2265C98E893C769C75BF46584EB545436B0D7783D2F92271EF3BA6F4C709</t>
  </si>
  <si>
    <t>59F4854F2265C98E893C769C75BF46584EB545436B0D7783D2F92271EF3BA6F4C708</t>
  </si>
  <si>
    <t>59F4854F2265C98E893C769C75BF46584EB545436B0D7783D2F92271EF3BA6F4C67A</t>
  </si>
  <si>
    <t>59F4854F2265C98E893C769C75BF4659279567876B2BCA8EB3AB81782F0286944ECF</t>
  </si>
  <si>
    <t>59F4854F2265C98E893C769C75BF4659279567876B2BCA8EB3AB81782F0286944D3F</t>
  </si>
  <si>
    <t>59F4854F2265C98E893C769C75BF4659279567876B2BCA8EB3AB81782F0286944C11</t>
  </si>
  <si>
    <t>59F4854F2265C98E893C769C75AD6659F4E53E7C68E4008A4062C773F726</t>
  </si>
  <si>
    <t>59F4854F2265C98E893C769C75AD6659F4E53E7C68E4008A4062C078E176</t>
  </si>
  <si>
    <t>59F4854F2265C98E893C769C75AD5659F4E53E7C68E4008A4062C773F726</t>
  </si>
  <si>
    <t>59F4854F2265C98E893C769C75AD5659F4E53E7C68E4008A4062C078E176</t>
  </si>
  <si>
    <t>59F4854F2265C98E893C75C1732B4659F4E53E7C68E4008A4062C773F726</t>
  </si>
  <si>
    <t>5ED7F5D5DB6DCDE18D5D15F87AC0C88629E937</t>
  </si>
  <si>
    <t>59F4854F2265C98E893C75C1732B465ED7F5D5DB6DCDE18D5D15F87AC0C88629E937</t>
  </si>
  <si>
    <t>59F4854F2265C98E893C75C1732B4659F4E535026DFAA68DF162367E6C86</t>
  </si>
  <si>
    <t>59F4854F2265C98E893C75C1732B7659F4E53E7C68E4008A4062C773F726</t>
  </si>
  <si>
    <t>59F4854F2265C98E893C75C1732B765ED7F5D5DB6DCDE18D5D15F87AC0C88629E937</t>
  </si>
  <si>
    <t>59F4854F2265C98E893C75C1732B7659F4E535026DFAA68DF162367E6C86</t>
  </si>
  <si>
    <t>584EB545436B0D7783D2F92271EF3BA6F4C827</t>
  </si>
  <si>
    <t>59F4854F2265C98E893C743B748C26584EB545436B0D7783D2F92271EF3BA6F4C827</t>
  </si>
  <si>
    <t>5EAAA56FA86EF3DC84440EB07D5AE3C6504408</t>
  </si>
  <si>
    <t>59F4B580B0683E0289D86D327271B65EAAA56FA86EF3DC84440EB07D5AE3C6504408</t>
  </si>
  <si>
    <t>5EAAA56FA86EF3DC84440EB17E5F73E6824D82</t>
  </si>
  <si>
    <t>59F4B580B0683E0289D86D327271B65EAAA56FA86EF3DC84440EB17E5F73E6824D82</t>
  </si>
  <si>
    <t>5ED7E5CC38615F8D88CDC56A7466B966D9940D</t>
  </si>
  <si>
    <t>59F4B580B0683E0289D86D327271B65ED7E5CC38615F8D88CDC56A7466B966D9940D</t>
  </si>
  <si>
    <t>59F4B580B0683E0289D86D327271B659F4B58158614DF1893D4D56731E96</t>
  </si>
  <si>
    <t>59F4B580B0683E0289D86D327271B659F4B58F3A68D5D081D9F855781166</t>
  </si>
  <si>
    <t>5EF2D54EC36D684C866338EA7505ABF6027169</t>
  </si>
  <si>
    <t>59F4B580B0683E0289D86D327271B65EF2D54EC36D684C866338EA7505ABF6027169</t>
  </si>
  <si>
    <t>59F4B580B0683E028AE065D47DF3065EAAA56FA86EF3DC84440EB07D5AE3C6504408</t>
  </si>
  <si>
    <t>59F4B580B0683E028AE065D47DF3065EAAA56FA86EF3DC84440EB17E5F73E6824D82</t>
  </si>
  <si>
    <t>59F4B580B0683E028AE065D47DF3065ED7E5CC38615F8D88CDC56A7466B966D9940D</t>
  </si>
  <si>
    <t>59F4B580B0683E028AE065D47DF30659F4B58158614DF1893D4D56731E96</t>
  </si>
  <si>
    <t>59F4B580B0683E028AE065D47DF30659F4B58F3A68D5D081D9F855781166</t>
  </si>
  <si>
    <t>59F4B580B0683E028AE065D47DF3065EF2D54EC36D684C866338EA7505ABF6027169</t>
  </si>
  <si>
    <t>59F4B580B0683E028AE10C5E7C995659F4B580B0683E0289D86D327271B6</t>
  </si>
  <si>
    <t>59F4B580B0683E028AE10C5E7C995659F4E53E7C68E4008A4062C57066C6</t>
  </si>
  <si>
    <t>5EAAA56FA86EF3DC84440EB17E5F73E6824399</t>
  </si>
  <si>
    <t>59F4B580B0683E028AE10C5E7C99565EAAA56FA86EF3DC84440EB17E5F73E6824399</t>
  </si>
  <si>
    <t>59F4B580B0683E028AE10C5E7C995659F4B58F3A68D5D081D9F855781166</t>
  </si>
  <si>
    <t>59F4B580B0683E028AE10C5E7C99565EF2D54EC36D684C866338EA7505ABF6027169</t>
  </si>
  <si>
    <t>59F4B580B0683E028AE10C5E7C996659F4B580B0683E028AE065D47DF306</t>
  </si>
  <si>
    <t>59F4B580B0683E028AE10C5E7C997659F4B580B0683E0289D86D327271B6</t>
  </si>
  <si>
    <t>59279567876B2BCA8EB3AB81782F0286944FEE</t>
  </si>
  <si>
    <t>59F4B58158614DD68D0FE18473924659279567876B2BCA8EB3AB81782F0286944FEE</t>
  </si>
  <si>
    <t>59F4B58158614DD68D0FE18473924659279567876B2BCA8EB3AB81782F0286944ECF</t>
  </si>
  <si>
    <t>59F4B58158614DD68D0FE18473924659279567876B2BCA8EB3AB81782F0286944EC4</t>
  </si>
  <si>
    <t>59F4B58158614DD68D0FE18473924658EFE57DB668781985DA8D2A7606001</t>
  </si>
  <si>
    <t>59F4B58158614DD68D0FE18473924658EFE57DB668781985DA8D2A7636002</t>
  </si>
  <si>
    <t>5ED7F5D5DD68992985CDD458770662E6AE185A</t>
  </si>
  <si>
    <t>59F4B58158614DD6899498D47FD1365ED7F5D5DD68992985CDD458770662E6AE185A</t>
  </si>
  <si>
    <t>59F4B58158614DD6899498D47FD13659F4B58F3A68D5D081DBA52B7FE226</t>
  </si>
  <si>
    <t>59F4B58158614DD6899498D47FD13659F4F51D61667CE980907CAF768056</t>
  </si>
  <si>
    <t>59F4B58158614DD6899498D47FD13659F4F51E0662553D81B423FE745AF6</t>
  </si>
  <si>
    <t>59F4B58158614DD6899498D47FD1365EF2D54EC36D684C866338EA7505ABF6027040</t>
  </si>
  <si>
    <t>59F4B58158614DD6899498D47FD13659F4F51D61667CE981B82DE3792DD6</t>
  </si>
  <si>
    <t>59F4B58158614DD6899498D47FD13659F4F51E0662553D81B4275B7A29B6</t>
  </si>
  <si>
    <t>5ED7F5D5DD68992985CCCD667B9D2E963951EE</t>
  </si>
  <si>
    <t>59F4B58158614DF1893D4D56731E965ED7F5D5DD68992985CCCD667B9D2E963951EE</t>
  </si>
  <si>
    <t>59F4B58158614DF1893D4D56731E9659F4B58F3A68D5D081D9F855781166</t>
  </si>
  <si>
    <t>59F4B58158614DF1893D4D56731E965EF2D54EC36D684C866338EA7505ABF6027169</t>
  </si>
  <si>
    <t>5ED7F5D5DB6DCDC580E28F2A760B64F6E9872C</t>
  </si>
  <si>
    <t>59F4B5815B6E902E8EC92982756A265ED7F5D5DB6DCDC580E28F2A760B64F6E9872C</t>
  </si>
  <si>
    <t>59F4F519876BC5A0845F928674DFE6</t>
  </si>
  <si>
    <t>59F4B5815B6E902E8EC92982756A2659F4F519876BC5A0845F928674DFE6</t>
  </si>
  <si>
    <t>5ED7F5D5DD68AB0482CD28C770FA2CC6BA9499</t>
  </si>
  <si>
    <t>59F4B5815B6E902E8EC92982756A265ED7F5D5DD68AB0482CD28C770FA2CC6BA9499</t>
  </si>
  <si>
    <t>59F4B5815B6E902E8EC92982756A2659F4B58158614DD68D0FE184739246</t>
  </si>
  <si>
    <t>59F4B5815B6E902E8EC92982756A2659F4F51D61667CE980907CAF768056</t>
  </si>
  <si>
    <t>59F4B5815B6E902E8EC92982756A2659F4F51E0662553D81B423FE745AF6</t>
  </si>
  <si>
    <t>59F4B5815B6E902E8EC92982756A265EF2D54EC36D684C866338EA7505ABF6027040</t>
  </si>
  <si>
    <t>59F4B5815B6E902E8EC92982756A2659F4F51D61667CE981B82DE3792DD6</t>
  </si>
  <si>
    <t>59F4B5815B6E902E8EC92982756A2659F4F51E0662553D81B4275B7A29B6</t>
  </si>
  <si>
    <t>59F4B5815B6E902E8EC92982757B265ED7F5D5DB6DCDC580E28F2A760B64F6E9872C</t>
  </si>
  <si>
    <t>59F4B5815B6E902E8EC92982757B2659F4F519876BC5A0845F928674DFE6</t>
  </si>
  <si>
    <t>5ED7F5D5DD68AB0482CD28C770FA2C365846FC</t>
  </si>
  <si>
    <t>59F4B5815B6E902E8EC92982757B265ED7F5D5DD68AB0482CD28C770FA2C365846FC</t>
  </si>
  <si>
    <t>5ED7F5D5DD68AB0482CD28C770FA2CC6BA949B</t>
  </si>
  <si>
    <t>59F4B5815B6E902E8EC92982757B265ED7F5D5DD68AB0482CD28C770FA2CC6BA949B</t>
  </si>
  <si>
    <t>59F4B5815B6E902E8EC92982757B265ED7E5CC38615F8D88CDC56A7466B966D9940D</t>
  </si>
  <si>
    <t>59F4B5815B6E902E8EC92982757B2659F4B58158614DD6899498D47FD136</t>
  </si>
  <si>
    <t>59F4B5815B6E902E8EC92982757B2659F4B58158614DD68D0FE184739246</t>
  </si>
  <si>
    <t>59F4B5815B6E902E8EC92982757B2659F4F51D61667CE980907CAF768056</t>
  </si>
  <si>
    <t>59F4B5815B6E902E8EC92982757B2659F4F51E0662553D81B423FE745AF6</t>
  </si>
  <si>
    <t>59F4B5815B6E902E8EC92982757B265EF2D54EC36D684C866338EA7505ABF6027040</t>
  </si>
  <si>
    <t>59F4B5815B6E902E8EC92982757B2659F4F51D61667CE981B82DE3792DD6</t>
  </si>
  <si>
    <t>59F4B5815B6E902E8EC92982757B2659F4F51E0662553D81B4275B7A29B6</t>
  </si>
  <si>
    <t>59F4B5815B6E902E8EC92982754FE65ED7F5D5DB6DCDC580E28F2A760B64F6E9872C</t>
  </si>
  <si>
    <t>59F4B5815B6E902E8EC92982754FE659F4F519876BC5A0845F928674DFE6</t>
  </si>
  <si>
    <t>59F4B5815B6E902E8EC92982754FE65ED7F5D5DD68AB0482CD28C770FA2C365846FC</t>
  </si>
  <si>
    <t>59F4B5815B6E902E8EC92982754FE65ED7F5D5DD68AB0482CD28C770FA2CC6BA949B</t>
  </si>
  <si>
    <t>59F4B5815B6E902E8EC92982754FE65ED7E5CC38615F8D88CDC56A7466B966D9940D</t>
  </si>
  <si>
    <t>59F4B5815B6E902E8EC92982754FE659F4B58158614DD6899498D47FD136</t>
  </si>
  <si>
    <t>59F4B5815B6E902E8EC92982754FE659F4B58158614DD68D0FE184739246</t>
  </si>
  <si>
    <t>59F4B5815B6E902E8EC92982754FE659F4F51D61667CE980907CAF768056</t>
  </si>
  <si>
    <t>59F4B5815B6E902E8EC92982754FE659F4F51E0662553D81B423FE745AF6</t>
  </si>
  <si>
    <t>59F4B5815B6E902E8EC92982754FE65EF2D54EC36D684C866338EA7505ABF6027040</t>
  </si>
  <si>
    <t>59F4B5815B6E902E8EC92982754FE659F4F51D61667CE981B82DE3792DD6</t>
  </si>
  <si>
    <t>59F4B5815B6E902E8EC92982754FE659F4F51E0662553D81B4275B7A29B6</t>
  </si>
  <si>
    <t>59F4B5815B6E902E8EC929827558465ED7F5D5DB6DCDC580E28F2A760B64F6E9872C</t>
  </si>
  <si>
    <t>59F4B5815B6E902E8EC9298275584659F4F519876BC5A0845F928674DFE6</t>
  </si>
  <si>
    <t>59F4B5815B6E902E8EC929827558465ED7F5D5DD68AB0482CD28C770FA2CC6BA9499</t>
  </si>
  <si>
    <t>59F4B5815B6E902E8EC929827558465ED7E5CC38615F8D88CDC56A7466B966D9940D</t>
  </si>
  <si>
    <t>59F4B5815B6E902E8EC9298275584659F4B58158614DD6899498D47FD136</t>
  </si>
  <si>
    <t>59F4B5815B6E902E8EC9298275584659F4B58158614DD68D0FE184739246</t>
  </si>
  <si>
    <t>59F4B5815B6E902E8EC9298275584659F4F51D61667CE980907CAF768056</t>
  </si>
  <si>
    <t>59F4B5815B6E902E8EC9298275584659F4F51E0662553D81B423FE745AF6</t>
  </si>
  <si>
    <t>59F4B5815B6E902E8EC929827558465EF2D54EC36D684C866338EA7505ABF6027040</t>
  </si>
  <si>
    <t>59F4B5815B6E902E8EC9298275584659F4F51D61667CE981B82DE3792DD6</t>
  </si>
  <si>
    <t>59F4B5815B6E902E8EC9298275584659F4F51E0662553D81B4275B7A29B6</t>
  </si>
  <si>
    <t>5ED7F5D5DD68992985CDD458770662E6AF28A2</t>
  </si>
  <si>
    <t>59F4B5815B6E902E8EC929827523065ED7F5D5DD68992985CDD458770662E6AF28A2</t>
  </si>
  <si>
    <t>5ED7F5D5DD68992985CDD45971149F460A2B17</t>
  </si>
  <si>
    <t>59F4B5815B6E902E8EC929827523065ED7F5D5DD68992985CDD45971149F460A2B17</t>
  </si>
  <si>
    <t>59F4B5815B6E902E8EC929827523065ED7E5CC38615F8D88CDC56A7466B966D9940D</t>
  </si>
  <si>
    <t>59F4B5815B6E902E8EC9298275230659F4B58158614DD6899498D47FD136</t>
  </si>
  <si>
    <t>59F4B5815B6E902E8EC9298275230659F4B58158614DD68D0FE184739246</t>
  </si>
  <si>
    <t>59F4B5815B6E902E8EC9298275230659F4F51D61667CE980907CAF768056</t>
  </si>
  <si>
    <t>59F4B5815B6E902E8EC9298275230659F4F51E0662553D81B423FE745AF6</t>
  </si>
  <si>
    <t>59F4B5815B6E902E8EC929827523065EF2D54EC36D684C866338EA7505ABF6027040</t>
  </si>
  <si>
    <t>59F4B5815B6E902E8EC9298275230659F4F51D61667CE981B82DE3792DD6</t>
  </si>
  <si>
    <t>59F4B5815B6E902E8EC9298275230659F4F51E0662553D81B4275B7A29B6</t>
  </si>
  <si>
    <t>59F4B5815B6E902E8EC9298275230659F4B5815B6E902E8EC92982756A26</t>
  </si>
  <si>
    <t>59F4B5815B6E902E8EC929827523265ED7F5D5DB6DCDC580E28F2A760B64F6E9872C</t>
  </si>
  <si>
    <t>59F4B5815B6E902E8EC9298275232659F4F519876BC5A0845F928674DFE6</t>
  </si>
  <si>
    <t>59F4B5815B6E902E8EC929827523265ED7F5D5DD68AB0482CD28C770FA2CC6BA9499</t>
  </si>
  <si>
    <t>59F4B5815B6E902E8EC929827523265ED7E5CC38615F8D88CDC56A7466B966D9940D</t>
  </si>
  <si>
    <t>59F4B5815B6E902E8EC9298275232659F4B58158614DD6899498D47FD136</t>
  </si>
  <si>
    <t>59F4B5815B6E902E8EC9298275232659F4B58158614DD68D0FE184739246</t>
  </si>
  <si>
    <t>59F4B5815B6E902E8EC9298275232659F4F51D61667CE980907CAF768056</t>
  </si>
  <si>
    <t>59F4B5815B6E902E8EC9298275232659F4F51E0662553D81B423FE745AF6</t>
  </si>
  <si>
    <t>59F4B5815B6E902E8EC929827523265EF2D54EC36D684C866338EA7505ABF6027040</t>
  </si>
  <si>
    <t>59F4B5815B6E902E8EC9298275232659F4F51D61667CE981B82DE3792DD6</t>
  </si>
  <si>
    <t>59F4B5815B6E902E8EC9298275232659F4F51E0662553D81B4275B7A29B6</t>
  </si>
  <si>
    <t>59F4B5815B6E902E8EC92AA87587D65ED7F5D5DD68992985CDD458770662E6AF28A2</t>
  </si>
  <si>
    <t>59F4B5815B6E902E8EC92AA87587D65ED7F5D5DD68992985CDD45971149F460A2B17</t>
  </si>
  <si>
    <t>59F4B5815B6E902E8EC92AA87587D65ED7E5CC38615F8D88CDC56A7466B966D9940D</t>
  </si>
  <si>
    <t>59F4B5815B6E902E8EC92AA87587D659F4B58158614DD6899498D47FD136</t>
  </si>
  <si>
    <t>59F4B5815B6E902E8EC92AA87587D659F4B58158614DD68D0FE184739246</t>
  </si>
  <si>
    <t>59F4B5815B6E902E8EC92AA87587D659F4F51D61667CE980907CAF768056</t>
  </si>
  <si>
    <t>59F4B5815B6E902E8EC92AA87587D659F4F51E0662553D81B423FE745AF6</t>
  </si>
  <si>
    <t>59F4B5815B6E902E8EC92AA87587D65EF2D54EC36D684C866338EA7505ABF6027040</t>
  </si>
  <si>
    <t>59F4B5815B6E902E8EC92AA87587D659F4F51D61667CE981B82DE3792DD6</t>
  </si>
  <si>
    <t>59F4B5815B6E902E8EC92AA87587D659F4F51E0662553D81B4275B7A29B6</t>
  </si>
  <si>
    <t>59F4B5815B6E902E8EC92AA87587F65ED7F5D5DD68992985CDD458770662E6AF28A2</t>
  </si>
  <si>
    <t>59F4B5815B6E902E8EC92AA87587F65ED7F5D5DD68992985CDD45971149F460A2B17</t>
  </si>
  <si>
    <t>59F4B5815B6E902E8EC92AA87587F65ED7E5CC38615F8D88CDC56A7466B966D9940D</t>
  </si>
  <si>
    <t>59F4B5815B6E902E8EC92AA87587F659F4B58158614DD6899498D47FD136</t>
  </si>
  <si>
    <t>59F4B5815B6E902E8EC92AA87587F659F4B58158614DD68D0FE184739246</t>
  </si>
  <si>
    <t>59F4B5815B6E902E8EC92AA87587F659F4F51D61667CE980907CAF768056</t>
  </si>
  <si>
    <t>59F4B5815B6E902E8EC92AA87587F659F4F51E0662553D81B423FE745AF6</t>
  </si>
  <si>
    <t>59F4B5815B6E902E8EC92AA87587F65EF2D54EC36D684C866338EA7505ABF6027040</t>
  </si>
  <si>
    <t>59F4B5815B6E902E8EC92AA87587F659F4F51D61667CE981B82DE3792DD6</t>
  </si>
  <si>
    <t>59F4B5815B6E902E8EC92AA87587F659F4F51E0662553D81B4275B7A29B6</t>
  </si>
  <si>
    <t>5EAAA56FA86EF3DC844BB9C47CFAD8060D0FC9</t>
  </si>
  <si>
    <t>59F4B5815B6E902E8EC92BB1779D565EAAA56FA86EF3DC844BB9C47CFAD8060D0FC9</t>
  </si>
  <si>
    <t>5EAAA56FA86EF3DC844BB9C47CFAD8060D0FCC</t>
  </si>
  <si>
    <t>59F4B5815B6E902E8EC92BB1779D565EAAA56FA86EF3DC844BB9C47CFAD8060D0FCC</t>
  </si>
  <si>
    <t>59F4B5815B6E902E8EC92BB1779D565ED7E5CC38615F8D88CDC56A7466B966D9940D</t>
  </si>
  <si>
    <t>59F4B5815B6E902E8EC92BB1779D5659F4B58158614DD6899498D47FD136</t>
  </si>
  <si>
    <t>59F4B5815B6E902E8EC92BB1779D5659F4B58158614DD68D0FE184739246</t>
  </si>
  <si>
    <t>59F4B5815B6E902E8EC92BB1779D5659F4F51D61667CE980907CAF768056</t>
  </si>
  <si>
    <t>59F4B5815B6E902E8EC92BB1779D5659F4F51E0662553D81B423FE745AF6</t>
  </si>
  <si>
    <t>59F4B5815B6E902E8EC92BB1779D565EF2D54EC36D684C866338EA7505ABF6027040</t>
  </si>
  <si>
    <t>59F4B5815B6E902E8EC92BB1779D5659F4F51D61667CE981B82DE3792DD6</t>
  </si>
  <si>
    <t>59F4B5815B6E902E8EC92BB1779D5659F4F51E0662553D81B4275B7A29B6</t>
  </si>
  <si>
    <t>5ED7F5D5DD68992985CDD458770662F6BD467F</t>
  </si>
  <si>
    <t>59F4B5853765EACC85824A307DEA565ED7F5D5DD68992985CDD458770662F6BD467F</t>
  </si>
  <si>
    <t>59F4B5853765EACC85824A307DEA565ED7F5D5DD68AB3186A3EF31760D2A263802E9</t>
  </si>
  <si>
    <t>5ED7F5D5DD68AB3186A3EF31760D2A263802E2</t>
  </si>
  <si>
    <t>59F4B5853765EACC85824A307DEA565ED7F5D5DD68AB3186A3EF31760D2A263802E2</t>
  </si>
  <si>
    <t>5ED7F5D5DD68AB0482CD28C770FA2CC6BA949A</t>
  </si>
  <si>
    <t>59F4B5853765EACC85824A307DEA565ED7F5D5DD68AB0482CD28C770FA2CC6BA949A</t>
  </si>
  <si>
    <t>59F4B5853765EACC85824A307DEA5659F4B58F3A68D5D081DBA52B7FE226</t>
  </si>
  <si>
    <t>59F4B5853765EACC85824A307DEA5659F4F51D61667CE980907CAF768056</t>
  </si>
  <si>
    <t>59F4B5853765EACC85824A307DEA5659F4F51E0662553D81B423FE745AF6</t>
  </si>
  <si>
    <t>59F4B5853765EACC85824A307DEA565EF2D54EC36D684C866338EA7505ABF6027040</t>
  </si>
  <si>
    <t>59F4B5853765EACC85824A307DEA5659F4F51D61667CE981B82DE3792DD6</t>
  </si>
  <si>
    <t>59F4B5853765EACC85824A307DEA5659F4F51E0662553D81B4275B7A29B6</t>
  </si>
  <si>
    <t>59F4B5853765EACC85824A307DEA665ED7F5D5DD68992985CDD458770662F6BD467F</t>
  </si>
  <si>
    <t>59F4B5853765EACC85824A307DEA665ED7F5D5DD68AB3186A3EF31760D2A263802E9</t>
  </si>
  <si>
    <t>59F4B5853765EACC85824A307DEA665ED7F5D5DD68AB3186A3EF31760D2A263802E2</t>
  </si>
  <si>
    <t>59F4B5853765EACC85824A307DEA665ED7F5D5DD68AB0482CD28C770FA2CC6BA949A</t>
  </si>
  <si>
    <t>59F4B5853765EACC85824A307DEA6659F4B58F3A68D5D081DBA52B7FE226</t>
  </si>
  <si>
    <t>59F4B5853765EACC85824A307DEA6659F4F51D61667CE980907CAF768056</t>
  </si>
  <si>
    <t>59F4B5853765EACC85824A307DEA6659F4F51E0662553D81B423FE745AF6</t>
  </si>
  <si>
    <t>59F4B5853765EACC85824A307DEA665EF2D54EC36D684C866338EA7505ABF6027040</t>
  </si>
  <si>
    <t>59F4B5853765EACC85824A307DEA6659F4F51D61667CE981B82DE3792DD6</t>
  </si>
  <si>
    <t>59F4B5853765EACC85824A307DEA6659F4F51E0662553D81B4275B7A29B6</t>
  </si>
  <si>
    <t>5ED7F5D5DD6888BA84187192799CCF1650E81A</t>
  </si>
  <si>
    <t>59F4B5853765EADE8B85260B7573965ED7F5D5DD6888BA84187192799CCF1650E81A</t>
  </si>
  <si>
    <t>59F4B5853765EADE8B85260B7573965ED7F5D5DD68AB3186A3EF31760D2A263802E9</t>
  </si>
  <si>
    <t>5ED7F5D5DD68AB0482CD28C770FA2C36584219</t>
  </si>
  <si>
    <t>59F4B5853765EADE8B85260B7573965ED7F5D5DD68AB0482CD28C770FA2C36584219</t>
  </si>
  <si>
    <t>59F4B5853765EADE8B85260B75739659F4B58F3A68D5D081DBA52B7FE226</t>
  </si>
  <si>
    <t>5ED7F5D5DD6899568A4B280376515BE63803DF</t>
  </si>
  <si>
    <t>59F4B5853765EADE8B85260B7573965ED7F5D5DD6899568A4B280376515BE63803DF</t>
  </si>
  <si>
    <t>59F4B5853765EADE8B85260B75739659F4F51D61667CE980907CAF768056</t>
  </si>
  <si>
    <t>59F4B5853765EADE8B85260B7573965EF2D54EC36D684C866338EA7505ABF6027040</t>
  </si>
  <si>
    <t>59F4B5853765EADE8B85260B75739659F4F51D61667CE981B82DE3792DD6</t>
  </si>
  <si>
    <t>59F4B5853765EADE8B8525657F4D865ED7F5D5DD6888BA84187192799CCF1650E81A</t>
  </si>
  <si>
    <t>59F4B5853765EADE8B8525657F4D865ED7F5D5DD68AB3186A3EF31760D2A263802E9</t>
  </si>
  <si>
    <t>59F4B5853765EADE8B8525657F4D865ED7F5D5DD68AB0482CD28C770FA2C36584219</t>
  </si>
  <si>
    <t>59F4B5853765EADE8B8525657F4D8659F4B58F3A68D5D081DBA52B7FE226</t>
  </si>
  <si>
    <t>59F4B5853765EADE8B8525657F4D865ED7F5D5DD6899568A4B280376515BE63803DF</t>
  </si>
  <si>
    <t>59F4B5853765EADE8B8525657F4D8659F4F51D61667CE980907CAF768056</t>
  </si>
  <si>
    <t>59F4B5853765EADE8B8525657F4D865EF2D54EC36D684C866338EA7505ABF6027040</t>
  </si>
  <si>
    <t>59F4B5853765EADE8B8525657F4D8659F4F51D61667CE981B82DE3792DD6</t>
  </si>
  <si>
    <t>5ED7F5D5DD68AB3186A3EF31760D2A263802E5</t>
  </si>
  <si>
    <t>59F4B58530611D7282FA263272CD365ED7F5D5DD68AB3186A3EF31760D2A263802E5</t>
  </si>
  <si>
    <t>5ED7F5D5DD68AB0482CD28C770FA2C3658421A</t>
  </si>
  <si>
    <t>59F4B58530611D7282FA263272CD365ED7F5D5DD68AB0482CD28C770FA2C3658421A</t>
  </si>
  <si>
    <t>59F4B58530611D7282FA263272CD3659F4B58F3A68D5D081DBA52B7FE226</t>
  </si>
  <si>
    <t>59F4B58530611D7282FA263272CD365ED7F5D5DD6899568A4B280376515BE63803DF</t>
  </si>
  <si>
    <t>59F4B58530611D7282FA263272CD3659F4F51D61667CE980907CAF768056</t>
  </si>
  <si>
    <t>59F4B58530611D7282FA263272CD365EF2D54EC36D684C866338EA7505ABF6027040</t>
  </si>
  <si>
    <t>59F4B58530611D7282FA263272CD3659F4F51D61667CE981B82DE3792DD6</t>
  </si>
  <si>
    <t>5ED7F5D5DD68992985CCCD667B9D2E963951EC</t>
  </si>
  <si>
    <t>59F4B5853061382C8D6FEA717065265ED7F5D5DD68992985CCCD667B9D2E963951EC</t>
  </si>
  <si>
    <t>5ED7F5D5DD68992985CCCD667B9D2E963952F4</t>
  </si>
  <si>
    <t>59F4B5853061382C8D6FEA717065265ED7F5D5DD68992985CCCD667B9D2E963952F4</t>
  </si>
  <si>
    <t>59F4B5853061382C8D6FEA717065265ED7F5D5DD68AB0482CD28C770FA2C3658421A</t>
  </si>
  <si>
    <t>59F4B5853061382C8D6FEA7170652659F4B58F3A68D5D081D9F855781166</t>
  </si>
  <si>
    <t>59F4B5853061382C8D6FEA7170652659F4B58F3A68D5D081DBA52B7FE226</t>
  </si>
  <si>
    <t>59F4B5853061382C8D6FEA7170652659F4F51D61667CE980907CAF768056</t>
  </si>
  <si>
    <t>59F4B5853061382C8D6FEA717065265EF2D54EC36D684C866338EA7505ABF6027169</t>
  </si>
  <si>
    <t>59F4B5853061382C8D6FEA717065265EF2D54EC36D684C866338EA7505ABF6027040</t>
  </si>
  <si>
    <t>59F4B5853061382C8D6FEA7170652659F4F51D61667CE981B82DE3792DD6</t>
  </si>
  <si>
    <t>5ED7F5D5DD6888BA84187192799CCF1651FCDE</t>
  </si>
  <si>
    <t>59F4B5853061382C8D6FEA717065165ED7F5D5DD6888BA84187192799CCF1651FCDE</t>
  </si>
  <si>
    <t>59F4B5853061382C8D6FEA717065165ED7F5D5DD68AB3186A3EF31760D2A263802E2</t>
  </si>
  <si>
    <t>59F4B5853061382C8D6FEA717065165ED7F5D5DD68AB0482CD28C770FA2C36584219</t>
  </si>
  <si>
    <t>59F4B5853061382C8D6FEA717065165ED7F5D5DD68AB0482CD28C770FA2C3658421A</t>
  </si>
  <si>
    <t>59F4B5853061382C8D6FEA7170651659F4B58F3A68D5D081DBA52B7FE226</t>
  </si>
  <si>
    <t>59F4B5853061382C8D6FEA717065165ED7F5D5DD6899568A4B280376515BE63803DF</t>
  </si>
  <si>
    <t>59F4B5853061382C8D6FEA7170651659F4F51D61667CE980907CAF768056</t>
  </si>
  <si>
    <t>59F4B5853061382C8D6FEA7170651659F4F51E0662553D81B423FE745AF6</t>
  </si>
  <si>
    <t>59F4B5853061382C8D6FEA717065165EF2D54EC36D684C866338EA7505ABF6027040</t>
  </si>
  <si>
    <t>59F4B5853061382C8D6FEA7170651659F4F51D61667CE981B82DE3792DD6</t>
  </si>
  <si>
    <t>59F4B5853061382C8D6FEA7170651659F4F51E0662553D81B4275B7A29B6</t>
  </si>
  <si>
    <t>5ED7F5D5DD6888BA84187192799CCF1651FCD9</t>
  </si>
  <si>
    <t>59F4B5853061382C8D6FEA717065065ED7F5D5DD6888BA84187192799CCF1651FCD9</t>
  </si>
  <si>
    <t>59F4B5853061382C8D6FEA717065065ED7F5D5DD68AB3186A3EF31760D2A263802E2</t>
  </si>
  <si>
    <t>59F4B5853061382C8D6FEA717065065ED7F5D5DD68AB0482CD28C770FA2C36584219</t>
  </si>
  <si>
    <t>59F4B5853061382C8D6FEA717065065ED7F5D5DD68AB0482CD28C770FA2C3658421A</t>
  </si>
  <si>
    <t>59F4B5853061382C8D6FEA7170650659F4B58F3A68D5D081DBA52B7FE226</t>
  </si>
  <si>
    <t>59F4B5853061382C8D6FEA717065065ED7F5D5DD6899568A4B280376515BE63803DF</t>
  </si>
  <si>
    <t>59F4B5853061382C8D6FEA7170650659F4F51D61667CE980907CAF768056</t>
  </si>
  <si>
    <t>59F4B5853061382C8D6FEA7170650659F4F51E0662553D81B423FE745AF6</t>
  </si>
  <si>
    <t>59F4B5853061382C8D6FEA717065065EF2D54EC36D684C866338EA7505ABF6027040</t>
  </si>
  <si>
    <t>59F4B5853061382C8D6FEA7170650659F4F51D61667CE981B82DE3792DD6</t>
  </si>
  <si>
    <t>59F4B5853061382C8D6FEA7170650659F4F51E0662553D81B4275B7A29B6</t>
  </si>
  <si>
    <t>59F4B58F3A68D5D081DBA52B7FE22659279567876B2BCA8EB3AB81782F0286944ECF</t>
  </si>
  <si>
    <t>59F4B58F3A68D5D081DBA52B7FE22659279567876B2BCA8EB3AB81782F0286944FEE</t>
  </si>
  <si>
    <t>59F4B58F3A68D5D081DBA52B7FE22659279567876B2BCA8EB3AB81782F0286944EC5</t>
  </si>
  <si>
    <t>59F4B58F3A68D5D081DBA52B7FE22659279567876B2BCA8EB3AB81782F0286944EC4</t>
  </si>
  <si>
    <t>59F4B58F3A68D5D081DBA52B7FE22658EFE57DB668781985DA8D2A7606001</t>
  </si>
  <si>
    <t>59F4B58F3A68D5D081DBA52B7FE22658EFE57DB668781985DA8D2A7636002</t>
  </si>
  <si>
    <t>59F4B58F3A68D5D081D9F85578116659279567876B2BCA8EB3AB81782F0286944ECF</t>
  </si>
  <si>
    <t>59F4B58F3A68D5D081D9F85578116659279567876B2BCA8EB3AB81782F0286944FEE</t>
  </si>
  <si>
    <t>59F4B58F3A68D5D081D9F85578116659279567876B2BCA8EB3AB81782F0286944EC5</t>
  </si>
  <si>
    <t>59F4B58F3A68D5D081D9F85578116659279567876B2BCA8EB3AB81782F0286944EC4</t>
  </si>
  <si>
    <t>59F4B58F3A68D5D081D9F85578116658EFE57DB668781985DA8D2A7606001</t>
  </si>
  <si>
    <t>59F4B58F3A68D5D081D9F85578116658EFE57DB668781985DA8D2A7636002</t>
  </si>
  <si>
    <t>59F4B58F3C6B88438CCAA7C57D6A865ED7F5D5DD68992985CCCD667B9D2E963951EE</t>
  </si>
  <si>
    <t>5ED7F5D5DD68AB0482CC013D70601E166C687C</t>
  </si>
  <si>
    <t>59F4B58F3C6B88438CCAA7C57D6A865ED7F5D5DD68AB0482CC013D70601E166C687C</t>
  </si>
  <si>
    <t>59F4B58F3C6B88438CCAA7C57D6A8659F4B58F3A68D5D081D9F855781166</t>
  </si>
  <si>
    <t>59F4B58F3C6B88438CCAA7C57D6A865EF2D54EC36D684C866338EA7505ABF6027169</t>
  </si>
  <si>
    <t>5ED7F5D5DD68AB0482CD28C770FA2CC6BA9496</t>
  </si>
  <si>
    <t>59F4B58F3C6B9ABC89878F977349565ED7F5D5DD68AB0482CD28C770FA2CC6BA9496</t>
  </si>
  <si>
    <t>59F4B58F3C6B9ABC89878F9773495659F4B58F3A68D5D081D9F855781166</t>
  </si>
  <si>
    <t>59F4B58F3C6B9ABC89878F9773495659F4F51D61667CE980907CAF768056</t>
  </si>
  <si>
    <t>59F4B58F3C6B9ABC89878F9773495659F4F51E0662553D81B423FE745AF6</t>
  </si>
  <si>
    <t>59F4B58F3C6B9ABC89878F977349565EF2D54EC36D684C866338EA7505ABF6027040</t>
  </si>
  <si>
    <t>59F4B58F3C6B9ABC89878F9773495659F4F51D61667CE981B82DE3792DD6</t>
  </si>
  <si>
    <t>59F4B58F3C6B9ABC89878F9773495659F4F51E0662553D81B4275B7A29B6</t>
  </si>
  <si>
    <t>59F4B58D0B6EAB2188E6419574E85659F4E53E7C68E4008A4062C5707756</t>
  </si>
  <si>
    <t>59F4B58D0B6EAB2188E6419574E84659F4E53E7C68E4008A4062C773F726</t>
  </si>
  <si>
    <t>59F4B58D0B6EAB2188E6419574E84658EFE57DB668781985DA8D2A7606001</t>
  </si>
  <si>
    <t>59F4B58D0B6EAB2188E6419574E8465ED7E5CC38615F8D88CDC56A7466B966D9940D</t>
  </si>
  <si>
    <t>59F4B58D0B6EAB2188E6419574E84659F44530256B3F288FAB14EA72EB26</t>
  </si>
  <si>
    <t>59279567876B2BCA8EB3AB81782F0286944D36</t>
  </si>
  <si>
    <t>59F4A599786044188796F6FE715AB659279567876B2BCA8EB3AB81782F0286944D36</t>
  </si>
  <si>
    <t>59F4A599786044188796F6FE715AB659279567876B2BCA8EB3AB81782F0286944EC4</t>
  </si>
  <si>
    <t>59F4A599786044188796F6FE715AB658EFE57DB668781985DA8D2A7606001</t>
  </si>
  <si>
    <t>59F4A599786044188796F5D770CE9659279567876B2BCA8EB3AB81782F0286944D36</t>
  </si>
  <si>
    <t>59F4A599786044188796F5D770CE9659279567876B2BCA8EB3AB81782F0286944EC4</t>
  </si>
  <si>
    <t>59F4A599786044188796F5D770CE9658EFE57DB668781985DA8D2A7606001</t>
  </si>
  <si>
    <t>5EAAA56FA86EF3DC84498CEF7B76D2766D0EC0</t>
  </si>
  <si>
    <t>59F4A599786044188794CBB67BECE65EAAA56FA86EF3DC84498CEF7B76D2766D0EC0</t>
  </si>
  <si>
    <t>59F4A599786044188794CBB67BECE659F4A599786044188796F5D770CE96</t>
  </si>
  <si>
    <t>5EAAA56FA86EF3DC84440EB17E5F73E68D6A07</t>
  </si>
  <si>
    <t>59F4A59978600E6584CF22907314E65EAAA56FA86EF3DC84440EB17E5F73E68D6A07</t>
  </si>
  <si>
    <t>59F4A59978600E6584CF22907314E659F4A599786044188796F6FE715AB6</t>
  </si>
  <si>
    <t>5ED7E5CC38615F1A812E8DF572359826430E46</t>
  </si>
  <si>
    <t>59F4A59978600E6584CF22907314E65ED7E5CC38615F1A812E8DF572359826430E46</t>
  </si>
  <si>
    <t>5ED7F5D5DD68992985CCCD667B9D2E963951EF</t>
  </si>
  <si>
    <t>59F4A5997D68763C8AD5718B76A3365ED7F5D5DD68992985CCCD667B9D2E963951EF</t>
  </si>
  <si>
    <t>59F4A5997D68763C8AD5718B76A33659F4B58F3A68D5D081D9F855781166</t>
  </si>
  <si>
    <t>59F4A59853628F3180EFA5A576FAF659279567876B2BCA8EB3AB81782F0286944D36</t>
  </si>
  <si>
    <t>59F4A59853628F3180EFA5A576FAF659279567876B2BCA8EB3AB81782F0286944EC4</t>
  </si>
  <si>
    <t>5ED7F5D5D8608BBB8272DAFE712FE09668335A</t>
  </si>
  <si>
    <t>59F4A5985362AA188C6BCFEE721E565ED7F5D5D8608BBB8272DAFE712FE09668335A</t>
  </si>
  <si>
    <t>59F4A5985362AA188C6BCFEE721E5658EFE57DB668781985DA8D2A7606001</t>
  </si>
  <si>
    <t>59F4A5985362AA188C6BCFEE721E5659F4A59853628F3180EFA5A576FAF6</t>
  </si>
  <si>
    <t>5ED7F5D5D8608BBB8272DAFE712FE096683356</t>
  </si>
  <si>
    <t>59F4A5985065140D822FEC0D7791965ED7F5D5D8608BBB8272DAFE712FE096683356</t>
  </si>
  <si>
    <t>59F4A5985065140D822FEC0D77919658EFE57DB668781985DA8D2A7606001</t>
  </si>
  <si>
    <t>59F4A5985065140D822FEC0D77919659F4A59853628F3180EFA5A576FAF6</t>
  </si>
  <si>
    <t>584EB545436B0D7783D2F92271EF3BA6F4CDAF</t>
  </si>
  <si>
    <t>59F4D5CE6667C2ED854BFC1770FE06584EB545436B0D7783D2F92271EF3BA6F4CDAF</t>
  </si>
  <si>
    <t>584EB545436B0D7783D2F92271EF3BA6F4CDAE</t>
  </si>
  <si>
    <t>59F4D5CE6667C2ED854BFC1770FEE6584EB545436B0D7783D2F92271EF3BA6F4CDAE</t>
  </si>
  <si>
    <t>584EB545436B0D7783D2F92271EF3BA6F4CDA1</t>
  </si>
  <si>
    <t>59F4D5CE6667C2ED854BFC1770EC16584EB545436B0D7783D2F92271EF3BA6F4CDA1</t>
  </si>
  <si>
    <t>59F4D5CE6667C2ED854BFC1770EC36584EB545436B0D7783D2F92271EF3BA6F4CDAE</t>
  </si>
  <si>
    <t>5ED7F5D5D8608B52890D9C7A7910B806BE01AC</t>
  </si>
  <si>
    <t>59F4D5CE6667C2ED854BFC1770A6C65ED7F5D5D8608B52890D9C7A7910B806BE01AC</t>
  </si>
  <si>
    <t>59F4D5CE6667C2ED854BFC1770A6C659F4D5CD5D65D630820E566F7EE6F6</t>
  </si>
  <si>
    <t>5ED7F5D5D8608B52890D9C7A7910B806BE01AF</t>
  </si>
  <si>
    <t>59F4D5CE6667C2ED854BFC177095F65ED7F5D5D8608B52890D9C7A7910B806BE01AF</t>
  </si>
  <si>
    <t>59F4D5CE6667C2ED854BFC177095F659F4D5CD5D65D630820E566F7EE6F6</t>
  </si>
  <si>
    <t>5ED7F5D5D8608B52890D9C7A7910B806BE01AE</t>
  </si>
  <si>
    <t>59F4D5CE6667C2ED854BFC177095D65ED7F5D5D8608B52890D9C7A7910B806BE01AE</t>
  </si>
  <si>
    <t>59F4D5CE6667C2ED854BFC177095D659F4D5CD5D65D630820E566F7EE6F6</t>
  </si>
  <si>
    <t>5ED7F5D5D8608B52890D9C7A7910B806BE01A9</t>
  </si>
  <si>
    <t>59F4D5CE6667C2ED854BFC177095B65ED7F5D5D8608B52890D9C7A7910B806BE01A9</t>
  </si>
  <si>
    <t>59F4D5CE6667C2ED854BFC177095B659F4D5CD5D65D630820E566F7EE6F6</t>
  </si>
  <si>
    <t>5ED7F5D5D8608B52890D9C7A7910B806BE01A8</t>
  </si>
  <si>
    <t>59F4D5CE6667C2ED854BFC177095965ED7F5D5D8608B52890D9C7A7910B806BE01A8</t>
  </si>
  <si>
    <t>59F4D5CE6667C2ED854BFC1770959659F4D5CD5D65D630820E566F7EE6F6</t>
  </si>
  <si>
    <t>5ED7F5D5D8608B52890D9C7A7910B806BE01AB</t>
  </si>
  <si>
    <t>59F4D5CE6667C2ED854BFC177095765ED7F5D5D8608B52890D9C7A7910B806BE01AB</t>
  </si>
  <si>
    <t>59F4D5CE6667C2ED854BFC1770957659F4D5CD5D65D630820E566F7ED496</t>
  </si>
  <si>
    <t>5ED7F5D5D8608B52890D9C7A7910B806BE01AA</t>
  </si>
  <si>
    <t>59F4D5CE6667C2ED854BFC17708B965ED7F5D5D8608B52890D9C7A7910B806BE01AA</t>
  </si>
  <si>
    <t>59F4D5CE6667C2ED854BFC17708B9659F4D5CD5D65D630820E566F7ED496</t>
  </si>
  <si>
    <t>5ED7F5D5DA6375AE8176BE0D7830B016BF93EA</t>
  </si>
  <si>
    <t>59F4D5CE6667C2ED854BFC17708BB65ED7F5D5DA6375AE8176BE0D7830B016BF93EA</t>
  </si>
  <si>
    <t>59F4D5CE6667C2ED854BFC17708BB659F4D5CE67602D968A8544937BEDD6</t>
  </si>
  <si>
    <t>59F4D5CE6667C2ED854BFC17708BB659F4E5324E616118813B1F44773586</t>
  </si>
  <si>
    <t>59F4D5CE6667C2ED854BFC17708BD65ED7F5D5DA6375AE8176BE0D7830B016BF93EA</t>
  </si>
  <si>
    <t>59F4D5CE6667C2ED854BFC17708BD659F4D5CE67602D968A8544937BEDD6</t>
  </si>
  <si>
    <t>59F4D5CE6667C2ED854BFC17708BD659F4E5324E616118813B1F44773586</t>
  </si>
  <si>
    <t>5ED7F5D5DA6375AE8176BE0D7830B016BF96BE</t>
  </si>
  <si>
    <t>59F4D5CE6667C2ED854BFC17708BF65ED7F5D5DA6375AE8176BE0D7830B016BF96BE</t>
  </si>
  <si>
    <t>59F4D5CE6667C2ED854BFC17708BF659F4D5CE67602D968A8544937BFE46</t>
  </si>
  <si>
    <t>59F4D5CE6667C2ED854BFC17708BF659F4E5324E616118813B1F44773586</t>
  </si>
  <si>
    <t>59F4D5CE6667C2ED854BFC17708B165ED7F5D5DA6375AE8176BE0D7830B016BF93EA</t>
  </si>
  <si>
    <t>59F4D5CE6667C2ED854BFC17708B1659F4D5CE67602D968A8544937BEDD6</t>
  </si>
  <si>
    <t>59F4D5CE6667C2ED854BFC17708B1659F4E5324E616118813B1F44773586</t>
  </si>
  <si>
    <t>59F4D5CE6667C2ED854BFC177079065ED7F5D5DA6375AE8176BE0D7830B016BF96BE</t>
  </si>
  <si>
    <t>59F4D5CE6667C2ED854BFC1770790659F4D5CE67602D968A8544937BFE46</t>
  </si>
  <si>
    <t>59F4D5CE6667C2ED854BFC1770790659F4E5324E616118813B1F44773586</t>
  </si>
  <si>
    <t>59F4D5CE6667C2ED854BFC177079265ED7F5D5DA6375AE8176BE0D7830B016BF93EA</t>
  </si>
  <si>
    <t>59F4D5CE6667C2ED854BFC1770792659F4D5CE67602D968A8544937BEDD6</t>
  </si>
  <si>
    <t>59F4D5CE6667C2ED854BFC1770792659F4E5324E616118813B1F44773586</t>
  </si>
  <si>
    <t>59F4D5CE6667C2ED854BFC177079465ED7F5D5DA6375AE8176BE0D7830B016BF93EA</t>
  </si>
  <si>
    <t>59F4D5CE6667C2ED854BFC1770794659F4D5CE67602D968A8544937BEDD6</t>
  </si>
  <si>
    <t>59F4D5CE6667C2ED854BFC1770794659F4E5324E616118813B1F44773586</t>
  </si>
  <si>
    <t>5ED7F5D5D8608B52890D9C7A7910B806BF2ED8</t>
  </si>
  <si>
    <t>59F4D5CE6667C2ED854BFC177079665ED7F5D5D8608B52890D9C7A7910B806BF2ED8</t>
  </si>
  <si>
    <t>5ED7F5D5DA6375AE806EA132727EAB964F93FF</t>
  </si>
  <si>
    <t>59F4D5CE6667C2ED854BFC177079665ED7F5D5DA6375AE806EA132727EAB964F93FF</t>
  </si>
  <si>
    <t>5ED7F5D5D8608B52890D9C7B7BEB7D566A5C7C</t>
  </si>
  <si>
    <t>59F4D5CE6667C2ED854BFC177079665ED7F5D5D8608B52890D9C7B7BEB7D566A5C7C</t>
  </si>
  <si>
    <t>5ED7F5D5DA6375AE806EA132727EAB964F92D7</t>
  </si>
  <si>
    <t>59F4D5CE6667C2ED854BFC177079665ED7F5D5DA6375AE806EA132727EAB964F92D7</t>
  </si>
  <si>
    <t>5ED7F5D5DA6375AE806EA132727EAB964F92D4</t>
  </si>
  <si>
    <t>59F4D5CE6667C2ED854BFC177079665ED7F5D5DA6375AE806EA132727EAB964F92D4</t>
  </si>
  <si>
    <t>5ED7F5D5DA6375AE8176BE0D7830B016BCDE1D</t>
  </si>
  <si>
    <t>59F4D5CE6667C2ED854BFC177079865ED7F5D5DA6375AE8176BE0D7830B016BCDE1D</t>
  </si>
  <si>
    <t>59F4D5CE6667C2ED854BFC1770798659F4D5CE67602D968A8544937BEDD6</t>
  </si>
  <si>
    <t>59F4D5CE6667C2ED854BFC1770798659F4E5324E616118813B1F44773586</t>
  </si>
  <si>
    <t>59F4D5CE6667C2ED854BFC177068B65ED7F5D5DA6375AE8176BE0D7830B016BCDE1D</t>
  </si>
  <si>
    <t>59F4D5CE6667C2ED854BFC177068B659F4D5CE67602D968A8544937BEDD6</t>
  </si>
  <si>
    <t>59F4D5CE6667C2ED854BFC177068B659F4E5324E616118813B1F44773586</t>
  </si>
  <si>
    <t>584EB545436B0D7783D2F92271EF3BA6F787F9</t>
  </si>
  <si>
    <t>59F4D5CE6667C2ED854BFC17706896584EB545436B0D7783D2F92271EF3BA6F787F9</t>
  </si>
  <si>
    <t>59F4D5CE6667C2ED854BFC1770689659F4D5CE656547EA8875C8857E7FF6</t>
  </si>
  <si>
    <t>584EB545436B0D7783D2F92271EF3BA6F787FA</t>
  </si>
  <si>
    <t>59F4D5CE6667C2ED854BFC177068F6584EB545436B0D7783D2F92271EF3BA6F787FA</t>
  </si>
  <si>
    <t>59F4D5CE6667C2ED854BFC177068F659F4D5CE656547EA8875C8857E6D86</t>
  </si>
  <si>
    <t>59279567876B2BCA8EB3AB81782F0286944C1C</t>
  </si>
  <si>
    <t>59F4D5CE67602D968A8544937BEDD659279567876B2BCA8EB3AB81782F0286944C1C</t>
  </si>
  <si>
    <t>59F4D5CE67602D968A8544937BEDD659279567876B2BCA8EB3AB81782F0286944EC4</t>
  </si>
  <si>
    <t>59F4D5CE67602D968A8544937BEDD658EFE57DB668781985DA8D2A7606001</t>
  </si>
  <si>
    <t>59F4D5CE67602D968A8544937BFE4659279567876B2BCA8EB3AB81782F0286944C1C</t>
  </si>
  <si>
    <t>59F4D5CE67602D968A8544937BFE4659279567876B2BCA8EB3AB81782F0286944EC4</t>
  </si>
  <si>
    <t>59F4D5CE67602D968A8544937BFE4658EFE57DB668781985DA8D2A7606001</t>
  </si>
  <si>
    <t>59F4D5CE656547EA8875C8857E6D8659279567876B2BCA8EB3AB81782F0286944C1C</t>
  </si>
  <si>
    <t>59F4D5CE656547EA8875C8857E6D8659279567876B2BCA8EB3AB81782F0286944EC4</t>
  </si>
  <si>
    <t>59F4D5CE656547EA8875C8857E6D8658EFE57DB668781985DA8D2A7606001</t>
  </si>
  <si>
    <t>59F4D5CE656547EA8875C8857E7FF659279567876B2BCA8EB3AB81782F0286944C1C</t>
  </si>
  <si>
    <t>59F4D5CE656547EA8875C8857E7FF659279567876B2BCA8EB3AB81782F0286944EC4</t>
  </si>
  <si>
    <t>59F4D5CE656547EA8875C8857E7FF658EFE57DB668781985DA8D2A7606001</t>
  </si>
  <si>
    <t>59F4D5CD5D65D630820E566F7EE6F659279567876B2BCA8EB3AB81782F0286944C1C</t>
  </si>
  <si>
    <t>59F4D5CD5D65D630820E566F7EE6F659279567876B2BCA8EB3AB81782F0286944EC4</t>
  </si>
  <si>
    <t>59F4D5CD5D65D630820E566F7EE6F658EFE57DB668781985DA8D2A7606001</t>
  </si>
  <si>
    <t>59F4D5CD5D65D630820E566F7ED49659279567876B2BCA8EB3AB81782F0286944C1C</t>
  </si>
  <si>
    <t>59F4D5CD5D65D630820E566F7ED49659279567876B2BCA8EB3AB81782F0286944EC4</t>
  </si>
  <si>
    <t>59F4D5CD5D65D630820E566F7ED49658EFE57DB668781985DA8D2A7606001</t>
  </si>
  <si>
    <t>59F4D5C9E06463E4870A7FB6784D0659279567876B2BCA8EB3AB81782F0286944C1F</t>
  </si>
  <si>
    <t>59F4D5C9E06463E4870A7FB6784D0659279567876B2BCA8EB3AB81782F0286944EC4</t>
  </si>
  <si>
    <t>59F4D5C9E06463E4870A7FB6784D0658EFE57DB668781985DA8D2A7606001</t>
  </si>
  <si>
    <t>59F4D5C9E06463E4870A7FB6784D065ED7F5D5DC6E5FC282AD68B27C9447B6F4DF57</t>
  </si>
  <si>
    <t>59F4D5C9E06463E4870A7FB6784D065EF2D54ECB62CBC5883C4BC17C0C65B66D8E50</t>
  </si>
  <si>
    <t>59F4D5C9E06463E4870A7FB6784D5659279567876B2BCA8EB3AB81782F0286944C1F</t>
  </si>
  <si>
    <t>59F4D5C9E06463E4870A7FB6784D5659279567876B2BCA8EB3AB81782F0286944EC4</t>
  </si>
  <si>
    <t>59F4D5C9E06463E4870A7FB6784D5658EFE57DB668781985DA8D2A7606001</t>
  </si>
  <si>
    <t>59F4D5C9E06463E4870A7FB6784D565ED7F5D5DC6E5FC282AD68B27C9447B6F4DF57</t>
  </si>
  <si>
    <t>59F4D5C9E06463E4870A7FB6784D565EF2D54ECB62CBC5883C4BC17C0C65B66D8E50</t>
  </si>
  <si>
    <t>59F4D5C9E06463F68E1322C478735659279567876B2BCA8EB3AB81782F0286944C1F</t>
  </si>
  <si>
    <t>59F4D5C9E06463F68E1322C478735659279567876B2BCA8EB3AB81782F0286944EC4</t>
  </si>
  <si>
    <t>5ED7F5D5D961159387ECA8C07C239E16110FDB</t>
  </si>
  <si>
    <t>59F4D5C9E06463F68E1322C47873565ED7F5D5D961159387ECA8C07C239E16110FDB</t>
  </si>
  <si>
    <t>59279567876B2BCA8EB3AB81782F0286944C1D</t>
  </si>
  <si>
    <t>59F4D5C8DC629EC58E886E38721BA659279567876B2BCA8EB3AB81782F0286944C1D</t>
  </si>
  <si>
    <t>59F4D5C8DC629EC58E886E38721BA659279567876B2BCA8EB3AB81782F0286944EC4</t>
  </si>
  <si>
    <t>59F4D5C8DC629EC58E886E387263B659279567876B2BCA8EB3AB81782F0286944C1D</t>
  </si>
  <si>
    <t>59F4D5C8DC629EC58E886E387263B659279567876B2BCA8EB3AB81782F0286944EC4</t>
  </si>
  <si>
    <t>59F4D5C7376AD45880E0FDD7780C4659279567876B2BCA8EB3AB81782F0286944C1D</t>
  </si>
  <si>
    <t>59F4D5C7376AD45880E0FDD7780C4659279567876B2BCA8EB3AB81782F0286944EC4</t>
  </si>
  <si>
    <t>59F4D5C73E6D5E4B83938C0A7D89D65ED7E5CFF36CDF4B827B86F875A63536BB673D</t>
  </si>
  <si>
    <t>5ED7E5CFF36CDF4B827B86F875A63536BB6089</t>
  </si>
  <si>
    <t>59F4D5C73E6D5E4B83938C0A7D9A465ED7E5CFF36CDF4B827B86F875A63536BB6089</t>
  </si>
  <si>
    <t>5ED7F5D5DD6888F1860DB57A7F2BC396AF1D59</t>
  </si>
  <si>
    <t>59F4D5C61467F5228B4F43A774D9865ED7F5D5DD6888F1860DB57A7F2BC396AF1D59</t>
  </si>
  <si>
    <t>5EF2D54EC865B9178E2ADCEC7F9BE5E69BC2D9</t>
  </si>
  <si>
    <t>59F4D5C61467F5228B4F43A774D9865EF2D54EC865B9178E2ADCEC7F9BE5E69BC2D9</t>
  </si>
  <si>
    <t>5ED7E5CFF26249AC8801340A782BD0960BA87F</t>
  </si>
  <si>
    <t>59F4D5C61467F5228B4F43A774D9865ED7E5CFF26249AC8801340A782BD0960BA87F</t>
  </si>
  <si>
    <t>59F4D5C61467F5228B4F43A774D98659279567876B2BCA8EB3AB81782F0286944C1B</t>
  </si>
  <si>
    <t>59F4D5C61467F5228B4F43A774D98659279567876B2BCA8EB3AB81782F0286944EC4</t>
  </si>
  <si>
    <t>59F4D5C61467F5228B4F43A774D9865ED7F5D5DD68992985CCCD667B9D2E963951EF</t>
  </si>
  <si>
    <t>59F4D5C61467F5228B4F43A774D98659F4B58F3A68D5D081D9F855781166</t>
  </si>
  <si>
    <t>5EBB75E9486329CF8458FB71777F886651431E</t>
  </si>
  <si>
    <t>59F4D5C61467F5228B4F43A774D9865EBB75E9486329CF8458FB71777F886651431E</t>
  </si>
  <si>
    <t>59F4D5C61467F5228B4F43A774D98659279567876B2BCA8EB3AB81782F0286944C1D</t>
  </si>
  <si>
    <t>59F4C5E9D86BC28D865552A473C6C659279567876B2BCA8EB3AB81782F0286944C1F</t>
  </si>
  <si>
    <t>59F4C5E9D86BC28D865552A473C6C659279567876B2BCA8EB3AB81782F0286944EC4</t>
  </si>
  <si>
    <t>59F4C5E9D86BC28D865552A473C6C658EFE57DB668781985DA8D2A7606001</t>
  </si>
  <si>
    <t>59F4C5E9D86BC28D8655519D7CD89659279567876B2BCA8EB3AB81782F0286944C1F</t>
  </si>
  <si>
    <t>59F4C5E9D86BC28D8655519D7CD89659279567876B2BCA8EB3AB81782F0286944EC4</t>
  </si>
  <si>
    <t>59F4C5E9D86BC28D8655519D7CD89658EFE57DB668781985DA8D2A7606001</t>
  </si>
  <si>
    <t>59F4C5E9D86BD3298D9128C37209B659F465010C67DEA8804CCC4C79FBD6</t>
  </si>
  <si>
    <t>59F4C5E9D86BD3298D9128C37209B659F4C5E9D86BC28D865552A473C6C6</t>
  </si>
  <si>
    <t>59F4C5E9D86BD3298D9128C37209B659F4C5E9DA66BA8F87A635997639D6</t>
  </si>
  <si>
    <t>5ED7F5D5DE6908618AD4E16F74A565B6496C8C</t>
  </si>
  <si>
    <t>59F4C5E9D86BD3298D9128C37209B65ED7F5D5DE6908618AD4E16F74A565B6496C8C</t>
  </si>
  <si>
    <t>59F4C5E9D86BD3298D9128C372098659F465010C67DEA8804CCC4C79FBD6</t>
  </si>
  <si>
    <t>59F4C5E9D86BD3298D9128C372098659F4C5E9D86BC28D865552A473C6C6</t>
  </si>
  <si>
    <t>59F4C5E9D86BD3298D9128C372098659F4C5E9DA66BA8F87A63599762F66</t>
  </si>
  <si>
    <t>5ED7F5D5DE6908618AD4E16F7421A75603EB04</t>
  </si>
  <si>
    <t>59F4C5E9D86BD3298D9128C37209865ED7F5D5DE6908618AD4E16F7421A75603EB04</t>
  </si>
  <si>
    <t>59279567876B2BCA8EB3AB81782F0286944C10</t>
  </si>
  <si>
    <t>59F4C5E9D86BD3298D9128C87A297659279567876B2BCA8EB3AB81782F0286944C10</t>
  </si>
  <si>
    <t>59F4C5E9D86BD3298D9128C87A297659279567876B2BCA8EB3AB81782F0286944EC4</t>
  </si>
  <si>
    <t>59F4C5E9D86BD3298D9128C87A297658EFE57DB668781985DA8D2A7636002</t>
  </si>
  <si>
    <t>59F4C5E9D86BD3298D912B957D161659279567876B2BCA8EB3AB81782F0286944C10</t>
  </si>
  <si>
    <t>59F4C5E9D86BD3298D912B957D161659279567876B2BCA8EB3AB81782F0286944EC4</t>
  </si>
  <si>
    <t>59F4C5E9D86BD3298D912B957D161658EFE57DB668781985DA8D2A7636002</t>
  </si>
  <si>
    <t>59F4C5E9D86BED67824EB2FD79186659279567876B2BCA8EB3AB81782F0286944C10</t>
  </si>
  <si>
    <t>59F4C5E9D86BED67824EB2FD79186659279567876B2BCA8EB3AB81782F0286944EC4</t>
  </si>
  <si>
    <t>59F4C5E9D86BED67824EB2FD79186658EFE57DB668781985DA8D2A7606001</t>
  </si>
  <si>
    <t>59F4C5E9D86BED67824EB2FD79186659F4C5E9D86B5FAE8F66FD487BC496</t>
  </si>
  <si>
    <t>5ED7F5D5DC6E5FC282AD68B27C9447D6A8DB26</t>
  </si>
  <si>
    <t>59F4C5E9D86BED67824EB2FD7918665ED7F5D5DC6E5FC282AD68B27C9447D6A8DB26</t>
  </si>
  <si>
    <t>5ED7F5D5DE6908618AD4E16F7421A75603EB03</t>
  </si>
  <si>
    <t>59F4C5E9D86BED67824EB2FD7918665ED7F5D5DE6908618AD4E16F7421A75603EB03</t>
  </si>
  <si>
    <t>59279567876B2BCA8EB3AB81782F0286944D3B</t>
  </si>
  <si>
    <t>59F4C5E9D86B5FAE8F66FD487BC49659279567876B2BCA8EB3AB81782F0286944D3B</t>
  </si>
  <si>
    <t>59F4C5E9D86B5FAE8F66FD4B77117659279567876B2BCA8EB3AB81782F0286944D3B</t>
  </si>
  <si>
    <t>59F4C5E9D86B5FAE8F66FD4D73E84659279567876B2BCA8EB3AB81782F0286944D3B</t>
  </si>
  <si>
    <t>59F4C5E9DA66BA998F3608617CA46659F465010C67DEA8804CCC4C79FBD6</t>
  </si>
  <si>
    <t>59F4C5E9DA66BA998F3608617CA46659F4C5E9D86BC28D8655519D7CD896</t>
  </si>
  <si>
    <t>59F4C5E9DA66BA998F3608617CA46659F4C5E9DA66BA8F84D0A924757A16</t>
  </si>
  <si>
    <t>5ED7F5D5DE6908618AD4E16F7421B1963B471F</t>
  </si>
  <si>
    <t>59F4C5E9DA66BA998F3608617CA4665ED7F5D5DE6908618AD4E16F7421B1963B471F</t>
  </si>
  <si>
    <t>59F4C5E9DA66BA998F3608617CD1D659F465010C67DEA8804CCC4C79FBD6</t>
  </si>
  <si>
    <t>59F4C5E9DA66BA998F3608617CD1D659F4C5E9D86BC28D8655519D7CD896</t>
  </si>
  <si>
    <t>59F4C5E9DA66BA998F3608617CD1D659F4C5E9DA66BA8F84D0A924757A16</t>
  </si>
  <si>
    <t>59F4C5E9DA66BA998F3608617CD1D65ED7F5D5DE6908618AD4E16F7421B1963B471F</t>
  </si>
  <si>
    <t>59F4C5E9DA66BA998F3608617CD12659F465010C67DEA8804CCC4C79FBD6</t>
  </si>
  <si>
    <t>59F4C5E9DA66BA998F3608617CD12659F4C5E9D86BC28D8655519D7CD896</t>
  </si>
  <si>
    <t>59F4C5E9DA66BA998F3608617CD12659F4C5E9DA66BA8F84D0A924757A16</t>
  </si>
  <si>
    <t>59F4C5E9DA66BA998F3608617CD1265ED7F5D5DE6908618AD4E16F7421A75603EB04</t>
  </si>
  <si>
    <t>59F4C5E9DA66BA998F35667872B59659279567876B2BCA8EB3AB81782F0286944C10</t>
  </si>
  <si>
    <t>59F4C5E9DA66BA998F35667872B59659279567876B2BCA8EB3AB81782F0286944EC4</t>
  </si>
  <si>
    <t>59F4C5E9DA66BA998F35667872B59658EFE57DB668781985DA8D2A7636002</t>
  </si>
  <si>
    <t>5ED7F5D5DC6E5FC282AD68B27C9447D6A73C3B</t>
  </si>
  <si>
    <t>59F4C5E9DA66BA8F84D0A924757A165ED7F5D5DC6E5FC282AD68B27C9447D6A73C3B</t>
  </si>
  <si>
    <t>59F4C5E9DA66BA8F84D0A924757A165ED7F5D5DC6E5FC282AD68B27C9447D6A8DB26</t>
  </si>
  <si>
    <t>59F4C5E9DA66BA8F84D0A924757A1659F4C5E9DA66BA998F35667872B596</t>
  </si>
  <si>
    <t>59F4C5E9DA66BA8F84D0A924757A1659F4C5E9D86B5FAE8F66FD4D73E846</t>
  </si>
  <si>
    <t>59F4C5E9DA66BA8F87A63599762F665ED7F5D5DC6E5FC282AD68B27C9447D6A73C3B</t>
  </si>
  <si>
    <t>59F4C5E9DA66BA8F87A63599762F665ED7F5D5DC6E5FC282AD68B27C9447D6A8DB26</t>
  </si>
  <si>
    <t>59F4C5E9DA66BA8F87A63599762F6659F4C5E9D86BD3298D9128C87A2976</t>
  </si>
  <si>
    <t>59F4C5E9DA66BA8F87A63599762F6659F4C5E9D86B5FAE8F66FD487BC496</t>
  </si>
  <si>
    <t>59F4C5E9DA66BA8F87A635997639D65ED7F5D5DC6E5FC282AD68B27C9447D6A73C3B</t>
  </si>
  <si>
    <t>59F4C5E9DA66BA8F87A635997639D65ED7F5D5DC6E5FC282AD68B27C9447D6A8DB26</t>
  </si>
  <si>
    <t>59F4C5E9DA66BA8F87A635997639D659F4C5E9D86BD3298D912B957D1616</t>
  </si>
  <si>
    <t>59F4C5E9DA66BA8F87A635997639D659F4C5E9D86B5FAE8F66FD4B771176</t>
  </si>
  <si>
    <t>59F4C5EAE06B5D288777B7B572BFF65ED7F5D5DC6E5FC282AD68B27C9447B6F4DF57</t>
  </si>
  <si>
    <t>59F4C5EAE06B5D288777B7B572BFF65EF2D54ECB62CBC5883C4BC17C0C65B66D8E50</t>
  </si>
  <si>
    <t>59F4C5EAE06B5D288777B7B572BFF659F465010C67DEA8804CCF0176DBD6</t>
  </si>
  <si>
    <t>59279567876B2BCA8EB3AB81782F0286944D3C</t>
  </si>
  <si>
    <t>59F4C5EAE360BDF681530F7A759C1659279567876B2BCA8EB3AB81782F0286944D3C</t>
  </si>
  <si>
    <t>59F4C5EAE360BDF681530F7A759C1659279567876B2BCA8EB3AB81782F0286944D3B</t>
  </si>
  <si>
    <t>59F4C5EAE360BDF681530F7A759C1659279567876B2BCA8EB3AB81782F0286944EC4</t>
  </si>
  <si>
    <t>59F4C5EAE360BDF681530F7A759C1658EFE57DB668781985DA8D2A7606001</t>
  </si>
  <si>
    <t>5ED7F5D5DE6908618AD237AF7C0310C65C2856</t>
  </si>
  <si>
    <t>59F4C5EAE360A38388BA56487176C65ED7F5D5DE6908618AD237AF7C0310C65C2856</t>
  </si>
  <si>
    <t>59F4C5EAE360A38388BA56487176C659F4C5EAE06B5D288777B7B572BFF6</t>
  </si>
  <si>
    <t>59F4C5EAE360A38388BA56487176C659F4C5EAE360BDF681530F7A759C16</t>
  </si>
  <si>
    <t>59F4C5EAE360A38388BA56487176D65ED7F5D5DE6908618AD237AF7C0310C65C2856</t>
  </si>
  <si>
    <t>59F4C5EAE360A38388BA56487176D659F4C5EAE06B5D288777B7B572BFF6</t>
  </si>
  <si>
    <t>59F4C5EAE360A38388BA56487176D659F4C5EAE360BDF681530F7A759C16</t>
  </si>
  <si>
    <t>59F4C5EAE360A38388BA56487176E65ED7F5D5DE6908618AD237AF7C0310C65C2856</t>
  </si>
  <si>
    <t>59F4C5EAE360A38388BA56487176E659F4C5EAE06B5D288777B7B572BFF6</t>
  </si>
  <si>
    <t>59F4C5EAE360A38388BA56487176E659F4C5EAE360BDF681530F7A759C16</t>
  </si>
  <si>
    <t>5ED7F5D5DE6908618AD237AF7C0310C65C2859</t>
  </si>
  <si>
    <t>59F4C5EAE76E0C5F8A16B4107748865ED7F5D5DE6908618AD237AF7C0310C65C2859</t>
  </si>
  <si>
    <t>59F4C5EAE76E0C5F8A16B41077488659F4C5EAE360BDF681530F7A759C16</t>
  </si>
  <si>
    <t>59F4C5EAE76E0C5F8A16B41077488659F4650A6A6EE72E8928412E77FA46</t>
  </si>
  <si>
    <t>59F4F51D61667CE981B934D4740B1659279567876B2BCA8EB3AB81782F0286944C11</t>
  </si>
  <si>
    <t>59F4F51D61667CE981B934D4740B1659279567876B2BCA8EB3AB81782F0286944EC4</t>
  </si>
  <si>
    <t>59F4F51D61667CE981B934D4740B1658EFE57DB668781985DA8D2A7606001</t>
  </si>
  <si>
    <t>5ED7E5CFF36CDF66893BA7097A83E1D615EAC7</t>
  </si>
  <si>
    <t>59F4F51D61667CE981B82DE3792DD65ED7E5CFF36CDF66893BA7097A83E1D615EAC7</t>
  </si>
  <si>
    <t>5ED7E5CFF36CDFBE82D7048173EEB8A6203B41</t>
  </si>
  <si>
    <t>59F4F51D61667CE981B82DE3792DD65ED7E5CFF36CDFBE82D7048173EEB8A6203B41</t>
  </si>
  <si>
    <t>59F4F51D61667CE980907CAF76805659F4F51D61667CE981B934D4740B16</t>
  </si>
  <si>
    <t>59F4F51E0662553D81B427597F420659279567876B2BCA8EB3AB81782F0286944C11</t>
  </si>
  <si>
    <t>59F4F51E0662553D81B427597F420659279567876B2BCA8EB3AB81782F0286944EC4</t>
  </si>
  <si>
    <t>59F4F51E0662553D81B427597F420658EFE57DB668781985DA8D2A7606001</t>
  </si>
  <si>
    <t>59F4F51E0662553D81B427597F5C3659279567876B2BCA8EB3AB81782F0286944C11</t>
  </si>
  <si>
    <t>59F4F51E0662553D81B427597F5C3659279567876B2BCA8EB3AB81782F0286944EC4</t>
  </si>
  <si>
    <t>59F4F51E0662553D81B427597F5C3658EFE57DB668781985DA8D2A7606001</t>
  </si>
  <si>
    <t>5ED7E5CFF36CDF6680DA223372F2F346850A6E</t>
  </si>
  <si>
    <t>59F4F51E0662553D81B427597F5C365ED7E5CFF36CDF6680DA223372F2F346850A6E</t>
  </si>
  <si>
    <t>59F4F51E0662553D81B427597F5C365ED7E5CFF36CDFBE82D7048173EEB8A6203B41</t>
  </si>
  <si>
    <t>59F4F51E0662553D81B427597F5C3658EFE57DB668781985DA8D2A7636002</t>
  </si>
  <si>
    <t>5ED7E5CFF36CDF66893F02BE741382267A2CBD</t>
  </si>
  <si>
    <t>59F4F51E0662553D81B4275B7A29B65ED7E5CFF36CDF66893F02BE741382267A2CBD</t>
  </si>
  <si>
    <t>5ED7E5CFF36CDFBE82D7048173EEB8A6203B40</t>
  </si>
  <si>
    <t>59F4F51E0662553D81B4275B7A29B65ED7E5CFF36CDFBE82D7048173EEB8A6203B40</t>
  </si>
  <si>
    <t>59F4F51E0662553D81B423FE745AF659F4F51E0662553D81B427597F4206</t>
  </si>
  <si>
    <t>59F4F51E0662553D81B423FE745AA659F4F51E0662553D81B427597F4206</t>
  </si>
  <si>
    <t>59F4F51E0662553D81B423FE745AA659F4F51E0662553D81B4275B7A29B6</t>
  </si>
  <si>
    <t>59F4F51E066271D8888C071D7C941659279567876B2BCA8EB3AB81782F0286944C11</t>
  </si>
  <si>
    <t>59F4F51E066271D8888C071D7C941659279567876B2BCA8EB3AB81782F0286944EC4</t>
  </si>
  <si>
    <t>59F4F51E066271D8888C071D7C941658EFE57DB668781985DA8D2A7606001</t>
  </si>
  <si>
    <t>59F4F51E066271D88AB97BC47DF49659279567876B2BCA8EB3AB81782F0286944C11</t>
  </si>
  <si>
    <t>59F4F51E066271D88AB97BC47DF49659279567876B2BCA8EB3AB81782F0286944EC4</t>
  </si>
  <si>
    <t>59F4F51E066271D88AB97BC47DF49658EFE57DB668781985DA8D2A7606001</t>
  </si>
  <si>
    <t>59F4F51E04677F098918EF7C74252659279567876B2BCA8EB3AB81782F0286944C11</t>
  </si>
  <si>
    <t>59F4F51E04677F098918EF7C74252659279567876B2BCA8EB3AB81782F0286944EC4</t>
  </si>
  <si>
    <t>59F4F51E04677F098918EF7C74252658EFE57DB668781985DA8D2A7606001</t>
  </si>
  <si>
    <t>5ED7E5CFF36CDF6680D3F2197A84E686661421</t>
  </si>
  <si>
    <t>59F4F51E04677F098918EE557B9CE65ED7E5CFF36CDF6680D3F2197A84E686661421</t>
  </si>
  <si>
    <t>59F4F51E04677F098918EE557B9CE65ED7E5CFF36CDFBE82D7048173EEB8A6203B40</t>
  </si>
  <si>
    <t>5ED7E5CFF26249AC880593D57DA88626F5F14A</t>
  </si>
  <si>
    <t>59F4F51E04677F098918EE557B9CE65ED7E5CFF26249AC880593D57DA88626F5F14A</t>
  </si>
  <si>
    <t>5ED7E5CC37671C68889954787D8EEA16846E38</t>
  </si>
  <si>
    <t>59F4F51E04677F098918EE557B9CE65ED7E5CC37671C68889954787D8EEA16846E38</t>
  </si>
  <si>
    <t>59F4F51E04677F098918ED4F76F89659F4F50F8366A7CF88C1362070E396</t>
  </si>
  <si>
    <t>59F4F51E04677F098918ED4F76F89659F4F50F8366A7CF88C139F6759786</t>
  </si>
  <si>
    <t>59F4F51E04677F098918ED4F76F89659F4F51E04677F098918EF7C742526</t>
  </si>
  <si>
    <t>59F4F51E04677F098918ED4F76F89659F4F51E04677F098918EE557B9CE6</t>
  </si>
  <si>
    <t>59F4F50F8366A7CF88C02B537E75D6</t>
  </si>
  <si>
    <t>59F4F51E04677F098918ED4F76C36659F4F50F8366A7CF88C02B537E75D6</t>
  </si>
  <si>
    <t>59F4F51E04677F098918ED4F76C36659F4F51E04677F098918EF7C742526</t>
  </si>
  <si>
    <t>59F4F51E04677F098918ED4F76C36659F4F51E04677F098918EE557B9CE6</t>
  </si>
  <si>
    <t>59F4F51F2F6F88F88BC4D1A373F16659279567876B2BCA8EB3AB81782F0286944C11</t>
  </si>
  <si>
    <t>59F4F51F2F6F88F88BC4D1A373F16659279567876B2BCA8EB3AB81782F0286944EC4</t>
  </si>
  <si>
    <t>59F4F51F2F6F88F88BC4D1A373F16658EFE57DB668781985DA8D2A7606001</t>
  </si>
  <si>
    <t>59F4F51F2F6F88F88CE9CD2975E9F659279567876B2BCA8EB3AB81782F0286944C11</t>
  </si>
  <si>
    <t>59F4F51F2F6F88F88CE9CD2975E9F659279567876B2BCA8EB3AB81782F0286944EC4</t>
  </si>
  <si>
    <t>59F4F51F2F6F88F88CE9CD2975E9F658EFE57DB668781985DA8D2A7636002</t>
  </si>
  <si>
    <t>59F4F51F2F6F88F88CE9CD2975E9F658EFE57DB668781985DA8D2A7606001</t>
  </si>
  <si>
    <t>5ED7E5CFF36CDF6680D91BC07EC847B682CD04</t>
  </si>
  <si>
    <t>59F4F51F2F6F88F88E98B04272CBE65ED7E5CFF36CDF6680D91BC07EC847B682CD04</t>
  </si>
  <si>
    <t>59F4F51F2F6F88F88E98B270729E665ED7E5CFF36CDF6680D91BC07EC847B682CD04</t>
  </si>
  <si>
    <t>59F4F51F2F6F88F88E9A7C2972C0B659F4F50F8366A7CF88C3FB177E7A96</t>
  </si>
  <si>
    <t>59F4F51F2F6F88F88E9A7C2972C0B659F4F50F8366A7CF88C3F8477E4606</t>
  </si>
  <si>
    <t>59F4F51F2F6F88F88E9A7C2972C0B659F4F51F2F6F88F88BC4D1A373F166</t>
  </si>
  <si>
    <t>59F4F51F2F6F88F88E9A7C2972C0B659F4F51F2F6F88F88E98B04272CBE6</t>
  </si>
  <si>
    <t>59F4F51F2F6F88F88E9A784E75D46659F4F50F8366A7CF88C02B537E75D6</t>
  </si>
  <si>
    <t>59F4F51F2F6F88F88E9A784E75D46659F4F51F2F6F88F88BC4D1A373F166</t>
  </si>
  <si>
    <t>59F4F51F2F6F88F88E9A784E75D46659F4F51F2F6F88F88E98B04272CBE6</t>
  </si>
  <si>
    <t>59F4F51F2F6F88F88E907BA97BE50659F4F50F8366A7CF88C3F8407B48B6</t>
  </si>
  <si>
    <t>59F4F51F2F6F88F88E907BA97BE50659F4F50F8366A7CF88C3F8477E4606</t>
  </si>
  <si>
    <t>59F4F51F2F6F88F88E907BA97BE50659F4F51F2F6F88F88CE9CD2975E9F6</t>
  </si>
  <si>
    <t>59F4F51F2F6F88F88E907BA97BE50659F4F51F2F6F88F88E98B04272CBE6</t>
  </si>
  <si>
    <t>59F4F51F2F6F88F8803F95727AEDD659F4F50F8366A7CF88C3FB1370C196</t>
  </si>
  <si>
    <t>59F4F51F2F6F88F8803F95727AEDD659F4F50F8366A7CF88C3F8467DD0E6</t>
  </si>
  <si>
    <t>59F4F51F2F6F88F8803F95727AEDD659F4F51F2F6F88F88BC4D1A373F166</t>
  </si>
  <si>
    <t>59F4F51F2F6F88F8803F95727AEDD659F4F51F2F6F88F88E98B270729E66</t>
  </si>
  <si>
    <t>59F4F51F2F6F88F881C1A5487E84B659F4F50F8366A7CF88C3F84472FD46</t>
  </si>
  <si>
    <t>59F4F51F2F6F88F881C1A5487E84B659F4F50F8366A7CF88C3F8467DD0E6</t>
  </si>
  <si>
    <t>59F4F51F2F6F88F881C1A5487E84B659F4F51F2F6F88F88CE9CD2975E9F6</t>
  </si>
  <si>
    <t>59F4F51F2F6F88F881C1A5487E84B659F4F51F2F6F88F88E98B270729E66</t>
  </si>
  <si>
    <t>59F4F516326990D48C016EC0749F6659279567876B2BCA8EB3AB81782F0286944C11</t>
  </si>
  <si>
    <t>59F4F516326990D48C016EC0749F6659279567876B2BCA8EB3AB81782F0286944EC4</t>
  </si>
  <si>
    <t>59F4F516326990D48C016EC0749F6658EFE57DB668781985DA8D2A7606001</t>
  </si>
  <si>
    <t>5ED7E5CFF36CDF6680DA212B7149E9064EBAAC</t>
  </si>
  <si>
    <t>59F4F516326990D48C016EC0749F665ED7E5CFF36CDF6680DA212B7149E9064EBAAC</t>
  </si>
  <si>
    <t>5ED7E5CFF36CDF6680DA212B7149E9064EBBB4</t>
  </si>
  <si>
    <t>59F4F516326990D48C016EC0749F665ED7E5CFF36CDF6680DA212B7149E9064EBBB4</t>
  </si>
  <si>
    <t>5ED7E5CFF36CDFBE82D704827DDD85F661EA4E</t>
  </si>
  <si>
    <t>59F4F516326990D48C016EC0749F665ED7E5CFF36CDFBE82D704827DDD85F661EA4E</t>
  </si>
  <si>
    <t>59F4F516326990D48FD58C2A7D349659279567876B2BCA8EB3AB81782F0286944C11</t>
  </si>
  <si>
    <t>59F4F516326990D48FD58C2A7D349659279567876B2BCA8EB3AB81782F0286944EC4</t>
  </si>
  <si>
    <t>59F4F516326990D48FD58C2A7D349658EFE57DB668781985DA8D2A7606001</t>
  </si>
  <si>
    <t>59F4F516326990D48FD58C2A7D34965ED7E5CFF36CDF6680DA212B7149E9064EBAAC</t>
  </si>
  <si>
    <t>59F4F516326990D48FD58C2A7D34965ED7E5CFF36CDF6680DA212B7149E9064EBBB4</t>
  </si>
  <si>
    <t>59F4F516326990D48FD58C2A7D34965ED7E5CFF36CDFBE82D704827DDD85F661EA4E</t>
  </si>
  <si>
    <t>59F4F516326990D48D291E0D7F7DF6</t>
  </si>
  <si>
    <t>59F4F516326990D48FD58C2A7D34A659F4F516326990D48D291E0D7F7DF6</t>
  </si>
  <si>
    <t>59F4F516326990D48FD58C2A7D34A65ED7E5CFF36CDF6680DA212B7149E9064EBAAC</t>
  </si>
  <si>
    <t>59F4F516326990D48FD58C2A7D34A65ED7E5CFF36CDF6680DA212B7149E9064EBBB4</t>
  </si>
  <si>
    <t>59F4F516326990D48FD58C2A7D34A65ED7E5CFF36CDFBE82D704827DDD85F661EA4E</t>
  </si>
  <si>
    <t>59F4F516326990D48FD58C2A7D34B659279567876B2BCA8EB3AB81782F0286944C11</t>
  </si>
  <si>
    <t>59F4F516326990D48FD58C2A7D34B659279567876B2BCA8EB3AB81782F0286944EC4</t>
  </si>
  <si>
    <t>59F4F516326990D48FD58C2A7D34B658EFE57DB668781985DA8D2A7606001</t>
  </si>
  <si>
    <t>59F4F516326990D48FD58C2A7D34B65ED7E5CFF36CDF6680DA212B7149E9064EBAAC</t>
  </si>
  <si>
    <t>59F4F516326990D48FD58C2A7D34B65ED7E5CFF36CDF6680DA212B7149E9064EBBB4</t>
  </si>
  <si>
    <t>59F4F516326990D48FD58C2A7D34B65ED7E5CFF36CDFBE82D704827DDD85F661EA4E</t>
  </si>
  <si>
    <t>59F4F5137D6CB0CB8275DE8E7190F659F4F50F8366A7CF88C1362070E396</t>
  </si>
  <si>
    <t>59F4F5137D6CB0CB8275DE8E7190F659F4F51E066271D8888C071D7C9416</t>
  </si>
  <si>
    <t>59F4F5137D6CB0CB8275DE8E7190F659F4F50F8366A7CF88C3FC38768076</t>
  </si>
  <si>
    <t>59F4F5137D6CB0CB8274386C7516E659279567876B2BCA8EB3AB81782F0286944C11</t>
  </si>
  <si>
    <t>59F4F5137D6CB0CB8274386C7516E659279567876B2BCA8EB3AB81782F0286944EC4</t>
  </si>
  <si>
    <t>59F4F5137D6CB0CB8274386C7516E658EFE57DB668781985DA8D2A7606001</t>
  </si>
  <si>
    <t>5ED7E5CFF36CDF6680D91BC07EC847B682C9AB</t>
  </si>
  <si>
    <t>59F4F5137D6CB0CB82778C6A7400A65ED7E5CFF36CDF6680D91BC07EC847B682C9AB</t>
  </si>
  <si>
    <t>59F4F5137D6CB0CB82778C6A7400A65ED7E5CFF36CDFBE82D7048173EEB8A6203B40</t>
  </si>
  <si>
    <t>5ED7E5CFF26249AC880593D57DA88626F5F0A5</t>
  </si>
  <si>
    <t>59F4F5137D6CB0CB82778C6A7400A65ED7E5CFF26249AC880593D57DA88626F5F0A5</t>
  </si>
  <si>
    <t>59F4F5137D6CB0CB82778C6A7400A65ED7E5CC37671C68889954787D8EEA16846E38</t>
  </si>
  <si>
    <t>5ED7E5CFF36CDF6680D91BC07EC847B682C9AE</t>
  </si>
  <si>
    <t>59F4F5137D6CB0CB82778C6A7400F65ED7E5CFF36CDF6680D91BC07EC847B682C9AE</t>
  </si>
  <si>
    <t>59F4F5137D6CB0CB82778C6A7400F65ED7E5CFF36CDFBE82D7048173EEB8A6203B40</t>
  </si>
  <si>
    <t>59F4F5137D6CB0CB82778C6A7400F65ED7E5CFF26249AC880593D57DA88626F5F0A5</t>
  </si>
  <si>
    <t>59F4F5137D6CB0CB82778C6A7400F65ED7E5CC37671C68889954787D8EEA16846E38</t>
  </si>
  <si>
    <t>59F4F5137D6CB0CB8276E4D976756659F4F50F8366A7CF88C1362070E396</t>
  </si>
  <si>
    <t>59F4F5137D6CB0CB8276E4D976756659F4F50F8366A7CF88C139F6759786</t>
  </si>
  <si>
    <t>59F4F5137D6CB0CB8276E4D976756659F4F5137D6CB0CB8274386C7516E6</t>
  </si>
  <si>
    <t>59F4F5137D6CB0CB8276E4D976756659F4F5137D6CB0CB82778C6A7400A6</t>
  </si>
  <si>
    <t>59F4F5137D6CB0CB816EEDDE7F72D659F4F50F8366A7CF88C1362070E396</t>
  </si>
  <si>
    <t>59F4F5137D6CB0CB816EEDDE7F72D659F4F50F8366A7CF88C139F6759786</t>
  </si>
  <si>
    <t>59F4F5137D6CB0CB816EEDDE7F72D659F4F51E066271D88AB97BC47DF496</t>
  </si>
  <si>
    <t>59F4F5137D6CB0CB816EEDDE7F72D659F4F5137D6CB0CB82778C6A7400F6</t>
  </si>
  <si>
    <t>59F4F50F8366A7CF88C1362070E39659279567876B2BCA8EB3AB81782F0286944C11</t>
  </si>
  <si>
    <t>59F4F50F8366A7CF88C1362070E39659279567876B2BCA8EB3AB81782F0286944EC4</t>
  </si>
  <si>
    <t>59F4F50F8366A7CF88C1362070E39658EFE57DB668781985DA8D2A7606001</t>
  </si>
  <si>
    <t>59F4F50F8366A7CF88C139F67597865ED7E5CFF26249AC880593D57DA88626F5F0A5</t>
  </si>
  <si>
    <t>59F4F50F8366A7CF88C3FC3876807659279567876B2BCA8EB3AB81782F0286944C11</t>
  </si>
  <si>
    <t>59F4F50F8366A7CF88C3FC3876807659279567876B2BCA8EB3AB81782F0286944EC4</t>
  </si>
  <si>
    <t>59F4F50F8366A7CF88C3FC3876807658EFE57DB668781985DA8D2A7606001</t>
  </si>
  <si>
    <t>59F4F50F8366A7CF88C3FB177E7A9659279567876B2BCA8EB3AB81782F0286944C11</t>
  </si>
  <si>
    <t>59F4F50F8366A7CF88C3FB177E7A9659279567876B2BCA8EB3AB81782F0286944EC4</t>
  </si>
  <si>
    <t>59F4F50F8366A7CF88C3FB177E7A9658EFE57DB668781985DA8D2A7606001</t>
  </si>
  <si>
    <t>59F4F50F8366A7CF88C3FB1370C19659279567876B2BCA8EB3AB81782F0286944C11</t>
  </si>
  <si>
    <t>59F4F50F8366A7CF88C3FB1370C19659279567876B2BCA8EB3AB81782F0286944EC4</t>
  </si>
  <si>
    <t>59F4F50F8366A7CF88C3FB1370C19658EFE57DB668781985DA8D2A7606001</t>
  </si>
  <si>
    <t>59F4F50F8366A7CF88C3F8407B48B659279567876B2BCA8EB3AB81782F0286944C11</t>
  </si>
  <si>
    <t>59F4F50F8366A7CF88C3F8407B48B659279567876B2BCA8EB3AB81782F0286944EC4</t>
  </si>
  <si>
    <t>59F4F50F8366A7CF88C3F8407B48B658EFE57DB668781985DA8D2A7636002</t>
  </si>
  <si>
    <t>59F4F50F8366A7CF88C3F8407B48B658EFE57DB668781985DA8D2A7606001</t>
  </si>
  <si>
    <t>59F4F50F8366A7CF88C3F84472FD4659279567876B2BCA8EB3AB81782F0286944C11</t>
  </si>
  <si>
    <t>59F4F50F8366A7CF88C3F84472FD4659279567876B2BCA8EB3AB81782F0286944EC4</t>
  </si>
  <si>
    <t>59F4F50F8366A7CF88C3F84472FD4658EFE57DB668781985DA8D2A7636002</t>
  </si>
  <si>
    <t>59F4F50F8366A7CF88C3F84472FD4658EFE57DB668781985DA8D2A7606001</t>
  </si>
  <si>
    <t>5ED7E5CFF26249AC880593D57DA88626F699DA</t>
  </si>
  <si>
    <t>59F4F50F8366A7CF88C3F8477E46065ED7E5CFF26249AC880593D57DA88626F699DA</t>
  </si>
  <si>
    <t>5ED7E5CFF26249AC880593D57DA88626F69AE3</t>
  </si>
  <si>
    <t>59F4F50F8366A7CF88C3F8467DD0E65ED7E5CFF26249AC880593D57DA88626F69AE3</t>
  </si>
  <si>
    <t>59F4F50F8366A7CF8B95918472F3C659D7F5535F6E36048E2FDDD17E5F16</t>
  </si>
  <si>
    <t>59F4F50F8366A7CF8B95918472E16659D7F5535F6E36048E2FDDD17E5F16</t>
  </si>
  <si>
    <t>59F4E537CF60B7CF844DCCEC7F79E659279567876B2BCA8EB3AB81782F0286944D3F</t>
  </si>
  <si>
    <t>59F4E537CF60B7CF844DCCEC7F79E659279567876B2BCA8EB3AB81782F0286944EC4</t>
  </si>
  <si>
    <t>5ED7E5CFF26249AC8801340A782BD0960BA91D</t>
  </si>
  <si>
    <t>59F4E537CF60B7CF844DCCEC7F79E65ED7E5CFF26249AC8801340A782BD0960BA91D</t>
  </si>
  <si>
    <t>59F4E537CF60B7CF844DCCEC7F6F8659279567876B2BCA8EB3AB81782F0286944D3F</t>
  </si>
  <si>
    <t>59F4E537CF60B7CF844DCCEC7F6F8659279567876B2BCA8EB3AB81782F0286944EC4</t>
  </si>
  <si>
    <t>59F4E537CF60B7CF844DCCEC7F6F865ED7E5CFF26249AC8801340A782BD0960BA91D</t>
  </si>
  <si>
    <t>5ED7F5D5DB6DCDC580E0DDD37D409F46FDEDF2</t>
  </si>
  <si>
    <t>59F4E537CF60B7CF867BCA327D8BF65ED7F5D5DB6DCDC580E0DDD37D409F46FDEDF2</t>
  </si>
  <si>
    <t>59F4E537CF60B7CF867BCA327D8BF659F4E537CF60B7CF844DCCEC7F79E6</t>
  </si>
  <si>
    <t>5ED7F5D5DB6DCDC580E28F287B48C5F61B554B</t>
  </si>
  <si>
    <t>59F4E537CF60B7CF828042067DCFB65ED7F5D5DB6DCDC580E28F287B48C5F61B554B</t>
  </si>
  <si>
    <t>59F4E537CF60B7CF828042067DCFB659F4E537CF60B7CF844DCCEC7F79E6</t>
  </si>
  <si>
    <t>5ED7F5D5DB6DCDC580E0DDD17216B39603BEEF</t>
  </si>
  <si>
    <t>59F4E537CF60B7D98A11BD3B749AD65ED7F5D5DB6DCDC580E0DDD17216B39603BEEF</t>
  </si>
  <si>
    <t>59F4E537CF60B7D98A11BD3B749AD659F4E537CF60B7CF844DCCEC7F6F86</t>
  </si>
  <si>
    <t>59F4E537CC6B618B81961D0A729DF659279567876B2BCA8EB3AB81782F0286944D3F</t>
  </si>
  <si>
    <t>59F4E537CC6B618B81961D0A729DF659279567876B2BCA8EB3AB81782F0286944EC4</t>
  </si>
  <si>
    <t>59F4E537CC6B618B81961D0A729DF658EFE57DB668781985DA8D2A7606001</t>
  </si>
  <si>
    <t>5ED7F5D5DB6DCD268C43BAE173490A46437180</t>
  </si>
  <si>
    <t>59F4E537CC6B0F0980DB73BD7E47265ED7F5D5DB6DCD268C43BAE173490A46437180</t>
  </si>
  <si>
    <t>59F4E537CC6B0F0980DB73BD7E472659F4E537CC6B618B81961D0A729DF6</t>
  </si>
  <si>
    <t>59F4E535026DFAA68DF162367E6C8659279567876B2BCA8EB3AB81782F0286944D3F</t>
  </si>
  <si>
    <t>59F4E535026DFAA68DF162367E6C8659279567876B2BCA8EB3AB81782F0286944EC4</t>
  </si>
  <si>
    <t>59F4E535026DFAA68DF162367E6C8658EFE57DB668781985DA8D2A7606001</t>
  </si>
  <si>
    <t>584EB545436B0D7783D2F92271EF3BA6F78150</t>
  </si>
  <si>
    <t>59F4E535026DFA9486E799A67B3D56584EB545436B0D7783D2F92271EF3BA6F78150</t>
  </si>
  <si>
    <t>59F4E5324D6704C08C12815A7341A659279567876B2BCA8EB3AB81782F0286944D3F</t>
  </si>
  <si>
    <t>59F4E5324D6704C08C12815A7341A659279567876B2BCA8EB3AB81782F0286944EC4</t>
  </si>
  <si>
    <t>59F4E5324D6704C08C12815B7D7E8659279567876B2BCA8EB3AB81782F0286944D3F</t>
  </si>
  <si>
    <t>59F4E5324D6704C08C12815B7D7E8659279567876B2BCA8EB3AB81782F0286944EC4</t>
  </si>
  <si>
    <t>59F4E5324D6704C08C1280B27A06B659279567876B2BCA8EB3AB81782F0286944D3F</t>
  </si>
  <si>
    <t>59F4E5324D6704C08C1280B27A06B659279567876B2BCA8EB3AB81782F0286944EC4</t>
  </si>
  <si>
    <t>59F4E5324D6704C08C12826071C2B659279567876B2BCA8EB3AB81782F0286944D3F</t>
  </si>
  <si>
    <t>59F4E5324D6704C08C12826071C2B659279567876B2BCA8EB3AB81782F0286944EC4</t>
  </si>
  <si>
    <t>59F4E5324D6704C08C12826071C2B658EFE57DB668781985DA8D2A7606001</t>
  </si>
  <si>
    <t>59F4E5324D6704C08C12826071957659279567876B2BCA8EB3AB81782F0286944D3F</t>
  </si>
  <si>
    <t>59F4E5324D6704C08C12826071957659279567876B2BCA8EB3AB81782F0286944EC4</t>
  </si>
  <si>
    <t>59F4E5324D6704C08C12826071957658EFE57DB668781985DA8D2A7606001</t>
  </si>
  <si>
    <t>59F4E5324D6704C08C12842E7AA15659279567876B2BCA8EB3AB81782F0286944D3F</t>
  </si>
  <si>
    <t>59F4E5324D6704C08C12842E7AA15659279567876B2BCA8EB3AB81782F0286944EC4</t>
  </si>
  <si>
    <t>59F4E5324D6704C08C12842F7B688659279567876B2BCA8EB3AB81782F0286944D3F</t>
  </si>
  <si>
    <t>59F4E5324D6704C08C12842F7B688659279567876B2BCA8EB3AB81782F0286944EC4</t>
  </si>
  <si>
    <t>59F4E5324D6704C08C12842D78993659279567876B2BCA8EB3AB81782F0286944D3F</t>
  </si>
  <si>
    <t>59F4E5324D6704C08C12842D78993659279567876B2BCA8EB3AB81782F0286944EC4</t>
  </si>
  <si>
    <t>5ED7F5D5D9611593852587C77501B6663E63C9</t>
  </si>
  <si>
    <t>59F4E5324D6727A088B68B117244765ED7F5D5D9611593852587C77501B6663E63C9</t>
  </si>
  <si>
    <t>59F4E5324D6727A088B68B1172447659F4E5324D6704C08C12842E7AA156</t>
  </si>
  <si>
    <t>5ED7F5D5D961159386CDD4387BE25CE64B2208</t>
  </si>
  <si>
    <t>59F4E5324D67279681CB09AD7EC8865ED7F5D5D961159386CDD4387BE25CE64B2208</t>
  </si>
  <si>
    <t>59F4E5324D67279681CB09AD7EC88659F4E5324D6704C08C128260719576</t>
  </si>
  <si>
    <t>5ED7F5D5D9611593852587C77501B6663F0C61</t>
  </si>
  <si>
    <t>59F4E5324D67279681CB09AD7EF5C65ED7F5D5D9611593852587C77501B6663F0C61</t>
  </si>
  <si>
    <t>59F4E5324D67279681CB09AD7EF5C659F4E5324D6704C08C12826071C2B6</t>
  </si>
  <si>
    <t>5ED7F5D5D961159386CDD4387BE25CE64B25D2</t>
  </si>
  <si>
    <t>59F4E5324D67279681CB09AD7EEB565ED7F5D5D961159386CDD4387BE25CE64B25D2</t>
  </si>
  <si>
    <t>59F4E5324D67279681CB09AD7EEB5659F4E5324D6704C08C12842F7B6886</t>
  </si>
  <si>
    <t>5ED7F5D5D961159386CDD4397495DA66E572AF</t>
  </si>
  <si>
    <t>59F4E5324D67279681CB1D947B77965ED7F5D5D961159386CDD4397495DA66E572AF</t>
  </si>
  <si>
    <t>59F4E5324D67279681CB1D947B779659F4E5324D6704C08C128260719576</t>
  </si>
  <si>
    <t>584EB545436B0D7783D2887978EC13D67F6DF7</t>
  </si>
  <si>
    <t>59F4E5324D67279681CB1D947B4A56584EB545436B0D7783D2887978EC13D67F6DF7</t>
  </si>
  <si>
    <t>584EB545436B0D7783D2887978EC13D67F62E2</t>
  </si>
  <si>
    <t>59F4E5324D67279681CB1D947B4A56584EB545436B0D7783D2887978EC13D67F62E2</t>
  </si>
  <si>
    <t>5ED7F5D5D961159387E72AA272ED8E46E96190</t>
  </si>
  <si>
    <t>59F4E5324D67279681CB1D947B54B65ED7F5D5D961159387E72AA272ED8E46E96190</t>
  </si>
  <si>
    <t>59F4E5324D67279681CB1D947B54B659F4E5324D6704C08C12842D789936</t>
  </si>
  <si>
    <t>5ED7F5D5D9611593852587C77501B116414D33</t>
  </si>
  <si>
    <t>59F4E5324D67279681CB18137428A65ED7F5D5D9611593852587C77501B116414D33</t>
  </si>
  <si>
    <t>5ED7E5CFF26249AC8801340A782BD0960BA91F</t>
  </si>
  <si>
    <t>59F4E5324D67279681CB18137428A65ED7E5CFF26249AC8801340A782BD0960BA91F</t>
  </si>
  <si>
    <t>59F4E5324D67279681CB18137428A659F4E5324D6704C08C1280B27A06B6</t>
  </si>
  <si>
    <t>584EB545436B0D7783D2887978EC13D67F6DF4</t>
  </si>
  <si>
    <t>59F4E5324D67279681CB1813741E66584EB545436B0D7783D2887978EC13D67F6DF4</t>
  </si>
  <si>
    <t>584EB545436B0D7783D2887978EC13D67F6DF5</t>
  </si>
  <si>
    <t>59F4E5324D67279681CB1813741E66584EB545436B0D7783D2887978EC13D67F6DF5</t>
  </si>
  <si>
    <t>5ED7F5D5D961159386CDD4387BE25CE64B2209</t>
  </si>
  <si>
    <t>59F4E5324D67279681CB1813740DF65ED7F5D5D961159386CDD4387BE25CE64B2209</t>
  </si>
  <si>
    <t>59F4E5324D67279681CB1813740DF65ED7E5CFF26249AC8801340A782BD0960BA91F</t>
  </si>
  <si>
    <t>59F4E5324D67279681CB1813740DF659F4E5324D6704C08C1280B27A06B6</t>
  </si>
  <si>
    <t>5ED7F5D5D961159387E72AA272ED8E46E96088</t>
  </si>
  <si>
    <t>59F4E5324E616118813B1F447735865ED7F5D5D961159387E72AA272ED8E46E96088</t>
  </si>
  <si>
    <t>59F4E5324E616118813B1F447735865ED7E5CFF26249AC8801340A782BD0960BA91F</t>
  </si>
  <si>
    <t>59F4E5324E616118813B1F4477358659F4E5324D6704C08C12815A7341A6</t>
  </si>
  <si>
    <t>5ED7F5D5D961159387E72AA272ED8E46E9608A</t>
  </si>
  <si>
    <t>59F4E5324E616118813B1F44771AB65ED7F5D5D961159387E72AA272ED8E46E9608A</t>
  </si>
  <si>
    <t>59F4E5324E616118813B1F44771AB65ED7E5CFF26249AC8801340A782BD0960BA91F</t>
  </si>
  <si>
    <t>59F4E5324E616118813B1F44771AB659F4E5324D6704C08C12815B7D7E86</t>
  </si>
  <si>
    <t>59F4E5324F63FE7F8012BCB17C345659279567876B2BCA8EB3AB81782F0286944D3F</t>
  </si>
  <si>
    <t>59F4E5324F63FE7F8012BCB17C345659279567876B2BCA8EB3AB81782F0286944EC4</t>
  </si>
  <si>
    <t>5EF2F57CC46F855A8C1027E376A881E6A09AA4</t>
  </si>
  <si>
    <t>59F4E5324F63FE5C82161B1177E4D65EF2F57CC46F855A8C1027E376A881E6A09AA4</t>
  </si>
  <si>
    <t>59F4E5324F63FE5C82161B1177E4D659F4E5324F63FE7F8012BCB17C3456</t>
  </si>
  <si>
    <t>5ED7F5D5D961159387ECA8C17D05DDB6216A24</t>
  </si>
  <si>
    <t>59F4E5324F63C1248E09B0A97D78465ED7F5D5D961159387ECA8C17D05DDB6216A24</t>
  </si>
  <si>
    <t>5EF2F57CC5682FE78FFA82D87D1CD8C6FF8F64</t>
  </si>
  <si>
    <t>59F4E5324F63C1248E09B0A97D78465EF2F57CC5682FE78FFA82D87D1CD8C6FF8F64</t>
  </si>
  <si>
    <t>59F4E5324F63C1248E09B0A97D78465ED7E5CFF26249AC8801340A782BD0960BA91F</t>
  </si>
  <si>
    <t>59F4E5324F63C1248E09B0A97D784659F4E53BA862C4C38436862D787ED6</t>
  </si>
  <si>
    <t>59F4E531A46DA2E58B6F7D0878FD765ED7F5D5DD68992985CCCD667B9D2E963951EE</t>
  </si>
  <si>
    <t>5ED7F5D5DD68992985CDD458770662E6AE185B</t>
  </si>
  <si>
    <t>59F4E531A46DA2E58B6F7D0878FD765ED7F5D5DD68992985CDD458770662E6AE185B</t>
  </si>
  <si>
    <t>59F4E531A46DA2E58B6F7D0878FD7659F4B58F3A68D5D081D9F855781166</t>
  </si>
  <si>
    <t>59F4E531A46DA2E58B6F7D0878FD7659F4B58F3A68D5D081DBA52B7FE226</t>
  </si>
  <si>
    <t>5ED7F5D5DB6DCD268C43BAE37E582476409F8A</t>
  </si>
  <si>
    <t>59F4E531A46DA2E58B6F7D0878FD765ED7F5D5DB6DCD268C43BAE37E582476409F8A</t>
  </si>
  <si>
    <t>59F4E531A46DA2E58B6F7D0878FD065ED7F5D5DD68992985CCCD667B9D2E963951EF</t>
  </si>
  <si>
    <t>59F4E531A46DA2E58B6F7D0878FD0659F4B58F3A68D5D081D9F855781166</t>
  </si>
  <si>
    <t>59F4E531A46DA2E58B6F7D0878FD065EF2D54EC36D684C866338EA7505ABF6027169</t>
  </si>
  <si>
    <t>59F4E531A3633E5484160FAB7D7ED65ED7F5D5DE6908618AD237AF7C0310C65C2859</t>
  </si>
  <si>
    <t>5EF2D54ECB62CBD78E248826776A61E63A4338</t>
  </si>
  <si>
    <t>59F4E531A3633E5484160FAB7D7ED65EF2D54ECB62CBD78E248826776A61E63A4338</t>
  </si>
  <si>
    <t>59F4E531A3633E5484160FAB7D7ED659F4C5EAE06B5D288777B7B572BFF6</t>
  </si>
  <si>
    <t>59F4E531A3633E5484160FAB7D7ED659F4C5EAE360BDF681530F7A759C16</t>
  </si>
  <si>
    <t>59F4E531A3633E5484160FAB7D7EE65ED7F5D5DE6908618AD237AF7C0310C65C2856</t>
  </si>
  <si>
    <t>59F4E531A3633E5484160FAB7D7EE659F4C5EAE06B5D288777B7B572BFF6</t>
  </si>
  <si>
    <t>59F4E531A3633E5484160FAB7D7EE659F4C5EAE360BDF681530F7A759C16</t>
  </si>
  <si>
    <t>59F4E531A3633E5484160FAB7D7EF65ED7F5D5DE6908618AD237AF7C0310C65C2856</t>
  </si>
  <si>
    <t>59F4E531A3633E5484160FAB7D7EF659F4C5EAE06B5D288777B7B572BFF6</t>
  </si>
  <si>
    <t>59F4E531A3633E5484160FAB7D7EF659F4C5EAE360BDF681530F7A759C16</t>
  </si>
  <si>
    <t>5ED7F5D5DD68992985CDD458770662E6AE1859</t>
  </si>
  <si>
    <t>59F4E53E7C68DB9B8803F61072C2965ED7F5D5DD68992985CDD458770662E6AE1859</t>
  </si>
  <si>
    <t>59F4E53E7C68DB9B8803F61072C2965ED7F5D5DD68AB3186A3EF31760D2A263802E2</t>
  </si>
  <si>
    <t>59F4E53E7C68DB9B8803F61072C29659F4B58F3A68D5D081DBA52B7FE226</t>
  </si>
  <si>
    <t>59F4E53E7C68DB9B8803F61072C29659F4F51D61667CE980907CAF768056</t>
  </si>
  <si>
    <t>59F4E53E7C68DB9B8803F61072C29659F4F51E0662553D81B423FE745AF6</t>
  </si>
  <si>
    <t>59F4E53E7C68DB9B8803F61072C2965EF2D54EC36D684C866338EA7505ABF6027040</t>
  </si>
  <si>
    <t>59F4E53E7C68DB9B8803F61072C29659F4F51D61667CE981B82DE3792DD6</t>
  </si>
  <si>
    <t>59F4E53E7C68DB9B8803F61072C29659F4F51E0662553D81B4275B7A29B6</t>
  </si>
  <si>
    <t>59F4E53E7C68DB9B8803F61072C2A65ED7F5D5DD68992985CDD458770662E6AE1859</t>
  </si>
  <si>
    <t>59F4E53E7C68DB9B8803F61072C2A65ED7F5D5DD68AB3186A3EF31760D2A263802E2</t>
  </si>
  <si>
    <t>59F4E53E7C68DB9B8803F61072C2A659F4B58F3A68D5D081DBA52B7FE226</t>
  </si>
  <si>
    <t>59F4E53E7C68DB9B8803F61072C2A659F4F51D61667CE980907CAF768056</t>
  </si>
  <si>
    <t>59F4E53E7C68DB9B8803F61072C2A659F4F51D61667CE981B82DE3792DD6</t>
  </si>
  <si>
    <t>59F4E53E7C68DB9B8803F61072C2A659F4F51E0662553D81B427597F5C36</t>
  </si>
  <si>
    <t>59F4E53E7C68DB9B8803F61072C2A65EF2D54EC36D684C866338EA7505ABF6027040</t>
  </si>
  <si>
    <t>5ED7F5D5DD68992985CDD45877066216D5482F</t>
  </si>
  <si>
    <t>59F4E53E7C68E4008A4062C570CF765ED7F5D5DD68992985CDD45877066216D5482F</t>
  </si>
  <si>
    <t>59F4E53E7C68E4008A4062C570CF7659F4B58F3A68D5D081DBA52B7FE226</t>
  </si>
  <si>
    <t>59F4E53E7C68E4008A4062C570CF765EF2D54EC36D684C866338EA7505ABF6027040</t>
  </si>
  <si>
    <t>59F4E53E7C68E4008A4062C570CF7659F4F51D61667CE981B82DE3792DD6</t>
  </si>
  <si>
    <t>59F4E53E7C68E4008A4062C570CF7659F4F51D61667CE980907CAF768056</t>
  </si>
  <si>
    <t>59F4E53E7C68E4008A4062C57077565ED7F5D5DD68992985CCCD667B9D2E963951EF</t>
  </si>
  <si>
    <t>59F4E53E7C68E4008A4062C570775659F4B58F3A68D5D081D9F855781166</t>
  </si>
  <si>
    <t>59F4E53E7C68E4008A4062C57077565EF2D54EC36D684C866338EA7505ABF6027169</t>
  </si>
  <si>
    <t>5ED7F5D5DD68992985CCCD6774A96416DD328A</t>
  </si>
  <si>
    <t>59F4E53E7C68E4008A4062C57066C65ED7F5D5DD68992985CCCD6774A96416DD328A</t>
  </si>
  <si>
    <t>59F4E53E7C68E4008A4062C57066C659F4B58F3A68D5D081D9F855781166</t>
  </si>
  <si>
    <t>59F4E53E7C68E4008A4062C57066C65EF2D54EC36D684C866338EA7505ABF6027169</t>
  </si>
  <si>
    <t>5EAAA56FA86EF3DC844BB9C47CFAD8060E1096</t>
  </si>
  <si>
    <t>59F4E53E7C68E4008A4062C773F7265EAAA56FA86EF3DC844BB9C47CFAD8060E1096</t>
  </si>
  <si>
    <t>59F4E53E7C68E4008A4062C773F72659F4B58F3A68D5D081DBA52B7FE226</t>
  </si>
  <si>
    <t>59F4E53E7C68E4008A4062C773F7265EF2D54EC36D684C866338EA7505ABF6027040</t>
  </si>
  <si>
    <t>59F4E53E7C68E4008A4062C773F72659F4F51D61667CE981B82DE3792DD6</t>
  </si>
  <si>
    <t>59F4E53E7C68E4008A4062C773F72659F4F51D61667CE980907CAF768056</t>
  </si>
  <si>
    <t>59F4E53E7C68E4008A4062C078E1765ED7F5D5DD68AB3186A3EF31760D2A263802E9</t>
  </si>
  <si>
    <t>59F4E53E7C68E4008A4062C078E17659F4B58F3A68D5D081DBA52B7FE226</t>
  </si>
  <si>
    <t>59F4E53E7C68E4008A4062C078E1765EF2D54EC36D684C866338EA7505ABF6027040</t>
  </si>
  <si>
    <t>59F4E53E7C68E4008A4062C078E17659F4F51D61667CE981B82DE3792DD6</t>
  </si>
  <si>
    <t>59F4E53E7C68E4008A4062C078E17659F4F51D61667CE980907CAF768056</t>
  </si>
  <si>
    <t>59F4E53BA862C4C38436862D787ED659279567876B2BCA8EB3AB81782F0286944D3F</t>
  </si>
  <si>
    <t>59F4E53BA862C4C38436862D787ED659279567876B2BCA8EB3AB81782F0286944EC4</t>
  </si>
  <si>
    <t>59F4E53BA862C4C38436862D787ED658EFE57DB668781985DA8D2A7606001</t>
  </si>
  <si>
    <t>5ED7F5D5D8608B52890F4EB27D9DBB96B44075</t>
  </si>
  <si>
    <t>59F4E538D56549F987C64A3E7125D65ED7F5D5D8608B52890F4EB27D9DBB96B44075</t>
  </si>
  <si>
    <t>59D7F5535C62B1F38D39865D73CA36</t>
  </si>
  <si>
    <t>59F4E538D56549F987C64A3E7125D659D7F5535C62B1F38D39865D73CA36</t>
  </si>
  <si>
    <t>5ED7F5D5D8608B52890F4EB27D9DBB96B715F7</t>
  </si>
  <si>
    <t>59F4E538D56575358C2A24467BD0065ED7F5D5D8608B52890F4EB27D9DBB96B715F7</t>
  </si>
  <si>
    <t>59F4E538D56575358C2A24467BD00659279567876B2BCA8EB3AB81782F0286944EC4</t>
  </si>
  <si>
    <t>59F4E538D56575358C2A24467BD00659279567876B2BCA8EB3AB81782F0286944EC5</t>
  </si>
  <si>
    <t>59279567876B2BF6827992137F068146BD863D</t>
  </si>
  <si>
    <t>59F51569676B016A859BFE7E7EABC659279567876B2BF6827992137F068146BD863D</t>
  </si>
  <si>
    <t>59F51569676B016A859BFE7E7EABC658EFE57DB668781985DA8D2A7606001</t>
  </si>
  <si>
    <t>59F565FC936C5FB08811F1DF776C5659F4E53E7C68E4008A4062C570CF76</t>
  </si>
  <si>
    <t>59F565FC936C5FB08811F1DF776C5659F4E5324D67279681CB18137428A6</t>
  </si>
  <si>
    <t>5ED7F5D5DB6DCDE18D51611A73F6C9A6060A75</t>
  </si>
  <si>
    <t>59F565FC936C5FB08811F1DF776C565ED7F5D5DB6DCDE18D51611A73F6C9A6060A75</t>
  </si>
  <si>
    <t>59F565FC936C5FB08811F1DF7753C659F4E53E7C68E4008A4062C570CF76</t>
  </si>
  <si>
    <t>59F565FC936C5FB08811F1DF7753C659F4E5324E616118813B1F44771AB6</t>
  </si>
  <si>
    <t>59D775ACA76050C88A68F77276A76659279567876B2BCA8EB3AB81782F0286944EC5</t>
  </si>
  <si>
    <t>59D775ACA76050C88A68F77276A76659279567876B2BCA8EB3AB81782F0286944EC4</t>
  </si>
  <si>
    <t>59D775ACA76050C88A68F77276A7665EE0559FA4622A668DE9ED827231E656E9937643</t>
  </si>
  <si>
    <t>59D775ACA76050C88A68F77276A7665EE0559FA462348585FA1AA3743760D6334CDCFF</t>
  </si>
  <si>
    <t>59D775ACA76050C88A68F77276A76658EFE57DB668781985DA8D2A7606001</t>
  </si>
  <si>
    <t>5EF2D54ECB62CBD78FC6B00F75DF7446775894</t>
  </si>
  <si>
    <t>59D775ACA76050C88A68F77276A7665EF2D54ECB62CBD78FC6B00F75DF7446775894</t>
  </si>
  <si>
    <t>5EF2D54ECB62CBD787F6806275EE1DE664C65A</t>
  </si>
  <si>
    <t>59D775ACA76050C88A68F77276A7665EF2D54ECB62CBD787F6806275EE1DE664C65A</t>
  </si>
  <si>
    <t>5ED7E5CFF36CDF668931A3377EAEDD5691A949</t>
  </si>
  <si>
    <t>59D7F5535F6E36048E2FDDD17E5F165ED7E5CFF36CDF668931A3377EAEDD5691A949</t>
  </si>
  <si>
    <t>5ED7E5CFF36CDF668931A06276775946154C73</t>
  </si>
  <si>
    <t>59D7F5535F6E36048E2FDDD17E5F165ED7E5CFF36CDF668931A06276775946154C73</t>
  </si>
  <si>
    <t>5EF295D5AE64BA8E8149015F70436D66B002DC</t>
  </si>
  <si>
    <t>59D7F5535F6E36048E2FDDD17E5F165EF295D5AE64BA8E8149015F70436D66B002DC</t>
  </si>
  <si>
    <t>5ED7E5CFF36CDF5589EB3E767FB0E036A0B675</t>
  </si>
  <si>
    <t>59D7F5535F6E36048E2FDDD17E5F165ED7E5CFF36CDF5589EB3E767FB0E036A0B675</t>
  </si>
  <si>
    <t>59D7F5535F6E36048E2FDDD17E5F1658EFE57DB668781985DA8D2A7606001</t>
  </si>
  <si>
    <t>59D7F5535F6E259588FC59A171CFC6</t>
  </si>
  <si>
    <t>59D7F5535F6E36048E2FDDD17E5F1659D7F5535F6E259588FC59A171CFC6</t>
  </si>
  <si>
    <t>(절사:-846)</t>
    <phoneticPr fontId="1" type="noConversion"/>
  </si>
  <si>
    <t>(절사:-1063)</t>
    <phoneticPr fontId="1" type="noConversion"/>
  </si>
  <si>
    <t>공사명 : 송파2동 복합청사 신축설계용역 - 건축+기계+조경+토목+해체</t>
    <phoneticPr fontId="1" type="noConversion"/>
  </si>
  <si>
    <t>(절사:-20/1.1)</t>
    <phoneticPr fontId="1" type="noConversion"/>
  </si>
  <si>
    <t>(절사:-2589/1.1)</t>
    <phoneticPr fontId="1" type="noConversion"/>
  </si>
  <si>
    <t>내부인테리어설계, 본인증용역비</t>
    <phoneticPr fontId="1" type="noConversion"/>
  </si>
  <si>
    <t>180*200*1000,A-TYPE 130M</t>
    <phoneticPr fontId="1" type="noConversion"/>
  </si>
  <si>
    <t>(노무비+경비+일반관리비) * 11%</t>
    <phoneticPr fontId="1" type="noConversion"/>
  </si>
  <si>
    <t>1.03</t>
    <phoneticPr fontId="1" type="noConversion"/>
  </si>
  <si>
    <t>(노무비+경비+일반관리비) * 10%</t>
    <phoneticPr fontId="1" type="noConversion"/>
  </si>
  <si>
    <t>A10 →</t>
  </si>
  <si>
    <t>A20 →</t>
  </si>
  <si>
    <t>A25 →</t>
  </si>
  <si>
    <t>A60 →</t>
  </si>
  <si>
    <t>A70 →</t>
  </si>
  <si>
    <t>A75 →</t>
  </si>
  <si>
    <t>A80 →</t>
  </si>
  <si>
    <t>A83 →</t>
  </si>
  <si>
    <t>A87 →</t>
  </si>
  <si>
    <t>C101 →</t>
  </si>
  <si>
    <t>C102 →</t>
  </si>
  <si>
    <t>GCAD150041000 →</t>
  </si>
  <si>
    <t>SA0045000000 →</t>
  </si>
  <si>
    <t>SA0075000000 →</t>
  </si>
  <si>
    <t>SA012000000 →</t>
  </si>
  <si>
    <t>SA011000000 →</t>
  </si>
  <si>
    <t>SE04910 →</t>
  </si>
  <si>
    <t>SE03500 →</t>
  </si>
  <si>
    <t>SF03400 →</t>
  </si>
  <si>
    <t>S00155000000 →</t>
  </si>
  <si>
    <t>Z00103500000 →</t>
  </si>
  <si>
    <t>S00156000000 →</t>
  </si>
  <si>
    <t>S00182000000 →</t>
  </si>
  <si>
    <t>S00153000000 →</t>
  </si>
  <si>
    <t>PH400000000 →</t>
  </si>
  <si>
    <t>HF3001300110 →</t>
  </si>
  <si>
    <t>YS0200103000 →</t>
  </si>
  <si>
    <t>YS0200105000 →</t>
  </si>
  <si>
    <t>YS0200107000 →</t>
  </si>
  <si>
    <t>HH2013000000 →</t>
  </si>
  <si>
    <t>TO-CLL110010000 →</t>
  </si>
  <si>
    <t>TO-CLL110020000 →</t>
  </si>
  <si>
    <t>SB125900000 →</t>
  </si>
  <si>
    <t>SB127000000 →</t>
  </si>
  <si>
    <t>SB127100000 →</t>
  </si>
  <si>
    <t>YS020058 →</t>
  </si>
  <si>
    <t>MT000509100000000 →</t>
  </si>
  <si>
    <t>HH2015000000 →</t>
  </si>
  <si>
    <t>SB0125100000 →</t>
  </si>
  <si>
    <t>HLH310035107 →</t>
  </si>
  <si>
    <t>HLH310035108 →</t>
  </si>
  <si>
    <t>HLH310035105 →</t>
  </si>
  <si>
    <t>HLH310035106 →</t>
  </si>
  <si>
    <t>HLH310035157 →</t>
  </si>
  <si>
    <t>HLH310035167 →</t>
  </si>
  <si>
    <t>SF044400000 →</t>
  </si>
  <si>
    <t>SF044410000 →</t>
  </si>
  <si>
    <t>J20001700000 →</t>
  </si>
  <si>
    <t>J20001710000 →</t>
  </si>
  <si>
    <t>J20001720000 →</t>
  </si>
  <si>
    <t>HLH310035111 →</t>
  </si>
  <si>
    <t>SE02900 →</t>
  </si>
  <si>
    <t>MT000509110000000 →</t>
  </si>
  <si>
    <t>HLH310035109 →</t>
  </si>
  <si>
    <t>ZA0000292007 →</t>
  </si>
  <si>
    <t>ZA0000292006 →</t>
  </si>
  <si>
    <t>S02203100000 →</t>
  </si>
  <si>
    <t>ZA0000160000 →</t>
  </si>
  <si>
    <t>TO-CJB740300001 →</t>
  </si>
  <si>
    <t>HF3001300120 →</t>
  </si>
  <si>
    <t>SB009500000 →</t>
  </si>
  <si>
    <t>J00012300000 →</t>
  </si>
  <si>
    <t>JW001100000 →</t>
  </si>
  <si>
    <t>ZA0000150001 →</t>
  </si>
  <si>
    <t>ZA0000151000 →</t>
  </si>
  <si>
    <t>TO-CAE110104000 →</t>
  </si>
  <si>
    <t>TO-CAA21004N100 →</t>
  </si>
  <si>
    <t>TO-CAE17100N000 →</t>
  </si>
  <si>
    <t>S02205100000 →</t>
  </si>
  <si>
    <t>S0220520000 →</t>
  </si>
  <si>
    <t>S0220530000 →</t>
  </si>
  <si>
    <t>S0220540000 →</t>
  </si>
  <si>
    <t>S0220631000 →</t>
  </si>
  <si>
    <t>TO-CAE16001N000 →</t>
  </si>
  <si>
    <t>TO-CAE18000N000 →</t>
  </si>
  <si>
    <t>TO-CAE800212000 →</t>
  </si>
  <si>
    <t>SB011000000 →</t>
  </si>
  <si>
    <t>ZA0000150000 →</t>
  </si>
  <si>
    <t>Y05990106000 →</t>
  </si>
  <si>
    <t>PIT000004 →</t>
  </si>
  <si>
    <t>G_A65_1 →</t>
  </si>
  <si>
    <t>G_A65_2 →</t>
  </si>
  <si>
    <t>G_A65_11 →</t>
  </si>
  <si>
    <t>G_A65_3 →</t>
  </si>
  <si>
    <t>G_A65_5 →</t>
  </si>
  <si>
    <t>G_A65_6 →</t>
  </si>
  <si>
    <t>G_A65_7 →</t>
  </si>
  <si>
    <t>G_A65_8 →</t>
  </si>
  <si>
    <t>M0051036000000000 →</t>
  </si>
  <si>
    <t>M0051034100000000 →</t>
  </si>
  <si>
    <t>M0030045100000000 →</t>
  </si>
  <si>
    <t>M0051034000000000 →</t>
  </si>
  <si>
    <t>TO-CAA21004N200 →</t>
  </si>
  <si>
    <t>S02204200000 →</t>
  </si>
  <si>
    <t>S02203200000 →</t>
  </si>
  <si>
    <t>S02203900000 →</t>
  </si>
  <si>
    <t>S0220530100 →</t>
  </si>
  <si>
    <t>TO-CAE17210N000 →</t>
  </si>
  <si>
    <t>K04020000000 →</t>
  </si>
  <si>
    <t>TO-CAE17310N000 →</t>
  </si>
  <si>
    <t>M0051038000000000 →</t>
  </si>
  <si>
    <t>M0051037000000000 →</t>
  </si>
  <si>
    <t>SF005000000 →</t>
  </si>
  <si>
    <t>SF006000000 →</t>
  </si>
  <si>
    <t>SF006100000 →</t>
  </si>
  <si>
    <t>TO-CDDE00030100 →</t>
  </si>
  <si>
    <t>M1155009000000000 →</t>
  </si>
  <si>
    <t>M1155009100000000 →</t>
  </si>
  <si>
    <t>M0747003000000000 →</t>
  </si>
  <si>
    <t>M3011147000000000 →</t>
  </si>
  <si>
    <t>M3011148000000000 →</t>
  </si>
  <si>
    <t>M3011150000000000 →</t>
  </si>
  <si>
    <t>MK100002140000000 →</t>
  </si>
  <si>
    <t>MK100002150000000 →</t>
  </si>
  <si>
    <t>GCAD150020000 →</t>
  </si>
  <si>
    <t>GCAD150032000 →</t>
  </si>
  <si>
    <t>GCAD150030000 →</t>
  </si>
  <si>
    <t>GCAD150010000 →</t>
  </si>
  <si>
    <t>L001010101000003 →</t>
  </si>
  <si>
    <t>L001010101000002 →</t>
  </si>
  <si>
    <t>L001010101000019 →</t>
  </si>
  <si>
    <t>L001010101000040 →</t>
  </si>
  <si>
    <t>MT000502000000000 →</t>
  </si>
  <si>
    <t>K04030000000 →</t>
  </si>
  <si>
    <t>MT000501000000000 →</t>
  </si>
  <si>
    <t>MT000506000000000 →</t>
  </si>
  <si>
    <t>MT000503000000000 →</t>
  </si>
  <si>
    <t>MT000508000000000 →</t>
  </si>
  <si>
    <t>K04040000000 →</t>
  </si>
  <si>
    <t>M0888503200000000 →</t>
  </si>
  <si>
    <t>MT000509000000000 →</t>
  </si>
  <si>
    <t>M07230I0200000000 →</t>
  </si>
  <si>
    <t>YS0200700000 →</t>
  </si>
  <si>
    <t>YS0200720000 →</t>
  </si>
  <si>
    <t>SB009100000 →</t>
  </si>
  <si>
    <t>YS0200740000 →</t>
  </si>
  <si>
    <t>M1534007000000000 →</t>
  </si>
  <si>
    <t>M3010320120108121 →</t>
  </si>
  <si>
    <t>M0003403000000000 →</t>
  </si>
  <si>
    <t>M3010320120108120 →</t>
  </si>
  <si>
    <t>M0003406000000000 →</t>
  </si>
  <si>
    <t>M3012169520000000 →</t>
  </si>
  <si>
    <t>M3012169522000000 →</t>
  </si>
  <si>
    <t>M0882506200000000 →</t>
  </si>
  <si>
    <t>M0882506300000000 →</t>
  </si>
  <si>
    <t>M0882506500000000 →</t>
  </si>
  <si>
    <t>M0882506520000000 →</t>
  </si>
  <si>
    <t>M0882506530000000 →</t>
  </si>
  <si>
    <t>M0882506540000000 →</t>
  </si>
  <si>
    <t>M0882506550000000 →</t>
  </si>
  <si>
    <t>M3011169000000000 →</t>
  </si>
  <si>
    <t>L001010101000018 →</t>
  </si>
  <si>
    <t>M07230I0100000000 →</t>
  </si>
  <si>
    <t>M1500051000000000 →</t>
  </si>
  <si>
    <t>M1488003000000000 →</t>
  </si>
  <si>
    <t>M1488003100000000 →</t>
  </si>
  <si>
    <t>M1500021000000000 →</t>
  </si>
  <si>
    <t>M9384003000000000 →</t>
  </si>
  <si>
    <t>M1500052000000000 →</t>
  </si>
  <si>
    <t>SB009200000 →</t>
  </si>
  <si>
    <t>M0005051000000000 →</t>
  </si>
  <si>
    <t>M0005052000000000 →</t>
  </si>
  <si>
    <t>M0005051300000000 →</t>
  </si>
  <si>
    <t>M0717721100000000 →</t>
  </si>
  <si>
    <t>M1158004100000000 →</t>
  </si>
  <si>
    <t>M2100000000000000 →</t>
  </si>
  <si>
    <t>MT000509570000000 →</t>
  </si>
  <si>
    <t>MT000509580000000 →</t>
  </si>
  <si>
    <t>MT000509590000000 →</t>
  </si>
  <si>
    <t>MT000509591000000 →</t>
  </si>
  <si>
    <t>MT000509592000000 →</t>
  </si>
  <si>
    <t>MT000509593000000 →</t>
  </si>
  <si>
    <t>MT000509594000000 →</t>
  </si>
  <si>
    <t>MT000509594100000 →</t>
  </si>
  <si>
    <t>MT000509594200000 →</t>
  </si>
  <si>
    <t>HF3001430122 →</t>
  </si>
  <si>
    <t>ZA0000292008 →</t>
  </si>
  <si>
    <t>KUN-AGA10001040S →</t>
  </si>
  <si>
    <t>L001010101000011 →</t>
  </si>
  <si>
    <t>L001010101000012 →</t>
  </si>
  <si>
    <t>L001010101000008 →</t>
  </si>
  <si>
    <t>M0144027000000000 →</t>
  </si>
  <si>
    <t>L001010101000013 →</t>
  </si>
  <si>
    <t>M1112200120142408 →</t>
  </si>
  <si>
    <t>L001010101000007 →</t>
  </si>
  <si>
    <t>M3010220420287000 →</t>
  </si>
  <si>
    <t>TO-CAE80010N800 →</t>
  </si>
  <si>
    <t>M9531007000000000 →</t>
  </si>
  <si>
    <t>TO-CAE80010N040 →</t>
  </si>
  <si>
    <t>TO-CAE80010N050 →</t>
  </si>
  <si>
    <t>TO-CAE80010N700 →</t>
  </si>
  <si>
    <t>M0501081000000000 →</t>
  </si>
  <si>
    <t>M1019015000000000 →</t>
  </si>
  <si>
    <t>TO-CAE80010N090 →</t>
  </si>
  <si>
    <t>TO-CAE80010N500 →</t>
  </si>
  <si>
    <t>TO-CAE80010N300 →</t>
  </si>
  <si>
    <t>L001010101000051 →</t>
  </si>
  <si>
    <t>Y05990197000 →</t>
  </si>
  <si>
    <t>L001010101000056 →</t>
  </si>
  <si>
    <t>L001010101000083 →</t>
  </si>
  <si>
    <t>TO-CAA22004N100 →</t>
  </si>
  <si>
    <t>L001010101000006 →</t>
  </si>
  <si>
    <t>M3019999400000000 →</t>
  </si>
  <si>
    <t>M3019999500000000 →</t>
  </si>
  <si>
    <t>M3019999600000000 →</t>
  </si>
  <si>
    <t>M3019150100000000 →</t>
  </si>
  <si>
    <t>_COX006120010 →</t>
  </si>
  <si>
    <t>L001010101000033 →</t>
  </si>
  <si>
    <t>L001010101000034 →</t>
  </si>
  <si>
    <t>M3012169524000000 →</t>
  </si>
  <si>
    <t>M9327003000000000 →</t>
  </si>
  <si>
    <t>M9384003100000000 →</t>
  </si>
  <si>
    <t>M9015005000000000 →</t>
  </si>
  <si>
    <t>GV001001000000000 →</t>
  </si>
  <si>
    <t>TO-CAE80010N070 →</t>
  </si>
  <si>
    <t>TO-CAE80010N080 →</t>
  </si>
  <si>
    <t>M9438003100000000 →</t>
  </si>
  <si>
    <t>M9438003200000000 →</t>
  </si>
  <si>
    <t>M9294003000000000 →</t>
  </si>
  <si>
    <t>M9294005000000000 →</t>
  </si>
  <si>
    <t>M9294005100000000 →</t>
  </si>
  <si>
    <t>M0828004000000000 →</t>
  </si>
  <si>
    <t>M9438003000000000 →</t>
  </si>
  <si>
    <t>GCOX006120010 →</t>
  </si>
  <si>
    <t>GZ110000080000000 →</t>
  </si>
  <si>
    <t>GTOCAE80010N081 →</t>
  </si>
  <si>
    <t>A120 →</t>
  </si>
  <si>
    <t>A130 →</t>
  </si>
  <si>
    <t>A140 →</t>
  </si>
  <si>
    <t>A150 →</t>
  </si>
  <si>
    <t>A160 →</t>
  </si>
  <si>
    <t>TR001 →</t>
  </si>
  <si>
    <t>TR002 →</t>
  </si>
  <si>
    <t>TR005 →</t>
  </si>
  <si>
    <t>TR006 →</t>
  </si>
  <si>
    <t>GE0000000003 →</t>
  </si>
  <si>
    <t>HAT-001 →</t>
  </si>
  <si>
    <t>HAT-0011 →</t>
  </si>
  <si>
    <t>HAT-003 →</t>
  </si>
  <si>
    <t>HAT-010 →</t>
  </si>
  <si>
    <t>HAT-006 →</t>
  </si>
  <si>
    <t>HAT-018 →</t>
  </si>
  <si>
    <t>HAT-009 →</t>
  </si>
  <si>
    <t>HAT-102 →</t>
  </si>
  <si>
    <t>HAT-100-3 →</t>
  </si>
  <si>
    <t>HAT-101 →</t>
  </si>
  <si>
    <t>HAT-103 →</t>
  </si>
  <si>
    <t>HAT-104 →</t>
  </si>
  <si>
    <t>HAT-131 →</t>
  </si>
  <si>
    <t>HAT-105 →</t>
  </si>
  <si>
    <t>HAT-1033 →</t>
  </si>
  <si>
    <t>HAT-116 →</t>
  </si>
  <si>
    <t>HAT-117 →</t>
  </si>
  <si>
    <t>HAT-120 →</t>
  </si>
  <si>
    <t>HAT-160 →</t>
  </si>
  <si>
    <t>HAT-170 →</t>
  </si>
  <si>
    <t>HAT-200 →</t>
  </si>
  <si>
    <t>HAT-247 →</t>
  </si>
  <si>
    <t>HAT-208 →</t>
  </si>
  <si>
    <t>HAT-251 →</t>
  </si>
  <si>
    <t>HAT-211 →</t>
  </si>
  <si>
    <t>HAT-215 →</t>
  </si>
  <si>
    <t>MLF0061 →</t>
  </si>
  <si>
    <t>MLF0071 →</t>
  </si>
  <si>
    <t>HAT-400 →</t>
  </si>
  <si>
    <t>HC002A →</t>
  </si>
  <si>
    <t>HC005C →</t>
  </si>
  <si>
    <t>HC005D →</t>
  </si>
  <si>
    <t>MZ3090 →</t>
  </si>
  <si>
    <t>HPA0010 →</t>
  </si>
  <si>
    <t>HPA0010D →</t>
  </si>
  <si>
    <t>HPA0040 →</t>
  </si>
  <si>
    <t>HPA0035 →</t>
  </si>
  <si>
    <t>HPA00491 →</t>
  </si>
  <si>
    <t>HPA0010E →</t>
  </si>
  <si>
    <t>HPA0010E-1 →</t>
  </si>
  <si>
    <t>HPB0004A →</t>
  </si>
  <si>
    <t>HPB0006A →</t>
  </si>
  <si>
    <t>HPC001A →</t>
  </si>
  <si>
    <t>HPC001B →</t>
  </si>
  <si>
    <t>HPC003 →</t>
  </si>
  <si>
    <t>HPC005 →</t>
  </si>
  <si>
    <t>HPC002 →</t>
  </si>
  <si>
    <t>MF-210A →</t>
  </si>
  <si>
    <t>G_C100_1 →</t>
  </si>
  <si>
    <t>L001010101000037 →</t>
  </si>
  <si>
    <t>G200 →</t>
  </si>
  <si>
    <t>MA-YJ-0010 →</t>
  </si>
  <si>
    <t>MA-YJ-0020 →</t>
  </si>
  <si>
    <t>ZT000007 →</t>
  </si>
  <si>
    <t>ZT000010 →</t>
  </si>
  <si>
    <t>ZT000020 →</t>
  </si>
  <si>
    <t>ZT000021 →</t>
  </si>
  <si>
    <t>MTG-0011 →</t>
  </si>
  <si>
    <t>PC_0442-024 →</t>
  </si>
  <si>
    <t>M002005 →</t>
  </si>
  <si>
    <t>M2-0200 →</t>
  </si>
  <si>
    <t>MTG-01 →</t>
  </si>
  <si>
    <t>PC_0442-026 →</t>
  </si>
  <si>
    <t>MTG-004 →</t>
  </si>
  <si>
    <t>MTB04 →</t>
  </si>
  <si>
    <t>PC_0442-212 →</t>
  </si>
  <si>
    <t>M002020 →</t>
  </si>
  <si>
    <t>MTG-0051 →</t>
  </si>
  <si>
    <t>PC_0442-206 →</t>
  </si>
  <si>
    <t>MTG-013 →</t>
  </si>
  <si>
    <t>M002030 →</t>
  </si>
  <si>
    <t>MTG-009 →</t>
  </si>
  <si>
    <t>MTG-020 →</t>
  </si>
  <si>
    <t>PC_0432-230 →</t>
  </si>
  <si>
    <t>MTG-029 →</t>
  </si>
  <si>
    <t>PC_0432-220 →</t>
  </si>
  <si>
    <t>MTG-022 →</t>
  </si>
  <si>
    <t>PC_0432-130 →</t>
  </si>
  <si>
    <t>MTG-021 →</t>
  </si>
  <si>
    <t>PC_0432-140 →</t>
  </si>
  <si>
    <t>MTG-028 →</t>
  </si>
  <si>
    <t>PC_0432-150 →</t>
  </si>
  <si>
    <t>MTG-023 →</t>
  </si>
  <si>
    <t>MTG-024 →</t>
  </si>
  <si>
    <t>MTG-027 →</t>
  </si>
  <si>
    <t>MTG-026 →</t>
  </si>
  <si>
    <t>MTG-025 →</t>
  </si>
  <si>
    <t>MTG-101 →</t>
  </si>
  <si>
    <t>PC_0422-325 →</t>
  </si>
  <si>
    <t>MTG-102 →</t>
  </si>
  <si>
    <t>MTG-110 →</t>
  </si>
  <si>
    <t>MTG-039 →</t>
  </si>
  <si>
    <t>MTG-134 →</t>
  </si>
  <si>
    <t>MTG-047 →</t>
  </si>
  <si>
    <t>MTG-135 →</t>
  </si>
  <si>
    <t>MTG-136 →</t>
  </si>
  <si>
    <t>MTG-900 →</t>
  </si>
  <si>
    <t>_CDK520000000 →</t>
  </si>
  <si>
    <t>_CED001010000 →</t>
  </si>
  <si>
    <t>M30111520 →</t>
  </si>
  <si>
    <t>_CEC110120010 →</t>
  </si>
  <si>
    <t>KC06-12135 →</t>
  </si>
  <si>
    <t>PA-11500010S →</t>
  </si>
  <si>
    <t>MA0140 →</t>
  </si>
  <si>
    <t>_AFA121001000 →</t>
  </si>
  <si>
    <t>M0195036 →</t>
  </si>
  <si>
    <t>KA15-60151 →</t>
  </si>
  <si>
    <t>M-H-PUK-6 →</t>
  </si>
  <si>
    <t>JD-01-W001-1 →</t>
  </si>
  <si>
    <t>JA-17-0801 →</t>
  </si>
  <si>
    <t>MB-003 →</t>
  </si>
  <si>
    <t>KA01-012517J →</t>
  </si>
  <si>
    <t>M-H-PUK-5 →</t>
  </si>
  <si>
    <t>KA15-60150 →</t>
  </si>
  <si>
    <t>MF93090 →</t>
  </si>
  <si>
    <t>MF93091 →</t>
  </si>
  <si>
    <t>ZL1900_0050 →</t>
  </si>
  <si>
    <t>ZL1900_0010 →</t>
  </si>
  <si>
    <t>ZL1900_0020 →</t>
  </si>
  <si>
    <t>M30111541-1 →</t>
  </si>
  <si>
    <t>ZL1900_0040 →</t>
  </si>
  <si>
    <t>M30121702 →</t>
  </si>
  <si>
    <t>M0717051 →</t>
  </si>
  <si>
    <t>_CLG801100800 →</t>
  </si>
  <si>
    <t>_CLA102030000 →</t>
  </si>
  <si>
    <t>MA-ST-E5516 →</t>
  </si>
  <si>
    <t>MA-ST-E5517 →</t>
  </si>
  <si>
    <t>JE-01-1000 →</t>
  </si>
  <si>
    <t>M0000040 →</t>
  </si>
  <si>
    <t>JE-01-2000 →</t>
  </si>
  <si>
    <t>M3447516-1 →</t>
  </si>
  <si>
    <t>JA-14-0800 →</t>
  </si>
  <si>
    <t>MZ00080 →</t>
  </si>
  <si>
    <t>MF3230 →</t>
  </si>
  <si>
    <t>KA01-0125117 →</t>
  </si>
  <si>
    <t>ZL1900_0000 →</t>
  </si>
  <si>
    <t>MF-210D →</t>
  </si>
  <si>
    <t>_CLG801100810 →</t>
  </si>
  <si>
    <t>ZL1900_0030 →</t>
  </si>
  <si>
    <t>MP0110 →</t>
  </si>
  <si>
    <t>_CLF101103500 →</t>
  </si>
  <si>
    <t>HA-01-001 →</t>
  </si>
  <si>
    <t>HA-01-002 →</t>
  </si>
  <si>
    <t>HA-01-003 →</t>
  </si>
  <si>
    <t>MA0033 →</t>
  </si>
  <si>
    <t>MA0040 →</t>
  </si>
  <si>
    <t>KC03-13180 →</t>
  </si>
  <si>
    <t>TO-CDI52000N010 →</t>
  </si>
  <si>
    <t>M4014179 →</t>
  </si>
  <si>
    <t>M30121703 →</t>
  </si>
  <si>
    <t>L001010101000038 →</t>
  </si>
  <si>
    <t>E00000201004000000 →</t>
  </si>
  <si>
    <t>GCDK520000000 →</t>
  </si>
  <si>
    <t>GCED001010000 →</t>
  </si>
  <si>
    <t>GCEC110120010 →</t>
  </si>
  <si>
    <t>M30111541-2 →</t>
  </si>
  <si>
    <t>L001010101000021 →</t>
  </si>
  <si>
    <t>MA0100 →</t>
  </si>
  <si>
    <t>GAFA121001000 →</t>
  </si>
  <si>
    <t>G_KA15-60151_4 →</t>
  </si>
  <si>
    <t>L001010101000009 →</t>
  </si>
  <si>
    <t>L001010101000023 →</t>
  </si>
  <si>
    <t>MA1-080 →</t>
  </si>
  <si>
    <t>M4092005 →</t>
  </si>
  <si>
    <t>MG3-035 →</t>
  </si>
  <si>
    <t>_ANM020100000 →</t>
  </si>
  <si>
    <t>G_KA15-60150_3 →</t>
  </si>
  <si>
    <t>_CDE130110000 →</t>
  </si>
  <si>
    <t>_CDE110000100 →</t>
  </si>
  <si>
    <t>_CDF310000000 →</t>
  </si>
  <si>
    <t>PC_0313-181 →</t>
  </si>
  <si>
    <t>GCLA102030000 →</t>
  </si>
  <si>
    <t>GCLG801100800 →</t>
  </si>
  <si>
    <t>L001010101000028 →</t>
  </si>
  <si>
    <t>GCLG801100810 →</t>
  </si>
  <si>
    <t>_CDH110000020 →</t>
  </si>
  <si>
    <t>GCLF101103500 →</t>
  </si>
  <si>
    <t>HA-01-005 →</t>
  </si>
  <si>
    <t>HA-01-006 →</t>
  </si>
  <si>
    <t>GANM020100000 →</t>
  </si>
  <si>
    <t>GCDE130110000 →</t>
  </si>
  <si>
    <t>GCDE110000100 →</t>
  </si>
  <si>
    <t>GCDF310000000 →</t>
  </si>
  <si>
    <t>GCDH110000020 →</t>
  </si>
  <si>
    <t>송파2동 복합청사 신축공사(건축)-긴급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</si>
</sst>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₩&quot;* #,##0_-;\-&quot;₩&quot;* #,##0_-;_-&quot;₩&quot;* &quot;-&quot;_-;_-@_-"/>
    <numFmt numFmtId="41" formatCode="_-* #,##0_-;\-* #,##0_-;_-* &quot;-&quot;_-;_-@_-"/>
    <numFmt numFmtId="176" formatCode="#,###"/>
    <numFmt numFmtId="177" formatCode="#,##0.00#"/>
    <numFmt numFmtId="178" formatCode="#,##0.0"/>
    <numFmt numFmtId="179" formatCode="#,##0_ ;[Red]\-#,##0\ "/>
    <numFmt numFmtId="180" formatCode="0.00_);[Red]\(0.00\)"/>
    <numFmt numFmtId="181" formatCode="0.00_ "/>
    <numFmt numFmtId="182" formatCode="#,##0_ "/>
    <numFmt numFmtId="183" formatCode="#,##0.0_ "/>
    <numFmt numFmtId="184" formatCode="General;\-General\,&quot;&quot;;@"/>
    <numFmt numFmtId="185" formatCode="#,###;\-#,###;&quot;&quot;;@"/>
    <numFmt numFmtId="186" formatCode="#,###.00;\-#,###.00;&quot;&quot;;@"/>
    <numFmt numFmtId="187" formatCode="#,###.0;\-#,###.0;&quot;&quot;;@"/>
    <numFmt numFmtId="188" formatCode="#,###.000;\-#,###.000;&quot;&quot;;@"/>
  </numFmts>
  <fonts count="3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u/>
      <sz val="24"/>
      <color theme="1"/>
      <name val="돋움체"/>
      <family val="3"/>
      <charset val="129"/>
    </font>
    <font>
      <b/>
      <u/>
      <sz val="20"/>
      <color theme="1"/>
      <name val="돋움체"/>
      <family val="3"/>
      <charset val="129"/>
    </font>
    <font>
      <sz val="20"/>
      <color theme="1"/>
      <name val="맑은 고딕"/>
      <family val="2"/>
      <charset val="129"/>
      <scheme val="minor"/>
    </font>
    <font>
      <b/>
      <u/>
      <sz val="18"/>
      <color theme="1"/>
      <name val="돋움체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가는안상수체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4"/>
      <color rgb="FFFF0000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u/>
      <sz val="16"/>
      <color theme="1"/>
      <name val="돋움체"/>
      <family val="3"/>
      <charset val="129"/>
    </font>
    <font>
      <sz val="11"/>
      <name val="돋움"/>
      <family val="3"/>
      <charset val="129"/>
    </font>
    <font>
      <b/>
      <sz val="11"/>
      <name val="새굴림"/>
      <family val="1"/>
      <charset val="129"/>
    </font>
    <font>
      <sz val="11"/>
      <color theme="1"/>
      <name val="돋움체"/>
      <family val="3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8"/>
      <color indexed="8"/>
      <name val="굴림"/>
      <family val="3"/>
      <charset val="129"/>
    </font>
    <font>
      <u/>
      <sz val="8"/>
      <color indexed="30"/>
      <name val="굴림"/>
      <family val="3"/>
      <charset val="129"/>
    </font>
    <font>
      <sz val="8"/>
      <color indexed="22"/>
      <name val="굴림"/>
      <family val="3"/>
      <charset val="129"/>
    </font>
    <font>
      <sz val="8"/>
      <color indexed="8"/>
      <name val="Arial"/>
      <family val="2"/>
    </font>
    <font>
      <u/>
      <sz val="8"/>
      <color indexed="12"/>
      <name val="굴림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돋움체"/>
      <family val="3"/>
      <charset val="129"/>
    </font>
    <font>
      <sz val="11"/>
      <color indexed="8"/>
      <name val="맑은 고딕"/>
      <family val="3"/>
      <charset val="129"/>
    </font>
    <font>
      <b/>
      <sz val="12"/>
      <color rgb="FF008000"/>
      <name val="굴림체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44"/>
        <bgColor indexed="9"/>
      </patternFill>
    </fill>
    <fill>
      <patternFill patternType="solid">
        <fgColor indexed="22"/>
        <bgColor indexed="9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/>
    <xf numFmtId="0" fontId="2" fillId="0" borderId="0">
      <alignment vertical="center"/>
    </xf>
    <xf numFmtId="0" fontId="22" fillId="0" borderId="0"/>
    <xf numFmtId="41" fontId="29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226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9" xfId="0" quotePrefix="1" applyFont="1" applyBorder="1" applyAlignment="1">
      <alignment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16" xfId="0" applyBorder="1">
      <alignment vertical="center"/>
    </xf>
    <xf numFmtId="179" fontId="0" fillId="0" borderId="0" xfId="0" applyNumberFormat="1">
      <alignment vertical="center"/>
    </xf>
    <xf numFmtId="0" fontId="0" fillId="0" borderId="9" xfId="0" applyBorder="1" applyAlignment="1">
      <alignment horizontal="center" vertical="center"/>
    </xf>
    <xf numFmtId="179" fontId="0" fillId="2" borderId="9" xfId="0" applyNumberFormat="1" applyFill="1" applyBorder="1" applyAlignment="1">
      <alignment horizontal="center" vertical="center"/>
    </xf>
    <xf numFmtId="179" fontId="0" fillId="0" borderId="9" xfId="0" applyNumberFormat="1" applyBorder="1" applyAlignment="1">
      <alignment horizontal="center" vertical="center"/>
    </xf>
    <xf numFmtId="180" fontId="10" fillId="0" borderId="0" xfId="0" applyNumberFormat="1" applyFont="1">
      <alignment vertical="center"/>
    </xf>
    <xf numFmtId="41" fontId="10" fillId="0" borderId="0" xfId="1" applyFont="1">
      <alignment vertical="center"/>
    </xf>
    <xf numFmtId="0" fontId="0" fillId="2" borderId="14" xfId="0" applyFill="1" applyBorder="1">
      <alignment vertical="center"/>
    </xf>
    <xf numFmtId="0" fontId="0" fillId="2" borderId="9" xfId="0" applyFill="1" applyBorder="1" applyAlignment="1">
      <alignment horizontal="center" vertical="center"/>
    </xf>
    <xf numFmtId="0" fontId="0" fillId="2" borderId="15" xfId="0" applyFill="1" applyBorder="1">
      <alignment vertical="center"/>
    </xf>
    <xf numFmtId="180" fontId="10" fillId="2" borderId="0" xfId="0" applyNumberFormat="1" applyFont="1" applyFill="1">
      <alignment vertical="center"/>
    </xf>
    <xf numFmtId="0" fontId="0" fillId="2" borderId="0" xfId="0" applyFill="1">
      <alignment vertical="center"/>
    </xf>
    <xf numFmtId="179" fontId="0" fillId="3" borderId="9" xfId="0" applyNumberFormat="1" applyFill="1" applyBorder="1" applyAlignment="1">
      <alignment horizontal="center" vertical="center"/>
    </xf>
    <xf numFmtId="180" fontId="0" fillId="0" borderId="0" xfId="0" applyNumberFormat="1">
      <alignment vertical="center"/>
    </xf>
    <xf numFmtId="0" fontId="10" fillId="0" borderId="0" xfId="0" applyFont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9" fontId="10" fillId="0" borderId="0" xfId="0" applyNumberFormat="1" applyFont="1">
      <alignment vertical="center"/>
    </xf>
    <xf numFmtId="0" fontId="11" fillId="0" borderId="0" xfId="0" applyFont="1">
      <alignment vertical="center"/>
    </xf>
    <xf numFmtId="41" fontId="12" fillId="0" borderId="0" xfId="1" applyFont="1">
      <alignment vertical="center"/>
    </xf>
    <xf numFmtId="0" fontId="13" fillId="0" borderId="0" xfId="0" applyFont="1">
      <alignment vertical="center"/>
    </xf>
    <xf numFmtId="179" fontId="13" fillId="0" borderId="0" xfId="0" applyNumberFormat="1" applyFont="1">
      <alignment vertical="center"/>
    </xf>
    <xf numFmtId="0" fontId="5" fillId="0" borderId="0" xfId="0" applyFont="1">
      <alignment vertical="center"/>
    </xf>
    <xf numFmtId="41" fontId="0" fillId="0" borderId="0" xfId="0" applyNumberFormat="1">
      <alignment vertical="center"/>
    </xf>
    <xf numFmtId="181" fontId="14" fillId="0" borderId="0" xfId="0" applyNumberFormat="1" applyFont="1">
      <alignment vertical="center"/>
    </xf>
    <xf numFmtId="0" fontId="14" fillId="0" borderId="0" xfId="0" applyFont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9" xfId="0" quotePrefix="1" applyFont="1" applyBorder="1" applyAlignment="1">
      <alignment horizontal="center" vertical="center" wrapText="1"/>
    </xf>
    <xf numFmtId="0" fontId="0" fillId="0" borderId="9" xfId="0" quotePrefix="1" applyBorder="1" applyAlignment="1">
      <alignment horizontal="center" vertical="center" wrapText="1"/>
    </xf>
    <xf numFmtId="176" fontId="0" fillId="0" borderId="9" xfId="0" applyNumberFormat="1" applyBorder="1" applyAlignment="1">
      <alignment vertical="center" wrapText="1"/>
    </xf>
    <xf numFmtId="0" fontId="0" fillId="0" borderId="9" xfId="0" quotePrefix="1" applyBorder="1" applyAlignment="1">
      <alignment vertical="center" wrapText="1"/>
    </xf>
    <xf numFmtId="0" fontId="0" fillId="4" borderId="9" xfId="0" quotePrefix="1" applyFill="1" applyBorder="1" applyAlignment="1">
      <alignment horizontal="center" vertical="center" wrapText="1"/>
    </xf>
    <xf numFmtId="0" fontId="19" fillId="0" borderId="0" xfId="0" applyFont="1">
      <alignment vertical="center"/>
    </xf>
    <xf numFmtId="0" fontId="19" fillId="0" borderId="2" xfId="0" quotePrefix="1" applyFont="1" applyBorder="1">
      <alignment vertical="center"/>
    </xf>
    <xf numFmtId="0" fontId="19" fillId="0" borderId="3" xfId="0" applyFont="1" applyBorder="1">
      <alignment vertical="center"/>
    </xf>
    <xf numFmtId="0" fontId="19" fillId="0" borderId="4" xfId="0" applyFont="1" applyBorder="1">
      <alignment vertical="center"/>
    </xf>
    <xf numFmtId="0" fontId="19" fillId="0" borderId="0" xfId="0" quotePrefix="1" applyFont="1">
      <alignment vertical="center"/>
    </xf>
    <xf numFmtId="0" fontId="19" fillId="0" borderId="6" xfId="0" applyFont="1" applyBorder="1">
      <alignment vertical="center"/>
    </xf>
    <xf numFmtId="0" fontId="19" fillId="0" borderId="7" xfId="0" applyFont="1" applyBorder="1">
      <alignment vertical="center"/>
    </xf>
    <xf numFmtId="177" fontId="19" fillId="0" borderId="7" xfId="0" applyNumberFormat="1" applyFont="1" applyBorder="1">
      <alignment vertical="center"/>
    </xf>
    <xf numFmtId="178" fontId="19" fillId="0" borderId="7" xfId="0" applyNumberFormat="1" applyFont="1" applyBorder="1">
      <alignment vertical="center"/>
    </xf>
    <xf numFmtId="0" fontId="19" fillId="0" borderId="8" xfId="0" applyFont="1" applyBorder="1">
      <alignment vertical="center"/>
    </xf>
    <xf numFmtId="0" fontId="19" fillId="0" borderId="9" xfId="0" quotePrefix="1" applyFont="1" applyBorder="1" applyAlignment="1">
      <alignment vertical="center" wrapText="1"/>
    </xf>
    <xf numFmtId="0" fontId="19" fillId="0" borderId="9" xfId="0" applyFont="1" applyBorder="1" applyAlignment="1">
      <alignment vertical="center" wrapText="1"/>
    </xf>
    <xf numFmtId="177" fontId="19" fillId="0" borderId="9" xfId="0" applyNumberFormat="1" applyFont="1" applyBorder="1" applyAlignment="1">
      <alignment vertical="center" wrapText="1"/>
    </xf>
    <xf numFmtId="178" fontId="19" fillId="0" borderId="9" xfId="0" applyNumberFormat="1" applyFont="1" applyBorder="1" applyAlignment="1">
      <alignment vertical="center" wrapText="1"/>
    </xf>
    <xf numFmtId="0" fontId="2" fillId="0" borderId="0" xfId="3">
      <alignment vertical="center"/>
    </xf>
    <xf numFmtId="0" fontId="21" fillId="0" borderId="9" xfId="3" applyFont="1" applyBorder="1" applyAlignment="1">
      <alignment horizontal="center" vertical="center"/>
    </xf>
    <xf numFmtId="182" fontId="2" fillId="0" borderId="9" xfId="3" quotePrefix="1" applyNumberFormat="1" applyBorder="1">
      <alignment vertical="center"/>
    </xf>
    <xf numFmtId="182" fontId="2" fillId="0" borderId="9" xfId="3" applyNumberFormat="1" applyBorder="1">
      <alignment vertical="center"/>
    </xf>
    <xf numFmtId="0" fontId="21" fillId="0" borderId="0" xfId="3" applyFont="1">
      <alignment vertical="center"/>
    </xf>
    <xf numFmtId="182" fontId="21" fillId="0" borderId="9" xfId="3" applyNumberFormat="1" applyFont="1" applyBorder="1" applyAlignment="1">
      <alignment horizontal="center" vertical="center"/>
    </xf>
    <xf numFmtId="182" fontId="3" fillId="5" borderId="9" xfId="3" applyNumberFormat="1" applyFont="1" applyFill="1" applyBorder="1">
      <alignment vertical="center"/>
    </xf>
    <xf numFmtId="0" fontId="3" fillId="5" borderId="9" xfId="3" applyFont="1" applyFill="1" applyBorder="1">
      <alignment vertical="center"/>
    </xf>
    <xf numFmtId="0" fontId="2" fillId="0" borderId="9" xfId="3" applyBorder="1">
      <alignment vertical="center"/>
    </xf>
    <xf numFmtId="0" fontId="2" fillId="0" borderId="9" xfId="3" quotePrefix="1" applyBorder="1">
      <alignment vertical="center"/>
    </xf>
    <xf numFmtId="183" fontId="2" fillId="0" borderId="9" xfId="3" applyNumberFormat="1" applyBorder="1">
      <alignment vertical="center"/>
    </xf>
    <xf numFmtId="181" fontId="2" fillId="0" borderId="9" xfId="3" applyNumberFormat="1" applyBorder="1">
      <alignment vertical="center"/>
    </xf>
    <xf numFmtId="0" fontId="22" fillId="0" borderId="0" xfId="4"/>
    <xf numFmtId="184" fontId="22" fillId="6" borderId="39" xfId="4" applyNumberFormat="1" applyFill="1" applyBorder="1" applyAlignment="1">
      <alignment horizontal="center" vertical="center"/>
    </xf>
    <xf numFmtId="184" fontId="22" fillId="0" borderId="9" xfId="4" applyNumberFormat="1" applyBorder="1" applyAlignment="1">
      <alignment horizontal="center" vertical="center"/>
    </xf>
    <xf numFmtId="184" fontId="22" fillId="0" borderId="41" xfId="4" applyNumberFormat="1" applyBorder="1" applyAlignment="1">
      <alignment vertical="center"/>
    </xf>
    <xf numFmtId="184" fontId="22" fillId="0" borderId="9" xfId="4" applyNumberFormat="1" applyBorder="1" applyAlignment="1">
      <alignment vertical="center"/>
    </xf>
    <xf numFmtId="185" fontId="22" fillId="0" borderId="9" xfId="4" applyNumberFormat="1" applyBorder="1" applyAlignment="1">
      <alignment vertical="center"/>
    </xf>
    <xf numFmtId="184" fontId="22" fillId="0" borderId="42" xfId="4" applyNumberFormat="1" applyBorder="1" applyAlignment="1">
      <alignment vertical="center" wrapText="1"/>
    </xf>
    <xf numFmtId="0" fontId="23" fillId="0" borderId="0" xfId="4" applyFont="1" applyAlignment="1">
      <alignment vertical="center"/>
    </xf>
    <xf numFmtId="184" fontId="22" fillId="0" borderId="41" xfId="4" applyNumberFormat="1" applyBorder="1" applyAlignment="1">
      <alignment horizontal="center" vertical="center"/>
    </xf>
    <xf numFmtId="184" fontId="22" fillId="0" borderId="42" xfId="4" applyNumberFormat="1" applyBorder="1" applyAlignment="1">
      <alignment horizontal="center" vertical="center" wrapText="1"/>
    </xf>
    <xf numFmtId="184" fontId="22" fillId="7" borderId="41" xfId="4" applyNumberFormat="1" applyFill="1" applyBorder="1" applyAlignment="1">
      <alignment vertical="center"/>
    </xf>
    <xf numFmtId="184" fontId="22" fillId="7" borderId="9" xfId="4" applyNumberFormat="1" applyFill="1" applyBorder="1" applyAlignment="1">
      <alignment vertical="center"/>
    </xf>
    <xf numFmtId="185" fontId="22" fillId="7" borderId="9" xfId="4" applyNumberFormat="1" applyFill="1" applyBorder="1" applyAlignment="1">
      <alignment vertical="center"/>
    </xf>
    <xf numFmtId="184" fontId="22" fillId="7" borderId="42" xfId="4" applyNumberFormat="1" applyFill="1" applyBorder="1" applyAlignment="1">
      <alignment vertical="center" wrapText="1"/>
    </xf>
    <xf numFmtId="0" fontId="24" fillId="0" borderId="9" xfId="4" applyFont="1" applyBorder="1" applyAlignment="1">
      <alignment vertical="center"/>
    </xf>
    <xf numFmtId="0" fontId="22" fillId="8" borderId="9" xfId="4" applyFill="1" applyBorder="1" applyAlignment="1">
      <alignment vertical="center"/>
    </xf>
    <xf numFmtId="0" fontId="22" fillId="9" borderId="9" xfId="4" applyFill="1" applyBorder="1" applyAlignment="1">
      <alignment vertical="center"/>
    </xf>
    <xf numFmtId="184" fontId="22" fillId="0" borderId="38" xfId="4" applyNumberFormat="1" applyBorder="1" applyAlignment="1">
      <alignment horizontal="center" vertical="center"/>
    </xf>
    <xf numFmtId="184" fontId="22" fillId="0" borderId="39" xfId="4" applyNumberFormat="1" applyBorder="1" applyAlignment="1">
      <alignment horizontal="center" vertical="center"/>
    </xf>
    <xf numFmtId="184" fontId="22" fillId="0" borderId="40" xfId="4" applyNumberFormat="1" applyBorder="1" applyAlignment="1">
      <alignment horizontal="center" vertical="center" wrapText="1"/>
    </xf>
    <xf numFmtId="0" fontId="26" fillId="0" borderId="0" xfId="4" applyFont="1" applyAlignment="1">
      <alignment vertical="center"/>
    </xf>
    <xf numFmtId="186" fontId="22" fillId="0" borderId="9" xfId="4" applyNumberFormat="1" applyBorder="1" applyAlignment="1">
      <alignment vertical="center"/>
    </xf>
    <xf numFmtId="187" fontId="22" fillId="0" borderId="9" xfId="4" applyNumberFormat="1" applyBorder="1" applyAlignment="1">
      <alignment vertical="center"/>
    </xf>
    <xf numFmtId="188" fontId="22" fillId="0" borderId="9" xfId="4" applyNumberFormat="1" applyBorder="1" applyAlignment="1">
      <alignment vertical="center"/>
    </xf>
    <xf numFmtId="184" fontId="22" fillId="0" borderId="43" xfId="4" applyNumberFormat="1" applyBorder="1" applyAlignment="1">
      <alignment vertical="center"/>
    </xf>
    <xf numFmtId="184" fontId="22" fillId="0" borderId="5" xfId="4" applyNumberFormat="1" applyBorder="1" applyAlignment="1">
      <alignment vertical="center"/>
    </xf>
    <xf numFmtId="185" fontId="22" fillId="0" borderId="5" xfId="4" applyNumberFormat="1" applyBorder="1" applyAlignment="1">
      <alignment vertical="center"/>
    </xf>
    <xf numFmtId="184" fontId="22" fillId="0" borderId="44" xfId="4" applyNumberFormat="1" applyBorder="1" applyAlignment="1">
      <alignment vertical="center" wrapText="1"/>
    </xf>
    <xf numFmtId="176" fontId="19" fillId="0" borderId="9" xfId="0" applyNumberFormat="1" applyFont="1" applyBorder="1" applyAlignment="1">
      <alignment vertical="center" wrapText="1"/>
    </xf>
    <xf numFmtId="0" fontId="20" fillId="0" borderId="9" xfId="0" quotePrefix="1" applyFont="1" applyBorder="1" applyAlignment="1">
      <alignment horizontal="center" vertical="center"/>
    </xf>
    <xf numFmtId="0" fontId="18" fillId="11" borderId="9" xfId="0" quotePrefix="1" applyFont="1" applyFill="1" applyBorder="1" applyAlignment="1">
      <alignment horizontal="center" vertical="center" wrapText="1"/>
    </xf>
    <xf numFmtId="0" fontId="0" fillId="11" borderId="9" xfId="0" quotePrefix="1" applyFill="1" applyBorder="1" applyAlignment="1">
      <alignment horizontal="center" vertical="center" wrapText="1"/>
    </xf>
    <xf numFmtId="176" fontId="0" fillId="11" borderId="9" xfId="0" applyNumberFormat="1" applyFill="1" applyBorder="1" applyAlignment="1">
      <alignment vertical="center" wrapText="1"/>
    </xf>
    <xf numFmtId="0" fontId="0" fillId="11" borderId="9" xfId="0" quotePrefix="1" applyFill="1" applyBorder="1" applyAlignment="1">
      <alignment vertical="center" wrapText="1"/>
    </xf>
    <xf numFmtId="0" fontId="3" fillId="0" borderId="0" xfId="0" applyFont="1">
      <alignment vertical="center"/>
    </xf>
    <xf numFmtId="176" fontId="3" fillId="10" borderId="9" xfId="0" applyNumberFormat="1" applyFont="1" applyFill="1" applyBorder="1" applyAlignment="1">
      <alignment vertical="center" wrapText="1"/>
    </xf>
    <xf numFmtId="0" fontId="3" fillId="10" borderId="9" xfId="0" quotePrefix="1" applyFont="1" applyFill="1" applyBorder="1" applyAlignment="1">
      <alignment vertical="center" wrapText="1"/>
    </xf>
    <xf numFmtId="41" fontId="3" fillId="0" borderId="0" xfId="1" applyFont="1">
      <alignment vertical="center"/>
    </xf>
    <xf numFmtId="41" fontId="3" fillId="0" borderId="0" xfId="0" applyNumberFormat="1" applyFont="1">
      <alignment vertical="center"/>
    </xf>
    <xf numFmtId="0" fontId="0" fillId="0" borderId="9" xfId="0" quotePrefix="1" applyBorder="1" applyAlignment="1">
      <alignment vertical="center" wrapText="1"/>
    </xf>
    <xf numFmtId="177" fontId="19" fillId="7" borderId="9" xfId="0" applyNumberFormat="1" applyFont="1" applyFill="1" applyBorder="1" applyAlignment="1">
      <alignment vertical="center" wrapText="1"/>
    </xf>
    <xf numFmtId="178" fontId="19" fillId="7" borderId="9" xfId="0" applyNumberFormat="1" applyFont="1" applyFill="1" applyBorder="1" applyAlignment="1">
      <alignment vertical="center" wrapText="1"/>
    </xf>
    <xf numFmtId="0" fontId="19" fillId="0" borderId="9" xfId="0" quotePrefix="1" applyFont="1" applyFill="1" applyBorder="1" applyAlignment="1">
      <alignment vertical="center" wrapText="1"/>
    </xf>
    <xf numFmtId="0" fontId="19" fillId="0" borderId="9" xfId="0" applyFont="1" applyFill="1" applyBorder="1" applyAlignment="1">
      <alignment vertical="center" wrapText="1"/>
    </xf>
    <xf numFmtId="177" fontId="19" fillId="0" borderId="9" xfId="0" applyNumberFormat="1" applyFont="1" applyFill="1" applyBorder="1" applyAlignment="1">
      <alignment vertical="center" wrapText="1"/>
    </xf>
    <xf numFmtId="178" fontId="19" fillId="0" borderId="9" xfId="0" applyNumberFormat="1" applyFont="1" applyFill="1" applyBorder="1" applyAlignment="1">
      <alignment vertical="center" wrapText="1"/>
    </xf>
    <xf numFmtId="0" fontId="19" fillId="0" borderId="0" xfId="0" quotePrefix="1" applyFont="1" applyFill="1">
      <alignment vertical="center"/>
    </xf>
    <xf numFmtId="0" fontId="19" fillId="0" borderId="0" xfId="0" applyFont="1" applyFill="1">
      <alignment vertical="center"/>
    </xf>
    <xf numFmtId="176" fontId="19" fillId="7" borderId="9" xfId="0" applyNumberFormat="1" applyFont="1" applyFill="1" applyBorder="1" applyAlignment="1">
      <alignment vertical="center" wrapText="1"/>
    </xf>
    <xf numFmtId="176" fontId="19" fillId="0" borderId="9" xfId="0" applyNumberFormat="1" applyFont="1" applyFill="1" applyBorder="1" applyAlignment="1">
      <alignment vertical="center" wrapText="1"/>
    </xf>
    <xf numFmtId="176" fontId="0" fillId="7" borderId="9" xfId="0" applyNumberFormat="1" applyFill="1" applyBorder="1" applyAlignment="1">
      <alignment vertical="center" wrapText="1"/>
    </xf>
    <xf numFmtId="184" fontId="22" fillId="7" borderId="9" xfId="4" applyNumberFormat="1" applyFill="1" applyBorder="1" applyAlignment="1">
      <alignment horizontal="center" vertical="center"/>
    </xf>
    <xf numFmtId="187" fontId="22" fillId="7" borderId="9" xfId="4" applyNumberFormat="1" applyFill="1" applyBorder="1" applyAlignment="1">
      <alignment vertical="center"/>
    </xf>
    <xf numFmtId="186" fontId="22" fillId="7" borderId="9" xfId="4" applyNumberFormat="1" applyFill="1" applyBorder="1" applyAlignment="1">
      <alignment vertical="center"/>
    </xf>
    <xf numFmtId="184" fontId="22" fillId="0" borderId="41" xfId="4" applyNumberFormat="1" applyFill="1" applyBorder="1" applyAlignment="1">
      <alignment vertical="center"/>
    </xf>
    <xf numFmtId="184" fontId="22" fillId="0" borderId="9" xfId="4" applyNumberFormat="1" applyFill="1" applyBorder="1" applyAlignment="1">
      <alignment vertical="center"/>
    </xf>
    <xf numFmtId="185" fontId="22" fillId="0" borderId="9" xfId="4" applyNumberFormat="1" applyFill="1" applyBorder="1" applyAlignment="1">
      <alignment vertical="center"/>
    </xf>
    <xf numFmtId="184" fontId="22" fillId="0" borderId="42" xfId="4" applyNumberFormat="1" applyFill="1" applyBorder="1" applyAlignment="1">
      <alignment vertical="center" wrapText="1"/>
    </xf>
    <xf numFmtId="0" fontId="22" fillId="0" borderId="0" xfId="4" applyFill="1"/>
    <xf numFmtId="0" fontId="23" fillId="0" borderId="0" xfId="4" applyFont="1" applyFill="1" applyAlignment="1">
      <alignment vertical="center"/>
    </xf>
    <xf numFmtId="184" fontId="22" fillId="0" borderId="9" xfId="4" applyNumberFormat="1" applyFill="1" applyBorder="1" applyAlignment="1">
      <alignment horizontal="center" vertical="center"/>
    </xf>
    <xf numFmtId="182" fontId="2" fillId="7" borderId="9" xfId="3" quotePrefix="1" applyNumberFormat="1" applyFill="1" applyBorder="1">
      <alignment vertical="center"/>
    </xf>
    <xf numFmtId="0" fontId="2" fillId="7" borderId="9" xfId="3" applyFill="1" applyBorder="1">
      <alignment vertical="center"/>
    </xf>
    <xf numFmtId="182" fontId="2" fillId="7" borderId="9" xfId="3" applyNumberFormat="1" applyFill="1" applyBorder="1">
      <alignment vertical="center"/>
    </xf>
    <xf numFmtId="0" fontId="19" fillId="7" borderId="9" xfId="0" quotePrefix="1" applyFont="1" applyFill="1" applyBorder="1" applyAlignment="1">
      <alignment vertical="center" wrapText="1"/>
    </xf>
    <xf numFmtId="0" fontId="19" fillId="7" borderId="9" xfId="0" applyFont="1" applyFill="1" applyBorder="1" applyAlignment="1">
      <alignment vertical="center" wrapText="1"/>
    </xf>
    <xf numFmtId="0" fontId="0" fillId="0" borderId="9" xfId="0" quotePrefix="1" applyBorder="1" applyAlignment="1">
      <alignment vertical="center" wrapText="1"/>
    </xf>
    <xf numFmtId="42" fontId="22" fillId="7" borderId="9" xfId="4" applyNumberFormat="1" applyFill="1" applyBorder="1" applyAlignment="1">
      <alignment horizontal="right" vertical="center"/>
    </xf>
    <xf numFmtId="184" fontId="22" fillId="7" borderId="9" xfId="4" applyNumberFormat="1" applyFill="1" applyBorder="1" applyAlignment="1">
      <alignment horizontal="right" vertical="center"/>
    </xf>
    <xf numFmtId="0" fontId="0" fillId="3" borderId="19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179" fontId="0" fillId="3" borderId="19" xfId="0" applyNumberFormat="1" applyFill="1" applyBorder="1" applyAlignment="1">
      <alignment horizontal="center" vertical="center"/>
    </xf>
    <xf numFmtId="179" fontId="0" fillId="3" borderId="21" xfId="0" applyNumberFormat="1" applyFill="1" applyBorder="1" applyAlignment="1">
      <alignment horizontal="center" vertical="center"/>
    </xf>
    <xf numFmtId="179" fontId="0" fillId="2" borderId="19" xfId="0" applyNumberFormat="1" applyFill="1" applyBorder="1" applyAlignment="1">
      <alignment horizontal="center" vertical="center"/>
    </xf>
    <xf numFmtId="179" fontId="0" fillId="2" borderId="21" xfId="0" applyNumberForma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79" fontId="0" fillId="0" borderId="19" xfId="0" applyNumberFormat="1" applyBorder="1" applyAlignment="1">
      <alignment horizontal="center" vertical="center"/>
    </xf>
    <xf numFmtId="179" fontId="0" fillId="0" borderId="21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7" fillId="0" borderId="27" xfId="2" applyFont="1" applyBorder="1" applyAlignment="1">
      <alignment horizontal="left" vertical="center"/>
    </xf>
    <xf numFmtId="0" fontId="17" fillId="0" borderId="28" xfId="2" applyFont="1" applyBorder="1" applyAlignment="1">
      <alignment horizontal="left" vertical="center"/>
    </xf>
    <xf numFmtId="0" fontId="17" fillId="0" borderId="29" xfId="2" applyFont="1" applyBorder="1" applyAlignment="1">
      <alignment horizontal="left" vertical="center"/>
    </xf>
    <xf numFmtId="0" fontId="0" fillId="0" borderId="9" xfId="0" quotePrefix="1" applyBorder="1" applyAlignment="1">
      <alignment vertical="center" wrapText="1"/>
    </xf>
    <xf numFmtId="0" fontId="0" fillId="0" borderId="9" xfId="0" quotePrefix="1" applyBorder="1" applyAlignment="1">
      <alignment horizontal="center" vertical="center" wrapText="1"/>
    </xf>
    <xf numFmtId="0" fontId="0" fillId="0" borderId="19" xfId="0" quotePrefix="1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3" fillId="10" borderId="9" xfId="0" quotePrefix="1" applyFont="1" applyFill="1" applyBorder="1" applyAlignment="1">
      <alignment vertical="center" wrapText="1"/>
    </xf>
    <xf numFmtId="0" fontId="3" fillId="10" borderId="9" xfId="0" quotePrefix="1" applyFont="1" applyFill="1" applyBorder="1" applyAlignment="1">
      <alignment horizontal="center" vertical="center" wrapText="1"/>
    </xf>
    <xf numFmtId="0" fontId="0" fillId="0" borderId="19" xfId="0" quotePrefix="1" applyBorder="1" applyAlignment="1">
      <alignment vertical="center" wrapText="1"/>
    </xf>
    <xf numFmtId="0" fontId="0" fillId="0" borderId="20" xfId="0" quotePrefix="1" applyBorder="1" applyAlignment="1">
      <alignment vertical="center" wrapText="1"/>
    </xf>
    <xf numFmtId="0" fontId="0" fillId="0" borderId="21" xfId="0" quotePrefix="1" applyBorder="1" applyAlignment="1">
      <alignment vertical="center" wrapText="1"/>
    </xf>
    <xf numFmtId="0" fontId="28" fillId="0" borderId="16" xfId="0" quotePrefix="1" applyFont="1" applyBorder="1">
      <alignment vertical="center"/>
    </xf>
    <xf numFmtId="0" fontId="27" fillId="0" borderId="16" xfId="0" applyFont="1" applyBorder="1">
      <alignment vertical="center"/>
    </xf>
    <xf numFmtId="0" fontId="18" fillId="11" borderId="9" xfId="0" quotePrefix="1" applyFont="1" applyFill="1" applyBorder="1" applyAlignment="1">
      <alignment horizontal="center" vertical="center" wrapText="1"/>
    </xf>
    <xf numFmtId="0" fontId="0" fillId="0" borderId="9" xfId="0" quotePrefix="1" applyBorder="1" applyAlignment="1">
      <alignment horizontal="distributed" vertical="center" wrapText="1"/>
    </xf>
    <xf numFmtId="0" fontId="0" fillId="0" borderId="5" xfId="0" quotePrefix="1" applyBorder="1" applyAlignment="1">
      <alignment horizontal="distributed" vertical="center" wrapText="1"/>
    </xf>
    <xf numFmtId="0" fontId="0" fillId="0" borderId="1" xfId="0" applyBorder="1" applyAlignment="1">
      <alignment horizontal="distributed" vertical="center" wrapText="1"/>
    </xf>
    <xf numFmtId="0" fontId="0" fillId="0" borderId="10" xfId="0" applyBorder="1" applyAlignment="1">
      <alignment horizontal="distributed" vertical="center" wrapText="1"/>
    </xf>
    <xf numFmtId="0" fontId="0" fillId="4" borderId="9" xfId="0" quotePrefix="1" applyFill="1" applyBorder="1" applyAlignment="1">
      <alignment vertical="center" wrapText="1"/>
    </xf>
    <xf numFmtId="0" fontId="0" fillId="4" borderId="9" xfId="0" quotePrefix="1" applyFill="1" applyBorder="1" applyAlignment="1">
      <alignment horizontal="center" vertical="center" wrapText="1"/>
    </xf>
    <xf numFmtId="0" fontId="0" fillId="4" borderId="19" xfId="0" quotePrefix="1" applyFill="1" applyBorder="1" applyAlignment="1">
      <alignment vertical="center" wrapText="1"/>
    </xf>
    <xf numFmtId="0" fontId="0" fillId="4" borderId="20" xfId="0" quotePrefix="1" applyFill="1" applyBorder="1" applyAlignment="1">
      <alignment vertical="center" wrapText="1"/>
    </xf>
    <xf numFmtId="0" fontId="0" fillId="4" borderId="21" xfId="0" quotePrefix="1" applyFill="1" applyBorder="1" applyAlignment="1">
      <alignment vertical="center" wrapText="1"/>
    </xf>
    <xf numFmtId="0" fontId="18" fillId="4" borderId="5" xfId="0" quotePrefix="1" applyFont="1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9" xfId="0" quotePrefix="1" applyFill="1" applyBorder="1" applyAlignment="1">
      <alignment horizontal="distributed" vertical="center" wrapText="1"/>
    </xf>
    <xf numFmtId="0" fontId="0" fillId="4" borderId="5" xfId="0" quotePrefix="1" applyFill="1" applyBorder="1" applyAlignment="1">
      <alignment horizontal="distributed" vertical="center" wrapText="1"/>
    </xf>
    <xf numFmtId="0" fontId="18" fillId="0" borderId="16" xfId="0" quotePrefix="1" applyFont="1" applyBorder="1">
      <alignment vertical="center"/>
    </xf>
    <xf numFmtId="0" fontId="0" fillId="0" borderId="16" xfId="0" applyBorder="1">
      <alignment vertical="center"/>
    </xf>
    <xf numFmtId="0" fontId="18" fillId="4" borderId="30" xfId="0" quotePrefix="1" applyFont="1" applyFill="1" applyBorder="1" applyAlignment="1">
      <alignment horizontal="center" vertical="center" wrapText="1"/>
    </xf>
    <xf numFmtId="0" fontId="18" fillId="4" borderId="31" xfId="0" quotePrefix="1" applyFont="1" applyFill="1" applyBorder="1" applyAlignment="1">
      <alignment horizontal="center" vertical="center" wrapText="1"/>
    </xf>
    <xf numFmtId="0" fontId="18" fillId="4" borderId="32" xfId="0" quotePrefix="1" applyFont="1" applyFill="1" applyBorder="1" applyAlignment="1">
      <alignment horizontal="center" vertical="center" wrapText="1"/>
    </xf>
    <xf numFmtId="0" fontId="0" fillId="4" borderId="33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0" fillId="4" borderId="34" xfId="0" applyFill="1" applyBorder="1" applyAlignment="1">
      <alignment horizontal="center" vertical="center" wrapText="1"/>
    </xf>
    <xf numFmtId="0" fontId="18" fillId="0" borderId="9" xfId="0" quotePrefix="1" applyFont="1" applyBorder="1" applyAlignment="1">
      <alignment horizontal="center" vertical="center" wrapText="1"/>
    </xf>
    <xf numFmtId="0" fontId="19" fillId="0" borderId="0" xfId="0" quotePrefix="1" applyFont="1">
      <alignment vertical="center"/>
    </xf>
    <xf numFmtId="0" fontId="20" fillId="0" borderId="9" xfId="0" quotePrefix="1" applyFont="1" applyBorder="1" applyAlignment="1">
      <alignment horizontal="center" vertical="center"/>
    </xf>
    <xf numFmtId="182" fontId="21" fillId="0" borderId="9" xfId="3" applyNumberFormat="1" applyFont="1" applyBorder="1" applyAlignment="1">
      <alignment horizontal="center" vertical="center"/>
    </xf>
    <xf numFmtId="0" fontId="21" fillId="0" borderId="0" xfId="3" quotePrefix="1" applyFont="1">
      <alignment vertical="center"/>
    </xf>
    <xf numFmtId="0" fontId="21" fillId="0" borderId="9" xfId="3" applyFont="1" applyBorder="1" applyAlignment="1">
      <alignment horizontal="center" vertical="center"/>
    </xf>
    <xf numFmtId="0" fontId="2" fillId="0" borderId="0" xfId="3" quotePrefix="1">
      <alignment vertical="center"/>
    </xf>
    <xf numFmtId="184" fontId="22" fillId="6" borderId="36" xfId="4" applyNumberFormat="1" applyFill="1" applyBorder="1" applyAlignment="1">
      <alignment horizontal="center" vertical="center"/>
    </xf>
    <xf numFmtId="184" fontId="22" fillId="6" borderId="37" xfId="4" applyNumberFormat="1" applyFill="1" applyBorder="1" applyAlignment="1">
      <alignment horizontal="center" vertical="center" wrapText="1"/>
    </xf>
    <xf numFmtId="184" fontId="22" fillId="6" borderId="40" xfId="4" applyNumberFormat="1" applyFill="1" applyBorder="1" applyAlignment="1">
      <alignment horizontal="center" vertical="center" wrapText="1"/>
    </xf>
    <xf numFmtId="184" fontId="22" fillId="6" borderId="35" xfId="4" applyNumberFormat="1" applyFill="1" applyBorder="1" applyAlignment="1">
      <alignment horizontal="center" vertical="center"/>
    </xf>
    <xf numFmtId="184" fontId="22" fillId="6" borderId="38" xfId="4" applyNumberFormat="1" applyFill="1" applyBorder="1" applyAlignment="1">
      <alignment horizontal="center" vertical="center"/>
    </xf>
    <xf numFmtId="184" fontId="22" fillId="6" borderId="39" xfId="4" applyNumberFormat="1" applyFill="1" applyBorder="1" applyAlignment="1">
      <alignment horizontal="center" vertical="center"/>
    </xf>
    <xf numFmtId="0" fontId="30" fillId="0" borderId="0" xfId="0" applyFont="1" applyAlignment="1">
      <alignment horizontal="left" vertical="center"/>
    </xf>
  </cellXfs>
  <cellStyles count="7">
    <cellStyle name="백분율 2 3 29" xfId="6" xr:uid="{747238AD-695E-4B70-88BB-D33D6303BA87}"/>
    <cellStyle name="쉼표 [0]" xfId="1" builtinId="6"/>
    <cellStyle name="쉼표 [0] 2 2 2 3 2" xfId="5" xr:uid="{712B7EB2-CC33-4C88-82CC-7236AF96023F}"/>
    <cellStyle name="표준" xfId="0" builtinId="0"/>
    <cellStyle name="표준 2" xfId="4" xr:uid="{00000000-0005-0000-0000-000002000000}"/>
    <cellStyle name="표준 2 2 2" xfId="3" xr:uid="{00000000-0005-0000-0000-000003000000}"/>
    <cellStyle name="표준_팔마건축내역(10(1).29)-실행금액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2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jconest\mj&#44148;&#52629;&#44592;&#49696;\BAE\&#50857;&#50669;&#51077;&#52272;\&#48264;&#50669;&#47932;\&#48317;&#49328;&#48716;&#46377;\&#49324;&#50629;&#51109;\&#47196;&#45812;&#53076;&#53440;&#50892;\&#50900;&#47568;&#48372;&#44256;&#49436;\MJR\&#44277;&#50976;\&#54620;&#44397;&#51473;&#44277;&#50629;&#49884;&#4944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jconest\mj&#44148;&#52629;&#44592;&#49696;\BAE\&#50857;&#50669;&#51077;&#52272;\&#48264;&#50669;&#47932;\&#48317;&#49328;&#48716;&#46377;\&#49324;&#50629;&#51109;\&#47196;&#45812;&#53076;&#53440;&#50892;\&#50900;&#47568;&#48372;&#44256;&#49436;\MJR\&#44277;&#50976;\&#54620;&#44397;&#51473;&#44277;&#50629;&#48372;&#5050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jconest\mj&#44148;&#52629;&#44592;&#49696;\BAE\&#50857;&#50669;&#51077;&#52272;\&#48264;&#50669;&#47932;\&#48317;&#49328;&#48716;&#46377;\&#49324;&#50629;&#51109;\&#47196;&#45812;&#53076;&#53440;&#50892;\&#50900;&#47568;&#48372;&#44256;&#49436;\MJR\&#44277;&#50976;\&#47196;&#45812;&#53076;&#52509;&#44292;&#51228;&#50504;&#44204;&#51201;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jconest\mj&#44148;&#52629;&#44592;&#49696;\BAE\&#50857;&#50669;&#51077;&#52272;\&#48120;&#53000;&#46976;\&#44033;&#51333;&#51228;&#50504;&#49436;\2005\&#51204;&#51452;&#53076;&#50517;&#49660;&#54609;&#47792;\&#50696;&#49328;(&#53076;&#50517;&#49660;&#54609;&#4779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견적"/>
      <sheetName val="견적서"/>
      <sheetName val="견적내역"/>
      <sheetName val="산출기준"/>
      <sheetName val="인건"/>
      <sheetName val="근무"/>
      <sheetName val="단중표"/>
      <sheetName val="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근무"/>
      <sheetName val="견적"/>
      <sheetName val="견적서"/>
      <sheetName val="견적내역"/>
      <sheetName val="산출기준"/>
      <sheetName val="인건"/>
      <sheetName val="소모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개요"/>
      <sheetName val="층별개요"/>
      <sheetName val="전기설비"/>
      <sheetName val="기계설비"/>
      <sheetName val="건축물개요"/>
      <sheetName val="조직및 인원계획"/>
      <sheetName val="인원계획-시설"/>
      <sheetName val="인원계획-미화"/>
      <sheetName val="인원계획-보안주차안내"/>
      <sheetName val="자격요원선임"/>
      <sheetName val="견적서"/>
      <sheetName val="총괄견적서"/>
      <sheetName val="견적내역-시설"/>
      <sheetName val="시설운영비"/>
      <sheetName val="장비-시설"/>
      <sheetName val="견적내역-미화 (2)"/>
      <sheetName val="미화운영"/>
      <sheetName val="미화소모품"/>
      <sheetName val="장비-미화"/>
      <sheetName val="견적내역-보안 (2)"/>
      <sheetName val="보안운영"/>
      <sheetName val="장비-보안안내주차"/>
      <sheetName val="예산안"/>
      <sheetName val="연봉산술"/>
      <sheetName val="Sheet3"/>
      <sheetName val="요약&amp;결과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1안"/>
      <sheetName val="인건비내역1"/>
      <sheetName val="시설장비"/>
      <sheetName val="집기비품"/>
      <sheetName val="장비"/>
      <sheetName val="보안예산"/>
      <sheetName val="미화예산"/>
      <sheetName val="미화예산 (2)"/>
      <sheetName val="인원계획-미화"/>
      <sheetName val="기본사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O49"/>
  <sheetViews>
    <sheetView showZeros="0" topLeftCell="A16" zoomScaleNormal="100" zoomScaleSheetLayoutView="100" workbookViewId="0">
      <selection activeCell="B9" sqref="B9:D9"/>
    </sheetView>
  </sheetViews>
  <sheetFormatPr defaultRowHeight="16.5"/>
  <cols>
    <col min="1" max="1" width="6.625" customWidth="1"/>
    <col min="2" max="2" width="10.625" customWidth="1"/>
    <col min="3" max="3" width="20.625" customWidth="1"/>
    <col min="4" max="4" width="18.625" customWidth="1"/>
    <col min="5" max="5" width="0.375" customWidth="1"/>
    <col min="6" max="7" width="18.625" customWidth="1"/>
    <col min="8" max="10" width="17.625" customWidth="1"/>
    <col min="11" max="11" width="20.625" customWidth="1"/>
    <col min="12" max="12" width="6.625" customWidth="1"/>
    <col min="13" max="13" width="23.5" customWidth="1"/>
    <col min="14" max="14" width="23.375" customWidth="1"/>
    <col min="15" max="15" width="30.75" bestFit="1" customWidth="1"/>
  </cols>
  <sheetData>
    <row r="1" spans="1:13" ht="6.75" customHeight="1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5"/>
    </row>
    <row r="2" spans="1:13" ht="45" customHeight="1">
      <c r="A2" s="6"/>
      <c r="B2" s="166" t="s">
        <v>2905</v>
      </c>
      <c r="C2" s="166"/>
      <c r="D2" s="166"/>
      <c r="E2" s="166"/>
      <c r="F2" s="166"/>
      <c r="G2" s="166"/>
      <c r="H2" s="166"/>
      <c r="I2" s="166"/>
      <c r="J2" s="166"/>
      <c r="K2" s="166"/>
      <c r="L2" s="7"/>
    </row>
    <row r="3" spans="1:13" ht="6.75" customHeight="1">
      <c r="A3" s="6"/>
      <c r="B3" s="8"/>
      <c r="C3" s="8"/>
      <c r="D3" s="8"/>
      <c r="E3" s="8"/>
      <c r="F3" s="8"/>
      <c r="G3" s="8"/>
      <c r="H3" s="8"/>
      <c r="I3" s="8"/>
      <c r="J3" s="8"/>
      <c r="K3" s="8"/>
      <c r="L3" s="7"/>
    </row>
    <row r="4" spans="1:13" ht="39.950000000000003" customHeight="1">
      <c r="A4" s="6"/>
      <c r="B4" s="9"/>
      <c r="C4" s="167" t="s">
        <v>2906</v>
      </c>
      <c r="D4" s="167"/>
      <c r="E4" s="167"/>
      <c r="F4" s="167"/>
      <c r="G4" s="167"/>
      <c r="H4" s="167"/>
      <c r="I4" s="167"/>
      <c r="J4" s="167"/>
      <c r="K4" s="168"/>
      <c r="L4" s="7"/>
    </row>
    <row r="5" spans="1:13" ht="10.5" customHeight="1">
      <c r="A5" s="6"/>
      <c r="C5" s="10"/>
      <c r="D5" s="10"/>
      <c r="E5" s="10"/>
      <c r="F5" s="10"/>
      <c r="G5" s="10"/>
      <c r="H5" s="10"/>
      <c r="I5" s="10"/>
      <c r="J5" s="10"/>
      <c r="L5" s="7"/>
    </row>
    <row r="6" spans="1:13" ht="27.95" customHeight="1">
      <c r="A6" s="6"/>
      <c r="C6" s="165" t="s">
        <v>2907</v>
      </c>
      <c r="D6" s="165"/>
      <c r="E6" s="11" t="s">
        <v>2908</v>
      </c>
      <c r="F6" t="e">
        <f>"일금 "&amp;NUMBERSTRING(K32,1)&amp;"원정"</f>
        <v>#REF!</v>
      </c>
      <c r="L6" s="7"/>
    </row>
    <row r="7" spans="1:13" ht="9" customHeight="1">
      <c r="A7" s="6"/>
      <c r="L7" s="7"/>
    </row>
    <row r="8" spans="1:13" ht="27.95" customHeight="1">
      <c r="A8" s="6"/>
      <c r="C8" s="165" t="s">
        <v>2909</v>
      </c>
      <c r="D8" s="165"/>
      <c r="E8" s="11" t="s">
        <v>2908</v>
      </c>
      <c r="F8" t="str">
        <f>"일금 "&amp;NUMBERSTRING(K24,1)&amp;"원정"</f>
        <v>일금 일원정</v>
      </c>
      <c r="L8" s="7"/>
    </row>
    <row r="9" spans="1:13" ht="9" customHeight="1">
      <c r="A9" s="6"/>
      <c r="L9" s="7"/>
    </row>
    <row r="10" spans="1:13" ht="27.95" customHeight="1">
      <c r="A10" s="6"/>
      <c r="C10" s="165" t="s">
        <v>2910</v>
      </c>
      <c r="D10" s="165"/>
      <c r="E10" s="11" t="s">
        <v>2908</v>
      </c>
      <c r="F10" t="str">
        <f>"일금 "&amp;NUMBERSTRING(K28,1)&amp;"원정"</f>
        <v>일금 이십이억일천사백사만사천원정</v>
      </c>
      <c r="L10" s="7"/>
    </row>
    <row r="11" spans="1:13" ht="9" customHeight="1">
      <c r="A11" s="6"/>
      <c r="L11" s="7"/>
    </row>
    <row r="12" spans="1:13" ht="27.95" customHeight="1">
      <c r="A12" s="6"/>
      <c r="C12" s="165" t="s">
        <v>2911</v>
      </c>
      <c r="D12" s="165"/>
      <c r="E12" s="11"/>
      <c r="F12" t="e">
        <f>"일금 "&amp;NUMBERSTRING(K31,1)&amp;"원정"</f>
        <v>#REF!</v>
      </c>
      <c r="L12" s="7"/>
      <c r="M12" s="12"/>
    </row>
    <row r="13" spans="1:13" ht="8.25" customHeight="1">
      <c r="A13" s="6"/>
      <c r="L13" s="7"/>
    </row>
    <row r="14" spans="1:13" hidden="1">
      <c r="A14" s="6"/>
      <c r="C14" s="159"/>
      <c r="D14" s="159"/>
      <c r="E14" s="13"/>
      <c r="L14" s="7"/>
    </row>
    <row r="15" spans="1:13" hidden="1">
      <c r="A15" s="6"/>
      <c r="L15" s="7"/>
    </row>
    <row r="16" spans="1:13" ht="8.25" customHeight="1">
      <c r="A16" s="6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7"/>
    </row>
    <row r="17" spans="1:15" ht="35.1" customHeight="1">
      <c r="A17" s="6"/>
      <c r="B17" s="160" t="s">
        <v>2912</v>
      </c>
      <c r="C17" s="161"/>
      <c r="D17" s="151" t="s">
        <v>2913</v>
      </c>
      <c r="E17" s="164"/>
      <c r="F17" s="164"/>
      <c r="G17" s="152"/>
      <c r="H17" s="157" t="s">
        <v>2914</v>
      </c>
      <c r="I17" s="157" t="s">
        <v>2915</v>
      </c>
      <c r="J17" s="157" t="s">
        <v>3114</v>
      </c>
      <c r="K17" s="155" t="s">
        <v>2916</v>
      </c>
      <c r="L17" s="7"/>
      <c r="M17" s="15"/>
      <c r="N17" s="15"/>
    </row>
    <row r="18" spans="1:15" ht="35.1" customHeight="1">
      <c r="A18" s="6"/>
      <c r="B18" s="162"/>
      <c r="C18" s="163"/>
      <c r="D18" s="151" t="s">
        <v>2917</v>
      </c>
      <c r="E18" s="152"/>
      <c r="F18" s="16" t="s">
        <v>2918</v>
      </c>
      <c r="G18" s="16" t="s">
        <v>2919</v>
      </c>
      <c r="H18" s="158"/>
      <c r="I18" s="158"/>
      <c r="J18" s="158"/>
      <c r="K18" s="156"/>
      <c r="L18" s="7"/>
      <c r="N18" s="13" t="s">
        <v>2920</v>
      </c>
    </row>
    <row r="19" spans="1:15" ht="35.1" customHeight="1">
      <c r="A19" s="6"/>
      <c r="B19" s="151" t="s">
        <v>2921</v>
      </c>
      <c r="C19" s="152"/>
      <c r="D19" s="153">
        <f>'원가계산서(건축+기계)'!E46</f>
        <v>0</v>
      </c>
      <c r="E19" s="154"/>
      <c r="F19" s="17">
        <f>TRUNC(D19*0.1)+1</f>
        <v>1</v>
      </c>
      <c r="G19" s="18">
        <f t="shared" ref="G19:G32" si="0">SUM(D19:F19)</f>
        <v>1</v>
      </c>
      <c r="H19" s="18">
        <f>'원가계산서(건축+기계)'!E49</f>
        <v>0</v>
      </c>
      <c r="I19" s="18">
        <f>'원가계산서(건축+기계)'!E50</f>
        <v>0</v>
      </c>
      <c r="J19" s="18">
        <f>'원가계산서(건축+기계)'!E51</f>
        <v>0</v>
      </c>
      <c r="K19" s="18">
        <f t="shared" ref="K19:K32" si="1">SUM(G19:J19)</f>
        <v>1</v>
      </c>
      <c r="L19" s="7"/>
      <c r="M19" s="19" t="e">
        <f>K19/K32*100</f>
        <v>#REF!</v>
      </c>
      <c r="N19" s="20">
        <f>K19/M37</f>
        <v>1.3468427497451356E-3</v>
      </c>
    </row>
    <row r="20" spans="1:15" s="25" customFormat="1" ht="27.95" hidden="1" customHeight="1">
      <c r="A20" s="21"/>
      <c r="B20" s="16"/>
      <c r="C20" s="22"/>
      <c r="D20" s="149"/>
      <c r="E20" s="150"/>
      <c r="F20" s="17"/>
      <c r="G20" s="17"/>
      <c r="H20" s="17"/>
      <c r="I20" s="17"/>
      <c r="J20" s="17"/>
      <c r="K20" s="18"/>
      <c r="L20" s="23"/>
      <c r="M20" s="24" t="e">
        <f>K20/K32*100</f>
        <v>#REF!</v>
      </c>
      <c r="N20" s="20">
        <f>K20/M37</f>
        <v>0</v>
      </c>
    </row>
    <row r="21" spans="1:15" ht="27.95" hidden="1" customHeight="1">
      <c r="A21" s="6"/>
      <c r="B21" s="16"/>
      <c r="C21" s="16"/>
      <c r="D21" s="153"/>
      <c r="E21" s="154"/>
      <c r="F21" s="17"/>
      <c r="G21" s="18"/>
      <c r="H21" s="18"/>
      <c r="I21" s="18"/>
      <c r="J21" s="18"/>
      <c r="K21" s="18"/>
      <c r="L21" s="7"/>
      <c r="M21" s="19" t="e">
        <f>K21/K32*100</f>
        <v>#REF!</v>
      </c>
      <c r="N21" s="20">
        <f>K21/M37</f>
        <v>0</v>
      </c>
    </row>
    <row r="22" spans="1:15" ht="27.95" hidden="1" customHeight="1">
      <c r="A22" s="6"/>
      <c r="B22" s="16"/>
      <c r="C22" s="16"/>
      <c r="D22" s="153"/>
      <c r="E22" s="154"/>
      <c r="F22" s="17"/>
      <c r="G22" s="18"/>
      <c r="H22" s="18"/>
      <c r="I22" s="18"/>
      <c r="J22" s="18"/>
      <c r="K22" s="18"/>
      <c r="L22" s="7"/>
      <c r="M22" s="19" t="e">
        <f>K22/K32*100</f>
        <v>#REF!</v>
      </c>
      <c r="N22" s="20">
        <f>K22/M37</f>
        <v>0</v>
      </c>
    </row>
    <row r="23" spans="1:15" ht="27.95" hidden="1" customHeight="1">
      <c r="A23" s="6"/>
      <c r="B23" s="16"/>
      <c r="C23" s="16"/>
      <c r="D23" s="153"/>
      <c r="E23" s="154"/>
      <c r="F23" s="18"/>
      <c r="G23" s="18"/>
      <c r="H23" s="18"/>
      <c r="I23" s="18"/>
      <c r="J23" s="18"/>
      <c r="K23" s="18"/>
      <c r="L23" s="7"/>
      <c r="M23" s="19" t="e">
        <f>K23/K32*100</f>
        <v>#REF!</v>
      </c>
      <c r="N23" s="20">
        <f>K23/M37</f>
        <v>0</v>
      </c>
    </row>
    <row r="24" spans="1:15" ht="35.1" customHeight="1">
      <c r="A24" s="6"/>
      <c r="B24" s="145" t="s">
        <v>2922</v>
      </c>
      <c r="C24" s="146"/>
      <c r="D24" s="147">
        <f>SUM(D19:E23)</f>
        <v>0</v>
      </c>
      <c r="E24" s="148"/>
      <c r="F24" s="26">
        <f>SUM(F19:F23)</f>
        <v>1</v>
      </c>
      <c r="G24" s="26">
        <f t="shared" si="0"/>
        <v>1</v>
      </c>
      <c r="H24" s="26">
        <f>SUM(H19:H23)</f>
        <v>0</v>
      </c>
      <c r="I24" s="26">
        <f>SUM(I19:I23)</f>
        <v>0</v>
      </c>
      <c r="J24" s="26">
        <f>SUM(J19:J23)</f>
        <v>0</v>
      </c>
      <c r="K24" s="26">
        <f t="shared" si="1"/>
        <v>1</v>
      </c>
      <c r="L24" s="7"/>
      <c r="M24" s="19"/>
      <c r="N24" s="20">
        <f>K24/M37</f>
        <v>1.3468427497451356E-3</v>
      </c>
    </row>
    <row r="25" spans="1:15" ht="35.1" customHeight="1">
      <c r="A25" s="6"/>
      <c r="B25" s="151" t="s">
        <v>2923</v>
      </c>
      <c r="C25" s="152"/>
      <c r="D25" s="149">
        <f>TRUNC(632467904-694/1.1)</f>
        <v>632467273</v>
      </c>
      <c r="E25" s="150"/>
      <c r="F25" s="17">
        <f>TRUNC(D25*0.1)</f>
        <v>63246727</v>
      </c>
      <c r="G25" s="18">
        <f t="shared" si="0"/>
        <v>695714000</v>
      </c>
      <c r="H25" s="18">
        <v>146143000</v>
      </c>
      <c r="I25" s="18">
        <v>333177000</v>
      </c>
      <c r="J25" s="18">
        <v>31117000</v>
      </c>
      <c r="K25" s="18">
        <f t="shared" si="1"/>
        <v>1206151000</v>
      </c>
      <c r="L25" s="7"/>
      <c r="M25" s="19" t="e">
        <f>K25/K32*100</f>
        <v>#REF!</v>
      </c>
      <c r="N25" s="20">
        <f>K25/M37</f>
        <v>1624495.7294478449</v>
      </c>
      <c r="O25" s="27"/>
    </row>
    <row r="26" spans="1:15" ht="35.1" customHeight="1">
      <c r="A26" s="6"/>
      <c r="B26" s="151" t="s">
        <v>2924</v>
      </c>
      <c r="C26" s="152"/>
      <c r="D26" s="149">
        <f>TRUNC(351637653-418/1.1)</f>
        <v>351637273</v>
      </c>
      <c r="E26" s="150"/>
      <c r="F26" s="17">
        <f>TRUNC(D26*0.1)</f>
        <v>35163727</v>
      </c>
      <c r="G26" s="18">
        <f t="shared" si="0"/>
        <v>386801000</v>
      </c>
      <c r="H26" s="18"/>
      <c r="I26" s="18">
        <v>219311000</v>
      </c>
      <c r="J26" s="18"/>
      <c r="K26" s="18">
        <f t="shared" si="1"/>
        <v>606112000</v>
      </c>
      <c r="L26" s="7"/>
      <c r="M26" s="19" t="e">
        <f>K26/K32*100</f>
        <v>#REF!</v>
      </c>
      <c r="N26" s="20">
        <f>K26/M37</f>
        <v>816337.55273352354</v>
      </c>
      <c r="O26" s="27"/>
    </row>
    <row r="27" spans="1:15" ht="35.1" customHeight="1">
      <c r="A27" s="6"/>
      <c r="B27" s="151" t="s">
        <v>2925</v>
      </c>
      <c r="C27" s="152"/>
      <c r="D27" s="149">
        <f>TRUNC(300650000+810000-0/1.1)</f>
        <v>301460000</v>
      </c>
      <c r="E27" s="150"/>
      <c r="F27" s="17">
        <f>TRUNC(D27*0.1)</f>
        <v>30146000</v>
      </c>
      <c r="G27" s="18">
        <f t="shared" si="0"/>
        <v>331606000</v>
      </c>
      <c r="H27" s="18">
        <v>64266000</v>
      </c>
      <c r="I27" s="18">
        <v>5909000</v>
      </c>
      <c r="J27" s="18"/>
      <c r="K27" s="18">
        <f t="shared" si="1"/>
        <v>401781000</v>
      </c>
      <c r="L27" s="7"/>
      <c r="M27" s="19" t="e">
        <f>K27/K32*100</f>
        <v>#REF!</v>
      </c>
      <c r="N27" s="20">
        <f>K27/M37</f>
        <v>541135.82683535025</v>
      </c>
    </row>
    <row r="28" spans="1:15" ht="35.1" customHeight="1">
      <c r="A28" s="6"/>
      <c r="B28" s="145" t="s">
        <v>2922</v>
      </c>
      <c r="C28" s="146"/>
      <c r="D28" s="147">
        <f>SUM(D25:E27)</f>
        <v>1285564546</v>
      </c>
      <c r="E28" s="148"/>
      <c r="F28" s="26">
        <f>SUM(F25:F27)</f>
        <v>128556454</v>
      </c>
      <c r="G28" s="26">
        <f t="shared" si="0"/>
        <v>1414121000</v>
      </c>
      <c r="H28" s="26">
        <f>SUM(H25:H27)</f>
        <v>210409000</v>
      </c>
      <c r="I28" s="26">
        <f>SUM(I25:I27)</f>
        <v>558397000</v>
      </c>
      <c r="J28" s="26">
        <f>SUM(J25:J27)</f>
        <v>31117000</v>
      </c>
      <c r="K28" s="26">
        <f t="shared" si="1"/>
        <v>2214044000</v>
      </c>
      <c r="L28" s="7"/>
      <c r="M28" s="19"/>
      <c r="N28" s="20">
        <f>K28/M37</f>
        <v>2981969.1090167188</v>
      </c>
    </row>
    <row r="29" spans="1:15" ht="35.1" customHeight="1">
      <c r="A29" s="6"/>
      <c r="B29" s="151" t="s">
        <v>2926</v>
      </c>
      <c r="C29" s="152"/>
      <c r="D29" s="153" t="e">
        <f>TRUNC(#REF!-726/1.1)</f>
        <v>#REF!</v>
      </c>
      <c r="E29" s="154"/>
      <c r="F29" s="18" t="e">
        <f>TRUNC(D29*0.1)</f>
        <v>#REF!</v>
      </c>
      <c r="G29" s="18" t="e">
        <f t="shared" si="0"/>
        <v>#REF!</v>
      </c>
      <c r="H29" s="18"/>
      <c r="I29" s="18"/>
      <c r="J29" s="18"/>
      <c r="K29" s="18" t="e">
        <f t="shared" si="1"/>
        <v>#REF!</v>
      </c>
      <c r="L29" s="7"/>
      <c r="M29" s="19" t="e">
        <f>K29/K32*100</f>
        <v>#REF!</v>
      </c>
      <c r="N29" s="20" t="e">
        <f>K29/M37</f>
        <v>#REF!</v>
      </c>
    </row>
    <row r="30" spans="1:15" ht="35.1" customHeight="1">
      <c r="A30" s="6"/>
      <c r="B30" s="151" t="s">
        <v>2927</v>
      </c>
      <c r="C30" s="152"/>
      <c r="D30" s="153" t="e">
        <f>(#REF!-484/1.1)</f>
        <v>#REF!</v>
      </c>
      <c r="E30" s="154"/>
      <c r="F30" s="18" t="e">
        <f>TRUNC(D30*0.1)</f>
        <v>#REF!</v>
      </c>
      <c r="G30" s="18" t="e">
        <f t="shared" si="0"/>
        <v>#REF!</v>
      </c>
      <c r="H30" s="18"/>
      <c r="I30" s="18"/>
      <c r="J30" s="18"/>
      <c r="K30" s="18" t="e">
        <f t="shared" si="1"/>
        <v>#REF!</v>
      </c>
      <c r="L30" s="7"/>
      <c r="M30" s="19" t="e">
        <f>K30/K32*100</f>
        <v>#REF!</v>
      </c>
      <c r="N30" s="20" t="e">
        <f>K30/M37</f>
        <v>#REF!</v>
      </c>
    </row>
    <row r="31" spans="1:15" ht="35.1" customHeight="1">
      <c r="A31" s="6"/>
      <c r="B31" s="145" t="s">
        <v>2928</v>
      </c>
      <c r="C31" s="146"/>
      <c r="D31" s="147" t="e">
        <f>SUM(D29:D30)</f>
        <v>#REF!</v>
      </c>
      <c r="E31" s="148"/>
      <c r="F31" s="26" t="e">
        <f>SUM(F29:F30)</f>
        <v>#REF!</v>
      </c>
      <c r="G31" s="26" t="e">
        <f t="shared" si="0"/>
        <v>#REF!</v>
      </c>
      <c r="H31" s="26">
        <f>SUM(H29:H30)</f>
        <v>0</v>
      </c>
      <c r="I31" s="26">
        <f>SUM(I29:I30)</f>
        <v>0</v>
      </c>
      <c r="J31" s="26">
        <f>SUM(J29:J30)</f>
        <v>0</v>
      </c>
      <c r="K31" s="26" t="e">
        <f t="shared" si="1"/>
        <v>#REF!</v>
      </c>
      <c r="L31" s="7"/>
      <c r="M31" s="19"/>
      <c r="N31" s="20" t="e">
        <f>K31/M37</f>
        <v>#REF!</v>
      </c>
    </row>
    <row r="32" spans="1:15" ht="35.1" customHeight="1">
      <c r="A32" s="6"/>
      <c r="B32" s="145" t="s">
        <v>2929</v>
      </c>
      <c r="C32" s="146"/>
      <c r="D32" s="147" t="e">
        <f>D24+D28+D31</f>
        <v>#REF!</v>
      </c>
      <c r="E32" s="148"/>
      <c r="F32" s="26" t="e">
        <f>F24+F28+F31</f>
        <v>#REF!</v>
      </c>
      <c r="G32" s="26" t="e">
        <f t="shared" si="0"/>
        <v>#REF!</v>
      </c>
      <c r="H32" s="26">
        <f>H24+H28+H31</f>
        <v>210409000</v>
      </c>
      <c r="I32" s="26">
        <f>I24+I28+I31</f>
        <v>558397000</v>
      </c>
      <c r="J32" s="26">
        <f>J24+J28+J31</f>
        <v>31117000</v>
      </c>
      <c r="K32" s="26" t="e">
        <f t="shared" si="1"/>
        <v>#REF!</v>
      </c>
      <c r="L32" s="7"/>
      <c r="M32" s="19" t="e">
        <f>SUM(M19:M31)</f>
        <v>#REF!</v>
      </c>
      <c r="N32" s="20" t="e">
        <f>K32/M37</f>
        <v>#REF!</v>
      </c>
      <c r="O32" s="28"/>
    </row>
    <row r="33" spans="1:15" ht="24.6" customHeight="1" thickBot="1">
      <c r="A33" s="29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1"/>
      <c r="M33" s="19"/>
      <c r="N33" s="28"/>
      <c r="O33" s="32"/>
    </row>
    <row r="34" spans="1:15">
      <c r="B34" s="33"/>
      <c r="M34">
        <f>0*0.3025</f>
        <v>0</v>
      </c>
    </row>
    <row r="35" spans="1:15">
      <c r="D35" s="15"/>
      <c r="E35" s="15"/>
      <c r="F35" s="15"/>
      <c r="G35" s="15"/>
      <c r="H35" s="15"/>
      <c r="I35" s="15"/>
      <c r="J35" s="15"/>
      <c r="K35" s="15"/>
      <c r="M35" t="s">
        <v>2930</v>
      </c>
    </row>
    <row r="36" spans="1:15" ht="26.25">
      <c r="D36" s="15"/>
      <c r="E36" s="15"/>
      <c r="F36" s="15"/>
      <c r="G36" s="15"/>
      <c r="H36" s="15"/>
      <c r="I36" s="15"/>
      <c r="K36" s="15"/>
      <c r="M36" s="34" t="e">
        <f>K32/(2454.47*0.3025)</f>
        <v>#REF!</v>
      </c>
    </row>
    <row r="37" spans="1:15">
      <c r="D37" s="15"/>
      <c r="E37" s="15"/>
      <c r="F37" s="15"/>
      <c r="G37" s="15"/>
      <c r="H37" s="15"/>
      <c r="I37" s="15"/>
      <c r="J37" s="15"/>
      <c r="K37" s="15"/>
      <c r="M37">
        <f>2454.47*0.3025</f>
        <v>742.47717499999987</v>
      </c>
    </row>
    <row r="38" spans="1:15" s="35" customFormat="1" ht="28.5" customHeight="1">
      <c r="D38" s="36"/>
      <c r="F38" s="36"/>
      <c r="G38" s="36"/>
      <c r="K38" s="36"/>
    </row>
    <row r="39" spans="1:15">
      <c r="G39" s="12"/>
      <c r="K39" s="37"/>
      <c r="M39" s="15"/>
    </row>
    <row r="40" spans="1:15" ht="20.25">
      <c r="I40" s="15"/>
      <c r="J40" s="38" t="e">
        <f>K32-J41</f>
        <v>#REF!</v>
      </c>
      <c r="K40" s="39"/>
      <c r="M40" s="15"/>
    </row>
    <row r="41" spans="1:15" ht="20.25">
      <c r="G41" s="38"/>
      <c r="J41" s="12">
        <v>11608000000</v>
      </c>
      <c r="K41" s="39"/>
    </row>
    <row r="42" spans="1:15" ht="20.25">
      <c r="K42" s="39"/>
    </row>
    <row r="43" spans="1:15" ht="20.25">
      <c r="K43" s="39"/>
    </row>
    <row r="44" spans="1:15" ht="20.25">
      <c r="K44" s="39"/>
    </row>
    <row r="45" spans="1:15" ht="20.25">
      <c r="J45" s="12"/>
      <c r="K45" s="39"/>
    </row>
    <row r="46" spans="1:15" ht="20.25">
      <c r="K46" s="39"/>
    </row>
    <row r="47" spans="1:15" ht="20.25">
      <c r="J47" s="38"/>
      <c r="K47" s="39"/>
    </row>
    <row r="48" spans="1:15" ht="20.25">
      <c r="J48" s="12"/>
      <c r="K48" s="40"/>
    </row>
    <row r="49" spans="10:11" ht="20.25">
      <c r="J49" s="38"/>
      <c r="K49" s="40"/>
    </row>
  </sheetData>
  <mergeCells count="38">
    <mergeCell ref="C12:D12"/>
    <mergeCell ref="B2:K2"/>
    <mergeCell ref="C4:K4"/>
    <mergeCell ref="C6:D6"/>
    <mergeCell ref="C8:D8"/>
    <mergeCell ref="C10:D10"/>
    <mergeCell ref="D22:E22"/>
    <mergeCell ref="D23:E23"/>
    <mergeCell ref="C14:D14"/>
    <mergeCell ref="B17:C18"/>
    <mergeCell ref="D17:G17"/>
    <mergeCell ref="B19:C19"/>
    <mergeCell ref="K17:K18"/>
    <mergeCell ref="D18:E18"/>
    <mergeCell ref="D19:E19"/>
    <mergeCell ref="D20:E20"/>
    <mergeCell ref="D21:E21"/>
    <mergeCell ref="J17:J18"/>
    <mergeCell ref="H17:H18"/>
    <mergeCell ref="I17:I18"/>
    <mergeCell ref="B32:C32"/>
    <mergeCell ref="D32:E32"/>
    <mergeCell ref="D27:E27"/>
    <mergeCell ref="B28:C28"/>
    <mergeCell ref="D28:E28"/>
    <mergeCell ref="D29:E29"/>
    <mergeCell ref="D30:E30"/>
    <mergeCell ref="B31:C31"/>
    <mergeCell ref="D31:E31"/>
    <mergeCell ref="B27:C27"/>
    <mergeCell ref="B29:C29"/>
    <mergeCell ref="B30:C30"/>
    <mergeCell ref="B24:C24"/>
    <mergeCell ref="D24:E24"/>
    <mergeCell ref="D25:E25"/>
    <mergeCell ref="D26:E26"/>
    <mergeCell ref="B25:C25"/>
    <mergeCell ref="B26:C26"/>
  </mergeCells>
  <phoneticPr fontId="1" type="noConversion"/>
  <pageMargins left="0.78740157480314965" right="0" top="0.59055118110236227" bottom="0" header="0.70866141732283472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M17"/>
  <sheetViews>
    <sheetView view="pageBreakPreview" zoomScale="85" zoomScaleSheetLayoutView="85" workbookViewId="0">
      <selection activeCell="B9" sqref="B9:D9"/>
    </sheetView>
  </sheetViews>
  <sheetFormatPr defaultRowHeight="16.5"/>
  <cols>
    <col min="1" max="1" width="6.625" customWidth="1"/>
    <col min="2" max="10" width="10.5" customWidth="1"/>
    <col min="11" max="12" width="16.625" customWidth="1"/>
    <col min="13" max="13" width="6.625" customWidth="1"/>
    <col min="14" max="14" width="28.375" customWidth="1"/>
  </cols>
  <sheetData>
    <row r="1" spans="1:13" ht="30.75" customHeight="1">
      <c r="A1" s="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5"/>
    </row>
    <row r="2" spans="1:13" ht="33.950000000000003" customHeight="1">
      <c r="A2" s="6"/>
      <c r="B2" s="155" t="s">
        <v>2931</v>
      </c>
      <c r="C2" s="155"/>
      <c r="D2" s="155" t="s">
        <v>2932</v>
      </c>
      <c r="E2" s="155"/>
      <c r="F2" s="155" t="s">
        <v>2933</v>
      </c>
      <c r="G2" s="155"/>
      <c r="H2" s="155" t="s">
        <v>2934</v>
      </c>
      <c r="I2" s="157"/>
      <c r="J2" s="16" t="s">
        <v>2935</v>
      </c>
      <c r="K2" s="16" t="s">
        <v>2936</v>
      </c>
      <c r="L2" s="16" t="s">
        <v>2937</v>
      </c>
      <c r="M2" s="7"/>
    </row>
    <row r="3" spans="1:13" ht="33.950000000000003" customHeight="1">
      <c r="A3" s="6"/>
      <c r="B3" s="156"/>
      <c r="C3" s="156"/>
      <c r="D3" s="156"/>
      <c r="E3" s="156"/>
      <c r="F3" s="156"/>
      <c r="G3" s="156"/>
      <c r="H3" s="156"/>
      <c r="I3" s="158"/>
      <c r="J3" s="16" t="s">
        <v>2938</v>
      </c>
      <c r="K3" s="16" t="s">
        <v>2939</v>
      </c>
      <c r="L3" s="16" t="s">
        <v>2939</v>
      </c>
      <c r="M3" s="7"/>
    </row>
    <row r="4" spans="1:13" ht="33.950000000000003" customHeight="1">
      <c r="A4" s="6"/>
      <c r="M4" s="7"/>
    </row>
    <row r="5" spans="1:13" ht="33.950000000000003" customHeight="1">
      <c r="A5" s="6"/>
      <c r="B5" s="174" t="s">
        <v>2940</v>
      </c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7"/>
    </row>
    <row r="6" spans="1:13" ht="33.950000000000003" customHeight="1">
      <c r="A6" s="6"/>
      <c r="B6" s="8"/>
      <c r="C6" s="8"/>
      <c r="D6" s="8"/>
      <c r="E6" s="8"/>
      <c r="F6" s="8"/>
      <c r="G6" s="8"/>
      <c r="H6" s="8"/>
      <c r="I6" s="8"/>
      <c r="M6" s="7"/>
    </row>
    <row r="7" spans="1:13" ht="33.950000000000003" customHeight="1">
      <c r="A7" s="6"/>
      <c r="B7" s="175" t="s">
        <v>2941</v>
      </c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7"/>
    </row>
    <row r="8" spans="1:13" ht="33.950000000000003" customHeight="1">
      <c r="A8" s="6"/>
      <c r="C8" s="10"/>
      <c r="D8" s="10"/>
      <c r="E8" s="10"/>
      <c r="F8" s="10"/>
      <c r="G8" s="10"/>
      <c r="H8" s="10"/>
      <c r="I8" s="10"/>
      <c r="M8" s="7"/>
    </row>
    <row r="9" spans="1:13" ht="33.950000000000003" customHeight="1">
      <c r="A9" s="6"/>
      <c r="B9" s="172" t="s">
        <v>2942</v>
      </c>
      <c r="C9" s="172"/>
      <c r="D9" s="172"/>
      <c r="E9" s="172" t="s">
        <v>2943</v>
      </c>
      <c r="F9" s="172"/>
      <c r="G9" s="172"/>
      <c r="H9" s="172"/>
      <c r="I9" s="172"/>
      <c r="J9" s="172"/>
      <c r="K9" s="172"/>
      <c r="L9" s="16" t="s">
        <v>2944</v>
      </c>
      <c r="M9" s="7"/>
    </row>
    <row r="10" spans="1:13" ht="33.950000000000003" customHeight="1">
      <c r="A10" s="6"/>
      <c r="B10" s="172" t="s">
        <v>2945</v>
      </c>
      <c r="C10" s="172"/>
      <c r="D10" s="172"/>
      <c r="E10" s="173" t="str">
        <f>"일금 "&amp;NUMBERSTRING(총괄설계서!K24,1)&amp;"원정"</f>
        <v>일금 일원정</v>
      </c>
      <c r="F10" s="173"/>
      <c r="G10" s="173"/>
      <c r="H10" s="173"/>
      <c r="I10" s="173"/>
      <c r="J10" s="172" t="str">
        <f>" \        "&amp;TEXT(총괄설계서!K24,"#,###")&amp;" "</f>
        <v xml:space="preserve"> \        1 </v>
      </c>
      <c r="K10" s="172"/>
      <c r="L10" s="41"/>
      <c r="M10" s="7"/>
    </row>
    <row r="11" spans="1:13" ht="33.950000000000003" customHeight="1">
      <c r="A11" s="6"/>
      <c r="B11" s="42" t="s">
        <v>2946</v>
      </c>
      <c r="C11" s="172" t="s">
        <v>2947</v>
      </c>
      <c r="D11" s="172"/>
      <c r="E11" s="173" t="str">
        <f>"일금 "&amp;NUMBERSTRING(총괄설계서!D24,1)&amp;"원정"</f>
        <v>일금 영원정</v>
      </c>
      <c r="F11" s="173"/>
      <c r="G11" s="173"/>
      <c r="H11" s="173"/>
      <c r="I11" s="173"/>
      <c r="J11" s="172" t="str">
        <f>" \        "&amp;TEXT(총괄설계서!D24,"#,###")&amp;" "</f>
        <v xml:space="preserve"> \         </v>
      </c>
      <c r="K11" s="172"/>
      <c r="L11" s="41"/>
      <c r="M11" s="7"/>
    </row>
    <row r="12" spans="1:13" ht="33.950000000000003" customHeight="1">
      <c r="A12" s="6"/>
      <c r="B12" s="43" t="s">
        <v>2948</v>
      </c>
      <c r="C12" s="172" t="s">
        <v>2949</v>
      </c>
      <c r="D12" s="172"/>
      <c r="E12" s="173" t="str">
        <f>"일금 "&amp;NUMBERSTRING(총괄설계서!F24,1)&amp;"원정"</f>
        <v>일금 일원정</v>
      </c>
      <c r="F12" s="173"/>
      <c r="G12" s="173"/>
      <c r="H12" s="173"/>
      <c r="I12" s="173"/>
      <c r="J12" s="172" t="str">
        <f>" \          "&amp;TEXT(총괄설계서!F24,"#,###")&amp;" "</f>
        <v xml:space="preserve"> \          1 </v>
      </c>
      <c r="K12" s="172"/>
      <c r="L12" s="41"/>
      <c r="M12" s="7"/>
    </row>
    <row r="13" spans="1:13" ht="33.950000000000003" customHeight="1">
      <c r="A13" s="6"/>
      <c r="B13" s="44" t="s">
        <v>2950</v>
      </c>
      <c r="C13" s="172" t="s">
        <v>2951</v>
      </c>
      <c r="D13" s="172"/>
      <c r="E13" s="173" t="str">
        <f>" 일금 "&amp;NUMBERSTRING(총괄설계서!G24,1)&amp;"원정"</f>
        <v xml:space="preserve"> 일금 일원정</v>
      </c>
      <c r="F13" s="173"/>
      <c r="G13" s="173"/>
      <c r="H13" s="173"/>
      <c r="I13" s="173"/>
      <c r="J13" s="172" t="str">
        <f>" \        "&amp;TEXT(총괄설계서!G24,"#,###")&amp;" "</f>
        <v xml:space="preserve"> \        1 </v>
      </c>
      <c r="K13" s="172"/>
      <c r="L13" s="41"/>
      <c r="M13" s="7"/>
    </row>
    <row r="14" spans="1:13" ht="33.950000000000003" customHeight="1">
      <c r="A14" s="6"/>
      <c r="B14" s="172" t="s">
        <v>2952</v>
      </c>
      <c r="C14" s="172"/>
      <c r="D14" s="172"/>
      <c r="E14" s="173" t="str">
        <f>" 일금 "&amp;NUMBERSTRING(총괄설계서!H24+총괄설계서!I24,1)&amp;"원정"</f>
        <v xml:space="preserve"> 일금 영원정</v>
      </c>
      <c r="F14" s="173"/>
      <c r="G14" s="173"/>
      <c r="H14" s="173"/>
      <c r="I14" s="173"/>
      <c r="J14" s="172" t="str">
        <f>" \          "&amp;TEXT(총괄설계서!H24+총괄설계서!I24,"#,###")&amp;" "</f>
        <v xml:space="preserve"> \           </v>
      </c>
      <c r="K14" s="172"/>
      <c r="L14" s="41"/>
      <c r="M14" s="7"/>
    </row>
    <row r="15" spans="1:13" ht="33.950000000000003" customHeight="1">
      <c r="A15" s="6"/>
      <c r="B15" s="151" t="s">
        <v>2953</v>
      </c>
      <c r="C15" s="164"/>
      <c r="D15" s="152"/>
      <c r="E15" s="169" t="str">
        <f>" 일금 "&amp;NUMBERSTRING(총괄설계서!J24,1)&amp;"원정"</f>
        <v xml:space="preserve"> 일금 영원정</v>
      </c>
      <c r="F15" s="170"/>
      <c r="G15" s="170"/>
      <c r="H15" s="170"/>
      <c r="I15" s="171"/>
      <c r="J15" s="151" t="str">
        <f>" \          "&amp;TEXT(총괄설계서!J24,"#,###")&amp;" "</f>
        <v xml:space="preserve"> \           </v>
      </c>
      <c r="K15" s="152"/>
      <c r="L15" s="41"/>
      <c r="M15" s="7"/>
    </row>
    <row r="16" spans="1:13" ht="30.75" customHeight="1" thickBot="1">
      <c r="A16" s="29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1"/>
    </row>
    <row r="17" spans="2:2">
      <c r="B17" s="33"/>
    </row>
  </sheetData>
  <mergeCells count="30">
    <mergeCell ref="H2:H3"/>
    <mergeCell ref="I2:I3"/>
    <mergeCell ref="B5:L5"/>
    <mergeCell ref="B7:M7"/>
    <mergeCell ref="B9:D9"/>
    <mergeCell ref="E9:K9"/>
    <mergeCell ref="B2:B3"/>
    <mergeCell ref="C2:C3"/>
    <mergeCell ref="D2:D3"/>
    <mergeCell ref="E2:E3"/>
    <mergeCell ref="F2:F3"/>
    <mergeCell ref="G2:G3"/>
    <mergeCell ref="B10:D10"/>
    <mergeCell ref="E10:I10"/>
    <mergeCell ref="J10:K10"/>
    <mergeCell ref="C11:D11"/>
    <mergeCell ref="E11:I11"/>
    <mergeCell ref="J11:K11"/>
    <mergeCell ref="C12:D12"/>
    <mergeCell ref="E12:I12"/>
    <mergeCell ref="J12:K12"/>
    <mergeCell ref="C13:D13"/>
    <mergeCell ref="E13:I13"/>
    <mergeCell ref="J13:K13"/>
    <mergeCell ref="B15:D15"/>
    <mergeCell ref="E15:I15"/>
    <mergeCell ref="J15:K15"/>
    <mergeCell ref="B14:D14"/>
    <mergeCell ref="E14:I14"/>
    <mergeCell ref="J14:K14"/>
  </mergeCells>
  <phoneticPr fontId="1" type="noConversion"/>
  <pageMargins left="0.78740157480314965" right="0.62992125984251968" top="0.98425196850393704" bottom="0.74803149606299213" header="0.35433070866141736" footer="0.31496062992125984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K52"/>
  <sheetViews>
    <sheetView tabSelected="1" view="pageBreakPreview" topLeftCell="B7" zoomScaleNormal="85" zoomScaleSheetLayoutView="100" workbookViewId="0">
      <selection activeCell="E34" sqref="E34"/>
    </sheetView>
  </sheetViews>
  <sheetFormatPr defaultRowHeight="20.45" customHeight="1"/>
  <cols>
    <col min="1" max="1" width="0" hidden="1" customWidth="1"/>
    <col min="2" max="3" width="4.625" customWidth="1"/>
    <col min="4" max="4" width="40.625" customWidth="1"/>
    <col min="5" max="5" width="30.625" customWidth="1"/>
    <col min="6" max="6" width="65.625" customWidth="1"/>
    <col min="7" max="7" width="30.625" customWidth="1"/>
    <col min="8" max="8" width="0" hidden="1" customWidth="1"/>
    <col min="9" max="9" width="14.625" hidden="1" customWidth="1"/>
    <col min="10" max="10" width="0" hidden="1" customWidth="1"/>
    <col min="11" max="11" width="14.625" hidden="1" customWidth="1"/>
    <col min="12" max="12" width="0" hidden="1" customWidth="1"/>
  </cols>
  <sheetData>
    <row r="1" spans="1:11" ht="15" customHeight="1">
      <c r="B1" s="174" t="s">
        <v>2796</v>
      </c>
      <c r="C1" s="174"/>
      <c r="D1" s="174"/>
      <c r="E1" s="174"/>
      <c r="F1" s="174"/>
      <c r="G1" s="174"/>
    </row>
    <row r="2" spans="1:11" ht="15" customHeight="1">
      <c r="B2" s="188" t="s">
        <v>10842</v>
      </c>
      <c r="C2" s="188"/>
      <c r="D2" s="188"/>
      <c r="E2" s="188"/>
      <c r="F2" s="189"/>
      <c r="G2" s="189"/>
    </row>
    <row r="3" spans="1:11" ht="15" customHeight="1">
      <c r="B3" s="190" t="s">
        <v>2797</v>
      </c>
      <c r="C3" s="190"/>
      <c r="D3" s="190"/>
      <c r="E3" s="106"/>
      <c r="F3" s="106" t="s">
        <v>2798</v>
      </c>
      <c r="G3" s="106" t="s">
        <v>1240</v>
      </c>
    </row>
    <row r="4" spans="1:11" ht="15" customHeight="1">
      <c r="A4" s="1" t="s">
        <v>2803</v>
      </c>
      <c r="B4" s="191" t="s">
        <v>2799</v>
      </c>
      <c r="C4" s="191" t="s">
        <v>2800</v>
      </c>
      <c r="D4" s="46" t="s">
        <v>2804</v>
      </c>
      <c r="E4" s="47"/>
      <c r="F4" s="48" t="s">
        <v>47</v>
      </c>
      <c r="G4" s="48" t="s">
        <v>47</v>
      </c>
      <c r="I4" s="12">
        <v>2265029038</v>
      </c>
      <c r="K4" s="38">
        <v>0</v>
      </c>
    </row>
    <row r="5" spans="1:11" ht="15" customHeight="1">
      <c r="A5" s="1" t="s">
        <v>2805</v>
      </c>
      <c r="B5" s="191"/>
      <c r="C5" s="191"/>
      <c r="D5" s="46" t="s">
        <v>2806</v>
      </c>
      <c r="E5" s="47"/>
      <c r="F5" s="48" t="s">
        <v>47</v>
      </c>
      <c r="G5" s="48" t="s">
        <v>47</v>
      </c>
      <c r="I5" s="12">
        <v>0</v>
      </c>
      <c r="K5" s="38">
        <v>0</v>
      </c>
    </row>
    <row r="6" spans="1:11" ht="15" customHeight="1">
      <c r="A6" s="1" t="s">
        <v>2807</v>
      </c>
      <c r="B6" s="191"/>
      <c r="C6" s="191"/>
      <c r="D6" s="46" t="s">
        <v>2808</v>
      </c>
      <c r="E6" s="47"/>
      <c r="F6" s="48" t="s">
        <v>47</v>
      </c>
      <c r="G6" s="48" t="s">
        <v>47</v>
      </c>
      <c r="I6" s="12">
        <v>0</v>
      </c>
      <c r="K6" s="38">
        <v>0</v>
      </c>
    </row>
    <row r="7" spans="1:11" ht="15" customHeight="1">
      <c r="A7" s="1" t="s">
        <v>2809</v>
      </c>
      <c r="B7" s="191"/>
      <c r="C7" s="191"/>
      <c r="D7" s="107" t="s">
        <v>2810</v>
      </c>
      <c r="E7" s="108"/>
      <c r="F7" s="109" t="s">
        <v>47</v>
      </c>
      <c r="G7" s="109" t="s">
        <v>47</v>
      </c>
      <c r="I7" s="12">
        <v>2265029038</v>
      </c>
      <c r="K7" s="38">
        <v>0</v>
      </c>
    </row>
    <row r="8" spans="1:11" ht="15" customHeight="1">
      <c r="A8" s="1" t="s">
        <v>2811</v>
      </c>
      <c r="B8" s="191"/>
      <c r="C8" s="191" t="s">
        <v>2801</v>
      </c>
      <c r="D8" s="46" t="s">
        <v>2812</v>
      </c>
      <c r="E8" s="47"/>
      <c r="F8" s="48" t="s">
        <v>47</v>
      </c>
      <c r="G8" s="48" t="s">
        <v>47</v>
      </c>
      <c r="I8" s="12">
        <v>2025987877</v>
      </c>
      <c r="K8" s="38">
        <v>0</v>
      </c>
    </row>
    <row r="9" spans="1:11" ht="15" customHeight="1">
      <c r="A9" s="1" t="s">
        <v>2813</v>
      </c>
      <c r="B9" s="191"/>
      <c r="C9" s="191"/>
      <c r="D9" s="46" t="s">
        <v>2814</v>
      </c>
      <c r="E9" s="47"/>
      <c r="F9" s="48" t="s">
        <v>2954</v>
      </c>
      <c r="G9" s="48"/>
      <c r="I9" s="12">
        <v>366703803</v>
      </c>
      <c r="K9" s="38">
        <v>2</v>
      </c>
    </row>
    <row r="10" spans="1:11" ht="15" customHeight="1">
      <c r="A10" s="1" t="s">
        <v>2815</v>
      </c>
      <c r="B10" s="191"/>
      <c r="C10" s="191"/>
      <c r="D10" s="107" t="s">
        <v>2810</v>
      </c>
      <c r="E10" s="108"/>
      <c r="F10" s="109" t="s">
        <v>47</v>
      </c>
      <c r="G10" s="109" t="s">
        <v>47</v>
      </c>
      <c r="I10" s="12">
        <v>2392691680</v>
      </c>
      <c r="K10" s="38">
        <v>2</v>
      </c>
    </row>
    <row r="11" spans="1:11" ht="15" customHeight="1">
      <c r="A11" s="1"/>
      <c r="B11" s="191"/>
      <c r="C11" s="192" t="s">
        <v>2802</v>
      </c>
      <c r="D11" s="46" t="s">
        <v>2955</v>
      </c>
      <c r="E11" s="47"/>
      <c r="F11" s="48"/>
      <c r="G11" s="48"/>
      <c r="I11" s="12">
        <v>0</v>
      </c>
      <c r="K11" s="38">
        <v>0</v>
      </c>
    </row>
    <row r="12" spans="1:11" ht="15" customHeight="1">
      <c r="A12" s="1" t="s">
        <v>2816</v>
      </c>
      <c r="B12" s="191"/>
      <c r="C12" s="193"/>
      <c r="D12" s="46" t="s">
        <v>2956</v>
      </c>
      <c r="E12" s="47"/>
      <c r="F12" s="48" t="s">
        <v>47</v>
      </c>
      <c r="G12" s="48" t="s">
        <v>47</v>
      </c>
      <c r="I12" s="12">
        <v>293032329</v>
      </c>
      <c r="K12" s="38">
        <v>0</v>
      </c>
    </row>
    <row r="13" spans="1:11" ht="15" customHeight="1">
      <c r="A13" s="1" t="s">
        <v>2957</v>
      </c>
      <c r="B13" s="191"/>
      <c r="C13" s="193"/>
      <c r="D13" s="46" t="s">
        <v>2958</v>
      </c>
      <c r="E13" s="47"/>
      <c r="F13" s="48" t="s">
        <v>47</v>
      </c>
      <c r="G13" s="48" t="s">
        <v>47</v>
      </c>
      <c r="I13" s="12">
        <v>0</v>
      </c>
      <c r="K13" s="38">
        <v>0</v>
      </c>
    </row>
    <row r="14" spans="1:11" ht="15" customHeight="1">
      <c r="A14" s="1" t="s">
        <v>2817</v>
      </c>
      <c r="B14" s="191"/>
      <c r="C14" s="193"/>
      <c r="D14" s="46" t="s">
        <v>2818</v>
      </c>
      <c r="E14" s="47"/>
      <c r="F14" s="48" t="s">
        <v>2959</v>
      </c>
      <c r="G14" s="48" t="s">
        <v>47</v>
      </c>
      <c r="I14" s="12">
        <v>85179822</v>
      </c>
      <c r="K14" s="38">
        <v>1</v>
      </c>
    </row>
    <row r="15" spans="1:11" ht="15" customHeight="1">
      <c r="A15" s="1" t="s">
        <v>2819</v>
      </c>
      <c r="B15" s="191"/>
      <c r="C15" s="193"/>
      <c r="D15" s="46" t="s">
        <v>2820</v>
      </c>
      <c r="E15" s="47"/>
      <c r="F15" s="48" t="s">
        <v>2960</v>
      </c>
      <c r="G15" s="48" t="s">
        <v>47</v>
      </c>
      <c r="I15" s="12">
        <v>24166184</v>
      </c>
      <c r="K15" s="38">
        <v>1</v>
      </c>
    </row>
    <row r="16" spans="1:11" ht="15" customHeight="1">
      <c r="A16" s="1" t="s">
        <v>2821</v>
      </c>
      <c r="B16" s="191"/>
      <c r="C16" s="193"/>
      <c r="D16" s="46" t="s">
        <v>2822</v>
      </c>
      <c r="E16" s="47"/>
      <c r="F16" s="48" t="s">
        <v>2961</v>
      </c>
      <c r="G16" s="48" t="s">
        <v>47</v>
      </c>
      <c r="I16" s="12">
        <v>72834261</v>
      </c>
      <c r="K16" s="38">
        <v>3</v>
      </c>
    </row>
    <row r="17" spans="1:11" ht="15" customHeight="1">
      <c r="A17" s="1" t="s">
        <v>2823</v>
      </c>
      <c r="B17" s="191"/>
      <c r="C17" s="193"/>
      <c r="D17" s="46" t="s">
        <v>2824</v>
      </c>
      <c r="E17" s="47"/>
      <c r="F17" s="48" t="s">
        <v>2962</v>
      </c>
      <c r="G17" s="48" t="s">
        <v>47</v>
      </c>
      <c r="I17" s="12">
        <v>96234422</v>
      </c>
      <c r="K17" s="38">
        <v>2</v>
      </c>
    </row>
    <row r="18" spans="1:11" ht="15" customHeight="1">
      <c r="A18" s="1" t="s">
        <v>2825</v>
      </c>
      <c r="B18" s="191"/>
      <c r="C18" s="193"/>
      <c r="D18" s="46" t="s">
        <v>2826</v>
      </c>
      <c r="E18" s="47"/>
      <c r="F18" s="48" t="s">
        <v>2963</v>
      </c>
      <c r="G18" s="48" t="s">
        <v>47</v>
      </c>
      <c r="I18" s="12">
        <v>9570419</v>
      </c>
      <c r="K18" s="38">
        <v>3</v>
      </c>
    </row>
    <row r="19" spans="1:11" ht="15" customHeight="1">
      <c r="A19" s="1" t="s">
        <v>2827</v>
      </c>
      <c r="B19" s="191"/>
      <c r="C19" s="193"/>
      <c r="D19" s="46" t="s">
        <v>2828</v>
      </c>
      <c r="E19" s="47"/>
      <c r="F19" s="48" t="s">
        <v>2829</v>
      </c>
      <c r="G19" s="48" t="s">
        <v>47</v>
      </c>
      <c r="I19" s="12">
        <v>46597719</v>
      </c>
      <c r="K19" s="38">
        <v>2</v>
      </c>
    </row>
    <row r="20" spans="1:11" ht="15" customHeight="1">
      <c r="A20" s="1" t="s">
        <v>2830</v>
      </c>
      <c r="B20" s="191"/>
      <c r="C20" s="193"/>
      <c r="D20" s="46" t="s">
        <v>2831</v>
      </c>
      <c r="E20" s="47"/>
      <c r="F20" s="48" t="s">
        <v>2964</v>
      </c>
      <c r="G20" s="48" t="s">
        <v>47</v>
      </c>
      <c r="I20" s="12">
        <v>114924904</v>
      </c>
      <c r="K20" s="38">
        <v>2</v>
      </c>
    </row>
    <row r="21" spans="1:11" ht="15" customHeight="1">
      <c r="A21" s="1"/>
      <c r="B21" s="191"/>
      <c r="C21" s="193"/>
      <c r="D21" s="46"/>
      <c r="E21" s="47"/>
      <c r="F21" s="48" t="s">
        <v>2965</v>
      </c>
      <c r="G21" s="48"/>
      <c r="I21" s="12">
        <v>114924904</v>
      </c>
      <c r="K21" s="38">
        <v>2</v>
      </c>
    </row>
    <row r="22" spans="1:11" ht="15" customHeight="1">
      <c r="A22" s="1"/>
      <c r="B22" s="191"/>
      <c r="C22" s="193"/>
      <c r="D22" s="46"/>
      <c r="E22" s="47"/>
      <c r="F22" s="48" t="s">
        <v>2966</v>
      </c>
      <c r="G22" s="48"/>
      <c r="I22" s="12">
        <v>122592219</v>
      </c>
      <c r="K22" s="38">
        <v>3</v>
      </c>
    </row>
    <row r="23" spans="1:11" ht="15" customHeight="1">
      <c r="A23" s="1"/>
      <c r="B23" s="191"/>
      <c r="C23" s="193"/>
      <c r="D23" s="46" t="s">
        <v>2967</v>
      </c>
      <c r="E23" s="47"/>
      <c r="F23" s="48"/>
      <c r="G23" s="48"/>
      <c r="I23" s="12">
        <v>15860000</v>
      </c>
      <c r="K23" s="38">
        <v>0</v>
      </c>
    </row>
    <row r="24" spans="1:11" ht="15" hidden="1" customHeight="1">
      <c r="A24" s="1"/>
      <c r="B24" s="191"/>
      <c r="C24" s="193"/>
      <c r="D24" s="46"/>
      <c r="E24" s="47"/>
      <c r="F24" s="48"/>
      <c r="G24" s="48"/>
      <c r="I24" s="12">
        <v>0</v>
      </c>
      <c r="K24" s="38">
        <v>0</v>
      </c>
    </row>
    <row r="25" spans="1:11" ht="15" customHeight="1">
      <c r="A25" s="1"/>
      <c r="B25" s="191"/>
      <c r="C25" s="193"/>
      <c r="D25" s="46" t="s">
        <v>2968</v>
      </c>
      <c r="E25" s="47"/>
      <c r="F25" s="48"/>
      <c r="G25" s="48"/>
      <c r="I25" s="12">
        <v>2338474</v>
      </c>
      <c r="K25" s="38">
        <v>0</v>
      </c>
    </row>
    <row r="26" spans="1:11" ht="15" customHeight="1">
      <c r="A26" s="1" t="s">
        <v>2837</v>
      </c>
      <c r="B26" s="191"/>
      <c r="C26" s="193"/>
      <c r="D26" s="46" t="s">
        <v>2838</v>
      </c>
      <c r="E26" s="47"/>
      <c r="F26" s="48" t="s">
        <v>2969</v>
      </c>
      <c r="G26" s="48" t="s">
        <v>47</v>
      </c>
      <c r="I26" s="12">
        <v>22920243</v>
      </c>
      <c r="K26" s="38">
        <v>3</v>
      </c>
    </row>
    <row r="27" spans="1:11" ht="15" customHeight="1">
      <c r="A27" s="1"/>
      <c r="B27" s="191"/>
      <c r="C27" s="193"/>
      <c r="D27" s="46" t="s">
        <v>2970</v>
      </c>
      <c r="E27" s="47"/>
      <c r="F27" s="48" t="s">
        <v>2971</v>
      </c>
      <c r="G27" s="48"/>
      <c r="I27" s="12">
        <v>143558</v>
      </c>
      <c r="K27" s="38">
        <v>3</v>
      </c>
    </row>
    <row r="28" spans="1:11" ht="15" customHeight="1">
      <c r="A28" s="1" t="s">
        <v>2835</v>
      </c>
      <c r="B28" s="191"/>
      <c r="C28" s="193"/>
      <c r="D28" s="46" t="s">
        <v>2972</v>
      </c>
      <c r="E28" s="47"/>
      <c r="F28" s="48" t="s">
        <v>2973</v>
      </c>
      <c r="G28" s="48"/>
      <c r="I28" s="12">
        <v>2153420</v>
      </c>
      <c r="K28" s="38">
        <v>2</v>
      </c>
    </row>
    <row r="29" spans="1:11" ht="15" customHeight="1">
      <c r="A29" s="1"/>
      <c r="B29" s="191"/>
      <c r="C29" s="193"/>
      <c r="D29" s="46" t="s">
        <v>2836</v>
      </c>
      <c r="E29" s="47"/>
      <c r="F29" s="48" t="s">
        <v>2974</v>
      </c>
      <c r="G29" s="48"/>
      <c r="I29" s="12">
        <v>265490079</v>
      </c>
      <c r="K29" s="38">
        <v>2</v>
      </c>
    </row>
    <row r="30" spans="1:11" ht="15" customHeight="1">
      <c r="A30" s="1" t="s">
        <v>2839</v>
      </c>
      <c r="B30" s="191"/>
      <c r="C30" s="193"/>
      <c r="D30" s="46" t="s">
        <v>2975</v>
      </c>
      <c r="E30" s="47"/>
      <c r="F30" s="2"/>
      <c r="G30" s="48"/>
      <c r="I30" s="12">
        <v>0</v>
      </c>
      <c r="K30" s="38">
        <v>0</v>
      </c>
    </row>
    <row r="31" spans="1:11" ht="15" customHeight="1">
      <c r="A31" s="1" t="s">
        <v>2841</v>
      </c>
      <c r="B31" s="191"/>
      <c r="C31" s="193"/>
      <c r="D31" s="46" t="s">
        <v>2840</v>
      </c>
      <c r="E31" s="47"/>
      <c r="F31" s="48" t="s">
        <v>2976</v>
      </c>
      <c r="G31" s="48" t="s">
        <v>47</v>
      </c>
      <c r="I31" s="12">
        <v>3667236</v>
      </c>
      <c r="K31" s="38">
        <v>3</v>
      </c>
    </row>
    <row r="32" spans="1:11" ht="15" customHeight="1">
      <c r="A32" s="1" t="s">
        <v>2843</v>
      </c>
      <c r="B32" s="191"/>
      <c r="C32" s="193"/>
      <c r="D32" s="46" t="s">
        <v>2842</v>
      </c>
      <c r="E32" s="47"/>
      <c r="F32" s="48" t="s">
        <v>2977</v>
      </c>
      <c r="G32" s="48" t="s">
        <v>47</v>
      </c>
      <c r="I32" s="12">
        <v>3208832</v>
      </c>
      <c r="K32" s="38">
        <v>2</v>
      </c>
    </row>
    <row r="33" spans="1:11" ht="15" customHeight="1">
      <c r="A33" s="1" t="s">
        <v>2844</v>
      </c>
      <c r="B33" s="191"/>
      <c r="C33" s="194"/>
      <c r="D33" s="107" t="s">
        <v>2810</v>
      </c>
      <c r="E33" s="108"/>
      <c r="F33" s="109" t="s">
        <v>47</v>
      </c>
      <c r="G33" s="109" t="s">
        <v>47</v>
      </c>
      <c r="I33" s="12">
        <v>1058321902</v>
      </c>
      <c r="K33" s="38">
        <v>29</v>
      </c>
    </row>
    <row r="34" spans="1:11" ht="15" customHeight="1">
      <c r="A34" s="1" t="s">
        <v>2845</v>
      </c>
      <c r="B34" s="178" t="s">
        <v>2978</v>
      </c>
      <c r="C34" s="178"/>
      <c r="D34" s="179"/>
      <c r="E34" s="47"/>
      <c r="F34" s="48" t="s">
        <v>47</v>
      </c>
      <c r="G34" s="48" t="s">
        <v>47</v>
      </c>
      <c r="I34" s="12">
        <v>5716042620</v>
      </c>
      <c r="K34" s="38">
        <v>31</v>
      </c>
    </row>
    <row r="35" spans="1:11" ht="15" customHeight="1">
      <c r="A35" s="1" t="s">
        <v>2847</v>
      </c>
      <c r="B35" s="178" t="s">
        <v>2846</v>
      </c>
      <c r="C35" s="178"/>
      <c r="D35" s="179"/>
      <c r="E35" s="47"/>
      <c r="F35" s="48" t="s">
        <v>2979</v>
      </c>
      <c r="G35" s="48"/>
      <c r="I35" s="12">
        <v>371542768</v>
      </c>
      <c r="K35" s="38">
        <v>4</v>
      </c>
    </row>
    <row r="36" spans="1:11" ht="15" customHeight="1">
      <c r="A36" s="1"/>
      <c r="B36" s="178" t="s">
        <v>2848</v>
      </c>
      <c r="C36" s="178"/>
      <c r="D36" s="179"/>
      <c r="E36" s="126"/>
      <c r="F36" s="142" t="s">
        <v>10849</v>
      </c>
      <c r="G36" s="48" t="s">
        <v>10844</v>
      </c>
      <c r="I36" s="12">
        <v>458704442</v>
      </c>
      <c r="K36" s="38">
        <v>-76451855</v>
      </c>
    </row>
    <row r="37" spans="1:11" ht="15" customHeight="1">
      <c r="A37" s="1"/>
      <c r="B37" s="178" t="s">
        <v>2980</v>
      </c>
      <c r="C37" s="178"/>
      <c r="D37" s="179"/>
      <c r="E37" s="47"/>
      <c r="F37" s="48"/>
      <c r="G37" s="48"/>
      <c r="I37" s="12">
        <v>10017713</v>
      </c>
      <c r="K37" s="38">
        <v>0</v>
      </c>
    </row>
    <row r="38" spans="1:11" ht="15" customHeight="1">
      <c r="A38" s="1" t="s">
        <v>2850</v>
      </c>
      <c r="B38" s="178" t="s">
        <v>2981</v>
      </c>
      <c r="C38" s="178"/>
      <c r="D38" s="179"/>
      <c r="E38" s="47"/>
      <c r="F38" s="48"/>
      <c r="G38" s="48"/>
      <c r="I38" s="12">
        <v>-3766055</v>
      </c>
      <c r="K38" s="38">
        <v>0</v>
      </c>
    </row>
    <row r="39" spans="1:11" ht="15" customHeight="1">
      <c r="A39" s="1" t="s">
        <v>2852</v>
      </c>
      <c r="B39" s="178" t="s">
        <v>2982</v>
      </c>
      <c r="C39" s="178"/>
      <c r="D39" s="179"/>
      <c r="E39" s="47"/>
      <c r="F39" s="48" t="s">
        <v>2983</v>
      </c>
      <c r="G39" s="48"/>
      <c r="I39" s="12">
        <v>181528511</v>
      </c>
      <c r="K39" s="38">
        <v>2</v>
      </c>
    </row>
    <row r="40" spans="1:11" ht="15" customHeight="1">
      <c r="A40" s="1" t="s">
        <v>2855</v>
      </c>
      <c r="B40" s="178" t="s">
        <v>2984</v>
      </c>
      <c r="C40" s="178"/>
      <c r="D40" s="179"/>
      <c r="E40" s="47"/>
      <c r="F40" s="48" t="s">
        <v>2985</v>
      </c>
      <c r="G40" s="48"/>
      <c r="I40" s="12">
        <v>181528511</v>
      </c>
      <c r="K40" s="38">
        <v>2</v>
      </c>
    </row>
    <row r="41" spans="1:11" ht="15" customHeight="1">
      <c r="A41" s="1" t="s">
        <v>2857</v>
      </c>
      <c r="B41" s="178" t="s">
        <v>2986</v>
      </c>
      <c r="C41" s="178"/>
      <c r="D41" s="179"/>
      <c r="E41" s="47"/>
      <c r="F41" s="48" t="s">
        <v>2987</v>
      </c>
      <c r="G41" s="48"/>
      <c r="I41" s="12">
        <v>0</v>
      </c>
      <c r="K41" s="38">
        <v>0</v>
      </c>
    </row>
    <row r="42" spans="1:11" ht="15" customHeight="1">
      <c r="A42" s="1"/>
      <c r="B42" s="178" t="s">
        <v>2988</v>
      </c>
      <c r="C42" s="178"/>
      <c r="D42" s="179"/>
      <c r="E42" s="47"/>
      <c r="F42" s="48" t="s">
        <v>2989</v>
      </c>
      <c r="G42" s="48"/>
      <c r="I42" s="12">
        <v>0</v>
      </c>
      <c r="K42" s="38">
        <v>0</v>
      </c>
    </row>
    <row r="43" spans="1:11" ht="15" customHeight="1">
      <c r="A43" s="1"/>
      <c r="B43" s="178" t="s">
        <v>2990</v>
      </c>
      <c r="C43" s="178"/>
      <c r="D43" s="179"/>
      <c r="E43" s="126"/>
      <c r="F43" s="48"/>
      <c r="G43" s="48"/>
      <c r="I43" s="12">
        <v>0</v>
      </c>
      <c r="K43" s="38">
        <v>0</v>
      </c>
    </row>
    <row r="44" spans="1:11" ht="15" customHeight="1">
      <c r="B44" s="180" t="s">
        <v>2995</v>
      </c>
      <c r="C44" s="181"/>
      <c r="D44" s="182"/>
      <c r="E44" s="47"/>
      <c r="F44" s="48"/>
      <c r="G44" s="48"/>
      <c r="I44" s="12">
        <v>14880000</v>
      </c>
      <c r="K44" s="38">
        <v>0</v>
      </c>
    </row>
    <row r="45" spans="1:11" ht="14.45" customHeight="1">
      <c r="B45" s="180" t="s">
        <v>10845</v>
      </c>
      <c r="C45" s="181"/>
      <c r="D45" s="182"/>
      <c r="E45" s="47"/>
      <c r="F45" s="48"/>
      <c r="G45" s="48"/>
      <c r="I45" s="12">
        <v>40500000</v>
      </c>
    </row>
    <row r="46" spans="1:11" ht="15" customHeight="1">
      <c r="A46" s="1"/>
      <c r="B46" s="185" t="s">
        <v>2851</v>
      </c>
      <c r="C46" s="186"/>
      <c r="D46" s="187"/>
      <c r="E46" s="47"/>
      <c r="F46" s="48" t="s">
        <v>47</v>
      </c>
      <c r="G46" s="48" t="s">
        <v>47</v>
      </c>
      <c r="I46" s="12">
        <v>6789449999</v>
      </c>
      <c r="K46" s="38">
        <v>-76451818</v>
      </c>
    </row>
    <row r="47" spans="1:11" ht="15" customHeight="1">
      <c r="A47" s="1" t="s">
        <v>2859</v>
      </c>
      <c r="B47" s="178" t="s">
        <v>2853</v>
      </c>
      <c r="C47" s="178"/>
      <c r="D47" s="179"/>
      <c r="E47" s="47"/>
      <c r="F47" s="48" t="s">
        <v>2854</v>
      </c>
      <c r="G47" s="48" t="s">
        <v>47</v>
      </c>
      <c r="I47" s="12">
        <v>678944999</v>
      </c>
      <c r="K47" s="38">
        <v>-7645180</v>
      </c>
    </row>
    <row r="48" spans="1:11" s="110" customFormat="1" ht="15" customHeight="1">
      <c r="B48" s="183" t="s">
        <v>2856</v>
      </c>
      <c r="C48" s="183"/>
      <c r="D48" s="184"/>
      <c r="E48" s="111"/>
      <c r="F48" s="112" t="s">
        <v>47</v>
      </c>
      <c r="G48" s="112" t="s">
        <v>47</v>
      </c>
      <c r="I48" s="113">
        <v>7468394998</v>
      </c>
      <c r="K48" s="114">
        <v>-84096998</v>
      </c>
    </row>
    <row r="49" spans="2:11" ht="15" customHeight="1">
      <c r="B49" s="178" t="s">
        <v>2991</v>
      </c>
      <c r="C49" s="178"/>
      <c r="D49" s="179"/>
      <c r="E49" s="47"/>
      <c r="F49" s="48" t="s">
        <v>47</v>
      </c>
      <c r="G49" s="48" t="s">
        <v>10841</v>
      </c>
      <c r="I49" s="12">
        <v>1120286000</v>
      </c>
      <c r="K49" s="38">
        <v>0</v>
      </c>
    </row>
    <row r="50" spans="2:11" ht="15" customHeight="1">
      <c r="B50" s="178" t="s">
        <v>2992</v>
      </c>
      <c r="C50" s="178"/>
      <c r="D50" s="179"/>
      <c r="E50" s="47"/>
      <c r="F50" s="48"/>
      <c r="G50" s="48" t="s">
        <v>2993</v>
      </c>
      <c r="I50" s="12">
        <v>618865000</v>
      </c>
      <c r="K50" s="38">
        <v>0</v>
      </c>
    </row>
    <row r="51" spans="2:11" ht="15" customHeight="1">
      <c r="B51" s="178" t="s">
        <v>2994</v>
      </c>
      <c r="C51" s="178"/>
      <c r="D51" s="179"/>
      <c r="E51" s="47"/>
      <c r="F51" s="48"/>
      <c r="G51" s="48" t="s">
        <v>7973</v>
      </c>
      <c r="I51" s="12">
        <v>36209000</v>
      </c>
      <c r="K51" s="38">
        <v>0</v>
      </c>
    </row>
    <row r="52" spans="2:11" ht="15" customHeight="1">
      <c r="B52" s="178" t="s">
        <v>2860</v>
      </c>
      <c r="C52" s="178"/>
      <c r="D52" s="179"/>
      <c r="E52" s="47"/>
      <c r="F52" s="48" t="s">
        <v>47</v>
      </c>
      <c r="G52" s="48" t="s">
        <v>47</v>
      </c>
      <c r="I52" s="12">
        <v>9243754998</v>
      </c>
      <c r="K52" s="38">
        <v>-84096998</v>
      </c>
    </row>
  </sheetData>
  <mergeCells count="26">
    <mergeCell ref="B39:D39"/>
    <mergeCell ref="B1:G1"/>
    <mergeCell ref="B2:G2"/>
    <mergeCell ref="B3:D3"/>
    <mergeCell ref="B4:B33"/>
    <mergeCell ref="C4:C7"/>
    <mergeCell ref="C8:C10"/>
    <mergeCell ref="C11:C33"/>
    <mergeCell ref="B34:D34"/>
    <mergeCell ref="B35:D35"/>
    <mergeCell ref="B36:D36"/>
    <mergeCell ref="B37:D37"/>
    <mergeCell ref="B38:D38"/>
    <mergeCell ref="B40:D40"/>
    <mergeCell ref="B41:D41"/>
    <mergeCell ref="B42:D42"/>
    <mergeCell ref="B43:D43"/>
    <mergeCell ref="B46:D46"/>
    <mergeCell ref="B52:D52"/>
    <mergeCell ref="B44:D44"/>
    <mergeCell ref="B45:D45"/>
    <mergeCell ref="B48:D48"/>
    <mergeCell ref="B49:D49"/>
    <mergeCell ref="B50:D50"/>
    <mergeCell ref="B51:D51"/>
    <mergeCell ref="B47:D47"/>
  </mergeCells>
  <phoneticPr fontId="1" type="noConversion"/>
  <pageMargins left="0.74803149606299213" right="0" top="0.43307086614173229" bottom="0" header="0" footer="0"/>
  <pageSetup paperSize="9" scale="7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P53"/>
  <sheetViews>
    <sheetView topLeftCell="B22" zoomScaleNormal="100" workbookViewId="0">
      <selection activeCell="G22" sqref="G22"/>
    </sheetView>
  </sheetViews>
  <sheetFormatPr defaultRowHeight="20.45" customHeight="1"/>
  <cols>
    <col min="1" max="1" width="0" hidden="1" customWidth="1"/>
    <col min="2" max="3" width="3.625" customWidth="1"/>
    <col min="4" max="4" width="33.625" customWidth="1"/>
    <col min="5" max="10" width="14" customWidth="1"/>
    <col min="11" max="11" width="40.625" customWidth="1"/>
    <col min="12" max="12" width="11.625" customWidth="1"/>
    <col min="14" max="14" width="14.625" bestFit="1" customWidth="1"/>
    <col min="16" max="16" width="14.625" bestFit="1" customWidth="1"/>
  </cols>
  <sheetData>
    <row r="1" spans="1:16" ht="23.25" customHeight="1">
      <c r="B1" s="174" t="s">
        <v>2796</v>
      </c>
      <c r="C1" s="174"/>
      <c r="D1" s="174"/>
      <c r="E1" s="174"/>
      <c r="F1" s="174"/>
      <c r="G1" s="174"/>
      <c r="H1" s="174"/>
      <c r="I1" s="174"/>
      <c r="J1" s="174"/>
      <c r="K1" s="174"/>
      <c r="L1" s="174"/>
    </row>
    <row r="2" spans="1:16" ht="14.1" customHeight="1">
      <c r="B2" s="204" t="s">
        <v>2996</v>
      </c>
      <c r="C2" s="204"/>
      <c r="D2" s="204"/>
      <c r="E2" s="204"/>
      <c r="F2" s="204"/>
      <c r="G2" s="204"/>
      <c r="H2" s="204"/>
      <c r="I2" s="204"/>
      <c r="J2" s="204"/>
      <c r="K2" s="205"/>
      <c r="L2" s="205"/>
    </row>
    <row r="3" spans="1:16" ht="14.1" customHeight="1">
      <c r="B3" s="206" t="s">
        <v>2797</v>
      </c>
      <c r="C3" s="207"/>
      <c r="D3" s="208"/>
      <c r="E3" s="200" t="s">
        <v>2997</v>
      </c>
      <c r="F3" s="200" t="s">
        <v>2998</v>
      </c>
      <c r="G3" s="200" t="s">
        <v>2999</v>
      </c>
      <c r="H3" s="200" t="s">
        <v>3000</v>
      </c>
      <c r="I3" s="200" t="s">
        <v>3001</v>
      </c>
      <c r="J3" s="200" t="s">
        <v>3002</v>
      </c>
      <c r="K3" s="200" t="s">
        <v>2798</v>
      </c>
      <c r="L3" s="200" t="s">
        <v>3003</v>
      </c>
    </row>
    <row r="4" spans="1:16" ht="14.1" customHeight="1">
      <c r="B4" s="209"/>
      <c r="C4" s="210"/>
      <c r="D4" s="211"/>
      <c r="E4" s="201"/>
      <c r="F4" s="201"/>
      <c r="G4" s="201"/>
      <c r="H4" s="201"/>
      <c r="I4" s="201"/>
      <c r="J4" s="201"/>
      <c r="K4" s="201"/>
      <c r="L4" s="201"/>
    </row>
    <row r="5" spans="1:16" ht="14.1" customHeight="1">
      <c r="A5" s="1" t="s">
        <v>2803</v>
      </c>
      <c r="B5" s="202" t="s">
        <v>2799</v>
      </c>
      <c r="C5" s="202" t="s">
        <v>2800</v>
      </c>
      <c r="D5" s="49" t="s">
        <v>2804</v>
      </c>
      <c r="E5" s="47" t="e">
        <f>SUM(F5:J5)</f>
        <v>#REF!</v>
      </c>
      <c r="F5" s="47" t="e">
        <f>'원가계산서(건축)'!E4</f>
        <v>#REF!</v>
      </c>
      <c r="G5" s="47" t="e">
        <f>'원가계산서(기계)'!E4</f>
        <v>#REF!</v>
      </c>
      <c r="H5" s="47" t="e">
        <f>'원가계산서(조경)'!E4</f>
        <v>#REF!</v>
      </c>
      <c r="I5" s="47" t="e">
        <f>'원가계산서(토목)'!E4</f>
        <v>#REF!</v>
      </c>
      <c r="J5" s="47" t="e">
        <f>'원가계산서(해체)'!E4</f>
        <v>#REF!</v>
      </c>
      <c r="K5" s="48" t="s">
        <v>47</v>
      </c>
      <c r="L5" s="48" t="s">
        <v>47</v>
      </c>
      <c r="N5" s="12" t="e">
        <f>'원가계산서(건축)'!E4+'원가계산서(기계)'!E4+'원가계산서(조경)'!E4+'원가계산서(토목)'!E4+'원가계산서(해체)'!E4</f>
        <v>#REF!</v>
      </c>
      <c r="P5" s="38" t="e">
        <f t="shared" ref="P5:P11" si="0">E5-N5</f>
        <v>#REF!</v>
      </c>
    </row>
    <row r="6" spans="1:16" ht="14.1" customHeight="1">
      <c r="A6" s="1" t="s">
        <v>2805</v>
      </c>
      <c r="B6" s="202"/>
      <c r="C6" s="202"/>
      <c r="D6" s="49" t="s">
        <v>2806</v>
      </c>
      <c r="E6" s="47">
        <f t="shared" ref="E6:E53" si="1">SUM(F6:J6)</f>
        <v>0</v>
      </c>
      <c r="F6" s="47">
        <f>'원가계산서(건축)'!E5</f>
        <v>0</v>
      </c>
      <c r="G6" s="47">
        <f>'원가계산서(기계)'!E5</f>
        <v>0</v>
      </c>
      <c r="H6" s="47">
        <f>'원가계산서(조경)'!E5</f>
        <v>0</v>
      </c>
      <c r="I6" s="47">
        <f>'원가계산서(토목)'!E5</f>
        <v>0</v>
      </c>
      <c r="J6" s="47">
        <f>'원가계산서(해체)'!E5</f>
        <v>0</v>
      </c>
      <c r="K6" s="48" t="s">
        <v>47</v>
      </c>
      <c r="L6" s="48" t="s">
        <v>47</v>
      </c>
      <c r="N6" s="12">
        <f>'원가계산서(건축)'!E5+'원가계산서(기계)'!E5+'원가계산서(조경)'!E5+'원가계산서(토목)'!E5+'원가계산서(해체)'!E5</f>
        <v>0</v>
      </c>
      <c r="P6" s="38">
        <f t="shared" si="0"/>
        <v>0</v>
      </c>
    </row>
    <row r="7" spans="1:16" ht="14.1" customHeight="1">
      <c r="A7" s="1" t="s">
        <v>2807</v>
      </c>
      <c r="B7" s="202"/>
      <c r="C7" s="202"/>
      <c r="D7" s="49" t="s">
        <v>2808</v>
      </c>
      <c r="E7" s="47">
        <f t="shared" si="1"/>
        <v>0</v>
      </c>
      <c r="F7" s="47">
        <f>'원가계산서(건축)'!E6</f>
        <v>0</v>
      </c>
      <c r="G7" s="47">
        <f>'원가계산서(기계)'!E6</f>
        <v>0</v>
      </c>
      <c r="H7" s="47">
        <f>'원가계산서(조경)'!E6</f>
        <v>0</v>
      </c>
      <c r="I7" s="47">
        <f>'원가계산서(토목)'!E6</f>
        <v>0</v>
      </c>
      <c r="J7" s="47">
        <f>'원가계산서(해체)'!E6</f>
        <v>0</v>
      </c>
      <c r="K7" s="48" t="s">
        <v>47</v>
      </c>
      <c r="L7" s="48" t="s">
        <v>47</v>
      </c>
      <c r="N7" s="12">
        <f>'원가계산서(건축)'!E6+'원가계산서(기계)'!E6+'원가계산서(조경)'!E6+'원가계산서(토목)'!E6+'원가계산서(해체)'!E6</f>
        <v>0</v>
      </c>
      <c r="P7" s="38">
        <f t="shared" si="0"/>
        <v>0</v>
      </c>
    </row>
    <row r="8" spans="1:16" ht="14.1" customHeight="1">
      <c r="A8" s="1" t="s">
        <v>2809</v>
      </c>
      <c r="B8" s="202"/>
      <c r="C8" s="202"/>
      <c r="D8" s="49" t="s">
        <v>2810</v>
      </c>
      <c r="E8" s="47" t="e">
        <f t="shared" si="1"/>
        <v>#REF!</v>
      </c>
      <c r="F8" s="47" t="e">
        <f>'원가계산서(건축)'!E7</f>
        <v>#REF!</v>
      </c>
      <c r="G8" s="47" t="e">
        <f>'원가계산서(기계)'!E7</f>
        <v>#REF!</v>
      </c>
      <c r="H8" s="47" t="e">
        <f>'원가계산서(조경)'!E7</f>
        <v>#REF!</v>
      </c>
      <c r="I8" s="47" t="e">
        <f>'원가계산서(토목)'!E7</f>
        <v>#REF!</v>
      </c>
      <c r="J8" s="47" t="e">
        <f>'원가계산서(해체)'!E7</f>
        <v>#REF!</v>
      </c>
      <c r="K8" s="48" t="s">
        <v>47</v>
      </c>
      <c r="L8" s="48" t="s">
        <v>47</v>
      </c>
      <c r="N8" s="12" t="e">
        <f>'원가계산서(건축)'!E7+'원가계산서(기계)'!E7+'원가계산서(조경)'!E7+'원가계산서(토목)'!E7+'원가계산서(해체)'!E7</f>
        <v>#REF!</v>
      </c>
      <c r="P8" s="38" t="e">
        <f t="shared" si="0"/>
        <v>#REF!</v>
      </c>
    </row>
    <row r="9" spans="1:16" ht="14.1" customHeight="1">
      <c r="A9" s="1" t="s">
        <v>2811</v>
      </c>
      <c r="B9" s="202"/>
      <c r="C9" s="202" t="s">
        <v>2801</v>
      </c>
      <c r="D9" s="49" t="s">
        <v>2812</v>
      </c>
      <c r="E9" s="47" t="e">
        <f t="shared" si="1"/>
        <v>#REF!</v>
      </c>
      <c r="F9" s="47" t="e">
        <f>'원가계산서(건축)'!E8</f>
        <v>#REF!</v>
      </c>
      <c r="G9" s="47" t="e">
        <f>'원가계산서(기계)'!E8</f>
        <v>#REF!</v>
      </c>
      <c r="H9" s="47" t="e">
        <f>'원가계산서(조경)'!E8</f>
        <v>#REF!</v>
      </c>
      <c r="I9" s="47" t="e">
        <f>'원가계산서(토목)'!E8</f>
        <v>#REF!</v>
      </c>
      <c r="J9" s="47" t="e">
        <f>'원가계산서(해체)'!E8</f>
        <v>#REF!</v>
      </c>
      <c r="K9" s="48" t="s">
        <v>47</v>
      </c>
      <c r="L9" s="48" t="s">
        <v>47</v>
      </c>
      <c r="N9" s="12" t="e">
        <f>'원가계산서(건축)'!E8+'원가계산서(기계)'!E8+'원가계산서(조경)'!E8+'원가계산서(토목)'!E8+'원가계산서(해체)'!E8</f>
        <v>#REF!</v>
      </c>
      <c r="P9" s="38" t="e">
        <f t="shared" si="0"/>
        <v>#REF!</v>
      </c>
    </row>
    <row r="10" spans="1:16" ht="14.1" customHeight="1">
      <c r="A10" s="1" t="s">
        <v>2813</v>
      </c>
      <c r="B10" s="202"/>
      <c r="C10" s="202"/>
      <c r="D10" s="49" t="s">
        <v>2814</v>
      </c>
      <c r="E10" s="47" t="e">
        <f t="shared" si="1"/>
        <v>#REF!</v>
      </c>
      <c r="F10" s="47" t="e">
        <f>TRUNC(F9*0.181, 0)</f>
        <v>#REF!</v>
      </c>
      <c r="G10" s="47" t="e">
        <f>TRUNC(G9*0.181, 0)</f>
        <v>#REF!</v>
      </c>
      <c r="H10" s="47" t="e">
        <f>TRUNC(H9*0.181, 0)</f>
        <v>#REF!</v>
      </c>
      <c r="I10" s="47" t="e">
        <f>TRUNC(I9*0.181, 0)</f>
        <v>#REF!</v>
      </c>
      <c r="J10" s="47" t="e">
        <f>TRUNC(J9*0.181, 0)</f>
        <v>#REF!</v>
      </c>
      <c r="K10" s="48" t="s">
        <v>3004</v>
      </c>
      <c r="L10" s="48" t="s">
        <v>47</v>
      </c>
      <c r="N10" s="12" t="e">
        <f>'원가계산서(건축)'!E9+'원가계산서(기계)'!E9+'원가계산서(조경)'!E9+'원가계산서(토목)'!E9+'원가계산서(해체)'!E9</f>
        <v>#REF!</v>
      </c>
      <c r="P10" s="38" t="e">
        <f t="shared" si="0"/>
        <v>#REF!</v>
      </c>
    </row>
    <row r="11" spans="1:16" ht="14.1" customHeight="1">
      <c r="A11" s="1" t="s">
        <v>2815</v>
      </c>
      <c r="B11" s="202"/>
      <c r="C11" s="202"/>
      <c r="D11" s="49" t="s">
        <v>2810</v>
      </c>
      <c r="E11" s="47" t="e">
        <f t="shared" si="1"/>
        <v>#REF!</v>
      </c>
      <c r="F11" s="47" t="e">
        <f>TRUNC(F9+F10, 0)</f>
        <v>#REF!</v>
      </c>
      <c r="G11" s="47" t="e">
        <f>TRUNC(G9+G10, 0)</f>
        <v>#REF!</v>
      </c>
      <c r="H11" s="47" t="e">
        <f>TRUNC(H9+H10, 0)</f>
        <v>#REF!</v>
      </c>
      <c r="I11" s="47" t="e">
        <f>TRUNC(I9+I10, 0)</f>
        <v>#REF!</v>
      </c>
      <c r="J11" s="47" t="e">
        <f>TRUNC(J9+J10, 0)</f>
        <v>#REF!</v>
      </c>
      <c r="K11" s="48" t="s">
        <v>47</v>
      </c>
      <c r="L11" s="48" t="s">
        <v>47</v>
      </c>
      <c r="N11" s="12" t="e">
        <f>'원가계산서(건축)'!E10+'원가계산서(기계)'!E10+'원가계산서(조경)'!E10+'원가계산서(토목)'!E10+'원가계산서(해체)'!E10</f>
        <v>#REF!</v>
      </c>
      <c r="P11" s="38" t="e">
        <f t="shared" si="0"/>
        <v>#REF!</v>
      </c>
    </row>
    <row r="12" spans="1:16" ht="14.1" customHeight="1">
      <c r="A12" s="1"/>
      <c r="B12" s="202"/>
      <c r="C12" s="203" t="s">
        <v>2802</v>
      </c>
      <c r="D12" s="49" t="s">
        <v>3005</v>
      </c>
      <c r="E12" s="47">
        <f t="shared" si="1"/>
        <v>0</v>
      </c>
      <c r="F12" s="47">
        <f>'원가계산서(건축)'!E11</f>
        <v>0</v>
      </c>
      <c r="G12" s="47">
        <f>'원가계산서(기계)'!E11</f>
        <v>0</v>
      </c>
      <c r="H12" s="47"/>
      <c r="I12" s="47">
        <f>'원가계산서(토목)'!E11</f>
        <v>0</v>
      </c>
      <c r="J12" s="47">
        <f>'원가계산서(해체)'!E11</f>
        <v>0</v>
      </c>
      <c r="K12" s="48"/>
      <c r="L12" s="48"/>
      <c r="N12" s="12">
        <f>'원가계산서(건축)'!E11+'원가계산서(기계)'!E11+'원가계산서(조경)'!E11+'원가계산서(토목)'!E11+'원가계산서(해체)'!E11</f>
        <v>0</v>
      </c>
      <c r="P12" s="38"/>
    </row>
    <row r="13" spans="1:16" ht="14.1" customHeight="1">
      <c r="A13" s="1" t="s">
        <v>2816</v>
      </c>
      <c r="B13" s="202"/>
      <c r="C13" s="193"/>
      <c r="D13" s="49" t="s">
        <v>2956</v>
      </c>
      <c r="E13" s="47" t="e">
        <f t="shared" si="1"/>
        <v>#REF!</v>
      </c>
      <c r="F13" s="47" t="e">
        <f>'원가계산서(건축)'!E12</f>
        <v>#REF!</v>
      </c>
      <c r="G13" s="47" t="e">
        <f>'원가계산서(기계)'!E12</f>
        <v>#REF!</v>
      </c>
      <c r="H13" s="47" t="e">
        <f>'원가계산서(조경)'!E12</f>
        <v>#REF!</v>
      </c>
      <c r="I13" s="47" t="e">
        <f>'원가계산서(토목)'!E12</f>
        <v>#REF!</v>
      </c>
      <c r="J13" s="47" t="e">
        <f>'원가계산서(해체)'!E12</f>
        <v>#REF!</v>
      </c>
      <c r="K13" s="48" t="s">
        <v>47</v>
      </c>
      <c r="L13" s="48" t="s">
        <v>47</v>
      </c>
      <c r="N13" s="12" t="e">
        <f>'원가계산서(건축)'!E12+'원가계산서(기계)'!E12+'원가계산서(조경)'!E12+'원가계산서(토목)'!E12+'원가계산서(해체)'!E12</f>
        <v>#REF!</v>
      </c>
      <c r="P13" s="38" t="e">
        <f t="shared" ref="P13:P52" si="2">E13-N13</f>
        <v>#REF!</v>
      </c>
    </row>
    <row r="14" spans="1:16" ht="14.1" customHeight="1">
      <c r="A14" s="1" t="s">
        <v>2957</v>
      </c>
      <c r="B14" s="202"/>
      <c r="C14" s="193"/>
      <c r="D14" s="49" t="s">
        <v>2958</v>
      </c>
      <c r="E14" s="47">
        <f t="shared" si="1"/>
        <v>0</v>
      </c>
      <c r="F14" s="47">
        <f>'원가계산서(건축)'!E13</f>
        <v>0</v>
      </c>
      <c r="G14" s="47">
        <f>'원가계산서(기계)'!E13</f>
        <v>0</v>
      </c>
      <c r="H14" s="47"/>
      <c r="I14" s="47">
        <f>'원가계산서(토목)'!E13</f>
        <v>0</v>
      </c>
      <c r="J14" s="47">
        <f>'원가계산서(해체)'!E13</f>
        <v>0</v>
      </c>
      <c r="K14" s="48" t="s">
        <v>47</v>
      </c>
      <c r="L14" s="48" t="s">
        <v>47</v>
      </c>
      <c r="N14" s="12">
        <f>'원가계산서(건축)'!E13+'원가계산서(기계)'!E13+'원가계산서(조경)'!E13+'원가계산서(토목)'!E13+'원가계산서(해체)'!E13</f>
        <v>0</v>
      </c>
      <c r="P14" s="38">
        <f t="shared" si="2"/>
        <v>0</v>
      </c>
    </row>
    <row r="15" spans="1:16" ht="14.1" customHeight="1">
      <c r="A15" s="1" t="s">
        <v>2817</v>
      </c>
      <c r="B15" s="202"/>
      <c r="C15" s="193"/>
      <c r="D15" s="49" t="s">
        <v>2818</v>
      </c>
      <c r="E15" s="47" t="e">
        <f t="shared" si="1"/>
        <v>#REF!</v>
      </c>
      <c r="F15" s="47" t="e">
        <f>TRUNC(F11*0.0356, 0)</f>
        <v>#REF!</v>
      </c>
      <c r="G15" s="47" t="e">
        <f>TRUNC(G11*0.0356, 0)</f>
        <v>#REF!</v>
      </c>
      <c r="H15" s="47" t="e">
        <f>TRUNC(H11*0.0356, 0)</f>
        <v>#REF!</v>
      </c>
      <c r="I15" s="47" t="e">
        <f>TRUNC(I11*0.0356, 0)</f>
        <v>#REF!</v>
      </c>
      <c r="J15" s="47" t="e">
        <f>TRUNC(J11*0.0356, 0)</f>
        <v>#REF!</v>
      </c>
      <c r="K15" s="48" t="s">
        <v>3006</v>
      </c>
      <c r="L15" s="48" t="s">
        <v>47</v>
      </c>
      <c r="N15" s="12" t="e">
        <f>'원가계산서(건축)'!E14+'원가계산서(기계)'!E14+'원가계산서(조경)'!E14+'원가계산서(토목)'!E14+'원가계산서(해체)'!E14</f>
        <v>#REF!</v>
      </c>
      <c r="P15" s="38" t="e">
        <f t="shared" si="2"/>
        <v>#REF!</v>
      </c>
    </row>
    <row r="16" spans="1:16" ht="14.1" customHeight="1">
      <c r="A16" s="1" t="s">
        <v>2819</v>
      </c>
      <c r="B16" s="202"/>
      <c r="C16" s="193"/>
      <c r="D16" s="49" t="s">
        <v>2820</v>
      </c>
      <c r="E16" s="47" t="e">
        <f t="shared" si="1"/>
        <v>#REF!</v>
      </c>
      <c r="F16" s="47" t="e">
        <f>TRUNC(F11*0.0101, 0)</f>
        <v>#REF!</v>
      </c>
      <c r="G16" s="47" t="e">
        <f>TRUNC(G11*0.0101, 0)</f>
        <v>#REF!</v>
      </c>
      <c r="H16" s="47" t="e">
        <f>TRUNC(H11*0.0101, 0)</f>
        <v>#REF!</v>
      </c>
      <c r="I16" s="47" t="e">
        <f>TRUNC(I11*0.0101, 0)</f>
        <v>#REF!</v>
      </c>
      <c r="J16" s="47" t="e">
        <f>TRUNC(J11*0.0101, 0)</f>
        <v>#REF!</v>
      </c>
      <c r="K16" s="48" t="s">
        <v>3007</v>
      </c>
      <c r="L16" s="48" t="s">
        <v>47</v>
      </c>
      <c r="N16" s="12" t="e">
        <f>'원가계산서(건축)'!E15+'원가계산서(기계)'!E15+'원가계산서(조경)'!E15+'원가계산서(토목)'!E15+'원가계산서(해체)'!E15</f>
        <v>#REF!</v>
      </c>
      <c r="P16" s="38" t="e">
        <f t="shared" si="2"/>
        <v>#REF!</v>
      </c>
    </row>
    <row r="17" spans="1:16" ht="14.1" customHeight="1">
      <c r="A17" s="1" t="s">
        <v>2821</v>
      </c>
      <c r="B17" s="202"/>
      <c r="C17" s="193"/>
      <c r="D17" s="49" t="s">
        <v>2822</v>
      </c>
      <c r="E17" s="47" t="e">
        <f t="shared" si="1"/>
        <v>#REF!</v>
      </c>
      <c r="F17" s="47" t="e">
        <f>TRUNC(F9*0.03595, 0)</f>
        <v>#REF!</v>
      </c>
      <c r="G17" s="47" t="e">
        <f>TRUNC(G9*0.03595, 0)</f>
        <v>#REF!</v>
      </c>
      <c r="H17" s="47" t="e">
        <f>TRUNC(H9*0.03595, 0)</f>
        <v>#REF!</v>
      </c>
      <c r="I17" s="47" t="e">
        <f>TRUNC(I9*0.03595, 0)</f>
        <v>#REF!</v>
      </c>
      <c r="J17" s="47" t="e">
        <f>TRUNC(J9*0.03595, 0)</f>
        <v>#REF!</v>
      </c>
      <c r="K17" s="48" t="s">
        <v>3008</v>
      </c>
      <c r="L17" s="48" t="s">
        <v>47</v>
      </c>
      <c r="N17" s="12" t="e">
        <f>'원가계산서(건축)'!E16+'원가계산서(기계)'!E16+'원가계산서(조경)'!E16+'원가계산서(토목)'!E16+'원가계산서(해체)'!E16</f>
        <v>#REF!</v>
      </c>
      <c r="P17" s="38" t="e">
        <f t="shared" si="2"/>
        <v>#REF!</v>
      </c>
    </row>
    <row r="18" spans="1:16" ht="14.1" customHeight="1">
      <c r="A18" s="1" t="s">
        <v>2823</v>
      </c>
      <c r="B18" s="202"/>
      <c r="C18" s="193"/>
      <c r="D18" s="49" t="s">
        <v>2824</v>
      </c>
      <c r="E18" s="47" t="e">
        <f t="shared" si="1"/>
        <v>#REF!</v>
      </c>
      <c r="F18" s="47" t="e">
        <f>TRUNC(F9*0.0475, 0)</f>
        <v>#REF!</v>
      </c>
      <c r="G18" s="47" t="e">
        <f>TRUNC(G9*0.0475, 0)</f>
        <v>#REF!</v>
      </c>
      <c r="H18" s="47" t="e">
        <f>TRUNC(H9*0.0475, 0)</f>
        <v>#REF!</v>
      </c>
      <c r="I18" s="47" t="e">
        <f>TRUNC(I9*0.0475, 0)</f>
        <v>#REF!</v>
      </c>
      <c r="J18" s="47" t="e">
        <f>TRUNC(J9*0.0475, 0)</f>
        <v>#REF!</v>
      </c>
      <c r="K18" s="48" t="s">
        <v>3009</v>
      </c>
      <c r="L18" s="48" t="s">
        <v>47</v>
      </c>
      <c r="N18" s="12" t="e">
        <f>'원가계산서(건축)'!E17+'원가계산서(기계)'!E17+'원가계산서(조경)'!E17+'원가계산서(토목)'!E17+'원가계산서(해체)'!E17</f>
        <v>#REF!</v>
      </c>
      <c r="P18" s="38" t="e">
        <f t="shared" si="2"/>
        <v>#REF!</v>
      </c>
    </row>
    <row r="19" spans="1:16" ht="14.1" customHeight="1">
      <c r="A19" s="1" t="s">
        <v>2825</v>
      </c>
      <c r="B19" s="202"/>
      <c r="C19" s="193"/>
      <c r="D19" s="49" t="s">
        <v>2826</v>
      </c>
      <c r="E19" s="47" t="e">
        <f t="shared" si="1"/>
        <v>#REF!</v>
      </c>
      <c r="F19" s="47" t="e">
        <f>TRUNC(F17*0.1314, 0)</f>
        <v>#REF!</v>
      </c>
      <c r="G19" s="47" t="e">
        <f>TRUNC(G17*0.1314, 0)</f>
        <v>#REF!</v>
      </c>
      <c r="H19" s="47" t="e">
        <f>TRUNC(H17*0.1314, 0)</f>
        <v>#REF!</v>
      </c>
      <c r="I19" s="47" t="e">
        <f>TRUNC(I17*0.1314, 0)</f>
        <v>#REF!</v>
      </c>
      <c r="J19" s="47" t="e">
        <f>TRUNC(J17*0.1314, 0)</f>
        <v>#REF!</v>
      </c>
      <c r="K19" s="48" t="s">
        <v>3010</v>
      </c>
      <c r="L19" s="48" t="s">
        <v>47</v>
      </c>
      <c r="N19" s="12" t="e">
        <f>'원가계산서(건축)'!E18+'원가계산서(기계)'!E18+'원가계산서(조경)'!E18+'원가계산서(토목)'!E18+'원가계산서(해체)'!E18</f>
        <v>#REF!</v>
      </c>
      <c r="P19" s="38" t="e">
        <f t="shared" si="2"/>
        <v>#REF!</v>
      </c>
    </row>
    <row r="20" spans="1:16" ht="14.1" customHeight="1">
      <c r="A20" s="1" t="s">
        <v>2827</v>
      </c>
      <c r="B20" s="202"/>
      <c r="C20" s="193"/>
      <c r="D20" s="49" t="s">
        <v>2828</v>
      </c>
      <c r="E20" s="47" t="e">
        <f t="shared" si="1"/>
        <v>#REF!</v>
      </c>
      <c r="F20" s="47" t="e">
        <f>TRUNC(F9*0.023, 0)</f>
        <v>#REF!</v>
      </c>
      <c r="G20" s="47" t="e">
        <f>TRUNC(G9*0.023, 0)</f>
        <v>#REF!</v>
      </c>
      <c r="H20" s="47" t="e">
        <f>TRUNC(H9*0.023, 0)</f>
        <v>#REF!</v>
      </c>
      <c r="I20" s="47" t="e">
        <f>TRUNC(I9*0.023, 0)</f>
        <v>#REF!</v>
      </c>
      <c r="J20" s="47" t="e">
        <f>TRUNC(J9*0.023, 0)</f>
        <v>#REF!</v>
      </c>
      <c r="K20" s="48" t="s">
        <v>2829</v>
      </c>
      <c r="L20" s="48" t="s">
        <v>47</v>
      </c>
      <c r="N20" s="12" t="e">
        <f>'원가계산서(건축)'!E19+'원가계산서(기계)'!E19+'원가계산서(조경)'!E19+'원가계산서(토목)'!E19+'원가계산서(해체)'!E19</f>
        <v>#REF!</v>
      </c>
      <c r="P20" s="38" t="e">
        <f t="shared" si="2"/>
        <v>#REF!</v>
      </c>
    </row>
    <row r="21" spans="1:16" ht="14.1" customHeight="1">
      <c r="A21" s="1" t="s">
        <v>2830</v>
      </c>
      <c r="B21" s="202"/>
      <c r="C21" s="193"/>
      <c r="D21" s="49" t="s">
        <v>2831</v>
      </c>
      <c r="E21" s="47" t="e">
        <f t="shared" si="1"/>
        <v>#REF!</v>
      </c>
      <c r="F21" s="47" t="e">
        <f>TRUNC((F8+F9+((0+F51)/1.1054))*0.0228+4325000, 0)</f>
        <v>#REF!</v>
      </c>
      <c r="G21" s="47" t="e">
        <f>TRUNC((G8+G9+((0+G51)/1.1054))*0.0228, 0)</f>
        <v>#REF!</v>
      </c>
      <c r="H21" s="47" t="e">
        <f>TRUNC((H8+H9+((0+H51)/1.1054))*0.0228, 0)</f>
        <v>#REF!</v>
      </c>
      <c r="I21" s="47" t="e">
        <f>TRUNC((I8+I9+((0+I51)/1.1054))*0.0228, 0)</f>
        <v>#REF!</v>
      </c>
      <c r="J21" s="47" t="e">
        <f>TRUNC((J8+J9+((0+J51)/1.1054))*0.0228, 0)</f>
        <v>#REF!</v>
      </c>
      <c r="K21" s="48" t="s">
        <v>3011</v>
      </c>
      <c r="L21" s="48" t="s">
        <v>47</v>
      </c>
      <c r="N21" s="12" t="e">
        <f>'원가계산서(건축)'!E20+'원가계산서(기계)'!E20+'원가계산서(조경)'!E20+'원가계산서(토목)'!E20+'원가계산서(해체)'!E20</f>
        <v>#REF!</v>
      </c>
      <c r="P21" s="38" t="e">
        <f t="shared" si="2"/>
        <v>#REF!</v>
      </c>
    </row>
    <row r="22" spans="1:16" ht="14.1" customHeight="1">
      <c r="A22" s="1"/>
      <c r="B22" s="202"/>
      <c r="C22" s="193"/>
      <c r="D22" s="49"/>
      <c r="E22" s="47" t="e">
        <f t="shared" si="1"/>
        <v>#REF!</v>
      </c>
      <c r="F22" s="47" t="e">
        <f>TRUNC((F8+F9+((0+F51)/1.1054))*0.0228+4325000, 0)</f>
        <v>#REF!</v>
      </c>
      <c r="G22" s="47" t="e">
        <f>TRUNC((G8+G9+((0+G51)/1.1054))*0.0228, 0)</f>
        <v>#REF!</v>
      </c>
      <c r="H22" s="47" t="e">
        <f>TRUNC((H8+H9+((0+H51)/1.1054))*0.0228, 0)</f>
        <v>#REF!</v>
      </c>
      <c r="I22" s="47" t="e">
        <f>TRUNC((I8+I9+((0+I51)/1.1054))*0.0228, 0)</f>
        <v>#REF!</v>
      </c>
      <c r="J22" s="47" t="e">
        <f>TRUNC((J8+J9+((0+J51)/1.1054))*0.0228, 0)</f>
        <v>#REF!</v>
      </c>
      <c r="K22" s="48" t="s">
        <v>3012</v>
      </c>
      <c r="L22" s="48"/>
      <c r="N22" s="12" t="e">
        <f>'원가계산서(건축)'!E21+'원가계산서(기계)'!E21+'원가계산서(조경)'!E21+'원가계산서(토목)'!E21+'원가계산서(해체)'!E21</f>
        <v>#REF!</v>
      </c>
      <c r="P22" s="38" t="e">
        <f t="shared" si="2"/>
        <v>#REF!</v>
      </c>
    </row>
    <row r="23" spans="1:16" ht="14.1" customHeight="1">
      <c r="A23" s="1"/>
      <c r="B23" s="202"/>
      <c r="C23" s="193"/>
      <c r="D23" s="49"/>
      <c r="E23" s="47" t="e">
        <f t="shared" si="1"/>
        <v>#REF!</v>
      </c>
      <c r="F23" s="47" t="e">
        <f>TRUNC(((F8+F9)*0.0228+4325000)*1.2, 0)</f>
        <v>#REF!</v>
      </c>
      <c r="G23" s="47" t="e">
        <f>TRUNC(((G8+G9)*0.0228)*1.2, 0)</f>
        <v>#REF!</v>
      </c>
      <c r="H23" s="47" t="e">
        <f>TRUNC((H8+H9)*0.0228*1.2, 0)</f>
        <v>#REF!</v>
      </c>
      <c r="I23" s="47" t="e">
        <f>TRUNC((I8+I9)*0.0228*1.2, 0)</f>
        <v>#REF!</v>
      </c>
      <c r="J23" s="47" t="e">
        <f>TRUNC((J8+J9)*0.0228*1.2, 0)</f>
        <v>#REF!</v>
      </c>
      <c r="K23" s="48" t="s">
        <v>3013</v>
      </c>
      <c r="L23" s="48"/>
      <c r="N23" s="12" t="e">
        <f>'원가계산서(건축)'!E22+'원가계산서(기계)'!E22+'원가계산서(조경)'!E22+'원가계산서(토목)'!E22+'원가계산서(해체)'!E22</f>
        <v>#REF!</v>
      </c>
      <c r="P23" s="38" t="e">
        <f t="shared" si="2"/>
        <v>#REF!</v>
      </c>
    </row>
    <row r="24" spans="1:16" ht="14.1" customHeight="1">
      <c r="A24" s="1"/>
      <c r="B24" s="202"/>
      <c r="C24" s="193"/>
      <c r="D24" s="49" t="s">
        <v>3014</v>
      </c>
      <c r="E24" s="47" t="e">
        <f t="shared" si="1"/>
        <v>#REF!</v>
      </c>
      <c r="F24" s="47" t="e">
        <f>'원가계산서(건축)'!E23</f>
        <v>#REF!</v>
      </c>
      <c r="G24" s="47">
        <f>'원가계산서(기계)'!E23</f>
        <v>0</v>
      </c>
      <c r="H24" s="47">
        <f>'원가계산서(조경)'!E23</f>
        <v>0</v>
      </c>
      <c r="I24" s="47">
        <f>'원가계산서(토목)'!E23</f>
        <v>0</v>
      </c>
      <c r="J24" s="47">
        <f>'원가계산서(해체)'!E23</f>
        <v>0</v>
      </c>
      <c r="K24" s="48"/>
      <c r="L24" s="48"/>
      <c r="N24" s="12" t="e">
        <f>'원가계산서(건축)'!E23+'원가계산서(기계)'!E23+'원가계산서(조경)'!E23+'원가계산서(토목)'!E23+'원가계산서(해체)'!E23</f>
        <v>#REF!</v>
      </c>
      <c r="P24" s="38" t="e">
        <f t="shared" si="2"/>
        <v>#REF!</v>
      </c>
    </row>
    <row r="25" spans="1:16" ht="14.1" customHeight="1">
      <c r="A25" s="1"/>
      <c r="B25" s="202"/>
      <c r="C25" s="193"/>
      <c r="D25" s="49" t="s">
        <v>3015</v>
      </c>
      <c r="E25" s="47" t="e">
        <f t="shared" si="1"/>
        <v>#REF!</v>
      </c>
      <c r="F25" s="47" t="e">
        <f>'원가계산서(건축)'!E24</f>
        <v>#REF!</v>
      </c>
      <c r="G25" s="47">
        <f>'원가계산서(기계)'!E24</f>
        <v>0</v>
      </c>
      <c r="H25" s="47">
        <f>'원가계산서(조경)'!E24</f>
        <v>0</v>
      </c>
      <c r="I25" s="47">
        <f>'원가계산서(토목)'!E24</f>
        <v>0</v>
      </c>
      <c r="J25" s="47">
        <f>'원가계산서(해체)'!E24</f>
        <v>0</v>
      </c>
      <c r="K25" s="48"/>
      <c r="L25" s="48"/>
      <c r="N25" s="12" t="e">
        <f>'원가계산서(건축)'!E24+'원가계산서(기계)'!E24+'원가계산서(조경)'!E24+'원가계산서(토목)'!E24+'원가계산서(해체)'!E24</f>
        <v>#REF!</v>
      </c>
      <c r="P25" s="38" t="e">
        <f t="shared" si="2"/>
        <v>#REF!</v>
      </c>
    </row>
    <row r="26" spans="1:16" ht="14.1" customHeight="1">
      <c r="A26" s="1"/>
      <c r="B26" s="202"/>
      <c r="C26" s="193"/>
      <c r="D26" s="49" t="s">
        <v>3016</v>
      </c>
      <c r="E26" s="47" t="e">
        <f t="shared" si="1"/>
        <v>#REF!</v>
      </c>
      <c r="F26" s="47" t="e">
        <f>'원가계산서(건축)'!E25</f>
        <v>#REF!</v>
      </c>
      <c r="G26" s="47">
        <f>'원가계산서(기계)'!E25</f>
        <v>0</v>
      </c>
      <c r="H26" s="47">
        <f>'원가계산서(조경)'!E25</f>
        <v>0</v>
      </c>
      <c r="I26" s="47">
        <f>'원가계산서(토목)'!E25</f>
        <v>0</v>
      </c>
      <c r="J26" s="47">
        <f>'원가계산서(해체)'!E25</f>
        <v>0</v>
      </c>
      <c r="K26" s="48"/>
      <c r="L26" s="48"/>
      <c r="N26" s="12" t="e">
        <f>'원가계산서(건축)'!E25+'원가계산서(기계)'!E25+'원가계산서(조경)'!E25+'원가계산서(토목)'!E25+'원가계산서(해체)'!E25</f>
        <v>#REF!</v>
      </c>
      <c r="P26" s="38" t="e">
        <f t="shared" si="2"/>
        <v>#REF!</v>
      </c>
    </row>
    <row r="27" spans="1:16" ht="14.1" customHeight="1">
      <c r="A27" s="1" t="s">
        <v>2837</v>
      </c>
      <c r="B27" s="202"/>
      <c r="C27" s="193"/>
      <c r="D27" s="49" t="s">
        <v>2838</v>
      </c>
      <c r="E27" s="47" t="e">
        <f t="shared" si="1"/>
        <v>#REF!</v>
      </c>
      <c r="F27" s="47" t="e">
        <f>TRUNC((F8+F9+F12+F13)*0.005, 0)</f>
        <v>#REF!</v>
      </c>
      <c r="G27" s="47" t="e">
        <f>TRUNC((G8+G9+G12+G13)*0.005, 0)</f>
        <v>#REF!</v>
      </c>
      <c r="H27" s="47" t="e">
        <f>TRUNC((H8+H9+H12+H13)*0.005, 0)</f>
        <v>#REF!</v>
      </c>
      <c r="I27" s="47" t="e">
        <f>TRUNC((I8+I9+I12+I13)*0.005, 0)</f>
        <v>#REF!</v>
      </c>
      <c r="J27" s="47" t="e">
        <f>TRUNC((J8+J9+J12+J13)*0.005, 0)</f>
        <v>#REF!</v>
      </c>
      <c r="K27" s="48" t="s">
        <v>3017</v>
      </c>
      <c r="L27" s="48" t="s">
        <v>47</v>
      </c>
      <c r="N27" s="12" t="e">
        <f>'원가계산서(건축)'!E26+'원가계산서(기계)'!E26+'원가계산서(조경)'!E26+'원가계산서(토목)'!E26+'원가계산서(해체)'!E26</f>
        <v>#REF!</v>
      </c>
      <c r="P27" s="38" t="e">
        <f t="shared" si="2"/>
        <v>#REF!</v>
      </c>
    </row>
    <row r="28" spans="1:16" ht="14.1" customHeight="1">
      <c r="A28" s="1"/>
      <c r="B28" s="202"/>
      <c r="C28" s="193"/>
      <c r="D28" s="49" t="s">
        <v>3018</v>
      </c>
      <c r="E28" s="47" t="e">
        <f t="shared" si="1"/>
        <v>#REF!</v>
      </c>
      <c r="F28" s="47" t="e">
        <f>TRUNC(F11*0.00006, 0)</f>
        <v>#REF!</v>
      </c>
      <c r="G28" s="47" t="e">
        <f>TRUNC(G11*0.00006, 0)</f>
        <v>#REF!</v>
      </c>
      <c r="H28" s="47" t="e">
        <f>TRUNC(H11*0.00006, 0)</f>
        <v>#REF!</v>
      </c>
      <c r="I28" s="47" t="e">
        <f>TRUNC(I11*0.00006, 0)</f>
        <v>#REF!</v>
      </c>
      <c r="J28" s="47" t="e">
        <f>TRUNC(J11*0.00006, 0)</f>
        <v>#REF!</v>
      </c>
      <c r="K28" s="48" t="s">
        <v>3019</v>
      </c>
      <c r="L28" s="48"/>
      <c r="N28" s="12" t="e">
        <f>'원가계산서(건축)'!E27+'원가계산서(기계)'!E27+'원가계산서(조경)'!E27+'원가계산서(토목)'!E27+'원가계산서(해체)'!E27</f>
        <v>#REF!</v>
      </c>
      <c r="P28" s="38" t="e">
        <f t="shared" si="2"/>
        <v>#REF!</v>
      </c>
    </row>
    <row r="29" spans="1:16" ht="14.1" customHeight="1">
      <c r="A29" s="1" t="s">
        <v>2835</v>
      </c>
      <c r="B29" s="202"/>
      <c r="C29" s="193"/>
      <c r="D29" s="49" t="s">
        <v>3020</v>
      </c>
      <c r="E29" s="47" t="e">
        <f t="shared" si="1"/>
        <v>#REF!</v>
      </c>
      <c r="F29" s="47" t="e">
        <f>TRUNC(F11*0.0009, 0)</f>
        <v>#REF!</v>
      </c>
      <c r="G29" s="47" t="e">
        <f>TRUNC(G11*0.0009, 0)</f>
        <v>#REF!</v>
      </c>
      <c r="H29" s="47" t="e">
        <f>TRUNC(H11*0.0009, 0)</f>
        <v>#REF!</v>
      </c>
      <c r="I29" s="47" t="e">
        <f>TRUNC(I11*0.0009, 0)</f>
        <v>#REF!</v>
      </c>
      <c r="J29" s="47" t="e">
        <f>TRUNC(J11*0.0009, 0)</f>
        <v>#REF!</v>
      </c>
      <c r="K29" s="48" t="s">
        <v>3021</v>
      </c>
      <c r="L29" s="48"/>
      <c r="N29" s="12" t="e">
        <f>'원가계산서(건축)'!E28+'원가계산서(기계)'!E28+'원가계산서(조경)'!E28+'원가계산서(토목)'!E28+'원가계산서(해체)'!E28</f>
        <v>#REF!</v>
      </c>
      <c r="P29" s="38" t="e">
        <f t="shared" si="2"/>
        <v>#REF!</v>
      </c>
    </row>
    <row r="30" spans="1:16" ht="14.1" customHeight="1">
      <c r="A30" s="1" t="s">
        <v>2835</v>
      </c>
      <c r="B30" s="202"/>
      <c r="C30" s="193"/>
      <c r="D30" s="49" t="s">
        <v>2836</v>
      </c>
      <c r="E30" s="47" t="e">
        <f t="shared" si="1"/>
        <v>#REF!</v>
      </c>
      <c r="F30" s="47" t="e">
        <f>TRUNC((F8+F11)*0.057, 0)</f>
        <v>#REF!</v>
      </c>
      <c r="G30" s="47" t="e">
        <f>TRUNC((G8+G11)*0.057, 0)</f>
        <v>#REF!</v>
      </c>
      <c r="H30" s="47" t="e">
        <f>TRUNC((H8+H11)*0.057, 0)</f>
        <v>#REF!</v>
      </c>
      <c r="I30" s="47" t="e">
        <f>TRUNC((I8+I11)*0.057, 0)</f>
        <v>#REF!</v>
      </c>
      <c r="J30" s="47" t="e">
        <f>TRUNC((J8+J11)*0.057, 0)</f>
        <v>#REF!</v>
      </c>
      <c r="K30" s="48" t="s">
        <v>3022</v>
      </c>
      <c r="L30" s="48"/>
      <c r="N30" s="12" t="e">
        <f>'원가계산서(건축)'!E29+'원가계산서(기계)'!E29+'원가계산서(조경)'!E29+'원가계산서(토목)'!E29+'원가계산서(해체)'!E29</f>
        <v>#REF!</v>
      </c>
      <c r="P30" s="38" t="e">
        <f t="shared" si="2"/>
        <v>#REF!</v>
      </c>
    </row>
    <row r="31" spans="1:16" ht="14.1" customHeight="1">
      <c r="A31" s="1"/>
      <c r="B31" s="202"/>
      <c r="C31" s="193"/>
      <c r="D31" s="49" t="s">
        <v>3023</v>
      </c>
      <c r="E31" s="47">
        <f t="shared" si="1"/>
        <v>0</v>
      </c>
      <c r="F31" s="47"/>
      <c r="G31" s="47"/>
      <c r="H31" s="47"/>
      <c r="I31" s="47"/>
      <c r="J31" s="47"/>
      <c r="K31" s="2"/>
      <c r="L31" s="48"/>
      <c r="N31" s="12">
        <f>'원가계산서(건축)'!E30+'원가계산서(기계)'!E30+'원가계산서(조경)'!E30+'원가계산서(토목)'!E30+'원가계산서(해체)'!E30</f>
        <v>0</v>
      </c>
      <c r="P31" s="38"/>
    </row>
    <row r="32" spans="1:16" ht="14.1" customHeight="1">
      <c r="A32" s="1" t="s">
        <v>2839</v>
      </c>
      <c r="B32" s="202"/>
      <c r="C32" s="193"/>
      <c r="D32" s="49" t="s">
        <v>2840</v>
      </c>
      <c r="E32" s="47" t="e">
        <f t="shared" si="1"/>
        <v>#REF!</v>
      </c>
      <c r="F32" s="47" t="e">
        <f>TRUNC((F8+F9+F12+F13)*0.0008, 0)</f>
        <v>#REF!</v>
      </c>
      <c r="G32" s="47" t="e">
        <f>TRUNC((G8+G9+G12+G13)*0.0008, 0)</f>
        <v>#REF!</v>
      </c>
      <c r="H32" s="47" t="e">
        <f>TRUNC((H8+H9+H12+H13)*0.0008, 0)</f>
        <v>#REF!</v>
      </c>
      <c r="I32" s="47" t="e">
        <f>TRUNC((I8+I9+I12+I13)*0.0008, 0)</f>
        <v>#REF!</v>
      </c>
      <c r="J32" s="47" t="e">
        <f>TRUNC((J8+J9+J12+J13)*0.0008, 0)</f>
        <v>#REF!</v>
      </c>
      <c r="K32" s="48" t="s">
        <v>3024</v>
      </c>
      <c r="L32" s="48" t="s">
        <v>47</v>
      </c>
      <c r="N32" s="12" t="e">
        <f>'원가계산서(건축)'!E31+'원가계산서(기계)'!E31+'원가계산서(조경)'!E31+'원가계산서(토목)'!E31+'원가계산서(해체)'!E31</f>
        <v>#REF!</v>
      </c>
      <c r="P32" s="38" t="e">
        <f t="shared" si="2"/>
        <v>#REF!</v>
      </c>
    </row>
    <row r="33" spans="1:16" ht="14.1" customHeight="1">
      <c r="A33" s="1" t="s">
        <v>2841</v>
      </c>
      <c r="B33" s="202"/>
      <c r="C33" s="193"/>
      <c r="D33" s="49" t="s">
        <v>2842</v>
      </c>
      <c r="E33" s="47" t="e">
        <f t="shared" si="1"/>
        <v>#REF!</v>
      </c>
      <c r="F33" s="47" t="e">
        <f>TRUNC((F8+F9+F12+F13)*0.0007, 0)</f>
        <v>#REF!</v>
      </c>
      <c r="G33" s="47" t="e">
        <f>TRUNC((G8+G9+G12+G13)*0.0007, 0)</f>
        <v>#REF!</v>
      </c>
      <c r="H33" s="47" t="e">
        <f>TRUNC((H8+H9+H12+H13)*0.0007, 0)</f>
        <v>#REF!</v>
      </c>
      <c r="I33" s="47" t="e">
        <f>TRUNC((I8+I9+I12+I13)*0.0007, 0)</f>
        <v>#REF!</v>
      </c>
      <c r="J33" s="47" t="e">
        <f>TRUNC((J8+J9+J12+J13)*0.0007, 0)</f>
        <v>#REF!</v>
      </c>
      <c r="K33" s="48" t="s">
        <v>3025</v>
      </c>
      <c r="L33" s="48" t="s">
        <v>47</v>
      </c>
      <c r="N33" s="12" t="e">
        <f>'원가계산서(건축)'!E32+'원가계산서(기계)'!E32+'원가계산서(조경)'!E32+'원가계산서(토목)'!E32+'원가계산서(해체)'!E32</f>
        <v>#REF!</v>
      </c>
      <c r="P33" s="38" t="e">
        <f t="shared" si="2"/>
        <v>#REF!</v>
      </c>
    </row>
    <row r="34" spans="1:16" ht="14.1" customHeight="1">
      <c r="A34" s="1" t="s">
        <v>2843</v>
      </c>
      <c r="B34" s="202"/>
      <c r="C34" s="194"/>
      <c r="D34" s="49" t="s">
        <v>2810</v>
      </c>
      <c r="E34" s="47" t="e">
        <f t="shared" si="1"/>
        <v>#REF!</v>
      </c>
      <c r="F34" s="47" t="e">
        <f>TRUNC(F12+F13+F14+F15+F16+F17+F18+F20+F21+F19+F24+F25+F26+F27+F28+F29+F30+F31+F32+F33, 0)</f>
        <v>#REF!</v>
      </c>
      <c r="G34" s="47" t="e">
        <f>TRUNC(G12+G13+G14+G15+G16+G17+G18+G20+G21+G19+G24+G25+G26+G27+G28+G29+G30+G31+G32+G33, 0)</f>
        <v>#REF!</v>
      </c>
      <c r="H34" s="47" t="e">
        <f>TRUNC(H12+H13+H14+H15+H16+H17+H18+H20+H21+H19+H24+H25+H26+H27+H28+H29+H30+H31+H32+H33, 0)</f>
        <v>#REF!</v>
      </c>
      <c r="I34" s="47" t="e">
        <f>TRUNC(I12+I13+I14+I15+I16+I17+I18+I20+I21+I19+I24+I25+I26+I27+I28+I29+I30+I31+I32+I33, 0)</f>
        <v>#REF!</v>
      </c>
      <c r="J34" s="47" t="e">
        <f>TRUNC(J12+J13+J14+J15+J16+J17+J18+J20+J21+J19+J24+J25+J26+J27+J28+J29+J30+J31+J32+J33, 0)</f>
        <v>#REF!</v>
      </c>
      <c r="K34" s="48" t="s">
        <v>47</v>
      </c>
      <c r="L34" s="48" t="s">
        <v>47</v>
      </c>
      <c r="N34" s="12" t="e">
        <f>'원가계산서(건축)'!E33+'원가계산서(기계)'!E33+'원가계산서(조경)'!E33+'원가계산서(토목)'!E33+'원가계산서(해체)'!E33</f>
        <v>#REF!</v>
      </c>
      <c r="P34" s="38" t="e">
        <f t="shared" si="2"/>
        <v>#REF!</v>
      </c>
    </row>
    <row r="35" spans="1:16" ht="14.1" customHeight="1">
      <c r="A35" s="1" t="s">
        <v>2844</v>
      </c>
      <c r="B35" s="195" t="s">
        <v>2978</v>
      </c>
      <c r="C35" s="195"/>
      <c r="D35" s="196"/>
      <c r="E35" s="47" t="e">
        <f t="shared" si="1"/>
        <v>#REF!</v>
      </c>
      <c r="F35" s="47" t="e">
        <f>TRUNC(F8+F11+F34, 0)</f>
        <v>#REF!</v>
      </c>
      <c r="G35" s="47" t="e">
        <f>TRUNC(G8+G11+G34, 0)</f>
        <v>#REF!</v>
      </c>
      <c r="H35" s="47" t="e">
        <f>TRUNC(H8+H11+H34, 0)</f>
        <v>#REF!</v>
      </c>
      <c r="I35" s="47" t="e">
        <f>TRUNC(I8+I11+I34, 0)</f>
        <v>#REF!</v>
      </c>
      <c r="J35" s="47" t="e">
        <f>TRUNC(J8+J11+J34, 0)</f>
        <v>#REF!</v>
      </c>
      <c r="K35" s="48" t="s">
        <v>47</v>
      </c>
      <c r="L35" s="48" t="s">
        <v>47</v>
      </c>
      <c r="N35" s="12" t="e">
        <f>'원가계산서(건축)'!E34+'원가계산서(기계)'!E34+'원가계산서(조경)'!E34+'원가계산서(토목)'!E34+'원가계산서(해체)'!E34</f>
        <v>#REF!</v>
      </c>
      <c r="P35" s="38" t="e">
        <f t="shared" si="2"/>
        <v>#REF!</v>
      </c>
    </row>
    <row r="36" spans="1:16" ht="14.1" customHeight="1">
      <c r="A36" s="1" t="s">
        <v>2845</v>
      </c>
      <c r="B36" s="195" t="s">
        <v>2846</v>
      </c>
      <c r="C36" s="195"/>
      <c r="D36" s="196"/>
      <c r="E36" s="47" t="e">
        <f t="shared" si="1"/>
        <v>#REF!</v>
      </c>
      <c r="F36" s="47" t="e">
        <f>TRUNC(F35*0.065, 0)</f>
        <v>#REF!</v>
      </c>
      <c r="G36" s="47" t="e">
        <f>TRUNC(G35*0.065, 0)</f>
        <v>#REF!</v>
      </c>
      <c r="H36" s="47" t="e">
        <f>TRUNC(H35*0.065, 0)</f>
        <v>#REF!</v>
      </c>
      <c r="I36" s="47" t="e">
        <f>TRUNC(I35*0.065, 0)</f>
        <v>#REF!</v>
      </c>
      <c r="J36" s="47" t="e">
        <f>TRUNC(J35*0.065, 0)</f>
        <v>#REF!</v>
      </c>
      <c r="K36" s="48" t="s">
        <v>3026</v>
      </c>
      <c r="L36" s="48" t="s">
        <v>47</v>
      </c>
      <c r="N36" s="12" t="e">
        <f>'원가계산서(건축)'!E35+'원가계산서(기계)'!E35+'원가계산서(조경)'!E35+'원가계산서(토목)'!E35+'원가계산서(해체)'!E35</f>
        <v>#REF!</v>
      </c>
      <c r="P36" s="38" t="e">
        <f t="shared" si="2"/>
        <v>#REF!</v>
      </c>
    </row>
    <row r="37" spans="1:16" ht="14.1" customHeight="1">
      <c r="A37" s="1" t="s">
        <v>2847</v>
      </c>
      <c r="B37" s="195" t="s">
        <v>2848</v>
      </c>
      <c r="C37" s="195"/>
      <c r="D37" s="196"/>
      <c r="E37" s="47" t="e">
        <f t="shared" si="1"/>
        <v>#REF!</v>
      </c>
      <c r="F37" s="47" t="e">
        <f>TRUNC((F11+F34+F36)*0.12-20/1.1, 0)</f>
        <v>#REF!</v>
      </c>
      <c r="G37" s="47" t="e">
        <f>TRUNC((G11+G34+G36)*0.12-557/1.1, 0)</f>
        <v>#REF!</v>
      </c>
      <c r="H37" s="47" t="e">
        <f>TRUNC((H11+H34+H36)*0.12-749/1.1, 0)</f>
        <v>#REF!</v>
      </c>
      <c r="I37" s="47" t="e">
        <f>TRUNC((I11+I34+I36)*0.12-994/1.1, 0)</f>
        <v>#REF!</v>
      </c>
      <c r="J37" s="47" t="e">
        <f>TRUNC((J11+J34+J36)*0.12-230/1.1, 0)</f>
        <v>#REF!</v>
      </c>
      <c r="K37" s="115" t="s">
        <v>10847</v>
      </c>
      <c r="L37" s="48"/>
      <c r="N37" s="12" t="e">
        <f>'원가계산서(건축)'!E36+'원가계산서(기계)'!E36+'원가계산서(조경)'!E36+'원가계산서(토목)'!E36+'원가계산서(해체)'!E36</f>
        <v>#REF!</v>
      </c>
      <c r="P37" s="38" t="e">
        <f t="shared" si="2"/>
        <v>#REF!</v>
      </c>
    </row>
    <row r="38" spans="1:16" ht="14.1" customHeight="1">
      <c r="A38" s="1"/>
      <c r="B38" s="195" t="s">
        <v>3027</v>
      </c>
      <c r="C38" s="195"/>
      <c r="D38" s="196"/>
      <c r="E38" s="47" t="e">
        <f t="shared" si="1"/>
        <v>#REF!</v>
      </c>
      <c r="F38" s="47" t="e">
        <f>'원가계산서(건축)'!E37</f>
        <v>#REF!</v>
      </c>
      <c r="G38" s="47">
        <f>'원가계산서(기계)'!E37</f>
        <v>0</v>
      </c>
      <c r="H38" s="47">
        <f>'원가계산서(조경)'!E37</f>
        <v>0</v>
      </c>
      <c r="I38" s="47" t="e">
        <f>'원가계산서(토목)'!E37</f>
        <v>#REF!</v>
      </c>
      <c r="J38" s="47" t="e">
        <f>'원가계산서(해체)'!E37</f>
        <v>#REF!</v>
      </c>
      <c r="K38" s="48"/>
      <c r="L38" s="48"/>
      <c r="N38" s="12" t="e">
        <f>'원가계산서(건축)'!E37+'원가계산서(기계)'!E37+'원가계산서(조경)'!E37+'원가계산서(토목)'!E37+'원가계산서(해체)'!E37</f>
        <v>#REF!</v>
      </c>
      <c r="P38" s="38" t="e">
        <f t="shared" si="2"/>
        <v>#REF!</v>
      </c>
    </row>
    <row r="39" spans="1:16" ht="14.1" customHeight="1">
      <c r="A39" s="1"/>
      <c r="B39" s="195" t="s">
        <v>3028</v>
      </c>
      <c r="C39" s="195"/>
      <c r="D39" s="196"/>
      <c r="E39" s="47" t="e">
        <f t="shared" si="1"/>
        <v>#REF!</v>
      </c>
      <c r="F39" s="47">
        <f>'원가계산서(건축)'!E38</f>
        <v>0</v>
      </c>
      <c r="G39" s="47">
        <f>'원가계산서(기계)'!E38</f>
        <v>0</v>
      </c>
      <c r="H39" s="47">
        <f>'원가계산서(조경)'!E38</f>
        <v>0</v>
      </c>
      <c r="I39" s="47">
        <f>'원가계산서(토목)'!E38</f>
        <v>0</v>
      </c>
      <c r="J39" s="47" t="e">
        <f>'원가계산서(해체)'!E38</f>
        <v>#REF!</v>
      </c>
      <c r="K39" s="48"/>
      <c r="L39" s="48"/>
      <c r="N39" s="12" t="e">
        <f>'원가계산서(건축)'!E38+'원가계산서(기계)'!E38+'원가계산서(조경)'!E38+'원가계산서(토목)'!E38+'원가계산서(해체)'!E38</f>
        <v>#REF!</v>
      </c>
      <c r="P39" s="38" t="e">
        <f t="shared" si="2"/>
        <v>#REF!</v>
      </c>
    </row>
    <row r="40" spans="1:16" ht="14.1" customHeight="1">
      <c r="A40" s="1"/>
      <c r="B40" s="195" t="s">
        <v>3029</v>
      </c>
      <c r="C40" s="195"/>
      <c r="D40" s="196"/>
      <c r="E40" s="47" t="e">
        <f t="shared" si="1"/>
        <v>#REF!</v>
      </c>
      <c r="F40" s="47" t="e">
        <f>SUM(F41+F42+F43+F44)</f>
        <v>#REF!</v>
      </c>
      <c r="G40" s="47" t="e">
        <f>SUM(G41+G42+G43+G44)</f>
        <v>#REF!</v>
      </c>
      <c r="H40" s="47" t="e">
        <f>SUM(H41+H42+H43+H44)</f>
        <v>#REF!</v>
      </c>
      <c r="I40" s="47" t="e">
        <f>SUM(I41+I42+I43+I44)</f>
        <v>#REF!</v>
      </c>
      <c r="J40" s="47" t="e">
        <f>SUM(J41+J42+J43+J44)</f>
        <v>#REF!</v>
      </c>
      <c r="K40" s="48" t="s">
        <v>3030</v>
      </c>
      <c r="L40" s="48"/>
      <c r="N40" s="12" t="e">
        <f>'원가계산서(건축)'!E39+'원가계산서(기계)'!E39+'원가계산서(조경)'!E39+'원가계산서(토목)'!E39+'원가계산서(해체)'!E39</f>
        <v>#REF!</v>
      </c>
      <c r="P40" s="38" t="e">
        <f t="shared" si="2"/>
        <v>#REF!</v>
      </c>
    </row>
    <row r="41" spans="1:16" ht="14.1" customHeight="1">
      <c r="A41" s="1"/>
      <c r="B41" s="195" t="s">
        <v>3031</v>
      </c>
      <c r="C41" s="195"/>
      <c r="D41" s="196"/>
      <c r="E41" s="47" t="e">
        <f t="shared" si="1"/>
        <v>#REF!</v>
      </c>
      <c r="F41" s="47" t="e">
        <f>TRUNC(F9*0.128*0.5*1.4)</f>
        <v>#REF!</v>
      </c>
      <c r="G41" s="47" t="e">
        <f>TRUNC(G9*0.128*0.5*1.4)</f>
        <v>#REF!</v>
      </c>
      <c r="H41" s="47" t="e">
        <f>TRUNC(H9*0.128*0.5*1.4)</f>
        <v>#REF!</v>
      </c>
      <c r="I41" s="47" t="e">
        <f>TRUNC(I9*0.128*0.5*1.4)</f>
        <v>#REF!</v>
      </c>
      <c r="J41" s="47" t="e">
        <f>TRUNC(J9*0.128*0.5*1.4)</f>
        <v>#REF!</v>
      </c>
      <c r="K41" s="48" t="s">
        <v>3032</v>
      </c>
      <c r="L41" s="48"/>
      <c r="N41" s="12" t="e">
        <f>'원가계산서(건축)'!E40+'원가계산서(기계)'!E40+'원가계산서(조경)'!E40+'원가계산서(토목)'!E40+'원가계산서(해체)'!E40</f>
        <v>#REF!</v>
      </c>
      <c r="P41" s="38" t="e">
        <f t="shared" si="2"/>
        <v>#REF!</v>
      </c>
    </row>
    <row r="42" spans="1:16" ht="14.1" customHeight="1">
      <c r="A42" s="1"/>
      <c r="B42" s="195" t="s">
        <v>3033</v>
      </c>
      <c r="C42" s="195"/>
      <c r="D42" s="196"/>
      <c r="E42" s="47" t="e">
        <f t="shared" si="1"/>
        <v>#REF!</v>
      </c>
      <c r="F42" s="47" t="e">
        <f>TRUNC(F9*0.08345*0.2)*0</f>
        <v>#REF!</v>
      </c>
      <c r="G42" s="47" t="e">
        <f>TRUNC(G9*0.08345*0.2)*0</f>
        <v>#REF!</v>
      </c>
      <c r="H42" s="47" t="e">
        <f>TRUNC(H9*0.08345*0.2)*0</f>
        <v>#REF!</v>
      </c>
      <c r="I42" s="47" t="e">
        <f>TRUNC(I9*0.08345*0.2)*0</f>
        <v>#REF!</v>
      </c>
      <c r="J42" s="47" t="e">
        <f>TRUNC(J9*0.08345*0.2)*0</f>
        <v>#REF!</v>
      </c>
      <c r="K42" s="48" t="s">
        <v>3034</v>
      </c>
      <c r="L42" s="48"/>
      <c r="N42" s="12" t="e">
        <f>'원가계산서(건축)'!E41+'원가계산서(기계)'!E41+'원가계산서(조경)'!E41+'원가계산서(토목)'!E41+'원가계산서(해체)'!E41</f>
        <v>#REF!</v>
      </c>
      <c r="P42" s="38" t="e">
        <f t="shared" si="2"/>
        <v>#REF!</v>
      </c>
    </row>
    <row r="43" spans="1:16" ht="14.1" customHeight="1">
      <c r="A43" s="1"/>
      <c r="B43" s="195" t="s">
        <v>3035</v>
      </c>
      <c r="C43" s="195"/>
      <c r="D43" s="196"/>
      <c r="E43" s="47" t="e">
        <f t="shared" si="1"/>
        <v>#REF!</v>
      </c>
      <c r="F43" s="47" t="e">
        <f>TRUNC(F9*0.128*0.5*0.1)*0</f>
        <v>#REF!</v>
      </c>
      <c r="G43" s="47" t="e">
        <f>TRUNC(G9*0.128*0.5*0.1)*0</f>
        <v>#REF!</v>
      </c>
      <c r="H43" s="47" t="e">
        <f>TRUNC(H9*0.128*0.5*0.1)*0</f>
        <v>#REF!</v>
      </c>
      <c r="I43" s="47" t="e">
        <f>TRUNC(I9*0.128*0.5*0.1)*0</f>
        <v>#REF!</v>
      </c>
      <c r="J43" s="47" t="e">
        <f>TRUNC(J9*0.128*0.5*0.1)*0</f>
        <v>#REF!</v>
      </c>
      <c r="K43" s="48" t="s">
        <v>3036</v>
      </c>
      <c r="L43" s="48"/>
      <c r="N43" s="12" t="e">
        <f>'원가계산서(건축)'!E42+'원가계산서(기계)'!E42+'원가계산서(조경)'!E42+'원가계산서(토목)'!E42+'원가계산서(해체)'!E42</f>
        <v>#REF!</v>
      </c>
      <c r="P43" s="38" t="e">
        <f t="shared" si="2"/>
        <v>#REF!</v>
      </c>
    </row>
    <row r="44" spans="1:16" ht="14.1" customHeight="1">
      <c r="A44" s="1"/>
      <c r="B44" s="195" t="s">
        <v>3037</v>
      </c>
      <c r="C44" s="195"/>
      <c r="D44" s="196"/>
      <c r="E44" s="47">
        <f t="shared" si="1"/>
        <v>0</v>
      </c>
      <c r="F44" s="47"/>
      <c r="G44" s="47"/>
      <c r="H44" s="47"/>
      <c r="I44" s="47"/>
      <c r="J44" s="47"/>
      <c r="K44" s="48"/>
      <c r="L44" s="48"/>
      <c r="N44" s="12">
        <f>'원가계산서(건축)'!E43+'원가계산서(기계)'!E43+'원가계산서(조경)'!E43+'원가계산서(토목)'!E43+'원가계산서(해체)'!E43</f>
        <v>0</v>
      </c>
      <c r="P44" s="38">
        <f t="shared" si="2"/>
        <v>0</v>
      </c>
    </row>
    <row r="45" spans="1:16" ht="14.1" customHeight="1">
      <c r="A45" s="1"/>
      <c r="B45" s="197" t="s">
        <v>3040</v>
      </c>
      <c r="C45" s="198"/>
      <c r="D45" s="199"/>
      <c r="E45" s="47" t="e">
        <f t="shared" ref="E45:E46" si="3">SUM(F45:J45)</f>
        <v>#REF!</v>
      </c>
      <c r="F45" s="47">
        <f>'원가계산서(건축)'!E44</f>
        <v>0</v>
      </c>
      <c r="G45" s="47">
        <f>'원가계산서(기계)'!E44</f>
        <v>0</v>
      </c>
      <c r="H45" s="47">
        <f>'원가계산서(조경)'!E44</f>
        <v>0</v>
      </c>
      <c r="I45" s="47">
        <f>'원가계산서(토목)'!E44</f>
        <v>0</v>
      </c>
      <c r="J45" s="47" t="e">
        <f>'원가계산서(해체)'!E44</f>
        <v>#REF!</v>
      </c>
      <c r="K45" s="48"/>
      <c r="L45" s="48"/>
      <c r="N45" s="12" t="e">
        <f>'원가계산서(건축)'!E44+'원가계산서(기계)'!E44+'원가계산서(조경)'!E44+'원가계산서(토목)'!E44+'원가계산서(해체)'!E44</f>
        <v>#REF!</v>
      </c>
      <c r="P45" s="38" t="e">
        <f t="shared" ref="P45:P46" si="4">E45-N45</f>
        <v>#REF!</v>
      </c>
    </row>
    <row r="46" spans="1:16" ht="14.1" customHeight="1">
      <c r="A46" s="1"/>
      <c r="B46" s="195" t="s">
        <v>7972</v>
      </c>
      <c r="C46" s="195"/>
      <c r="D46" s="196"/>
      <c r="E46" s="47" t="e">
        <f t="shared" si="3"/>
        <v>#REF!</v>
      </c>
      <c r="F46" s="47" t="e">
        <f>'원가계산서(건축)'!E45</f>
        <v>#REF!</v>
      </c>
      <c r="G46" s="47">
        <f>'원가계산서(기계)'!E45</f>
        <v>0</v>
      </c>
      <c r="H46" s="47">
        <f>'원가계산서(조경)'!E45</f>
        <v>0</v>
      </c>
      <c r="I46" s="47">
        <f>'원가계산서(토목)'!E45</f>
        <v>0</v>
      </c>
      <c r="J46" s="47">
        <f>'원가계산서(해체)'!E45</f>
        <v>0</v>
      </c>
      <c r="K46" s="48"/>
      <c r="L46" s="48"/>
      <c r="N46" s="12" t="e">
        <f>'원가계산서(건축)'!E45+'원가계산서(기계)'!E45+'원가계산서(조경)'!E45+'원가계산서(토목)'!E45+'원가계산서(해체)'!E45</f>
        <v>#REF!</v>
      </c>
      <c r="P46" s="38" t="e">
        <f t="shared" si="4"/>
        <v>#REF!</v>
      </c>
    </row>
    <row r="47" spans="1:16" ht="14.1" customHeight="1">
      <c r="A47" s="1" t="s">
        <v>2850</v>
      </c>
      <c r="B47" s="195" t="s">
        <v>2851</v>
      </c>
      <c r="C47" s="195"/>
      <c r="D47" s="196"/>
      <c r="E47" s="47" t="e">
        <f t="shared" si="1"/>
        <v>#REF!</v>
      </c>
      <c r="F47" s="47" t="e">
        <f>TRUNC(F35+F36+F37+F38+F39+F40+F45+F46, 0)</f>
        <v>#REF!</v>
      </c>
      <c r="G47" s="47" t="e">
        <f>TRUNC(G35+G36+G37+G38+G39+G40+G45+G46, 0)</f>
        <v>#REF!</v>
      </c>
      <c r="H47" s="47" t="e">
        <f>TRUNC(H35+H36+H37+H38+H39+H40+H45+H46, 0)</f>
        <v>#REF!</v>
      </c>
      <c r="I47" s="47" t="e">
        <f>TRUNC(I35+I36+I37+I38+I39+I40+I45+I46, 0)</f>
        <v>#REF!</v>
      </c>
      <c r="J47" s="47" t="e">
        <f>TRUNC(J35+J36+J37+J38+J39+J40+J45+J46, 0)</f>
        <v>#REF!</v>
      </c>
      <c r="K47" s="48" t="s">
        <v>47</v>
      </c>
      <c r="L47" s="48" t="s">
        <v>47</v>
      </c>
      <c r="N47" s="12" t="e">
        <f>'원가계산서(건축)'!E46+'원가계산서(기계)'!E46+'원가계산서(조경)'!E46+'원가계산서(토목)'!E46+'원가계산서(해체)'!E46</f>
        <v>#REF!</v>
      </c>
      <c r="P47" s="38" t="e">
        <f t="shared" si="2"/>
        <v>#REF!</v>
      </c>
    </row>
    <row r="48" spans="1:16" ht="14.1" customHeight="1">
      <c r="A48" s="1" t="s">
        <v>2852</v>
      </c>
      <c r="B48" s="195" t="s">
        <v>2853</v>
      </c>
      <c r="C48" s="195"/>
      <c r="D48" s="196"/>
      <c r="E48" s="47" t="e">
        <f t="shared" si="1"/>
        <v>#REF!</v>
      </c>
      <c r="F48" s="47" t="e">
        <f>TRUNC(F47*0.1, 0)+1</f>
        <v>#REF!</v>
      </c>
      <c r="G48" s="47" t="e">
        <f>TRUNC(G47*0.1, 0)</f>
        <v>#REF!</v>
      </c>
      <c r="H48" s="47" t="e">
        <f>TRUNC(H47*0.1, 0)+1</f>
        <v>#REF!</v>
      </c>
      <c r="I48" s="47" t="e">
        <f>TRUNC(I47*0.1, 0)</f>
        <v>#REF!</v>
      </c>
      <c r="J48" s="47" t="e">
        <f>TRUNC(J47*0.1, 0)</f>
        <v>#REF!</v>
      </c>
      <c r="K48" s="48" t="s">
        <v>2854</v>
      </c>
      <c r="L48" s="48" t="s">
        <v>47</v>
      </c>
      <c r="N48" s="12" t="e">
        <f>'원가계산서(건축)'!E47+'원가계산서(기계)'!E47+'원가계산서(조경)'!E47+'원가계산서(토목)'!E47+'원가계산서(해체)'!E47</f>
        <v>#REF!</v>
      </c>
      <c r="P48" s="38" t="e">
        <f t="shared" si="2"/>
        <v>#REF!</v>
      </c>
    </row>
    <row r="49" spans="1:16" ht="14.1" customHeight="1">
      <c r="A49" s="1" t="s">
        <v>2855</v>
      </c>
      <c r="B49" s="195" t="s">
        <v>2856</v>
      </c>
      <c r="C49" s="195"/>
      <c r="D49" s="196"/>
      <c r="E49" s="47" t="e">
        <f t="shared" si="1"/>
        <v>#REF!</v>
      </c>
      <c r="F49" s="47" t="e">
        <f>TRUNC(F47+F48, 0)</f>
        <v>#REF!</v>
      </c>
      <c r="G49" s="47" t="e">
        <f>TRUNC(G47+G48, 0)</f>
        <v>#REF!</v>
      </c>
      <c r="H49" s="47" t="e">
        <f>TRUNC(H47+H48, 0)</f>
        <v>#REF!</v>
      </c>
      <c r="I49" s="47" t="e">
        <f>TRUNC(I47+I48, 0)</f>
        <v>#REF!</v>
      </c>
      <c r="J49" s="47" t="e">
        <f>TRUNC(J47+J48, 0)</f>
        <v>#REF!</v>
      </c>
      <c r="K49" s="48" t="s">
        <v>47</v>
      </c>
      <c r="L49" s="48" t="s">
        <v>47</v>
      </c>
      <c r="N49" s="12" t="e">
        <f>'원가계산서(건축)'!E48+'원가계산서(기계)'!E48+'원가계산서(조경)'!E48+'원가계산서(토목)'!E48+'원가계산서(해체)'!E48</f>
        <v>#REF!</v>
      </c>
      <c r="P49" s="38" t="e">
        <f t="shared" si="2"/>
        <v>#REF!</v>
      </c>
    </row>
    <row r="50" spans="1:16" ht="14.1" customHeight="1">
      <c r="A50" s="1" t="s">
        <v>2857</v>
      </c>
      <c r="B50" s="195" t="s">
        <v>2991</v>
      </c>
      <c r="C50" s="195"/>
      <c r="D50" s="196"/>
      <c r="E50" s="47" t="e">
        <f t="shared" si="1"/>
        <v>#REF!</v>
      </c>
      <c r="F50" s="47" t="e">
        <f>'원가계산서(건축)'!E49</f>
        <v>#REF!</v>
      </c>
      <c r="G50" s="47" t="e">
        <f>'원가계산서(기계)'!E49</f>
        <v>#REF!</v>
      </c>
      <c r="H50" s="47">
        <f>'원가계산서(조경)'!E49</f>
        <v>0</v>
      </c>
      <c r="I50" s="47">
        <f>'원가계산서(토목)'!E49</f>
        <v>0</v>
      </c>
      <c r="J50" s="47">
        <f>'원가계산서(해체)'!E49</f>
        <v>0</v>
      </c>
      <c r="K50" s="48" t="s">
        <v>47</v>
      </c>
      <c r="L50" s="48"/>
      <c r="N50" s="12" t="e">
        <f>'원가계산서(건축)'!E49+'원가계산서(기계)'!E49+'원가계산서(조경)'!E49+'원가계산서(토목)'!E49+'원가계산서(해체)'!E49</f>
        <v>#REF!</v>
      </c>
      <c r="P50" s="38" t="e">
        <f t="shared" si="2"/>
        <v>#REF!</v>
      </c>
    </row>
    <row r="51" spans="1:16" ht="14.1" customHeight="1">
      <c r="A51" s="1"/>
      <c r="B51" s="195" t="s">
        <v>3038</v>
      </c>
      <c r="C51" s="195"/>
      <c r="D51" s="196"/>
      <c r="E51" s="47" t="e">
        <f t="shared" si="1"/>
        <v>#REF!</v>
      </c>
      <c r="F51" s="47" t="e">
        <f>'원가계산서(건축)'!E50</f>
        <v>#REF!</v>
      </c>
      <c r="G51" s="47">
        <f>'원가계산서(기계)'!E50</f>
        <v>0</v>
      </c>
      <c r="H51" s="47">
        <f>'원가계산서(조경)'!E50</f>
        <v>0</v>
      </c>
      <c r="I51" s="47" t="e">
        <f>'원가계산서(토목)'!E50</f>
        <v>#REF!</v>
      </c>
      <c r="J51" s="47">
        <f>'원가계산서(해체)'!E50</f>
        <v>0</v>
      </c>
      <c r="K51" s="48"/>
      <c r="L51" s="48"/>
      <c r="N51" s="12" t="e">
        <f>'원가계산서(건축)'!E50+'원가계산서(기계)'!E50+'원가계산서(조경)'!E50+'원가계산서(토목)'!E50+'원가계산서(해체)'!E50</f>
        <v>#REF!</v>
      </c>
      <c r="P51" s="38" t="e">
        <f t="shared" si="2"/>
        <v>#REF!</v>
      </c>
    </row>
    <row r="52" spans="1:16" ht="14.1" customHeight="1">
      <c r="A52" s="1"/>
      <c r="B52" s="195" t="s">
        <v>3039</v>
      </c>
      <c r="C52" s="195"/>
      <c r="D52" s="196"/>
      <c r="E52" s="47" t="e">
        <f t="shared" si="1"/>
        <v>#REF!</v>
      </c>
      <c r="F52" s="47">
        <f>'원가계산서(건축)'!E51</f>
        <v>0</v>
      </c>
      <c r="G52" s="47" t="e">
        <f>'원가계산서(기계)'!E51</f>
        <v>#REF!</v>
      </c>
      <c r="H52" s="47">
        <f>'원가계산서(조경)'!E51</f>
        <v>0</v>
      </c>
      <c r="I52" s="47" t="e">
        <f>'원가계산서(토목)'!E51</f>
        <v>#REF!</v>
      </c>
      <c r="J52" s="47">
        <f>'원가계산서(해체)'!E51</f>
        <v>0</v>
      </c>
      <c r="K52" s="48"/>
      <c r="L52" s="48"/>
      <c r="N52" s="12" t="e">
        <f>'원가계산서(건축)'!E51+'원가계산서(기계)'!E51+'원가계산서(조경)'!E51+'원가계산서(토목)'!E51+'원가계산서(해체)'!E51</f>
        <v>#REF!</v>
      </c>
      <c r="P52" s="38" t="e">
        <f t="shared" si="2"/>
        <v>#REF!</v>
      </c>
    </row>
    <row r="53" spans="1:16" ht="14.1" customHeight="1">
      <c r="A53" s="1" t="s">
        <v>2859</v>
      </c>
      <c r="B53" s="195" t="s">
        <v>2860</v>
      </c>
      <c r="C53" s="195"/>
      <c r="D53" s="196"/>
      <c r="E53" s="47" t="e">
        <f t="shared" si="1"/>
        <v>#REF!</v>
      </c>
      <c r="F53" s="47" t="e">
        <f>TRUNC(F49+F50+F51+F52, 0)</f>
        <v>#REF!</v>
      </c>
      <c r="G53" s="47" t="e">
        <f>TRUNC(G49+G50+G51+G52, 0)</f>
        <v>#REF!</v>
      </c>
      <c r="H53" s="47" t="e">
        <f>TRUNC(H49+H50+H51+H52, 0)</f>
        <v>#REF!</v>
      </c>
      <c r="I53" s="47" t="e">
        <f>TRUNC(I49+I50+I51+I52, 0)</f>
        <v>#REF!</v>
      </c>
      <c r="J53" s="47" t="e">
        <f>TRUNC(J49+J50+J51+J52, 0)</f>
        <v>#REF!</v>
      </c>
      <c r="K53" s="48" t="s">
        <v>47</v>
      </c>
      <c r="L53" s="48" t="s">
        <v>47</v>
      </c>
      <c r="N53" s="12" t="e">
        <f>'원가계산서(건축)'!E52+'원가계산서(기계)'!E52+'원가계산서(조경)'!E52+'원가계산서(토목)'!E52+'원가계산서(해체)'!E52</f>
        <v>#REF!</v>
      </c>
      <c r="P53" s="38" t="e">
        <f>E53-N53</f>
        <v>#REF!</v>
      </c>
    </row>
  </sheetData>
  <mergeCells count="34">
    <mergeCell ref="B1:L1"/>
    <mergeCell ref="B2:L2"/>
    <mergeCell ref="B3:D4"/>
    <mergeCell ref="E3:E4"/>
    <mergeCell ref="F3:F4"/>
    <mergeCell ref="G3:G4"/>
    <mergeCell ref="H3:H4"/>
    <mergeCell ref="I3:I4"/>
    <mergeCell ref="J3:J4"/>
    <mergeCell ref="K3:K4"/>
    <mergeCell ref="B41:D41"/>
    <mergeCell ref="L3:L4"/>
    <mergeCell ref="B5:B34"/>
    <mergeCell ref="C5:C8"/>
    <mergeCell ref="C9:C11"/>
    <mergeCell ref="C12:C34"/>
    <mergeCell ref="B35:D35"/>
    <mergeCell ref="B36:D36"/>
    <mergeCell ref="B37:D37"/>
    <mergeCell ref="B38:D38"/>
    <mergeCell ref="B39:D39"/>
    <mergeCell ref="B40:D40"/>
    <mergeCell ref="B50:D50"/>
    <mergeCell ref="B51:D51"/>
    <mergeCell ref="B52:D52"/>
    <mergeCell ref="B53:D53"/>
    <mergeCell ref="B42:D42"/>
    <mergeCell ref="B43:D43"/>
    <mergeCell ref="B44:D44"/>
    <mergeCell ref="B47:D47"/>
    <mergeCell ref="B48:D48"/>
    <mergeCell ref="B49:D49"/>
    <mergeCell ref="B45:D45"/>
    <mergeCell ref="B46:D46"/>
  </mergeCells>
  <phoneticPr fontId="1" type="noConversion"/>
  <pageMargins left="0.70866141732283472" right="0" top="0.43307086614173229" bottom="0" header="0" footer="0"/>
  <pageSetup paperSize="9" scale="7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39997558519241921"/>
  </sheetPr>
  <dimension ref="A1:G52"/>
  <sheetViews>
    <sheetView topLeftCell="B1" zoomScaleNormal="100" workbookViewId="0">
      <selection activeCell="E46" sqref="E46"/>
    </sheetView>
  </sheetViews>
  <sheetFormatPr defaultRowHeight="17.100000000000001" customHeight="1"/>
  <cols>
    <col min="1" max="1" width="0" hidden="1" customWidth="1"/>
    <col min="2" max="3" width="4.625" customWidth="1"/>
    <col min="4" max="4" width="40.625" customWidth="1"/>
    <col min="5" max="5" width="30.625" customWidth="1"/>
    <col min="6" max="6" width="65.625" customWidth="1"/>
    <col min="7" max="7" width="30.625" customWidth="1"/>
  </cols>
  <sheetData>
    <row r="1" spans="1:7" ht="14.45" customHeight="1">
      <c r="B1" s="174" t="s">
        <v>2796</v>
      </c>
      <c r="C1" s="174"/>
      <c r="D1" s="174"/>
      <c r="E1" s="174"/>
      <c r="F1" s="174"/>
      <c r="G1" s="174"/>
    </row>
    <row r="2" spans="1:7" ht="14.45" customHeight="1">
      <c r="B2" s="204" t="s">
        <v>3041</v>
      </c>
      <c r="C2" s="204"/>
      <c r="D2" s="204"/>
      <c r="E2" s="204"/>
      <c r="F2" s="205"/>
      <c r="G2" s="205"/>
    </row>
    <row r="3" spans="1:7" ht="14.45" customHeight="1">
      <c r="B3" s="212" t="s">
        <v>2797</v>
      </c>
      <c r="C3" s="212"/>
      <c r="D3" s="212"/>
      <c r="E3" s="45"/>
      <c r="F3" s="45" t="s">
        <v>2798</v>
      </c>
      <c r="G3" s="45" t="s">
        <v>1240</v>
      </c>
    </row>
    <row r="4" spans="1:7" ht="14.45" customHeight="1">
      <c r="A4" s="1" t="s">
        <v>2803</v>
      </c>
      <c r="B4" s="191" t="s">
        <v>2799</v>
      </c>
      <c r="C4" s="191" t="s">
        <v>2800</v>
      </c>
      <c r="D4" s="46" t="s">
        <v>2804</v>
      </c>
      <c r="E4" s="47" t="e">
        <f>#REF!</f>
        <v>#REF!</v>
      </c>
      <c r="F4" s="48" t="s">
        <v>47</v>
      </c>
      <c r="G4" s="48" t="s">
        <v>47</v>
      </c>
    </row>
    <row r="5" spans="1:7" ht="14.45" customHeight="1">
      <c r="A5" s="1" t="s">
        <v>2805</v>
      </c>
      <c r="B5" s="191"/>
      <c r="C5" s="191"/>
      <c r="D5" s="46" t="s">
        <v>2806</v>
      </c>
      <c r="E5" s="47"/>
      <c r="F5" s="48" t="s">
        <v>47</v>
      </c>
      <c r="G5" s="48" t="s">
        <v>47</v>
      </c>
    </row>
    <row r="6" spans="1:7" ht="14.45" customHeight="1">
      <c r="A6" s="1" t="s">
        <v>2807</v>
      </c>
      <c r="B6" s="191"/>
      <c r="C6" s="191"/>
      <c r="D6" s="46" t="s">
        <v>2808</v>
      </c>
      <c r="E6" s="47">
        <v>0</v>
      </c>
      <c r="F6" s="48" t="s">
        <v>47</v>
      </c>
      <c r="G6" s="48" t="s">
        <v>47</v>
      </c>
    </row>
    <row r="7" spans="1:7" ht="14.45" customHeight="1">
      <c r="A7" s="1" t="s">
        <v>2809</v>
      </c>
      <c r="B7" s="191"/>
      <c r="C7" s="191"/>
      <c r="D7" s="46" t="s">
        <v>2810</v>
      </c>
      <c r="E7" s="47" t="e">
        <f>TRUNC(E4+E5-E6, 0)</f>
        <v>#REF!</v>
      </c>
      <c r="F7" s="48" t="s">
        <v>47</v>
      </c>
      <c r="G7" s="48" t="s">
        <v>47</v>
      </c>
    </row>
    <row r="8" spans="1:7" ht="14.45" customHeight="1">
      <c r="A8" s="1" t="s">
        <v>2811</v>
      </c>
      <c r="B8" s="191"/>
      <c r="C8" s="191" t="s">
        <v>2801</v>
      </c>
      <c r="D8" s="46" t="s">
        <v>2812</v>
      </c>
      <c r="E8" s="47" t="e">
        <f>#REF!</f>
        <v>#REF!</v>
      </c>
      <c r="F8" s="48" t="s">
        <v>47</v>
      </c>
      <c r="G8" s="48" t="s">
        <v>47</v>
      </c>
    </row>
    <row r="9" spans="1:7" ht="14.45" customHeight="1">
      <c r="A9" s="1" t="s">
        <v>2813</v>
      </c>
      <c r="B9" s="191"/>
      <c r="C9" s="191"/>
      <c r="D9" s="46" t="s">
        <v>2814</v>
      </c>
      <c r="E9" s="47" t="e">
        <f>TRUNC(E8*0.181, 0)</f>
        <v>#REF!</v>
      </c>
      <c r="F9" s="48" t="s">
        <v>3004</v>
      </c>
      <c r="G9" s="48"/>
    </row>
    <row r="10" spans="1:7" ht="14.45" customHeight="1">
      <c r="A10" s="1" t="s">
        <v>2815</v>
      </c>
      <c r="B10" s="191"/>
      <c r="C10" s="191"/>
      <c r="D10" s="46" t="s">
        <v>2810</v>
      </c>
      <c r="E10" s="47" t="e">
        <f>TRUNC(E8+E9, 0)</f>
        <v>#REF!</v>
      </c>
      <c r="F10" s="48" t="s">
        <v>47</v>
      </c>
      <c r="G10" s="48" t="s">
        <v>47</v>
      </c>
    </row>
    <row r="11" spans="1:7" ht="14.45" customHeight="1">
      <c r="A11" s="1"/>
      <c r="B11" s="191"/>
      <c r="C11" s="192" t="s">
        <v>2802</v>
      </c>
      <c r="D11" s="46" t="s">
        <v>3042</v>
      </c>
      <c r="E11" s="47"/>
      <c r="F11" s="48"/>
      <c r="G11" s="48"/>
    </row>
    <row r="12" spans="1:7" ht="14.45" customHeight="1">
      <c r="A12" s="1" t="s">
        <v>2816</v>
      </c>
      <c r="B12" s="191"/>
      <c r="C12" s="193"/>
      <c r="D12" s="46" t="s">
        <v>2956</v>
      </c>
      <c r="E12" s="47" t="e">
        <f>#REF!</f>
        <v>#REF!</v>
      </c>
      <c r="F12" s="48" t="s">
        <v>47</v>
      </c>
      <c r="G12" s="48" t="s">
        <v>47</v>
      </c>
    </row>
    <row r="13" spans="1:7" ht="14.45" customHeight="1">
      <c r="A13" s="1" t="s">
        <v>2957</v>
      </c>
      <c r="B13" s="191"/>
      <c r="C13" s="193"/>
      <c r="D13" s="46" t="s">
        <v>2958</v>
      </c>
      <c r="E13" s="47"/>
      <c r="F13" s="48" t="s">
        <v>47</v>
      </c>
      <c r="G13" s="48" t="s">
        <v>47</v>
      </c>
    </row>
    <row r="14" spans="1:7" ht="14.45" customHeight="1">
      <c r="A14" s="1" t="s">
        <v>2817</v>
      </c>
      <c r="B14" s="191"/>
      <c r="C14" s="193"/>
      <c r="D14" s="46" t="s">
        <v>2818</v>
      </c>
      <c r="E14" s="47" t="e">
        <f>TRUNC(E10*0.0356, 0)</f>
        <v>#REF!</v>
      </c>
      <c r="F14" s="48" t="s">
        <v>3006</v>
      </c>
      <c r="G14" s="48" t="s">
        <v>47</v>
      </c>
    </row>
    <row r="15" spans="1:7" ht="14.45" customHeight="1">
      <c r="A15" s="1" t="s">
        <v>2819</v>
      </c>
      <c r="B15" s="191"/>
      <c r="C15" s="193"/>
      <c r="D15" s="46" t="s">
        <v>2820</v>
      </c>
      <c r="E15" s="47" t="e">
        <f>TRUNC(E10*0.0101, 0)</f>
        <v>#REF!</v>
      </c>
      <c r="F15" s="48" t="s">
        <v>3007</v>
      </c>
      <c r="G15" s="48" t="s">
        <v>47</v>
      </c>
    </row>
    <row r="16" spans="1:7" ht="14.45" customHeight="1">
      <c r="A16" s="1" t="s">
        <v>2821</v>
      </c>
      <c r="B16" s="191"/>
      <c r="C16" s="193"/>
      <c r="D16" s="46" t="s">
        <v>2822</v>
      </c>
      <c r="E16" s="47" t="e">
        <f>TRUNC(E8*0.03595, 0)</f>
        <v>#REF!</v>
      </c>
      <c r="F16" s="48" t="s">
        <v>3008</v>
      </c>
      <c r="G16" s="48" t="s">
        <v>47</v>
      </c>
    </row>
    <row r="17" spans="1:7" ht="14.45" customHeight="1">
      <c r="A17" s="1" t="s">
        <v>2823</v>
      </c>
      <c r="B17" s="191"/>
      <c r="C17" s="193"/>
      <c r="D17" s="46" t="s">
        <v>2824</v>
      </c>
      <c r="E17" s="47" t="e">
        <f>TRUNC(E8*0.0475, 0)</f>
        <v>#REF!</v>
      </c>
      <c r="F17" s="48" t="s">
        <v>3009</v>
      </c>
      <c r="G17" s="48" t="s">
        <v>47</v>
      </c>
    </row>
    <row r="18" spans="1:7" ht="14.45" customHeight="1">
      <c r="A18" s="1" t="s">
        <v>2825</v>
      </c>
      <c r="B18" s="191"/>
      <c r="C18" s="193"/>
      <c r="D18" s="46" t="s">
        <v>2826</v>
      </c>
      <c r="E18" s="47" t="e">
        <f>TRUNC(E16*0.1314, 0)</f>
        <v>#REF!</v>
      </c>
      <c r="F18" s="48" t="s">
        <v>3010</v>
      </c>
      <c r="G18" s="48" t="s">
        <v>47</v>
      </c>
    </row>
    <row r="19" spans="1:7" ht="14.45" customHeight="1">
      <c r="A19" s="1" t="s">
        <v>2827</v>
      </c>
      <c r="B19" s="191"/>
      <c r="C19" s="193"/>
      <c r="D19" s="46" t="s">
        <v>2828</v>
      </c>
      <c r="E19" s="47" t="e">
        <f>TRUNC(E8*0.023, 0)</f>
        <v>#REF!</v>
      </c>
      <c r="F19" s="48" t="s">
        <v>2829</v>
      </c>
      <c r="G19" s="48" t="s">
        <v>47</v>
      </c>
    </row>
    <row r="20" spans="1:7" ht="14.45" customHeight="1">
      <c r="A20" s="1" t="s">
        <v>2830</v>
      </c>
      <c r="B20" s="191"/>
      <c r="C20" s="193"/>
      <c r="D20" s="46" t="s">
        <v>2831</v>
      </c>
      <c r="E20" s="47" t="e">
        <f>TRUNC((E7+E8+((0+E50)/1.1054))*0.0228+4325000, 0)</f>
        <v>#REF!</v>
      </c>
      <c r="F20" s="48" t="s">
        <v>3011</v>
      </c>
      <c r="G20" s="48" t="s">
        <v>47</v>
      </c>
    </row>
    <row r="21" spans="1:7" ht="14.45" customHeight="1">
      <c r="A21" s="1"/>
      <c r="B21" s="191"/>
      <c r="C21" s="193"/>
      <c r="D21" s="46"/>
      <c r="E21" s="47" t="e">
        <f>TRUNC((E7+E8+((0+E50)/1.1054))*0.0228+4325000, 0)</f>
        <v>#REF!</v>
      </c>
      <c r="F21" s="48" t="s">
        <v>3043</v>
      </c>
      <c r="G21" s="48"/>
    </row>
    <row r="22" spans="1:7" ht="14.45" customHeight="1">
      <c r="A22" s="1"/>
      <c r="B22" s="191"/>
      <c r="C22" s="193"/>
      <c r="D22" s="46"/>
      <c r="E22" s="47" t="e">
        <f>TRUNC(((E7+E8)*0.0228+4325000)*1.2, 0)</f>
        <v>#REF!</v>
      </c>
      <c r="F22" s="48" t="s">
        <v>3044</v>
      </c>
      <c r="G22" s="48"/>
    </row>
    <row r="23" spans="1:7" ht="14.45" customHeight="1">
      <c r="A23" s="1"/>
      <c r="B23" s="191"/>
      <c r="C23" s="193"/>
      <c r="D23" s="46" t="s">
        <v>3014</v>
      </c>
      <c r="E23" s="47" t="e">
        <f>#REF!</f>
        <v>#REF!</v>
      </c>
      <c r="F23" s="48"/>
      <c r="G23" s="48"/>
    </row>
    <row r="24" spans="1:7" ht="14.45" customHeight="1">
      <c r="A24" s="1"/>
      <c r="B24" s="191"/>
      <c r="C24" s="193"/>
      <c r="D24" s="46" t="s">
        <v>3015</v>
      </c>
      <c r="E24" s="47" t="e">
        <f>#REF!</f>
        <v>#REF!</v>
      </c>
      <c r="F24" s="48"/>
      <c r="G24" s="48"/>
    </row>
    <row r="25" spans="1:7" ht="14.45" customHeight="1">
      <c r="A25" s="1"/>
      <c r="B25" s="191"/>
      <c r="C25" s="193"/>
      <c r="D25" s="46" t="s">
        <v>3016</v>
      </c>
      <c r="E25" s="47" t="e">
        <f>#REF!</f>
        <v>#REF!</v>
      </c>
      <c r="F25" s="48"/>
      <c r="G25" s="48"/>
    </row>
    <row r="26" spans="1:7" ht="14.45" customHeight="1">
      <c r="A26" s="1" t="s">
        <v>2837</v>
      </c>
      <c r="B26" s="191"/>
      <c r="C26" s="193"/>
      <c r="D26" s="46" t="s">
        <v>2838</v>
      </c>
      <c r="E26" s="47" t="e">
        <f>TRUNC((E7+E8+E11+E12)*0.005, 0)</f>
        <v>#REF!</v>
      </c>
      <c r="F26" s="48" t="s">
        <v>3045</v>
      </c>
      <c r="G26" s="48" t="s">
        <v>47</v>
      </c>
    </row>
    <row r="27" spans="1:7" ht="14.45" customHeight="1">
      <c r="A27" s="1"/>
      <c r="B27" s="191"/>
      <c r="C27" s="193"/>
      <c r="D27" s="46" t="s">
        <v>3046</v>
      </c>
      <c r="E27" s="47" t="e">
        <f>TRUNC(E10*0.00006, 0)</f>
        <v>#REF!</v>
      </c>
      <c r="F27" s="48" t="s">
        <v>3047</v>
      </c>
      <c r="G27" s="48"/>
    </row>
    <row r="28" spans="1:7" ht="14.45" customHeight="1">
      <c r="A28" s="1"/>
      <c r="B28" s="191"/>
      <c r="C28" s="193"/>
      <c r="D28" s="46" t="s">
        <v>3020</v>
      </c>
      <c r="E28" s="47" t="e">
        <f>TRUNC(E10*0.0009, 0)</f>
        <v>#REF!</v>
      </c>
      <c r="F28" s="48" t="s">
        <v>3048</v>
      </c>
      <c r="G28" s="48"/>
    </row>
    <row r="29" spans="1:7" ht="14.45" customHeight="1">
      <c r="A29" s="1" t="s">
        <v>2835</v>
      </c>
      <c r="B29" s="191"/>
      <c r="C29" s="193"/>
      <c r="D29" s="46" t="s">
        <v>2836</v>
      </c>
      <c r="E29" s="47" t="e">
        <f>TRUNC((E7+E10)*0.057, 0)</f>
        <v>#REF!</v>
      </c>
      <c r="F29" s="48" t="s">
        <v>3049</v>
      </c>
      <c r="G29" s="48"/>
    </row>
    <row r="30" spans="1:7" ht="14.45" customHeight="1">
      <c r="A30" s="1"/>
      <c r="B30" s="191"/>
      <c r="C30" s="193"/>
      <c r="D30" s="46" t="s">
        <v>3050</v>
      </c>
      <c r="E30" s="47"/>
      <c r="F30" s="2"/>
      <c r="G30" s="48"/>
    </row>
    <row r="31" spans="1:7" ht="14.45" customHeight="1">
      <c r="A31" s="1" t="s">
        <v>2839</v>
      </c>
      <c r="B31" s="191"/>
      <c r="C31" s="193"/>
      <c r="D31" s="46" t="s">
        <v>2840</v>
      </c>
      <c r="E31" s="47" t="e">
        <f>TRUNC((E7+E8+E11+E12)*0.0008, 0)</f>
        <v>#REF!</v>
      </c>
      <c r="F31" s="48" t="s">
        <v>3051</v>
      </c>
      <c r="G31" s="48" t="s">
        <v>47</v>
      </c>
    </row>
    <row r="32" spans="1:7" ht="14.45" customHeight="1">
      <c r="A32" s="1" t="s">
        <v>2841</v>
      </c>
      <c r="B32" s="191"/>
      <c r="C32" s="193"/>
      <c r="D32" s="46" t="s">
        <v>2842</v>
      </c>
      <c r="E32" s="47" t="e">
        <f>TRUNC((E7+E8+E11+E12)*0.0007, 0)</f>
        <v>#REF!</v>
      </c>
      <c r="F32" s="48" t="s">
        <v>2977</v>
      </c>
      <c r="G32" s="48" t="s">
        <v>47</v>
      </c>
    </row>
    <row r="33" spans="1:7" ht="14.45" customHeight="1">
      <c r="A33" s="1" t="s">
        <v>2843</v>
      </c>
      <c r="B33" s="191"/>
      <c r="C33" s="194"/>
      <c r="D33" s="46" t="s">
        <v>2810</v>
      </c>
      <c r="E33" s="47" t="e">
        <f>TRUNC(E11+E12+E13+E14+E15+E16+E17+E19+E20+E18+E23+E24+E25+E26+E27+E28+E29+E30+E31+E32, 0)</f>
        <v>#REF!</v>
      </c>
      <c r="F33" s="48" t="s">
        <v>47</v>
      </c>
      <c r="G33" s="48" t="s">
        <v>47</v>
      </c>
    </row>
    <row r="34" spans="1:7" ht="14.45" customHeight="1">
      <c r="A34" s="1" t="s">
        <v>2844</v>
      </c>
      <c r="B34" s="178" t="s">
        <v>2978</v>
      </c>
      <c r="C34" s="178"/>
      <c r="D34" s="179"/>
      <c r="E34" s="47" t="e">
        <f>TRUNC(E7+E10+E33, 0)</f>
        <v>#REF!</v>
      </c>
      <c r="F34" s="48" t="s">
        <v>47</v>
      </c>
      <c r="G34" s="48" t="s">
        <v>47</v>
      </c>
    </row>
    <row r="35" spans="1:7" ht="14.45" customHeight="1">
      <c r="A35" s="1" t="s">
        <v>2845</v>
      </c>
      <c r="B35" s="178" t="s">
        <v>2846</v>
      </c>
      <c r="C35" s="178"/>
      <c r="D35" s="179"/>
      <c r="E35" s="47" t="e">
        <f>TRUNC(E34*0.065, 0)</f>
        <v>#REF!</v>
      </c>
      <c r="F35" s="48" t="s">
        <v>3052</v>
      </c>
      <c r="G35" s="48"/>
    </row>
    <row r="36" spans="1:7" ht="14.45" customHeight="1">
      <c r="A36" s="1" t="s">
        <v>2847</v>
      </c>
      <c r="B36" s="178" t="s">
        <v>2848</v>
      </c>
      <c r="C36" s="178"/>
      <c r="D36" s="179"/>
      <c r="E36" s="47" t="e">
        <f>TRUNC((E10+E33+E35)*0.12-20/1.1, 0)</f>
        <v>#REF!</v>
      </c>
      <c r="F36" s="115" t="s">
        <v>10847</v>
      </c>
      <c r="G36" s="48" t="s">
        <v>10843</v>
      </c>
    </row>
    <row r="37" spans="1:7" ht="14.45" customHeight="1">
      <c r="A37" s="1"/>
      <c r="B37" s="178" t="s">
        <v>3054</v>
      </c>
      <c r="C37" s="178"/>
      <c r="D37" s="179"/>
      <c r="E37" s="47" t="e">
        <f>#REF!</f>
        <v>#REF!</v>
      </c>
      <c r="F37" s="48"/>
      <c r="G37" s="48"/>
    </row>
    <row r="38" spans="1:7" ht="14.45" customHeight="1">
      <c r="A38" s="1"/>
      <c r="B38" s="178" t="s">
        <v>3028</v>
      </c>
      <c r="C38" s="178"/>
      <c r="D38" s="179"/>
      <c r="E38" s="47"/>
      <c r="F38" s="48"/>
      <c r="G38" s="48"/>
    </row>
    <row r="39" spans="1:7" ht="14.45" customHeight="1">
      <c r="A39" s="1"/>
      <c r="B39" s="178" t="s">
        <v>3029</v>
      </c>
      <c r="C39" s="178"/>
      <c r="D39" s="179"/>
      <c r="E39" s="47" t="e">
        <f>SUM(E40+E41+E42+E43)</f>
        <v>#REF!</v>
      </c>
      <c r="F39" s="48" t="s">
        <v>3030</v>
      </c>
      <c r="G39" s="48"/>
    </row>
    <row r="40" spans="1:7" ht="14.45" customHeight="1">
      <c r="A40" s="1"/>
      <c r="B40" s="178" t="s">
        <v>3031</v>
      </c>
      <c r="C40" s="178"/>
      <c r="D40" s="179"/>
      <c r="E40" s="47" t="e">
        <f>TRUNC(E8*0.128*0.5*1.4)</f>
        <v>#REF!</v>
      </c>
      <c r="F40" s="48" t="s">
        <v>3032</v>
      </c>
      <c r="G40" s="48"/>
    </row>
    <row r="41" spans="1:7" ht="14.45" customHeight="1">
      <c r="A41" s="1"/>
      <c r="B41" s="178" t="s">
        <v>3033</v>
      </c>
      <c r="C41" s="178"/>
      <c r="D41" s="179"/>
      <c r="E41" s="47" t="e">
        <f>TRUNC(E8*0.08345*0.2)*0</f>
        <v>#REF!</v>
      </c>
      <c r="F41" s="48" t="s">
        <v>3055</v>
      </c>
      <c r="G41" s="48"/>
    </row>
    <row r="42" spans="1:7" ht="14.45" customHeight="1">
      <c r="A42" s="1"/>
      <c r="B42" s="178" t="s">
        <v>3035</v>
      </c>
      <c r="C42" s="178"/>
      <c r="D42" s="179"/>
      <c r="E42" s="47" t="e">
        <f>TRUNC(E8*0.128*0.5*0.1)*0</f>
        <v>#REF!</v>
      </c>
      <c r="F42" s="48" t="s">
        <v>3036</v>
      </c>
      <c r="G42" s="48"/>
    </row>
    <row r="43" spans="1:7" ht="14.45" customHeight="1">
      <c r="A43" s="1"/>
      <c r="B43" s="178" t="s">
        <v>3037</v>
      </c>
      <c r="C43" s="178"/>
      <c r="D43" s="179"/>
      <c r="E43" s="47"/>
      <c r="F43" s="48"/>
      <c r="G43" s="48"/>
    </row>
    <row r="44" spans="1:7" ht="14.45" customHeight="1">
      <c r="A44" s="1"/>
      <c r="B44" s="180" t="s">
        <v>3058</v>
      </c>
      <c r="C44" s="181"/>
      <c r="D44" s="182"/>
      <c r="E44" s="47"/>
      <c r="F44" s="48"/>
      <c r="G44" s="48"/>
    </row>
    <row r="45" spans="1:7" ht="14.45" customHeight="1">
      <c r="B45" s="180" t="s">
        <v>7972</v>
      </c>
      <c r="C45" s="181"/>
      <c r="D45" s="182"/>
      <c r="E45" s="47" t="e">
        <f>#REF!</f>
        <v>#REF!</v>
      </c>
      <c r="F45" s="48"/>
      <c r="G45" s="48"/>
    </row>
    <row r="46" spans="1:7" ht="14.45" customHeight="1">
      <c r="A46" s="1" t="s">
        <v>2850</v>
      </c>
      <c r="B46" s="185" t="s">
        <v>2851</v>
      </c>
      <c r="C46" s="186"/>
      <c r="D46" s="187"/>
      <c r="E46" s="47" t="e">
        <f>TRUNC(E34+E35+E36+E37+E38+E39+E44+E45, 0)</f>
        <v>#REF!</v>
      </c>
      <c r="F46" s="48" t="s">
        <v>47</v>
      </c>
      <c r="G46" s="48" t="s">
        <v>47</v>
      </c>
    </row>
    <row r="47" spans="1:7" ht="14.45" customHeight="1">
      <c r="A47" s="1" t="s">
        <v>2852</v>
      </c>
      <c r="B47" s="178" t="s">
        <v>2853</v>
      </c>
      <c r="C47" s="178"/>
      <c r="D47" s="179"/>
      <c r="E47" s="47" t="e">
        <f>TRUNC(E46*0.1, 0)+1</f>
        <v>#REF!</v>
      </c>
      <c r="F47" s="48" t="s">
        <v>2854</v>
      </c>
      <c r="G47" s="48" t="s">
        <v>47</v>
      </c>
    </row>
    <row r="48" spans="1:7" ht="14.45" customHeight="1">
      <c r="A48" s="1" t="s">
        <v>2855</v>
      </c>
      <c r="B48" s="178" t="s">
        <v>2856</v>
      </c>
      <c r="C48" s="178"/>
      <c r="D48" s="179"/>
      <c r="E48" s="47" t="e">
        <f>TRUNC(E46+E47, 0)</f>
        <v>#REF!</v>
      </c>
      <c r="F48" s="48" t="s">
        <v>47</v>
      </c>
      <c r="G48" s="48" t="s">
        <v>47</v>
      </c>
    </row>
    <row r="49" spans="1:7" ht="14.45" customHeight="1">
      <c r="A49" s="1" t="s">
        <v>2857</v>
      </c>
      <c r="B49" s="178" t="s">
        <v>2991</v>
      </c>
      <c r="C49" s="178"/>
      <c r="D49" s="179"/>
      <c r="E49" s="47" t="e">
        <f>#REF!-0-846</f>
        <v>#REF!</v>
      </c>
      <c r="F49" s="48" t="s">
        <v>47</v>
      </c>
      <c r="G49" s="48" t="s">
        <v>10840</v>
      </c>
    </row>
    <row r="50" spans="1:7" ht="14.45" customHeight="1">
      <c r="A50" s="1"/>
      <c r="B50" s="178" t="s">
        <v>3056</v>
      </c>
      <c r="C50" s="178"/>
      <c r="D50" s="179"/>
      <c r="E50" s="47" t="e">
        <f>#REF!-682</f>
        <v>#REF!</v>
      </c>
      <c r="F50" s="48"/>
      <c r="G50" s="48" t="s">
        <v>3057</v>
      </c>
    </row>
    <row r="51" spans="1:7" ht="14.45" customHeight="1">
      <c r="A51" s="1"/>
      <c r="B51" s="178" t="s">
        <v>3039</v>
      </c>
      <c r="C51" s="178"/>
      <c r="D51" s="179"/>
      <c r="E51" s="47"/>
      <c r="F51" s="48"/>
      <c r="G51" s="48"/>
    </row>
    <row r="52" spans="1:7" ht="14.45" customHeight="1">
      <c r="A52" s="1" t="s">
        <v>2859</v>
      </c>
      <c r="B52" s="178" t="s">
        <v>2860</v>
      </c>
      <c r="C52" s="178"/>
      <c r="D52" s="179"/>
      <c r="E52" s="47" t="e">
        <f>TRUNC(E48+E49+E50+E51, 0)</f>
        <v>#REF!</v>
      </c>
      <c r="F52" s="48" t="s">
        <v>47</v>
      </c>
      <c r="G52" s="48" t="s">
        <v>47</v>
      </c>
    </row>
  </sheetData>
  <mergeCells count="26">
    <mergeCell ref="B39:D39"/>
    <mergeCell ref="B1:G1"/>
    <mergeCell ref="B2:G2"/>
    <mergeCell ref="B3:D3"/>
    <mergeCell ref="B4:B33"/>
    <mergeCell ref="C4:C7"/>
    <mergeCell ref="C8:C10"/>
    <mergeCell ref="C11:C33"/>
    <mergeCell ref="B34:D34"/>
    <mergeCell ref="B35:D35"/>
    <mergeCell ref="B36:D36"/>
    <mergeCell ref="B37:D37"/>
    <mergeCell ref="B38:D38"/>
    <mergeCell ref="B40:D40"/>
    <mergeCell ref="B41:D41"/>
    <mergeCell ref="B42:D42"/>
    <mergeCell ref="B43:D43"/>
    <mergeCell ref="B46:D46"/>
    <mergeCell ref="B52:D52"/>
    <mergeCell ref="B44:D44"/>
    <mergeCell ref="B45:D45"/>
    <mergeCell ref="B48:D48"/>
    <mergeCell ref="B49:D49"/>
    <mergeCell ref="B50:D50"/>
    <mergeCell ref="B51:D51"/>
    <mergeCell ref="B47:D47"/>
  </mergeCells>
  <phoneticPr fontId="1" type="noConversion"/>
  <pageMargins left="0.74803149606299213" right="0" top="0.43307086614173229" bottom="0" header="0" footer="0"/>
  <pageSetup paperSize="9" scale="7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7030A0"/>
  </sheetPr>
  <dimension ref="A1:N52"/>
  <sheetViews>
    <sheetView topLeftCell="B19" zoomScaleNormal="100" workbookViewId="0">
      <selection activeCell="F53" sqref="F53"/>
    </sheetView>
  </sheetViews>
  <sheetFormatPr defaultRowHeight="17.100000000000001" customHeight="1"/>
  <cols>
    <col min="1" max="1" width="0" hidden="1" customWidth="1"/>
    <col min="2" max="3" width="4.625" customWidth="1"/>
    <col min="4" max="4" width="40.625" customWidth="1"/>
    <col min="5" max="5" width="30.625" customWidth="1"/>
    <col min="6" max="6" width="65.625" customWidth="1"/>
    <col min="7" max="7" width="30.625" customWidth="1"/>
    <col min="11" max="12" width="11.875" bestFit="1" customWidth="1"/>
    <col min="14" max="14" width="11.875" bestFit="1" customWidth="1"/>
  </cols>
  <sheetData>
    <row r="1" spans="1:14" ht="14.45" customHeight="1">
      <c r="B1" s="174" t="s">
        <v>2796</v>
      </c>
      <c r="C1" s="174"/>
      <c r="D1" s="174"/>
      <c r="E1" s="174"/>
      <c r="F1" s="174"/>
      <c r="G1" s="174"/>
    </row>
    <row r="2" spans="1:14" ht="14.45" customHeight="1">
      <c r="B2" s="204" t="s">
        <v>3059</v>
      </c>
      <c r="C2" s="204"/>
      <c r="D2" s="204"/>
      <c r="E2" s="204"/>
      <c r="F2" s="205"/>
      <c r="G2" s="205"/>
    </row>
    <row r="3" spans="1:14" ht="14.45" customHeight="1">
      <c r="B3" s="212" t="s">
        <v>2797</v>
      </c>
      <c r="C3" s="212"/>
      <c r="D3" s="212"/>
      <c r="E3" s="45"/>
      <c r="F3" s="45" t="s">
        <v>2798</v>
      </c>
      <c r="G3" s="45" t="s">
        <v>1240</v>
      </c>
      <c r="K3" t="s">
        <v>3060</v>
      </c>
      <c r="L3" t="s">
        <v>3061</v>
      </c>
      <c r="M3" t="s">
        <v>3062</v>
      </c>
      <c r="N3" t="s">
        <v>3063</v>
      </c>
    </row>
    <row r="4" spans="1:14" ht="14.45" customHeight="1">
      <c r="A4" s="1" t="s">
        <v>2803</v>
      </c>
      <c r="B4" s="191" t="s">
        <v>2799</v>
      </c>
      <c r="C4" s="191" t="s">
        <v>2800</v>
      </c>
      <c r="D4" s="46" t="s">
        <v>2804</v>
      </c>
      <c r="E4" s="47" t="e">
        <f>#REF!</f>
        <v>#REF!</v>
      </c>
      <c r="F4" s="48" t="s">
        <v>47</v>
      </c>
      <c r="G4" s="48" t="s">
        <v>47</v>
      </c>
      <c r="K4" s="12"/>
      <c r="L4" s="12"/>
      <c r="M4" s="12"/>
      <c r="N4" s="12">
        <f>K4+L4+M4</f>
        <v>0</v>
      </c>
    </row>
    <row r="5" spans="1:14" ht="14.45" customHeight="1">
      <c r="A5" s="1" t="s">
        <v>2805</v>
      </c>
      <c r="B5" s="191"/>
      <c r="C5" s="191"/>
      <c r="D5" s="46" t="s">
        <v>2806</v>
      </c>
      <c r="E5" s="47"/>
      <c r="F5" s="48" t="s">
        <v>47</v>
      </c>
      <c r="G5" s="48" t="s">
        <v>47</v>
      </c>
    </row>
    <row r="6" spans="1:14" ht="14.45" customHeight="1">
      <c r="A6" s="1" t="s">
        <v>2807</v>
      </c>
      <c r="B6" s="191"/>
      <c r="C6" s="191"/>
      <c r="D6" s="46" t="s">
        <v>2808</v>
      </c>
      <c r="E6" s="47">
        <v>0</v>
      </c>
      <c r="F6" s="48" t="s">
        <v>47</v>
      </c>
      <c r="G6" s="48" t="s">
        <v>47</v>
      </c>
    </row>
    <row r="7" spans="1:14" ht="14.45" customHeight="1">
      <c r="A7" s="1" t="s">
        <v>2809</v>
      </c>
      <c r="B7" s="191"/>
      <c r="C7" s="191"/>
      <c r="D7" s="46" t="s">
        <v>2810</v>
      </c>
      <c r="E7" s="47" t="e">
        <f>TRUNC(E4+E5-E6, 0)</f>
        <v>#REF!</v>
      </c>
      <c r="F7" s="48" t="s">
        <v>47</v>
      </c>
      <c r="G7" s="48" t="s">
        <v>47</v>
      </c>
    </row>
    <row r="8" spans="1:14" ht="14.45" customHeight="1">
      <c r="A8" s="1" t="s">
        <v>2811</v>
      </c>
      <c r="B8" s="191"/>
      <c r="C8" s="191" t="s">
        <v>2801</v>
      </c>
      <c r="D8" s="46" t="s">
        <v>2812</v>
      </c>
      <c r="E8" s="47" t="e">
        <f>#REF!</f>
        <v>#REF!</v>
      </c>
      <c r="F8" s="48" t="s">
        <v>47</v>
      </c>
      <c r="G8" s="48" t="s">
        <v>47</v>
      </c>
    </row>
    <row r="9" spans="1:14" ht="14.45" customHeight="1">
      <c r="A9" s="1" t="s">
        <v>2813</v>
      </c>
      <c r="B9" s="191"/>
      <c r="C9" s="191"/>
      <c r="D9" s="46" t="s">
        <v>2814</v>
      </c>
      <c r="E9" s="47" t="e">
        <f>TRUNC(E8*0.181, 0)</f>
        <v>#REF!</v>
      </c>
      <c r="F9" s="48" t="s">
        <v>3064</v>
      </c>
      <c r="G9" s="48"/>
    </row>
    <row r="10" spans="1:14" ht="14.45" customHeight="1">
      <c r="A10" s="1" t="s">
        <v>2815</v>
      </c>
      <c r="B10" s="191"/>
      <c r="C10" s="191"/>
      <c r="D10" s="46" t="s">
        <v>2810</v>
      </c>
      <c r="E10" s="47" t="e">
        <f>TRUNC(E8+E9, 0)</f>
        <v>#REF!</v>
      </c>
      <c r="F10" s="48" t="s">
        <v>47</v>
      </c>
      <c r="G10" s="48" t="s">
        <v>47</v>
      </c>
    </row>
    <row r="11" spans="1:14" ht="14.45" customHeight="1">
      <c r="A11" s="1"/>
      <c r="B11" s="191"/>
      <c r="C11" s="192" t="s">
        <v>2802</v>
      </c>
      <c r="D11" s="46" t="s">
        <v>3042</v>
      </c>
      <c r="E11" s="47"/>
      <c r="F11" s="48"/>
      <c r="G11" s="48"/>
    </row>
    <row r="12" spans="1:14" ht="14.45" customHeight="1">
      <c r="A12" s="1" t="s">
        <v>2816</v>
      </c>
      <c r="B12" s="191"/>
      <c r="C12" s="193"/>
      <c r="D12" s="46" t="s">
        <v>2956</v>
      </c>
      <c r="E12" s="47" t="e">
        <f>#REF!</f>
        <v>#REF!</v>
      </c>
      <c r="F12" s="48" t="s">
        <v>47</v>
      </c>
      <c r="G12" s="48" t="s">
        <v>47</v>
      </c>
    </row>
    <row r="13" spans="1:14" ht="14.45" customHeight="1">
      <c r="A13" s="1" t="s">
        <v>2957</v>
      </c>
      <c r="B13" s="191"/>
      <c r="C13" s="193"/>
      <c r="D13" s="46" t="s">
        <v>2958</v>
      </c>
      <c r="E13" s="47"/>
      <c r="F13" s="48" t="s">
        <v>47</v>
      </c>
      <c r="G13" s="48" t="s">
        <v>47</v>
      </c>
    </row>
    <row r="14" spans="1:14" ht="14.45" customHeight="1">
      <c r="A14" s="1" t="s">
        <v>2817</v>
      </c>
      <c r="B14" s="191"/>
      <c r="C14" s="193"/>
      <c r="D14" s="46" t="s">
        <v>2818</v>
      </c>
      <c r="E14" s="47" t="e">
        <f>TRUNC(E10*0.0356, 0)</f>
        <v>#REF!</v>
      </c>
      <c r="F14" s="48" t="s">
        <v>3065</v>
      </c>
      <c r="G14" s="48" t="s">
        <v>47</v>
      </c>
    </row>
    <row r="15" spans="1:14" ht="14.45" customHeight="1">
      <c r="A15" s="1" t="s">
        <v>2819</v>
      </c>
      <c r="B15" s="191"/>
      <c r="C15" s="193"/>
      <c r="D15" s="46" t="s">
        <v>2820</v>
      </c>
      <c r="E15" s="47" t="e">
        <f>TRUNC(E10*0.0101, 0)</f>
        <v>#REF!</v>
      </c>
      <c r="F15" s="48" t="s">
        <v>3066</v>
      </c>
      <c r="G15" s="48" t="s">
        <v>47</v>
      </c>
    </row>
    <row r="16" spans="1:14" ht="14.45" customHeight="1">
      <c r="A16" s="1" t="s">
        <v>2821</v>
      </c>
      <c r="B16" s="191"/>
      <c r="C16" s="193"/>
      <c r="D16" s="46" t="s">
        <v>2822</v>
      </c>
      <c r="E16" s="47" t="e">
        <f>TRUNC(E8*0.03595, 0)</f>
        <v>#REF!</v>
      </c>
      <c r="F16" s="48" t="s">
        <v>3067</v>
      </c>
      <c r="G16" s="48" t="s">
        <v>47</v>
      </c>
    </row>
    <row r="17" spans="1:7" ht="14.45" customHeight="1">
      <c r="A17" s="1" t="s">
        <v>2823</v>
      </c>
      <c r="B17" s="191"/>
      <c r="C17" s="193"/>
      <c r="D17" s="46" t="s">
        <v>2824</v>
      </c>
      <c r="E17" s="47" t="e">
        <f>TRUNC(E8*0.0475, 0)</f>
        <v>#REF!</v>
      </c>
      <c r="F17" s="48" t="s">
        <v>3068</v>
      </c>
      <c r="G17" s="48" t="s">
        <v>47</v>
      </c>
    </row>
    <row r="18" spans="1:7" ht="14.45" customHeight="1">
      <c r="A18" s="1" t="s">
        <v>2825</v>
      </c>
      <c r="B18" s="191"/>
      <c r="C18" s="193"/>
      <c r="D18" s="46" t="s">
        <v>2826</v>
      </c>
      <c r="E18" s="47" t="e">
        <f>TRUNC(E16*0.1314, 0)</f>
        <v>#REF!</v>
      </c>
      <c r="F18" s="48" t="s">
        <v>3069</v>
      </c>
      <c r="G18" s="48" t="s">
        <v>47</v>
      </c>
    </row>
    <row r="19" spans="1:7" ht="14.45" customHeight="1">
      <c r="A19" s="1" t="s">
        <v>2827</v>
      </c>
      <c r="B19" s="191"/>
      <c r="C19" s="193"/>
      <c r="D19" s="46" t="s">
        <v>2828</v>
      </c>
      <c r="E19" s="47" t="e">
        <f>TRUNC(E8*0.023, 0)</f>
        <v>#REF!</v>
      </c>
      <c r="F19" s="48" t="s">
        <v>2829</v>
      </c>
      <c r="G19" s="48" t="s">
        <v>47</v>
      </c>
    </row>
    <row r="20" spans="1:7" ht="14.45" customHeight="1">
      <c r="A20" s="1" t="s">
        <v>2830</v>
      </c>
      <c r="B20" s="191"/>
      <c r="C20" s="193"/>
      <c r="D20" s="46" t="s">
        <v>2831</v>
      </c>
      <c r="E20" s="47" t="e">
        <f>TRUNC((E7+E8+((0+E50)/1.1054))*0.0228, 0)</f>
        <v>#REF!</v>
      </c>
      <c r="F20" s="48" t="s">
        <v>3070</v>
      </c>
      <c r="G20" s="48" t="s">
        <v>3071</v>
      </c>
    </row>
    <row r="21" spans="1:7" ht="14.45" customHeight="1">
      <c r="A21" s="1"/>
      <c r="B21" s="191"/>
      <c r="C21" s="193"/>
      <c r="D21" s="46"/>
      <c r="E21" s="47" t="e">
        <f>TRUNC((E7+E8+((0+E50)/1.1054))*0.0228, 0)</f>
        <v>#REF!</v>
      </c>
      <c r="F21" s="48" t="s">
        <v>3072</v>
      </c>
      <c r="G21" s="48" t="s">
        <v>3071</v>
      </c>
    </row>
    <row r="22" spans="1:7" ht="14.45" customHeight="1">
      <c r="A22" s="1"/>
      <c r="B22" s="191"/>
      <c r="C22" s="193"/>
      <c r="D22" s="46"/>
      <c r="E22" s="47" t="e">
        <f>TRUNC(((E7+E8)*0.0228)*1.2, 0)</f>
        <v>#REF!</v>
      </c>
      <c r="F22" s="48" t="s">
        <v>3073</v>
      </c>
      <c r="G22" s="48" t="s">
        <v>3071</v>
      </c>
    </row>
    <row r="23" spans="1:7" ht="14.45" customHeight="1">
      <c r="A23" s="1"/>
      <c r="B23" s="191"/>
      <c r="C23" s="193"/>
      <c r="D23" s="46" t="s">
        <v>3074</v>
      </c>
      <c r="E23" s="47"/>
      <c r="F23" s="48"/>
      <c r="G23" s="48"/>
    </row>
    <row r="24" spans="1:7" ht="14.45" customHeight="1">
      <c r="A24" s="1"/>
      <c r="B24" s="191"/>
      <c r="C24" s="193"/>
      <c r="D24" s="46" t="s">
        <v>3075</v>
      </c>
      <c r="E24" s="47"/>
      <c r="F24" s="48"/>
      <c r="G24" s="48"/>
    </row>
    <row r="25" spans="1:7" ht="14.45" customHeight="1">
      <c r="A25" s="1"/>
      <c r="B25" s="191"/>
      <c r="C25" s="193"/>
      <c r="D25" s="46" t="s">
        <v>3076</v>
      </c>
      <c r="E25" s="47"/>
      <c r="F25" s="48"/>
      <c r="G25" s="48"/>
    </row>
    <row r="26" spans="1:7" ht="14.45" customHeight="1">
      <c r="A26" s="1" t="s">
        <v>2837</v>
      </c>
      <c r="B26" s="191"/>
      <c r="C26" s="193"/>
      <c r="D26" s="46" t="s">
        <v>2838</v>
      </c>
      <c r="E26" s="47" t="e">
        <f>TRUNC((E7+E8+E11+E12)*0.005, 0)</f>
        <v>#REF!</v>
      </c>
      <c r="F26" s="48" t="s">
        <v>3045</v>
      </c>
      <c r="G26" s="48" t="s">
        <v>47</v>
      </c>
    </row>
    <row r="27" spans="1:7" ht="14.45" customHeight="1">
      <c r="A27" s="1"/>
      <c r="B27" s="191"/>
      <c r="C27" s="193"/>
      <c r="D27" s="46" t="s">
        <v>3077</v>
      </c>
      <c r="E27" s="47" t="e">
        <f>TRUNC(E10*0.00006, 0)</f>
        <v>#REF!</v>
      </c>
      <c r="F27" s="48" t="s">
        <v>3047</v>
      </c>
      <c r="G27" s="48"/>
    </row>
    <row r="28" spans="1:7" ht="14.45" customHeight="1">
      <c r="A28" s="1" t="s">
        <v>2835</v>
      </c>
      <c r="B28" s="191"/>
      <c r="C28" s="193"/>
      <c r="D28" s="46" t="s">
        <v>3078</v>
      </c>
      <c r="E28" s="47" t="e">
        <f>TRUNC(E10*0.0009, 0)</f>
        <v>#REF!</v>
      </c>
      <c r="F28" s="48" t="s">
        <v>3079</v>
      </c>
      <c r="G28" s="48"/>
    </row>
    <row r="29" spans="1:7" ht="14.45" customHeight="1">
      <c r="A29" s="1"/>
      <c r="B29" s="191"/>
      <c r="C29" s="193"/>
      <c r="D29" s="46" t="s">
        <v>2836</v>
      </c>
      <c r="E29" s="47" t="e">
        <f>TRUNC((E7+E10)*0.057, 0)</f>
        <v>#REF!</v>
      </c>
      <c r="F29" s="48" t="s">
        <v>3080</v>
      </c>
      <c r="G29" s="48"/>
    </row>
    <row r="30" spans="1:7" ht="14.45" customHeight="1">
      <c r="A30" s="1" t="s">
        <v>2839</v>
      </c>
      <c r="B30" s="191"/>
      <c r="C30" s="193"/>
      <c r="D30" s="46" t="s">
        <v>3081</v>
      </c>
      <c r="E30" s="47"/>
      <c r="F30" s="2"/>
      <c r="G30" s="48"/>
    </row>
    <row r="31" spans="1:7" ht="14.45" customHeight="1">
      <c r="A31" s="1" t="s">
        <v>2841</v>
      </c>
      <c r="B31" s="191"/>
      <c r="C31" s="193"/>
      <c r="D31" s="46" t="s">
        <v>2840</v>
      </c>
      <c r="E31" s="47" t="e">
        <f>TRUNC((E7+E8+E11+E12)*0.0008, 0)</f>
        <v>#REF!</v>
      </c>
      <c r="F31" s="48" t="s">
        <v>3051</v>
      </c>
      <c r="G31" s="48" t="s">
        <v>47</v>
      </c>
    </row>
    <row r="32" spans="1:7" ht="14.45" customHeight="1">
      <c r="A32" s="1" t="s">
        <v>2843</v>
      </c>
      <c r="B32" s="191"/>
      <c r="C32" s="193"/>
      <c r="D32" s="46" t="s">
        <v>2842</v>
      </c>
      <c r="E32" s="47" t="e">
        <f>TRUNC((E7+E8+E11+E12)*0.0007, 0)</f>
        <v>#REF!</v>
      </c>
      <c r="F32" s="48" t="s">
        <v>2977</v>
      </c>
      <c r="G32" s="48" t="s">
        <v>47</v>
      </c>
    </row>
    <row r="33" spans="1:7" ht="14.45" customHeight="1">
      <c r="A33" s="1" t="s">
        <v>2844</v>
      </c>
      <c r="B33" s="191"/>
      <c r="C33" s="194"/>
      <c r="D33" s="46" t="s">
        <v>2810</v>
      </c>
      <c r="E33" s="47" t="e">
        <f>TRUNC(E11+E12+E13+E14+E15+E16+E17+E19+E20+E18+E23+E24+E25+E26+E27+E28+E29+E30+E31+E32, 0)</f>
        <v>#REF!</v>
      </c>
      <c r="F33" s="48" t="s">
        <v>47</v>
      </c>
      <c r="G33" s="48" t="s">
        <v>47</v>
      </c>
    </row>
    <row r="34" spans="1:7" ht="14.45" customHeight="1">
      <c r="A34" s="1" t="s">
        <v>2845</v>
      </c>
      <c r="B34" s="178" t="s">
        <v>2978</v>
      </c>
      <c r="C34" s="178"/>
      <c r="D34" s="179"/>
      <c r="E34" s="47" t="e">
        <f>TRUNC(E7+E10+E33, 0)</f>
        <v>#REF!</v>
      </c>
      <c r="F34" s="48" t="s">
        <v>47</v>
      </c>
      <c r="G34" s="48" t="s">
        <v>47</v>
      </c>
    </row>
    <row r="35" spans="1:7" ht="14.45" customHeight="1">
      <c r="A35" s="1" t="s">
        <v>2847</v>
      </c>
      <c r="B35" s="178" t="s">
        <v>2846</v>
      </c>
      <c r="C35" s="178"/>
      <c r="D35" s="179"/>
      <c r="E35" s="47" t="e">
        <f>TRUNC(E34*0.065, 0)</f>
        <v>#REF!</v>
      </c>
      <c r="F35" s="48" t="s">
        <v>3052</v>
      </c>
      <c r="G35" s="48"/>
    </row>
    <row r="36" spans="1:7" ht="14.45" customHeight="1">
      <c r="A36" s="1"/>
      <c r="B36" s="178" t="s">
        <v>2848</v>
      </c>
      <c r="C36" s="178"/>
      <c r="D36" s="179"/>
      <c r="E36" s="47" t="e">
        <f>TRUNC((E10+E33+E35)*0.12-557/1.1, 0)</f>
        <v>#REF!</v>
      </c>
      <c r="F36" s="48" t="s">
        <v>3082</v>
      </c>
      <c r="G36" s="48" t="s">
        <v>3083</v>
      </c>
    </row>
    <row r="37" spans="1:7" ht="14.45" customHeight="1">
      <c r="A37" s="1"/>
      <c r="B37" s="178" t="s">
        <v>3084</v>
      </c>
      <c r="C37" s="178"/>
      <c r="D37" s="179"/>
      <c r="E37" s="47"/>
      <c r="F37" s="48"/>
      <c r="G37" s="48"/>
    </row>
    <row r="38" spans="1:7" ht="14.45" customHeight="1">
      <c r="A38" s="1" t="s">
        <v>2850</v>
      </c>
      <c r="B38" s="178" t="s">
        <v>3085</v>
      </c>
      <c r="C38" s="178"/>
      <c r="D38" s="179"/>
      <c r="E38" s="47"/>
      <c r="F38" s="48"/>
      <c r="G38" s="48"/>
    </row>
    <row r="39" spans="1:7" ht="14.45" customHeight="1">
      <c r="A39" s="1" t="s">
        <v>2852</v>
      </c>
      <c r="B39" s="178" t="s">
        <v>3086</v>
      </c>
      <c r="C39" s="178"/>
      <c r="D39" s="179"/>
      <c r="E39" s="47" t="e">
        <f>SUM(E40+E41+E42+E43)</f>
        <v>#REF!</v>
      </c>
      <c r="F39" s="48" t="s">
        <v>3087</v>
      </c>
      <c r="G39" s="48"/>
    </row>
    <row r="40" spans="1:7" ht="14.45" customHeight="1">
      <c r="A40" s="1" t="s">
        <v>2855</v>
      </c>
      <c r="B40" s="178" t="s">
        <v>3088</v>
      </c>
      <c r="C40" s="178"/>
      <c r="D40" s="179"/>
      <c r="E40" s="47" t="e">
        <f>TRUNC(E8*0.128*0.5*1.4)</f>
        <v>#REF!</v>
      </c>
      <c r="F40" s="48" t="s">
        <v>3089</v>
      </c>
      <c r="G40" s="48"/>
    </row>
    <row r="41" spans="1:7" ht="14.45" customHeight="1">
      <c r="A41" s="1" t="s">
        <v>2857</v>
      </c>
      <c r="B41" s="178" t="s">
        <v>3033</v>
      </c>
      <c r="C41" s="178"/>
      <c r="D41" s="179"/>
      <c r="E41" s="47" t="e">
        <f>TRUNC(E8*0.08345*0.2)*0</f>
        <v>#REF!</v>
      </c>
      <c r="F41" s="48" t="s">
        <v>3090</v>
      </c>
      <c r="G41" s="48"/>
    </row>
    <row r="42" spans="1:7" ht="14.45" customHeight="1">
      <c r="A42" s="1"/>
      <c r="B42" s="178" t="s">
        <v>3091</v>
      </c>
      <c r="C42" s="178"/>
      <c r="D42" s="179"/>
      <c r="E42" s="47" t="e">
        <f>TRUNC(E8*0.128*0.5*0.1)*0</f>
        <v>#REF!</v>
      </c>
      <c r="F42" s="48" t="s">
        <v>3092</v>
      </c>
      <c r="G42" s="48"/>
    </row>
    <row r="43" spans="1:7" ht="14.45" customHeight="1">
      <c r="A43" s="1"/>
      <c r="B43" s="178" t="s">
        <v>3093</v>
      </c>
      <c r="C43" s="178"/>
      <c r="D43" s="179"/>
      <c r="E43" s="47"/>
      <c r="F43" s="48"/>
      <c r="G43" s="48"/>
    </row>
    <row r="44" spans="1:7" ht="14.45" customHeight="1">
      <c r="B44" s="180" t="s">
        <v>3097</v>
      </c>
      <c r="C44" s="181"/>
      <c r="D44" s="182"/>
      <c r="E44" s="47"/>
      <c r="F44" s="48"/>
      <c r="G44" s="48"/>
    </row>
    <row r="45" spans="1:7" ht="14.45" customHeight="1">
      <c r="B45" s="180" t="s">
        <v>7972</v>
      </c>
      <c r="C45" s="181"/>
      <c r="D45" s="182"/>
      <c r="E45" s="47"/>
      <c r="F45" s="48"/>
      <c r="G45" s="48"/>
    </row>
    <row r="46" spans="1:7" ht="14.45" customHeight="1">
      <c r="A46" s="1"/>
      <c r="B46" s="185" t="s">
        <v>2851</v>
      </c>
      <c r="C46" s="186"/>
      <c r="D46" s="187"/>
      <c r="E46" s="47" t="e">
        <f>TRUNC(E34+E35+E36+E37+E38+E39+E44+E45, 0)</f>
        <v>#REF!</v>
      </c>
      <c r="F46" s="48" t="s">
        <v>47</v>
      </c>
      <c r="G46" s="48" t="s">
        <v>47</v>
      </c>
    </row>
    <row r="47" spans="1:7" ht="14.45" customHeight="1">
      <c r="A47" s="1" t="s">
        <v>2859</v>
      </c>
      <c r="B47" s="178" t="s">
        <v>2853</v>
      </c>
      <c r="C47" s="178"/>
      <c r="D47" s="179"/>
      <c r="E47" s="47" t="e">
        <f>TRUNC(E46*0.1, 0)</f>
        <v>#REF!</v>
      </c>
      <c r="F47" s="48" t="s">
        <v>2854</v>
      </c>
      <c r="G47" s="48" t="s">
        <v>47</v>
      </c>
    </row>
    <row r="48" spans="1:7" ht="14.45" customHeight="1">
      <c r="B48" s="178" t="s">
        <v>2856</v>
      </c>
      <c r="C48" s="178"/>
      <c r="D48" s="179"/>
      <c r="E48" s="47" t="e">
        <f>TRUNC(E46+E47, 0)</f>
        <v>#REF!</v>
      </c>
      <c r="F48" s="48" t="s">
        <v>47</v>
      </c>
      <c r="G48" s="48" t="s">
        <v>47</v>
      </c>
    </row>
    <row r="49" spans="2:7" ht="14.45" customHeight="1">
      <c r="B49" s="178" t="s">
        <v>2991</v>
      </c>
      <c r="C49" s="178"/>
      <c r="D49" s="179"/>
      <c r="E49" s="47" t="e">
        <f>#REF!-471</f>
        <v>#REF!</v>
      </c>
      <c r="F49" s="48" t="s">
        <v>47</v>
      </c>
      <c r="G49" s="48" t="s">
        <v>3094</v>
      </c>
    </row>
    <row r="50" spans="2:7" ht="14.45" customHeight="1">
      <c r="B50" s="178" t="s">
        <v>3095</v>
      </c>
      <c r="C50" s="178"/>
      <c r="D50" s="179"/>
      <c r="E50" s="47"/>
      <c r="F50" s="48"/>
      <c r="G50" s="48" t="s">
        <v>3096</v>
      </c>
    </row>
    <row r="51" spans="2:7" ht="14.45" customHeight="1">
      <c r="B51" s="178" t="s">
        <v>3039</v>
      </c>
      <c r="C51" s="178"/>
      <c r="D51" s="179"/>
      <c r="E51" s="47" t="e">
        <f>#REF!</f>
        <v>#REF!</v>
      </c>
      <c r="F51" s="48"/>
      <c r="G51" s="48"/>
    </row>
    <row r="52" spans="2:7" ht="14.45" customHeight="1">
      <c r="B52" s="178" t="s">
        <v>2860</v>
      </c>
      <c r="C52" s="178"/>
      <c r="D52" s="179"/>
      <c r="E52" s="47" t="e">
        <f>TRUNC(E48+E49+E50+E51, 0)</f>
        <v>#REF!</v>
      </c>
      <c r="F52" s="48" t="s">
        <v>47</v>
      </c>
      <c r="G52" s="48" t="s">
        <v>47</v>
      </c>
    </row>
  </sheetData>
  <mergeCells count="26">
    <mergeCell ref="B39:D39"/>
    <mergeCell ref="B1:G1"/>
    <mergeCell ref="B2:G2"/>
    <mergeCell ref="B3:D3"/>
    <mergeCell ref="B4:B33"/>
    <mergeCell ref="C4:C7"/>
    <mergeCell ref="C8:C10"/>
    <mergeCell ref="C11:C33"/>
    <mergeCell ref="B34:D34"/>
    <mergeCell ref="B35:D35"/>
    <mergeCell ref="B36:D36"/>
    <mergeCell ref="B37:D37"/>
    <mergeCell ref="B38:D38"/>
    <mergeCell ref="B40:D40"/>
    <mergeCell ref="B41:D41"/>
    <mergeCell ref="B42:D42"/>
    <mergeCell ref="B43:D43"/>
    <mergeCell ref="B46:D46"/>
    <mergeCell ref="B52:D52"/>
    <mergeCell ref="B44:D44"/>
    <mergeCell ref="B45:D45"/>
    <mergeCell ref="B48:D48"/>
    <mergeCell ref="B49:D49"/>
    <mergeCell ref="B50:D50"/>
    <mergeCell ref="B51:D51"/>
    <mergeCell ref="B47:D47"/>
  </mergeCells>
  <phoneticPr fontId="1" type="noConversion"/>
  <pageMargins left="0.74803149606299213" right="0" top="0.43307086614173229" bottom="0" header="0" footer="0"/>
  <pageSetup paperSize="9" scale="7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3" tint="0.39997558519241921"/>
  </sheetPr>
  <dimension ref="A1:N52"/>
  <sheetViews>
    <sheetView topLeftCell="B16" zoomScaleNormal="100" workbookViewId="0">
      <selection activeCell="F53" sqref="F53"/>
    </sheetView>
  </sheetViews>
  <sheetFormatPr defaultRowHeight="17.100000000000001" customHeight="1"/>
  <cols>
    <col min="1" max="1" width="0" hidden="1" customWidth="1"/>
    <col min="2" max="3" width="4.625" customWidth="1"/>
    <col min="4" max="4" width="40.625" customWidth="1"/>
    <col min="5" max="5" width="30.625" customWidth="1"/>
    <col min="6" max="6" width="65.625" customWidth="1"/>
    <col min="7" max="7" width="30.625" customWidth="1"/>
    <col min="11" max="12" width="11.875" bestFit="1" customWidth="1"/>
    <col min="14" max="14" width="11.875" bestFit="1" customWidth="1"/>
  </cols>
  <sheetData>
    <row r="1" spans="1:14" ht="14.45" customHeight="1">
      <c r="B1" s="174" t="s">
        <v>2796</v>
      </c>
      <c r="C1" s="174"/>
      <c r="D1" s="174"/>
      <c r="E1" s="174"/>
      <c r="F1" s="174"/>
      <c r="G1" s="174"/>
    </row>
    <row r="2" spans="1:14" ht="14.45" customHeight="1">
      <c r="B2" s="204" t="s">
        <v>3098</v>
      </c>
      <c r="C2" s="204"/>
      <c r="D2" s="204"/>
      <c r="E2" s="204"/>
      <c r="F2" s="205"/>
      <c r="G2" s="205"/>
    </row>
    <row r="3" spans="1:14" ht="14.45" customHeight="1">
      <c r="B3" s="212" t="s">
        <v>2797</v>
      </c>
      <c r="C3" s="212"/>
      <c r="D3" s="212"/>
      <c r="E3" s="45"/>
      <c r="F3" s="45" t="s">
        <v>2798</v>
      </c>
      <c r="G3" s="45" t="s">
        <v>1240</v>
      </c>
      <c r="K3" t="s">
        <v>3060</v>
      </c>
      <c r="L3" t="s">
        <v>3061</v>
      </c>
      <c r="M3" t="s">
        <v>3062</v>
      </c>
      <c r="N3" t="s">
        <v>3099</v>
      </c>
    </row>
    <row r="4" spans="1:14" ht="14.45" customHeight="1">
      <c r="A4" s="1" t="s">
        <v>2803</v>
      </c>
      <c r="B4" s="191" t="s">
        <v>2799</v>
      </c>
      <c r="C4" s="191" t="s">
        <v>2800</v>
      </c>
      <c r="D4" s="46" t="s">
        <v>2804</v>
      </c>
      <c r="E4" s="47" t="e">
        <f>#REF!</f>
        <v>#REF!</v>
      </c>
      <c r="F4" s="48" t="s">
        <v>47</v>
      </c>
      <c r="G4" s="48" t="s">
        <v>47</v>
      </c>
      <c r="K4" s="12"/>
      <c r="L4" s="12"/>
      <c r="M4" s="12"/>
      <c r="N4" s="12">
        <f>K4+L4+M4</f>
        <v>0</v>
      </c>
    </row>
    <row r="5" spans="1:14" ht="14.45" customHeight="1">
      <c r="A5" s="1" t="s">
        <v>2805</v>
      </c>
      <c r="B5" s="191"/>
      <c r="C5" s="191"/>
      <c r="D5" s="46" t="s">
        <v>2806</v>
      </c>
      <c r="E5" s="47"/>
      <c r="F5" s="48" t="s">
        <v>47</v>
      </c>
      <c r="G5" s="48" t="s">
        <v>47</v>
      </c>
    </row>
    <row r="6" spans="1:14" ht="14.45" customHeight="1">
      <c r="A6" s="1" t="s">
        <v>2807</v>
      </c>
      <c r="B6" s="191"/>
      <c r="C6" s="191"/>
      <c r="D6" s="46" t="s">
        <v>2808</v>
      </c>
      <c r="E6" s="47">
        <v>0</v>
      </c>
      <c r="F6" s="48" t="s">
        <v>47</v>
      </c>
      <c r="G6" s="48" t="s">
        <v>47</v>
      </c>
    </row>
    <row r="7" spans="1:14" ht="14.45" customHeight="1">
      <c r="A7" s="1" t="s">
        <v>2809</v>
      </c>
      <c r="B7" s="191"/>
      <c r="C7" s="191"/>
      <c r="D7" s="46" t="s">
        <v>2810</v>
      </c>
      <c r="E7" s="47" t="e">
        <f>TRUNC(E4+E5-E6, 0)</f>
        <v>#REF!</v>
      </c>
      <c r="F7" s="48" t="s">
        <v>47</v>
      </c>
      <c r="G7" s="48" t="s">
        <v>47</v>
      </c>
    </row>
    <row r="8" spans="1:14" ht="14.45" customHeight="1">
      <c r="A8" s="1" t="s">
        <v>2811</v>
      </c>
      <c r="B8" s="191"/>
      <c r="C8" s="191" t="s">
        <v>2801</v>
      </c>
      <c r="D8" s="46" t="s">
        <v>2812</v>
      </c>
      <c r="E8" s="47" t="e">
        <f>#REF!</f>
        <v>#REF!</v>
      </c>
      <c r="F8" s="48" t="s">
        <v>47</v>
      </c>
      <c r="G8" s="48" t="s">
        <v>47</v>
      </c>
    </row>
    <row r="9" spans="1:14" ht="14.45" customHeight="1">
      <c r="A9" s="1" t="s">
        <v>2813</v>
      </c>
      <c r="B9" s="191"/>
      <c r="C9" s="191"/>
      <c r="D9" s="46" t="s">
        <v>2814</v>
      </c>
      <c r="E9" s="47" t="e">
        <f>TRUNC(E8*0.181, 0)</f>
        <v>#REF!</v>
      </c>
      <c r="F9" s="48" t="s">
        <v>3064</v>
      </c>
      <c r="G9" s="48"/>
    </row>
    <row r="10" spans="1:14" ht="14.45" customHeight="1">
      <c r="A10" s="1" t="s">
        <v>2815</v>
      </c>
      <c r="B10" s="191"/>
      <c r="C10" s="191"/>
      <c r="D10" s="46" t="s">
        <v>2810</v>
      </c>
      <c r="E10" s="47" t="e">
        <f>TRUNC(E8+E9, 0)</f>
        <v>#REF!</v>
      </c>
      <c r="F10" s="48" t="s">
        <v>47</v>
      </c>
      <c r="G10" s="48" t="s">
        <v>47</v>
      </c>
    </row>
    <row r="11" spans="1:14" ht="14.45" customHeight="1">
      <c r="A11" s="1"/>
      <c r="B11" s="191"/>
      <c r="C11" s="192" t="s">
        <v>2802</v>
      </c>
      <c r="D11" s="46" t="s">
        <v>3042</v>
      </c>
      <c r="E11" s="47"/>
      <c r="F11" s="48"/>
      <c r="G11" s="48"/>
    </row>
    <row r="12" spans="1:14" ht="14.45" customHeight="1">
      <c r="A12" s="1" t="s">
        <v>2816</v>
      </c>
      <c r="B12" s="191"/>
      <c r="C12" s="193"/>
      <c r="D12" s="46" t="s">
        <v>2956</v>
      </c>
      <c r="E12" s="47" t="e">
        <f>#REF!</f>
        <v>#REF!</v>
      </c>
      <c r="F12" s="48" t="s">
        <v>47</v>
      </c>
      <c r="G12" s="48" t="s">
        <v>47</v>
      </c>
    </row>
    <row r="13" spans="1:14" ht="14.45" customHeight="1">
      <c r="A13" s="1" t="s">
        <v>2957</v>
      </c>
      <c r="B13" s="191"/>
      <c r="C13" s="193"/>
      <c r="D13" s="46" t="s">
        <v>2958</v>
      </c>
      <c r="E13" s="47"/>
      <c r="F13" s="48" t="s">
        <v>47</v>
      </c>
      <c r="G13" s="48" t="s">
        <v>47</v>
      </c>
    </row>
    <row r="14" spans="1:14" ht="14.45" customHeight="1">
      <c r="A14" s="1" t="s">
        <v>2817</v>
      </c>
      <c r="B14" s="191"/>
      <c r="C14" s="193"/>
      <c r="D14" s="46" t="s">
        <v>2818</v>
      </c>
      <c r="E14" s="47" t="e">
        <f>TRUNC(E10*0.0356, 0)</f>
        <v>#REF!</v>
      </c>
      <c r="F14" s="48" t="s">
        <v>3065</v>
      </c>
      <c r="G14" s="48" t="s">
        <v>47</v>
      </c>
    </row>
    <row r="15" spans="1:14" ht="14.45" customHeight="1">
      <c r="A15" s="1" t="s">
        <v>2819</v>
      </c>
      <c r="B15" s="191"/>
      <c r="C15" s="193"/>
      <c r="D15" s="46" t="s">
        <v>2820</v>
      </c>
      <c r="E15" s="47" t="e">
        <f>TRUNC(E10*0.0101, 0)</f>
        <v>#REF!</v>
      </c>
      <c r="F15" s="48" t="s">
        <v>3066</v>
      </c>
      <c r="G15" s="48" t="s">
        <v>47</v>
      </c>
    </row>
    <row r="16" spans="1:14" ht="14.45" customHeight="1">
      <c r="A16" s="1" t="s">
        <v>2821</v>
      </c>
      <c r="B16" s="191"/>
      <c r="C16" s="193"/>
      <c r="D16" s="46" t="s">
        <v>2822</v>
      </c>
      <c r="E16" s="47" t="e">
        <f>TRUNC(E8*0.03595, 0)</f>
        <v>#REF!</v>
      </c>
      <c r="F16" s="48" t="s">
        <v>3067</v>
      </c>
      <c r="G16" s="48" t="s">
        <v>47</v>
      </c>
    </row>
    <row r="17" spans="1:7" ht="14.45" customHeight="1">
      <c r="A17" s="1" t="s">
        <v>2823</v>
      </c>
      <c r="B17" s="191"/>
      <c r="C17" s="193"/>
      <c r="D17" s="46" t="s">
        <v>2824</v>
      </c>
      <c r="E17" s="47" t="e">
        <f>TRUNC(E8*0.0475, 0)</f>
        <v>#REF!</v>
      </c>
      <c r="F17" s="48" t="s">
        <v>3068</v>
      </c>
      <c r="G17" s="48" t="s">
        <v>47</v>
      </c>
    </row>
    <row r="18" spans="1:7" ht="14.45" customHeight="1">
      <c r="A18" s="1" t="s">
        <v>2825</v>
      </c>
      <c r="B18" s="191"/>
      <c r="C18" s="193"/>
      <c r="D18" s="46" t="s">
        <v>2826</v>
      </c>
      <c r="E18" s="47" t="e">
        <f>TRUNC(E16*0.1314, 0)</f>
        <v>#REF!</v>
      </c>
      <c r="F18" s="48" t="s">
        <v>3069</v>
      </c>
      <c r="G18" s="48" t="s">
        <v>47</v>
      </c>
    </row>
    <row r="19" spans="1:7" ht="14.45" customHeight="1">
      <c r="A19" s="1" t="s">
        <v>2827</v>
      </c>
      <c r="B19" s="191"/>
      <c r="C19" s="193"/>
      <c r="D19" s="46" t="s">
        <v>2828</v>
      </c>
      <c r="E19" s="47" t="e">
        <f>TRUNC(E8*0.023, 0)</f>
        <v>#REF!</v>
      </c>
      <c r="F19" s="48" t="s">
        <v>2829</v>
      </c>
      <c r="G19" s="48" t="s">
        <v>47</v>
      </c>
    </row>
    <row r="20" spans="1:7" ht="14.45" customHeight="1">
      <c r="A20" s="1" t="s">
        <v>2830</v>
      </c>
      <c r="B20" s="191"/>
      <c r="C20" s="193"/>
      <c r="D20" s="46" t="s">
        <v>2831</v>
      </c>
      <c r="E20" s="47" t="e">
        <f>TRUNC((E7+E8+((0+E50)/1.1054))*0.0228, 0)</f>
        <v>#REF!</v>
      </c>
      <c r="F20" s="48" t="s">
        <v>3011</v>
      </c>
      <c r="G20" s="48" t="s">
        <v>3071</v>
      </c>
    </row>
    <row r="21" spans="1:7" ht="14.45" customHeight="1">
      <c r="A21" s="1"/>
      <c r="B21" s="191"/>
      <c r="C21" s="193"/>
      <c r="D21" s="46"/>
      <c r="E21" s="47" t="e">
        <f>TRUNC((E7+E8+((0+E50)/1.1054))*0.0228, 0)</f>
        <v>#REF!</v>
      </c>
      <c r="F21" s="48" t="s">
        <v>3072</v>
      </c>
      <c r="G21" s="48" t="s">
        <v>3071</v>
      </c>
    </row>
    <row r="22" spans="1:7" ht="14.45" customHeight="1">
      <c r="A22" s="1"/>
      <c r="B22" s="191"/>
      <c r="C22" s="193"/>
      <c r="D22" s="46"/>
      <c r="E22" s="47" t="e">
        <f>TRUNC(((E7+E8)*0.0228)*1.2, 0)</f>
        <v>#REF!</v>
      </c>
      <c r="F22" s="48" t="s">
        <v>3073</v>
      </c>
      <c r="G22" s="48" t="s">
        <v>3071</v>
      </c>
    </row>
    <row r="23" spans="1:7" ht="14.45" customHeight="1">
      <c r="A23" s="1"/>
      <c r="B23" s="191"/>
      <c r="C23" s="193"/>
      <c r="D23" s="46" t="s">
        <v>3074</v>
      </c>
      <c r="E23" s="47"/>
      <c r="F23" s="48"/>
      <c r="G23" s="48"/>
    </row>
    <row r="24" spans="1:7" ht="14.45" customHeight="1">
      <c r="A24" s="1"/>
      <c r="B24" s="191"/>
      <c r="C24" s="193"/>
      <c r="D24" s="46" t="s">
        <v>3075</v>
      </c>
      <c r="E24" s="47"/>
      <c r="F24" s="48"/>
      <c r="G24" s="48"/>
    </row>
    <row r="25" spans="1:7" ht="14.45" customHeight="1">
      <c r="A25" s="1"/>
      <c r="B25" s="191"/>
      <c r="C25" s="193"/>
      <c r="D25" s="46" t="s">
        <v>3076</v>
      </c>
      <c r="E25" s="47"/>
      <c r="F25" s="48"/>
      <c r="G25" s="48"/>
    </row>
    <row r="26" spans="1:7" ht="14.45" customHeight="1">
      <c r="A26" s="1" t="s">
        <v>2837</v>
      </c>
      <c r="B26" s="191"/>
      <c r="C26" s="193"/>
      <c r="D26" s="46" t="s">
        <v>2838</v>
      </c>
      <c r="E26" s="47" t="e">
        <f>TRUNC((E7+E8+E11+E12)*0.005, 0)</f>
        <v>#REF!</v>
      </c>
      <c r="F26" s="48" t="s">
        <v>3100</v>
      </c>
      <c r="G26" s="48" t="s">
        <v>47</v>
      </c>
    </row>
    <row r="27" spans="1:7" ht="14.45" customHeight="1">
      <c r="A27" s="1"/>
      <c r="B27" s="191"/>
      <c r="C27" s="193"/>
      <c r="D27" s="46" t="s">
        <v>3077</v>
      </c>
      <c r="E27" s="47" t="e">
        <f>TRUNC(E10*0.00006, 0)</f>
        <v>#REF!</v>
      </c>
      <c r="F27" s="48" t="s">
        <v>3101</v>
      </c>
      <c r="G27" s="48"/>
    </row>
    <row r="28" spans="1:7" ht="14.45" customHeight="1">
      <c r="A28" s="1" t="s">
        <v>2835</v>
      </c>
      <c r="B28" s="191"/>
      <c r="C28" s="193"/>
      <c r="D28" s="46" t="s">
        <v>3078</v>
      </c>
      <c r="E28" s="47" t="e">
        <f>TRUNC(E10*0.0009, 0)</f>
        <v>#REF!</v>
      </c>
      <c r="F28" s="48" t="s">
        <v>3079</v>
      </c>
      <c r="G28" s="48"/>
    </row>
    <row r="29" spans="1:7" ht="14.45" customHeight="1">
      <c r="A29" s="1"/>
      <c r="B29" s="191"/>
      <c r="C29" s="193"/>
      <c r="D29" s="46" t="s">
        <v>2836</v>
      </c>
      <c r="E29" s="47" t="e">
        <f>TRUNC((E7+E10)*0.057, 0)</f>
        <v>#REF!</v>
      </c>
      <c r="F29" s="48" t="s">
        <v>3080</v>
      </c>
      <c r="G29" s="48"/>
    </row>
    <row r="30" spans="1:7" ht="14.45" customHeight="1">
      <c r="A30" s="1" t="s">
        <v>2839</v>
      </c>
      <c r="B30" s="191"/>
      <c r="C30" s="193"/>
      <c r="D30" s="46" t="s">
        <v>3081</v>
      </c>
      <c r="E30" s="47"/>
      <c r="F30" s="2"/>
      <c r="G30" s="48"/>
    </row>
    <row r="31" spans="1:7" ht="14.45" customHeight="1">
      <c r="A31" s="1" t="s">
        <v>2841</v>
      </c>
      <c r="B31" s="191"/>
      <c r="C31" s="193"/>
      <c r="D31" s="46" t="s">
        <v>2840</v>
      </c>
      <c r="E31" s="47" t="e">
        <f>TRUNC((E7+E8+E11+E12)*0.0008, 0)</f>
        <v>#REF!</v>
      </c>
      <c r="F31" s="48" t="s">
        <v>3102</v>
      </c>
      <c r="G31" s="48" t="s">
        <v>47</v>
      </c>
    </row>
    <row r="32" spans="1:7" ht="14.45" customHeight="1">
      <c r="A32" s="1" t="s">
        <v>2843</v>
      </c>
      <c r="B32" s="191"/>
      <c r="C32" s="193"/>
      <c r="D32" s="46" t="s">
        <v>2842</v>
      </c>
      <c r="E32" s="47" t="e">
        <f>TRUNC((E7+E8+E11+E12)*0.0007, 0)</f>
        <v>#REF!</v>
      </c>
      <c r="F32" s="48" t="s">
        <v>2977</v>
      </c>
      <c r="G32" s="48" t="s">
        <v>47</v>
      </c>
    </row>
    <row r="33" spans="1:7" ht="14.45" customHeight="1">
      <c r="A33" s="1" t="s">
        <v>2844</v>
      </c>
      <c r="B33" s="191"/>
      <c r="C33" s="194"/>
      <c r="D33" s="46" t="s">
        <v>2810</v>
      </c>
      <c r="E33" s="47" t="e">
        <f>TRUNC(E11+E12+E13+E14+E15+E16+E17+E19+E20+E18+E23+E24+E25+E26+E27+E28+E29+E30+E31+E32, 0)</f>
        <v>#REF!</v>
      </c>
      <c r="F33" s="48" t="s">
        <v>47</v>
      </c>
      <c r="G33" s="48" t="s">
        <v>47</v>
      </c>
    </row>
    <row r="34" spans="1:7" ht="14.45" customHeight="1">
      <c r="A34" s="1" t="s">
        <v>2845</v>
      </c>
      <c r="B34" s="178" t="s">
        <v>2978</v>
      </c>
      <c r="C34" s="178"/>
      <c r="D34" s="179"/>
      <c r="E34" s="47" t="e">
        <f>TRUNC(E7+E10+E33, 0)</f>
        <v>#REF!</v>
      </c>
      <c r="F34" s="48" t="s">
        <v>47</v>
      </c>
      <c r="G34" s="48" t="s">
        <v>47</v>
      </c>
    </row>
    <row r="35" spans="1:7" ht="14.45" customHeight="1">
      <c r="A35" s="1" t="s">
        <v>2847</v>
      </c>
      <c r="B35" s="178" t="s">
        <v>2846</v>
      </c>
      <c r="C35" s="178"/>
      <c r="D35" s="179"/>
      <c r="E35" s="47" t="e">
        <f>TRUNC(E34*0.065, 0)</f>
        <v>#REF!</v>
      </c>
      <c r="F35" s="48" t="s">
        <v>3103</v>
      </c>
      <c r="G35" s="48"/>
    </row>
    <row r="36" spans="1:7" ht="14.45" customHeight="1">
      <c r="A36" s="1"/>
      <c r="B36" s="178" t="s">
        <v>2848</v>
      </c>
      <c r="C36" s="178"/>
      <c r="D36" s="179"/>
      <c r="E36" s="47" t="e">
        <f>TRUNC((E10+E33+E35)*0.12-749/1.1, 0)</f>
        <v>#REF!</v>
      </c>
      <c r="F36" s="48" t="s">
        <v>3053</v>
      </c>
      <c r="G36" s="48" t="s">
        <v>3104</v>
      </c>
    </row>
    <row r="37" spans="1:7" ht="14.45" customHeight="1">
      <c r="A37" s="1"/>
      <c r="B37" s="178" t="s">
        <v>3054</v>
      </c>
      <c r="C37" s="178"/>
      <c r="D37" s="179"/>
      <c r="E37" s="47"/>
      <c r="F37" s="48"/>
      <c r="G37" s="48"/>
    </row>
    <row r="38" spans="1:7" ht="14.45" customHeight="1">
      <c r="A38" s="1" t="s">
        <v>2850</v>
      </c>
      <c r="B38" s="178" t="s">
        <v>3085</v>
      </c>
      <c r="C38" s="178"/>
      <c r="D38" s="179"/>
      <c r="E38" s="47"/>
      <c r="F38" s="48"/>
      <c r="G38" s="48"/>
    </row>
    <row r="39" spans="1:7" ht="14.45" customHeight="1">
      <c r="A39" s="1" t="s">
        <v>2852</v>
      </c>
      <c r="B39" s="178" t="s">
        <v>3086</v>
      </c>
      <c r="C39" s="178"/>
      <c r="D39" s="179"/>
      <c r="E39" s="47" t="e">
        <f>SUM(E40+E41+E42+E43)</f>
        <v>#REF!</v>
      </c>
      <c r="F39" s="48" t="s">
        <v>3087</v>
      </c>
      <c r="G39" s="48"/>
    </row>
    <row r="40" spans="1:7" ht="14.45" customHeight="1">
      <c r="A40" s="1" t="s">
        <v>2855</v>
      </c>
      <c r="B40" s="178" t="s">
        <v>3088</v>
      </c>
      <c r="C40" s="178"/>
      <c r="D40" s="179"/>
      <c r="E40" s="47" t="e">
        <f>TRUNC(E8*0.128*0.5*1.4)</f>
        <v>#REF!</v>
      </c>
      <c r="F40" s="48" t="s">
        <v>3089</v>
      </c>
      <c r="G40" s="48"/>
    </row>
    <row r="41" spans="1:7" ht="14.45" customHeight="1">
      <c r="A41" s="1" t="s">
        <v>2857</v>
      </c>
      <c r="B41" s="178" t="s">
        <v>3105</v>
      </c>
      <c r="C41" s="178"/>
      <c r="D41" s="179"/>
      <c r="E41" s="47" t="e">
        <f>TRUNC(E8*0.08345*0.2)*0</f>
        <v>#REF!</v>
      </c>
      <c r="F41" s="48" t="s">
        <v>3090</v>
      </c>
      <c r="G41" s="48"/>
    </row>
    <row r="42" spans="1:7" ht="14.45" customHeight="1">
      <c r="A42" s="1"/>
      <c r="B42" s="178" t="s">
        <v>3091</v>
      </c>
      <c r="C42" s="178"/>
      <c r="D42" s="179"/>
      <c r="E42" s="47" t="e">
        <f>TRUNC(E8*0.128*0.5*0.1)*0</f>
        <v>#REF!</v>
      </c>
      <c r="F42" s="48" t="s">
        <v>3092</v>
      </c>
      <c r="G42" s="48"/>
    </row>
    <row r="43" spans="1:7" ht="14.45" customHeight="1">
      <c r="A43" s="1"/>
      <c r="B43" s="178" t="s">
        <v>3093</v>
      </c>
      <c r="C43" s="178"/>
      <c r="D43" s="179"/>
      <c r="E43" s="47"/>
      <c r="F43" s="48"/>
      <c r="G43" s="48"/>
    </row>
    <row r="44" spans="1:7" ht="14.45" customHeight="1">
      <c r="B44" s="180" t="s">
        <v>3058</v>
      </c>
      <c r="C44" s="181"/>
      <c r="D44" s="182"/>
      <c r="E44" s="47"/>
      <c r="F44" s="48"/>
      <c r="G44" s="48"/>
    </row>
    <row r="45" spans="1:7" ht="14.45" customHeight="1">
      <c r="B45" s="180" t="s">
        <v>7972</v>
      </c>
      <c r="C45" s="181"/>
      <c r="D45" s="182"/>
      <c r="E45" s="47"/>
      <c r="F45" s="48"/>
      <c r="G45" s="48"/>
    </row>
    <row r="46" spans="1:7" ht="14.45" customHeight="1">
      <c r="A46" s="1"/>
      <c r="B46" s="185" t="s">
        <v>2851</v>
      </c>
      <c r="C46" s="186"/>
      <c r="D46" s="187"/>
      <c r="E46" s="47" t="e">
        <f>TRUNC(E34+E35+E36+E37+E38+E39+E44+E45, 0)</f>
        <v>#REF!</v>
      </c>
      <c r="F46" s="48" t="s">
        <v>47</v>
      </c>
      <c r="G46" s="48" t="s">
        <v>47</v>
      </c>
    </row>
    <row r="47" spans="1:7" ht="14.45" customHeight="1">
      <c r="A47" s="1" t="s">
        <v>2859</v>
      </c>
      <c r="B47" s="178" t="s">
        <v>2853</v>
      </c>
      <c r="C47" s="178"/>
      <c r="D47" s="179"/>
      <c r="E47" s="47" t="e">
        <f>TRUNC(E46*0.1, 0)+1</f>
        <v>#REF!</v>
      </c>
      <c r="F47" s="48" t="s">
        <v>2854</v>
      </c>
      <c r="G47" s="48" t="s">
        <v>47</v>
      </c>
    </row>
    <row r="48" spans="1:7" ht="14.45" customHeight="1">
      <c r="B48" s="178" t="s">
        <v>2856</v>
      </c>
      <c r="C48" s="178"/>
      <c r="D48" s="179"/>
      <c r="E48" s="47" t="e">
        <f>TRUNC(E46+E47, 0)</f>
        <v>#REF!</v>
      </c>
      <c r="F48" s="48" t="s">
        <v>47</v>
      </c>
      <c r="G48" s="48" t="s">
        <v>47</v>
      </c>
    </row>
    <row r="49" spans="2:7" ht="14.45" customHeight="1">
      <c r="B49" s="178" t="s">
        <v>2991</v>
      </c>
      <c r="C49" s="178"/>
      <c r="D49" s="179"/>
      <c r="E49" s="47"/>
      <c r="F49" s="48" t="s">
        <v>47</v>
      </c>
      <c r="G49" s="48" t="s">
        <v>3106</v>
      </c>
    </row>
    <row r="50" spans="2:7" ht="14.45" customHeight="1">
      <c r="B50" s="178" t="s">
        <v>3056</v>
      </c>
      <c r="C50" s="178"/>
      <c r="D50" s="179"/>
      <c r="E50" s="47"/>
      <c r="F50" s="48"/>
      <c r="G50" s="48" t="s">
        <v>3106</v>
      </c>
    </row>
    <row r="51" spans="2:7" ht="14.45" customHeight="1">
      <c r="B51" s="178" t="s">
        <v>3107</v>
      </c>
      <c r="C51" s="178"/>
      <c r="D51" s="179"/>
      <c r="E51" s="47"/>
      <c r="F51" s="48"/>
      <c r="G51" s="48"/>
    </row>
    <row r="52" spans="2:7" ht="14.45" customHeight="1">
      <c r="B52" s="178" t="s">
        <v>2860</v>
      </c>
      <c r="C52" s="178"/>
      <c r="D52" s="179"/>
      <c r="E52" s="47" t="e">
        <f>TRUNC(E48+E49+E50+E51, 0)</f>
        <v>#REF!</v>
      </c>
      <c r="F52" s="48" t="s">
        <v>47</v>
      </c>
      <c r="G52" s="48" t="s">
        <v>47</v>
      </c>
    </row>
  </sheetData>
  <mergeCells count="26">
    <mergeCell ref="B39:D39"/>
    <mergeCell ref="B1:G1"/>
    <mergeCell ref="B2:G2"/>
    <mergeCell ref="B3:D3"/>
    <mergeCell ref="B4:B33"/>
    <mergeCell ref="C4:C7"/>
    <mergeCell ref="C8:C10"/>
    <mergeCell ref="C11:C33"/>
    <mergeCell ref="B34:D34"/>
    <mergeCell ref="B35:D35"/>
    <mergeCell ref="B36:D36"/>
    <mergeCell ref="B37:D37"/>
    <mergeCell ref="B38:D38"/>
    <mergeCell ref="B40:D40"/>
    <mergeCell ref="B41:D41"/>
    <mergeCell ref="B42:D42"/>
    <mergeCell ref="B43:D43"/>
    <mergeCell ref="B46:D46"/>
    <mergeCell ref="B52:D52"/>
    <mergeCell ref="B44:D44"/>
    <mergeCell ref="B45:D45"/>
    <mergeCell ref="B48:D48"/>
    <mergeCell ref="B49:D49"/>
    <mergeCell ref="B50:D50"/>
    <mergeCell ref="B51:D51"/>
    <mergeCell ref="B47:D47"/>
  </mergeCells>
  <phoneticPr fontId="1" type="noConversion"/>
  <pageMargins left="0.74803149606299213" right="0" top="0.43307086614173229" bottom="0" header="0" footer="0"/>
  <pageSetup paperSize="9" scale="70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</sheetPr>
  <dimension ref="A1:G52"/>
  <sheetViews>
    <sheetView topLeftCell="B18" zoomScaleNormal="100" workbookViewId="0">
      <selection activeCell="F53" sqref="F53"/>
    </sheetView>
  </sheetViews>
  <sheetFormatPr defaultRowHeight="17.100000000000001" customHeight="1"/>
  <cols>
    <col min="1" max="1" width="0" hidden="1" customWidth="1"/>
    <col min="2" max="3" width="4.625" customWidth="1"/>
    <col min="4" max="4" width="40.625" customWidth="1"/>
    <col min="5" max="5" width="30.625" customWidth="1"/>
    <col min="6" max="6" width="65.625" customWidth="1"/>
    <col min="7" max="7" width="30.625" customWidth="1"/>
  </cols>
  <sheetData>
    <row r="1" spans="1:7" ht="14.45" customHeight="1">
      <c r="B1" s="174" t="s">
        <v>2796</v>
      </c>
      <c r="C1" s="174"/>
      <c r="D1" s="174"/>
      <c r="E1" s="174"/>
      <c r="F1" s="174"/>
      <c r="G1" s="174"/>
    </row>
    <row r="2" spans="1:7" ht="14.45" customHeight="1">
      <c r="B2" s="204" t="s">
        <v>3112</v>
      </c>
      <c r="C2" s="204"/>
      <c r="D2" s="204"/>
      <c r="E2" s="204"/>
      <c r="F2" s="205"/>
      <c r="G2" s="205"/>
    </row>
    <row r="3" spans="1:7" ht="14.45" customHeight="1">
      <c r="B3" s="212" t="s">
        <v>2797</v>
      </c>
      <c r="C3" s="212"/>
      <c r="D3" s="212"/>
      <c r="E3" s="45"/>
      <c r="F3" s="45" t="s">
        <v>2798</v>
      </c>
      <c r="G3" s="45" t="s">
        <v>1240</v>
      </c>
    </row>
    <row r="4" spans="1:7" ht="14.45" customHeight="1">
      <c r="A4" s="1" t="s">
        <v>2803</v>
      </c>
      <c r="B4" s="191" t="s">
        <v>2799</v>
      </c>
      <c r="C4" s="191" t="s">
        <v>2800</v>
      </c>
      <c r="D4" s="46" t="s">
        <v>2804</v>
      </c>
      <c r="E4" s="47" t="e">
        <f>#REF!</f>
        <v>#REF!</v>
      </c>
      <c r="F4" s="48" t="s">
        <v>47</v>
      </c>
      <c r="G4" s="48" t="s">
        <v>47</v>
      </c>
    </row>
    <row r="5" spans="1:7" ht="14.45" customHeight="1">
      <c r="A5" s="1" t="s">
        <v>2805</v>
      </c>
      <c r="B5" s="191"/>
      <c r="C5" s="191"/>
      <c r="D5" s="46" t="s">
        <v>2806</v>
      </c>
      <c r="E5" s="47"/>
      <c r="F5" s="48" t="s">
        <v>47</v>
      </c>
      <c r="G5" s="48" t="s">
        <v>47</v>
      </c>
    </row>
    <row r="6" spans="1:7" ht="14.45" customHeight="1">
      <c r="A6" s="1" t="s">
        <v>2807</v>
      </c>
      <c r="B6" s="191"/>
      <c r="C6" s="191"/>
      <c r="D6" s="46" t="s">
        <v>2808</v>
      </c>
      <c r="E6" s="47">
        <v>0</v>
      </c>
      <c r="F6" s="48" t="s">
        <v>47</v>
      </c>
      <c r="G6" s="48" t="s">
        <v>47</v>
      </c>
    </row>
    <row r="7" spans="1:7" ht="14.45" customHeight="1">
      <c r="A7" s="1" t="s">
        <v>2809</v>
      </c>
      <c r="B7" s="191"/>
      <c r="C7" s="191"/>
      <c r="D7" s="46" t="s">
        <v>2810</v>
      </c>
      <c r="E7" s="47" t="e">
        <f>TRUNC(E4+E5-E6, 0)</f>
        <v>#REF!</v>
      </c>
      <c r="F7" s="48" t="s">
        <v>47</v>
      </c>
      <c r="G7" s="48" t="s">
        <v>47</v>
      </c>
    </row>
    <row r="8" spans="1:7" ht="14.45" customHeight="1">
      <c r="A8" s="1" t="s">
        <v>2811</v>
      </c>
      <c r="B8" s="191"/>
      <c r="C8" s="191" t="s">
        <v>2801</v>
      </c>
      <c r="D8" s="46" t="s">
        <v>2812</v>
      </c>
      <c r="E8" s="47" t="e">
        <f>#REF!</f>
        <v>#REF!</v>
      </c>
      <c r="F8" s="48" t="s">
        <v>47</v>
      </c>
      <c r="G8" s="48" t="s">
        <v>47</v>
      </c>
    </row>
    <row r="9" spans="1:7" ht="14.45" customHeight="1">
      <c r="A9" s="1" t="s">
        <v>2813</v>
      </c>
      <c r="B9" s="191"/>
      <c r="C9" s="191"/>
      <c r="D9" s="46" t="s">
        <v>2814</v>
      </c>
      <c r="E9" s="47" t="e">
        <f>TRUNC(E8*0.181, 0)</f>
        <v>#REF!</v>
      </c>
      <c r="F9" s="48" t="s">
        <v>3064</v>
      </c>
      <c r="G9" s="48"/>
    </row>
    <row r="10" spans="1:7" ht="14.45" customHeight="1">
      <c r="A10" s="1" t="s">
        <v>2815</v>
      </c>
      <c r="B10" s="191"/>
      <c r="C10" s="191"/>
      <c r="D10" s="46" t="s">
        <v>2810</v>
      </c>
      <c r="E10" s="47" t="e">
        <f>TRUNC(E8+E9, 0)</f>
        <v>#REF!</v>
      </c>
      <c r="F10" s="48" t="s">
        <v>47</v>
      </c>
      <c r="G10" s="48" t="s">
        <v>47</v>
      </c>
    </row>
    <row r="11" spans="1:7" ht="14.45" customHeight="1">
      <c r="A11" s="1"/>
      <c r="B11" s="191"/>
      <c r="C11" s="192" t="s">
        <v>2802</v>
      </c>
      <c r="D11" s="46" t="s">
        <v>3042</v>
      </c>
      <c r="E11" s="47"/>
      <c r="F11" s="48"/>
      <c r="G11" s="48"/>
    </row>
    <row r="12" spans="1:7" ht="14.45" customHeight="1">
      <c r="A12" s="1" t="s">
        <v>2816</v>
      </c>
      <c r="B12" s="191"/>
      <c r="C12" s="193"/>
      <c r="D12" s="46" t="s">
        <v>2956</v>
      </c>
      <c r="E12" s="47" t="e">
        <f>#REF!</f>
        <v>#REF!</v>
      </c>
      <c r="F12" s="48" t="s">
        <v>47</v>
      </c>
      <c r="G12" s="48" t="s">
        <v>47</v>
      </c>
    </row>
    <row r="13" spans="1:7" ht="14.45" customHeight="1">
      <c r="A13" s="1" t="s">
        <v>2957</v>
      </c>
      <c r="B13" s="191"/>
      <c r="C13" s="193"/>
      <c r="D13" s="46" t="s">
        <v>2958</v>
      </c>
      <c r="E13" s="47"/>
      <c r="F13" s="48" t="s">
        <v>47</v>
      </c>
      <c r="G13" s="48" t="s">
        <v>47</v>
      </c>
    </row>
    <row r="14" spans="1:7" ht="14.45" customHeight="1">
      <c r="A14" s="1" t="s">
        <v>2817</v>
      </c>
      <c r="B14" s="191"/>
      <c r="C14" s="193"/>
      <c r="D14" s="46" t="s">
        <v>2818</v>
      </c>
      <c r="E14" s="47" t="e">
        <f>TRUNC(E10*0.0356, 0)</f>
        <v>#REF!</v>
      </c>
      <c r="F14" s="48" t="s">
        <v>3065</v>
      </c>
      <c r="G14" s="48" t="s">
        <v>47</v>
      </c>
    </row>
    <row r="15" spans="1:7" ht="14.45" customHeight="1">
      <c r="A15" s="1" t="s">
        <v>2819</v>
      </c>
      <c r="B15" s="191"/>
      <c r="C15" s="193"/>
      <c r="D15" s="46" t="s">
        <v>2820</v>
      </c>
      <c r="E15" s="47" t="e">
        <f>TRUNC(E10*0.0101, 0)</f>
        <v>#REF!</v>
      </c>
      <c r="F15" s="48" t="s">
        <v>3066</v>
      </c>
      <c r="G15" s="48" t="s">
        <v>47</v>
      </c>
    </row>
    <row r="16" spans="1:7" ht="14.45" customHeight="1">
      <c r="A16" s="1" t="s">
        <v>2821</v>
      </c>
      <c r="B16" s="191"/>
      <c r="C16" s="193"/>
      <c r="D16" s="46" t="s">
        <v>2822</v>
      </c>
      <c r="E16" s="47" t="e">
        <f>TRUNC(E8*0.03595, 0)</f>
        <v>#REF!</v>
      </c>
      <c r="F16" s="48" t="s">
        <v>3067</v>
      </c>
      <c r="G16" s="48" t="s">
        <v>47</v>
      </c>
    </row>
    <row r="17" spans="1:7" ht="14.45" customHeight="1">
      <c r="A17" s="1" t="s">
        <v>2823</v>
      </c>
      <c r="B17" s="191"/>
      <c r="C17" s="193"/>
      <c r="D17" s="46" t="s">
        <v>2824</v>
      </c>
      <c r="E17" s="47" t="e">
        <f>TRUNC(E8*0.0475, 0)</f>
        <v>#REF!</v>
      </c>
      <c r="F17" s="48" t="s">
        <v>3068</v>
      </c>
      <c r="G17" s="48" t="s">
        <v>47</v>
      </c>
    </row>
    <row r="18" spans="1:7" ht="14.45" customHeight="1">
      <c r="A18" s="1" t="s">
        <v>2825</v>
      </c>
      <c r="B18" s="191"/>
      <c r="C18" s="193"/>
      <c r="D18" s="46" t="s">
        <v>2826</v>
      </c>
      <c r="E18" s="47" t="e">
        <f>TRUNC(E16*0.1314, 0)</f>
        <v>#REF!</v>
      </c>
      <c r="F18" s="48" t="s">
        <v>3069</v>
      </c>
      <c r="G18" s="48" t="s">
        <v>47</v>
      </c>
    </row>
    <row r="19" spans="1:7" ht="14.45" customHeight="1">
      <c r="A19" s="1" t="s">
        <v>2827</v>
      </c>
      <c r="B19" s="191"/>
      <c r="C19" s="193"/>
      <c r="D19" s="46" t="s">
        <v>2828</v>
      </c>
      <c r="E19" s="47" t="e">
        <f>TRUNC(E8*0.023, 0)</f>
        <v>#REF!</v>
      </c>
      <c r="F19" s="48" t="s">
        <v>2829</v>
      </c>
      <c r="G19" s="48" t="s">
        <v>47</v>
      </c>
    </row>
    <row r="20" spans="1:7" ht="14.45" customHeight="1">
      <c r="A20" s="1" t="s">
        <v>2830</v>
      </c>
      <c r="B20" s="191"/>
      <c r="C20" s="193"/>
      <c r="D20" s="46" t="s">
        <v>2831</v>
      </c>
      <c r="E20" s="47" t="e">
        <f>TRUNC((E7+E8+((0+E50)/1.1054))*0.0228, 0)</f>
        <v>#REF!</v>
      </c>
      <c r="F20" s="48" t="s">
        <v>3070</v>
      </c>
      <c r="G20" s="48" t="s">
        <v>3071</v>
      </c>
    </row>
    <row r="21" spans="1:7" ht="14.45" customHeight="1">
      <c r="A21" s="1"/>
      <c r="B21" s="191"/>
      <c r="C21" s="193"/>
      <c r="D21" s="46"/>
      <c r="E21" s="47" t="e">
        <f>TRUNC((E7+E8+((0+E50)/1.1054))*0.0228, 0)</f>
        <v>#REF!</v>
      </c>
      <c r="F21" s="48" t="s">
        <v>3072</v>
      </c>
      <c r="G21" s="48" t="s">
        <v>3071</v>
      </c>
    </row>
    <row r="22" spans="1:7" ht="14.45" customHeight="1">
      <c r="A22" s="1"/>
      <c r="B22" s="191"/>
      <c r="C22" s="193"/>
      <c r="D22" s="46"/>
      <c r="E22" s="47" t="e">
        <f>TRUNC(((E7+E8)*0.0228)*1.2, 0)</f>
        <v>#REF!</v>
      </c>
      <c r="F22" s="48" t="s">
        <v>3073</v>
      </c>
      <c r="G22" s="48" t="s">
        <v>3071</v>
      </c>
    </row>
    <row r="23" spans="1:7" ht="14.45" customHeight="1">
      <c r="A23" s="1"/>
      <c r="B23" s="191"/>
      <c r="C23" s="193"/>
      <c r="D23" s="46" t="s">
        <v>3074</v>
      </c>
      <c r="E23" s="47"/>
      <c r="F23" s="48"/>
      <c r="G23" s="48"/>
    </row>
    <row r="24" spans="1:7" ht="14.45" customHeight="1">
      <c r="A24" s="1"/>
      <c r="B24" s="191"/>
      <c r="C24" s="193"/>
      <c r="D24" s="46" t="s">
        <v>3075</v>
      </c>
      <c r="E24" s="47"/>
      <c r="F24" s="48"/>
      <c r="G24" s="48"/>
    </row>
    <row r="25" spans="1:7" ht="14.45" customHeight="1">
      <c r="A25" s="1"/>
      <c r="B25" s="191"/>
      <c r="C25" s="193"/>
      <c r="D25" s="46" t="s">
        <v>3076</v>
      </c>
      <c r="E25" s="47"/>
      <c r="F25" s="48"/>
      <c r="G25" s="48"/>
    </row>
    <row r="26" spans="1:7" ht="14.45" customHeight="1">
      <c r="A26" s="1" t="s">
        <v>2837</v>
      </c>
      <c r="B26" s="191"/>
      <c r="C26" s="193"/>
      <c r="D26" s="46" t="s">
        <v>2838</v>
      </c>
      <c r="E26" s="47" t="e">
        <f>TRUNC((E7+E8+E11+E12)*0.005, 0)</f>
        <v>#REF!</v>
      </c>
      <c r="F26" s="48" t="s">
        <v>3100</v>
      </c>
      <c r="G26" s="48" t="s">
        <v>47</v>
      </c>
    </row>
    <row r="27" spans="1:7" ht="14.45" customHeight="1">
      <c r="A27" s="1"/>
      <c r="B27" s="191"/>
      <c r="C27" s="193"/>
      <c r="D27" s="46" t="s">
        <v>3077</v>
      </c>
      <c r="E27" s="47" t="e">
        <f>TRUNC(E10*0.00006, 0)</f>
        <v>#REF!</v>
      </c>
      <c r="F27" s="48" t="s">
        <v>3101</v>
      </c>
      <c r="G27" s="48"/>
    </row>
    <row r="28" spans="1:7" ht="14.45" customHeight="1">
      <c r="A28" s="1"/>
      <c r="B28" s="191"/>
      <c r="C28" s="193"/>
      <c r="D28" s="46" t="s">
        <v>3078</v>
      </c>
      <c r="E28" s="47" t="e">
        <f>TRUNC(E10*0.0009, 0)</f>
        <v>#REF!</v>
      </c>
      <c r="F28" s="48" t="s">
        <v>3079</v>
      </c>
      <c r="G28" s="48"/>
    </row>
    <row r="29" spans="1:7" ht="14.45" customHeight="1">
      <c r="A29" s="1" t="s">
        <v>2835</v>
      </c>
      <c r="B29" s="191"/>
      <c r="C29" s="193"/>
      <c r="D29" s="46" t="s">
        <v>2836</v>
      </c>
      <c r="E29" s="47" t="e">
        <f>TRUNC((E7+E10)*0.057, 0)</f>
        <v>#REF!</v>
      </c>
      <c r="F29" s="48" t="s">
        <v>3080</v>
      </c>
      <c r="G29" s="48"/>
    </row>
    <row r="30" spans="1:7" ht="14.45" customHeight="1">
      <c r="A30" s="1"/>
      <c r="B30" s="191"/>
      <c r="C30" s="193"/>
      <c r="D30" s="46" t="s">
        <v>3081</v>
      </c>
      <c r="E30" s="47"/>
      <c r="F30" s="2"/>
      <c r="G30" s="48"/>
    </row>
    <row r="31" spans="1:7" ht="14.45" customHeight="1">
      <c r="A31" s="1" t="s">
        <v>2839</v>
      </c>
      <c r="B31" s="191"/>
      <c r="C31" s="193"/>
      <c r="D31" s="46" t="s">
        <v>2840</v>
      </c>
      <c r="E31" s="47" t="e">
        <f>TRUNC((E7+E8+E11+E12)*0.0008, 0)</f>
        <v>#REF!</v>
      </c>
      <c r="F31" s="48" t="s">
        <v>3102</v>
      </c>
      <c r="G31" s="48" t="s">
        <v>47</v>
      </c>
    </row>
    <row r="32" spans="1:7" ht="14.45" customHeight="1">
      <c r="A32" s="1" t="s">
        <v>2841</v>
      </c>
      <c r="B32" s="191"/>
      <c r="C32" s="193"/>
      <c r="D32" s="46" t="s">
        <v>2842</v>
      </c>
      <c r="E32" s="47" t="e">
        <f>TRUNC((E7+E8+E11+E12)*0.0007, 0)</f>
        <v>#REF!</v>
      </c>
      <c r="F32" s="48" t="s">
        <v>2977</v>
      </c>
      <c r="G32" s="48" t="s">
        <v>47</v>
      </c>
    </row>
    <row r="33" spans="1:7" ht="14.45" customHeight="1">
      <c r="A33" s="1" t="s">
        <v>2843</v>
      </c>
      <c r="B33" s="191"/>
      <c r="C33" s="194"/>
      <c r="D33" s="46" t="s">
        <v>2810</v>
      </c>
      <c r="E33" s="47" t="e">
        <f>TRUNC(E11+E12+E13+E14+E15+E16+E17+E19+E20+E18+E23+E24+E25+E26+E27+E28+E29+E30+E31+E32, 0)</f>
        <v>#REF!</v>
      </c>
      <c r="F33" s="48" t="s">
        <v>47</v>
      </c>
      <c r="G33" s="48" t="s">
        <v>47</v>
      </c>
    </row>
    <row r="34" spans="1:7" ht="14.45" customHeight="1">
      <c r="A34" s="1" t="s">
        <v>2844</v>
      </c>
      <c r="B34" s="178" t="s">
        <v>2978</v>
      </c>
      <c r="C34" s="178"/>
      <c r="D34" s="179"/>
      <c r="E34" s="47" t="e">
        <f>TRUNC(E7+E10+E33, 0)</f>
        <v>#REF!</v>
      </c>
      <c r="F34" s="48" t="s">
        <v>47</v>
      </c>
      <c r="G34" s="48" t="s">
        <v>47</v>
      </c>
    </row>
    <row r="35" spans="1:7" ht="14.45" customHeight="1">
      <c r="A35" s="1" t="s">
        <v>2845</v>
      </c>
      <c r="B35" s="178" t="s">
        <v>2846</v>
      </c>
      <c r="C35" s="178"/>
      <c r="D35" s="179"/>
      <c r="E35" s="47" t="e">
        <f>TRUNC(E34*0.065, 0)</f>
        <v>#REF!</v>
      </c>
      <c r="F35" s="48" t="s">
        <v>3103</v>
      </c>
      <c r="G35" s="48"/>
    </row>
    <row r="36" spans="1:7" ht="14.45" customHeight="1">
      <c r="A36" s="1" t="s">
        <v>2847</v>
      </c>
      <c r="B36" s="178" t="s">
        <v>2848</v>
      </c>
      <c r="C36" s="178"/>
      <c r="D36" s="179"/>
      <c r="E36" s="47" t="e">
        <f>TRUNC((E10+E33+E35)*0.12-230/1.1, 0)</f>
        <v>#REF!</v>
      </c>
      <c r="F36" s="48" t="s">
        <v>3082</v>
      </c>
      <c r="G36" s="48" t="s">
        <v>3113</v>
      </c>
    </row>
    <row r="37" spans="1:7" ht="14.45" customHeight="1">
      <c r="A37" s="1"/>
      <c r="B37" s="178" t="s">
        <v>3084</v>
      </c>
      <c r="C37" s="178"/>
      <c r="D37" s="179"/>
      <c r="E37" s="47" t="e">
        <f>#REF!</f>
        <v>#REF!</v>
      </c>
      <c r="F37" s="48"/>
      <c r="G37" s="48"/>
    </row>
    <row r="38" spans="1:7" ht="14.45" customHeight="1">
      <c r="A38" s="1"/>
      <c r="B38" s="178" t="s">
        <v>3085</v>
      </c>
      <c r="C38" s="178"/>
      <c r="D38" s="179"/>
      <c r="E38" s="47" t="e">
        <f>#REF!</f>
        <v>#REF!</v>
      </c>
      <c r="F38" s="48"/>
      <c r="G38" s="48"/>
    </row>
    <row r="39" spans="1:7" ht="14.45" customHeight="1">
      <c r="A39" s="1"/>
      <c r="B39" s="178" t="s">
        <v>3086</v>
      </c>
      <c r="C39" s="178"/>
      <c r="D39" s="179"/>
      <c r="E39" s="47" t="e">
        <f>SUM(E40+E41+E42+E43)</f>
        <v>#REF!</v>
      </c>
      <c r="F39" s="48" t="s">
        <v>3087</v>
      </c>
      <c r="G39" s="48"/>
    </row>
    <row r="40" spans="1:7" ht="14.45" customHeight="1">
      <c r="A40" s="1"/>
      <c r="B40" s="178" t="s">
        <v>3088</v>
      </c>
      <c r="C40" s="178"/>
      <c r="D40" s="179"/>
      <c r="E40" s="47" t="e">
        <f>TRUNC(E8*0.128*0.5*1.4)</f>
        <v>#REF!</v>
      </c>
      <c r="F40" s="48" t="s">
        <v>3089</v>
      </c>
      <c r="G40" s="48"/>
    </row>
    <row r="41" spans="1:7" ht="14.45" customHeight="1">
      <c r="A41" s="1"/>
      <c r="B41" s="178" t="s">
        <v>3105</v>
      </c>
      <c r="C41" s="178"/>
      <c r="D41" s="179"/>
      <c r="E41" s="47" t="e">
        <f>TRUNC(E8*0.08345*0.2)*0</f>
        <v>#REF!</v>
      </c>
      <c r="F41" s="48" t="s">
        <v>3090</v>
      </c>
      <c r="G41" s="48"/>
    </row>
    <row r="42" spans="1:7" ht="14.45" customHeight="1">
      <c r="A42" s="1"/>
      <c r="B42" s="178" t="s">
        <v>3091</v>
      </c>
      <c r="C42" s="178"/>
      <c r="D42" s="179"/>
      <c r="E42" s="47" t="e">
        <f>TRUNC(E8*0.128*0.5*0.1)*0</f>
        <v>#REF!</v>
      </c>
      <c r="F42" s="48" t="s">
        <v>3092</v>
      </c>
      <c r="G42" s="48"/>
    </row>
    <row r="43" spans="1:7" ht="14.45" customHeight="1">
      <c r="A43" s="1"/>
      <c r="B43" s="178" t="s">
        <v>3093</v>
      </c>
      <c r="C43" s="178"/>
      <c r="D43" s="179"/>
      <c r="E43" s="47"/>
      <c r="F43" s="48"/>
      <c r="G43" s="48"/>
    </row>
    <row r="44" spans="1:7" ht="14.45" customHeight="1">
      <c r="A44" s="1"/>
      <c r="B44" s="180" t="s">
        <v>3097</v>
      </c>
      <c r="C44" s="181"/>
      <c r="D44" s="182"/>
      <c r="E44" s="47" t="e">
        <f>#REF!</f>
        <v>#REF!</v>
      </c>
      <c r="F44" s="48"/>
      <c r="G44" s="48"/>
    </row>
    <row r="45" spans="1:7" ht="14.45" customHeight="1">
      <c r="B45" s="180" t="s">
        <v>7972</v>
      </c>
      <c r="C45" s="181"/>
      <c r="D45" s="182"/>
      <c r="E45" s="47"/>
      <c r="F45" s="48"/>
      <c r="G45" s="48"/>
    </row>
    <row r="46" spans="1:7" ht="14.45" customHeight="1">
      <c r="A46" s="1" t="s">
        <v>2850</v>
      </c>
      <c r="B46" s="185" t="s">
        <v>2851</v>
      </c>
      <c r="C46" s="186"/>
      <c r="D46" s="187"/>
      <c r="E46" s="47" t="e">
        <f>TRUNC(E34+E35+E36+E37+E38+E39+E44+E45, 0)</f>
        <v>#REF!</v>
      </c>
      <c r="F46" s="48" t="s">
        <v>47</v>
      </c>
      <c r="G46" s="48" t="s">
        <v>47</v>
      </c>
    </row>
    <row r="47" spans="1:7" ht="14.45" customHeight="1">
      <c r="A47" s="1" t="s">
        <v>2852</v>
      </c>
      <c r="B47" s="178" t="s">
        <v>2853</v>
      </c>
      <c r="C47" s="178"/>
      <c r="D47" s="179"/>
      <c r="E47" s="47" t="e">
        <f>TRUNC(E46*0.1, 0)</f>
        <v>#REF!</v>
      </c>
      <c r="F47" s="48" t="s">
        <v>2854</v>
      </c>
      <c r="G47" s="48" t="s">
        <v>47</v>
      </c>
    </row>
    <row r="48" spans="1:7" ht="14.45" customHeight="1">
      <c r="A48" s="1" t="s">
        <v>2855</v>
      </c>
      <c r="B48" s="178" t="s">
        <v>2856</v>
      </c>
      <c r="C48" s="178"/>
      <c r="D48" s="179"/>
      <c r="E48" s="47" t="e">
        <f>TRUNC(E46+E47, 0)</f>
        <v>#REF!</v>
      </c>
      <c r="F48" s="48" t="s">
        <v>47</v>
      </c>
      <c r="G48" s="48" t="s">
        <v>47</v>
      </c>
    </row>
    <row r="49" spans="1:7" ht="14.45" customHeight="1">
      <c r="A49" s="1" t="s">
        <v>2857</v>
      </c>
      <c r="B49" s="178" t="s">
        <v>2991</v>
      </c>
      <c r="C49" s="178"/>
      <c r="D49" s="179"/>
      <c r="E49" s="47"/>
      <c r="F49" s="48" t="s">
        <v>47</v>
      </c>
      <c r="G49" s="48" t="s">
        <v>3096</v>
      </c>
    </row>
    <row r="50" spans="1:7" ht="14.45" customHeight="1">
      <c r="A50" s="1"/>
      <c r="B50" s="178" t="s">
        <v>3095</v>
      </c>
      <c r="C50" s="178"/>
      <c r="D50" s="179"/>
      <c r="E50" s="47"/>
      <c r="F50" s="48"/>
      <c r="G50" s="48" t="s">
        <v>3106</v>
      </c>
    </row>
    <row r="51" spans="1:7" ht="14.45" customHeight="1">
      <c r="A51" s="1"/>
      <c r="B51" s="178" t="s">
        <v>3107</v>
      </c>
      <c r="C51" s="178"/>
      <c r="D51" s="179"/>
      <c r="E51" s="47"/>
      <c r="F51" s="48"/>
      <c r="G51" s="48"/>
    </row>
    <row r="52" spans="1:7" ht="14.45" customHeight="1">
      <c r="A52" s="1" t="s">
        <v>2859</v>
      </c>
      <c r="B52" s="178" t="s">
        <v>2860</v>
      </c>
      <c r="C52" s="178"/>
      <c r="D52" s="179"/>
      <c r="E52" s="47" t="e">
        <f>TRUNC(E48+E49+E50+E51, 0)</f>
        <v>#REF!</v>
      </c>
      <c r="F52" s="48" t="s">
        <v>47</v>
      </c>
      <c r="G52" s="48" t="s">
        <v>47</v>
      </c>
    </row>
  </sheetData>
  <mergeCells count="26">
    <mergeCell ref="B39:D39"/>
    <mergeCell ref="B1:G1"/>
    <mergeCell ref="B2:G2"/>
    <mergeCell ref="B3:D3"/>
    <mergeCell ref="B4:B33"/>
    <mergeCell ref="C4:C7"/>
    <mergeCell ref="C8:C10"/>
    <mergeCell ref="C11:C33"/>
    <mergeCell ref="B34:D34"/>
    <mergeCell ref="B35:D35"/>
    <mergeCell ref="B36:D36"/>
    <mergeCell ref="B37:D37"/>
    <mergeCell ref="B38:D38"/>
    <mergeCell ref="B40:D40"/>
    <mergeCell ref="B41:D41"/>
    <mergeCell ref="B42:D42"/>
    <mergeCell ref="B43:D43"/>
    <mergeCell ref="B46:D46"/>
    <mergeCell ref="B52:D52"/>
    <mergeCell ref="B44:D44"/>
    <mergeCell ref="B45:D45"/>
    <mergeCell ref="B48:D48"/>
    <mergeCell ref="B49:D49"/>
    <mergeCell ref="B50:D50"/>
    <mergeCell ref="B51:D51"/>
    <mergeCell ref="B47:D47"/>
  </mergeCells>
  <phoneticPr fontId="1" type="noConversion"/>
  <pageMargins left="0.74803149606299213" right="0" top="0.43307086614173229" bottom="0" header="0" footer="0"/>
  <pageSetup paperSize="9" scale="70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4" tint="0.39997558519241921"/>
  </sheetPr>
  <dimension ref="A1:AV939"/>
  <sheetViews>
    <sheetView zoomScale="85" zoomScaleNormal="85" workbookViewId="0">
      <selection activeCell="L19" sqref="L19"/>
    </sheetView>
  </sheetViews>
  <sheetFormatPr defaultRowHeight="30.95" customHeight="1"/>
  <cols>
    <col min="1" max="2" width="30.625" style="50" customWidth="1"/>
    <col min="3" max="3" width="4.625" style="50" customWidth="1"/>
    <col min="4" max="4" width="8.625" style="50" customWidth="1"/>
    <col min="5" max="12" width="13.625" style="50" customWidth="1"/>
    <col min="13" max="13" width="12.625" style="50" customWidth="1"/>
    <col min="14" max="43" width="2.625" style="50" hidden="1" customWidth="1"/>
    <col min="44" max="44" width="10.625" style="50" hidden="1" customWidth="1"/>
    <col min="45" max="46" width="1.625" style="50" hidden="1" customWidth="1"/>
    <col min="47" max="47" width="24.625" style="50" hidden="1" customWidth="1"/>
    <col min="48" max="48" width="10.625" style="50" hidden="1" customWidth="1"/>
    <col min="49" max="16384" width="9" style="50"/>
  </cols>
  <sheetData>
    <row r="1" spans="1:48" ht="30.95" customHeight="1">
      <c r="A1" s="51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3"/>
    </row>
    <row r="2" spans="1:48" ht="30.95" customHeight="1">
      <c r="A2" s="214" t="s">
        <v>1</v>
      </c>
      <c r="B2" s="214" t="s">
        <v>2</v>
      </c>
      <c r="C2" s="214" t="s">
        <v>3</v>
      </c>
      <c r="D2" s="214" t="s">
        <v>4</v>
      </c>
      <c r="E2" s="214" t="s">
        <v>5</v>
      </c>
      <c r="F2" s="214"/>
      <c r="G2" s="214" t="s">
        <v>8</v>
      </c>
      <c r="H2" s="214"/>
      <c r="I2" s="214" t="s">
        <v>9</v>
      </c>
      <c r="J2" s="214"/>
      <c r="K2" s="214" t="s">
        <v>10</v>
      </c>
      <c r="L2" s="214"/>
      <c r="M2" s="214" t="s">
        <v>11</v>
      </c>
      <c r="N2" s="213" t="s">
        <v>16</v>
      </c>
      <c r="O2" s="213" t="s">
        <v>13</v>
      </c>
      <c r="P2" s="213" t="s">
        <v>17</v>
      </c>
      <c r="Q2" s="213" t="s">
        <v>12</v>
      </c>
      <c r="R2" s="213" t="s">
        <v>18</v>
      </c>
      <c r="S2" s="213" t="s">
        <v>19</v>
      </c>
      <c r="T2" s="213" t="s">
        <v>20</v>
      </c>
      <c r="U2" s="213" t="s">
        <v>21</v>
      </c>
      <c r="V2" s="213" t="s">
        <v>22</v>
      </c>
      <c r="W2" s="213" t="s">
        <v>23</v>
      </c>
      <c r="X2" s="213" t="s">
        <v>24</v>
      </c>
      <c r="Y2" s="213" t="s">
        <v>25</v>
      </c>
      <c r="Z2" s="213" t="s">
        <v>26</v>
      </c>
      <c r="AA2" s="213" t="s">
        <v>27</v>
      </c>
      <c r="AB2" s="213" t="s">
        <v>28</v>
      </c>
      <c r="AC2" s="213" t="s">
        <v>29</v>
      </c>
      <c r="AD2" s="213" t="s">
        <v>30</v>
      </c>
      <c r="AE2" s="213" t="s">
        <v>31</v>
      </c>
      <c r="AF2" s="213" t="s">
        <v>32</v>
      </c>
      <c r="AG2" s="213" t="s">
        <v>33</v>
      </c>
      <c r="AH2" s="213" t="s">
        <v>34</v>
      </c>
      <c r="AI2" s="213" t="s">
        <v>35</v>
      </c>
      <c r="AJ2" s="213" t="s">
        <v>36</v>
      </c>
      <c r="AK2" s="213" t="s">
        <v>37</v>
      </c>
      <c r="AL2" s="213" t="s">
        <v>38</v>
      </c>
      <c r="AM2" s="213" t="s">
        <v>39</v>
      </c>
      <c r="AN2" s="213" t="s">
        <v>40</v>
      </c>
      <c r="AO2" s="213" t="s">
        <v>41</v>
      </c>
      <c r="AP2" s="213" t="s">
        <v>42</v>
      </c>
      <c r="AQ2" s="213" t="s">
        <v>43</v>
      </c>
      <c r="AR2" s="213" t="s">
        <v>44</v>
      </c>
      <c r="AS2" s="213" t="s">
        <v>14</v>
      </c>
      <c r="AT2" s="213" t="s">
        <v>15</v>
      </c>
      <c r="AU2" s="213" t="s">
        <v>45</v>
      </c>
      <c r="AV2" s="213" t="s">
        <v>46</v>
      </c>
    </row>
    <row r="3" spans="1:48" ht="30.95" customHeight="1">
      <c r="A3" s="214"/>
      <c r="B3" s="214"/>
      <c r="C3" s="214"/>
      <c r="D3" s="214"/>
      <c r="E3" s="105" t="s">
        <v>6</v>
      </c>
      <c r="F3" s="105" t="s">
        <v>7</v>
      </c>
      <c r="G3" s="105" t="s">
        <v>6</v>
      </c>
      <c r="H3" s="105" t="s">
        <v>7</v>
      </c>
      <c r="I3" s="105" t="s">
        <v>6</v>
      </c>
      <c r="J3" s="105" t="s">
        <v>7</v>
      </c>
      <c r="K3" s="105" t="s">
        <v>6</v>
      </c>
      <c r="L3" s="105" t="s">
        <v>7</v>
      </c>
      <c r="M3" s="214"/>
      <c r="N3" s="213"/>
      <c r="O3" s="213"/>
      <c r="P3" s="213"/>
      <c r="Q3" s="213"/>
      <c r="R3" s="213"/>
      <c r="S3" s="213"/>
      <c r="T3" s="213"/>
      <c r="U3" s="213"/>
      <c r="V3" s="213"/>
      <c r="W3" s="213"/>
      <c r="X3" s="213"/>
      <c r="Y3" s="213"/>
      <c r="Z3" s="213"/>
      <c r="AA3" s="213"/>
      <c r="AB3" s="213"/>
      <c r="AC3" s="213"/>
      <c r="AD3" s="213"/>
      <c r="AE3" s="213"/>
      <c r="AF3" s="213"/>
      <c r="AG3" s="213"/>
      <c r="AH3" s="213"/>
      <c r="AI3" s="213"/>
      <c r="AJ3" s="213"/>
      <c r="AK3" s="213"/>
      <c r="AL3" s="213"/>
      <c r="AM3" s="213"/>
      <c r="AN3" s="213"/>
      <c r="AO3" s="213"/>
      <c r="AP3" s="213"/>
      <c r="AQ3" s="213"/>
      <c r="AR3" s="213"/>
      <c r="AS3" s="213"/>
      <c r="AT3" s="213"/>
      <c r="AU3" s="213"/>
      <c r="AV3" s="213"/>
    </row>
    <row r="4" spans="1:48" ht="30.95" customHeight="1">
      <c r="A4" s="60" t="s">
        <v>49</v>
      </c>
      <c r="B4" s="60" t="s">
        <v>7974</v>
      </c>
      <c r="C4" s="61"/>
      <c r="D4" s="61"/>
      <c r="E4" s="104"/>
      <c r="F4" s="104"/>
      <c r="G4" s="104"/>
      <c r="H4" s="104"/>
      <c r="I4" s="104"/>
      <c r="J4" s="104"/>
      <c r="K4" s="104"/>
      <c r="L4" s="104"/>
      <c r="M4" s="61"/>
      <c r="Q4" s="54" t="s">
        <v>50</v>
      </c>
    </row>
    <row r="5" spans="1:48" ht="30.95" customHeight="1">
      <c r="A5" s="60" t="s">
        <v>51</v>
      </c>
      <c r="B5" s="60" t="s">
        <v>52</v>
      </c>
      <c r="C5" s="60" t="s">
        <v>53</v>
      </c>
      <c r="D5" s="61">
        <v>107</v>
      </c>
      <c r="E5" s="104"/>
      <c r="F5" s="104"/>
      <c r="G5" s="104"/>
      <c r="H5" s="104"/>
      <c r="I5" s="104"/>
      <c r="J5" s="104"/>
      <c r="K5" s="104"/>
      <c r="L5" s="104"/>
      <c r="M5" s="60" t="s">
        <v>54</v>
      </c>
      <c r="N5" s="54" t="s">
        <v>7975</v>
      </c>
      <c r="O5" s="54" t="s">
        <v>47</v>
      </c>
      <c r="P5" s="54" t="s">
        <v>47</v>
      </c>
      <c r="Q5" s="54" t="s">
        <v>50</v>
      </c>
      <c r="R5" s="54" t="s">
        <v>55</v>
      </c>
      <c r="S5" s="54" t="s">
        <v>56</v>
      </c>
      <c r="T5" s="54" t="s">
        <v>56</v>
      </c>
      <c r="AR5" s="54" t="s">
        <v>47</v>
      </c>
      <c r="AS5" s="54" t="s">
        <v>47</v>
      </c>
      <c r="AU5" s="54" t="s">
        <v>7976</v>
      </c>
      <c r="AV5" s="50">
        <v>110</v>
      </c>
    </row>
    <row r="6" spans="1:48" ht="30.95" customHeight="1">
      <c r="A6" s="60" t="s">
        <v>57</v>
      </c>
      <c r="B6" s="60" t="s">
        <v>58</v>
      </c>
      <c r="C6" s="60" t="s">
        <v>59</v>
      </c>
      <c r="D6" s="61">
        <v>1</v>
      </c>
      <c r="E6" s="104"/>
      <c r="F6" s="104"/>
      <c r="G6" s="104"/>
      <c r="H6" s="104"/>
      <c r="I6" s="104"/>
      <c r="J6" s="104"/>
      <c r="K6" s="104"/>
      <c r="L6" s="104"/>
      <c r="M6" s="60" t="s">
        <v>60</v>
      </c>
      <c r="N6" s="54" t="s">
        <v>7977</v>
      </c>
      <c r="O6" s="54" t="s">
        <v>47</v>
      </c>
      <c r="P6" s="54" t="s">
        <v>47</v>
      </c>
      <c r="Q6" s="54" t="s">
        <v>50</v>
      </c>
      <c r="R6" s="54" t="s">
        <v>55</v>
      </c>
      <c r="S6" s="54" t="s">
        <v>56</v>
      </c>
      <c r="T6" s="54" t="s">
        <v>56</v>
      </c>
      <c r="AR6" s="54" t="s">
        <v>47</v>
      </c>
      <c r="AS6" s="54" t="s">
        <v>47</v>
      </c>
      <c r="AU6" s="54" t="s">
        <v>7978</v>
      </c>
      <c r="AV6" s="50">
        <v>111</v>
      </c>
    </row>
    <row r="7" spans="1:48" ht="30.95" customHeight="1">
      <c r="A7" s="60" t="s">
        <v>61</v>
      </c>
      <c r="B7" s="60" t="s">
        <v>62</v>
      </c>
      <c r="C7" s="60" t="s">
        <v>63</v>
      </c>
      <c r="D7" s="61">
        <v>1</v>
      </c>
      <c r="E7" s="104"/>
      <c r="F7" s="104"/>
      <c r="G7" s="104"/>
      <c r="H7" s="104"/>
      <c r="I7" s="104"/>
      <c r="J7" s="104"/>
      <c r="K7" s="104"/>
      <c r="L7" s="104"/>
      <c r="M7" s="60" t="s">
        <v>64</v>
      </c>
      <c r="N7" s="54" t="s">
        <v>7979</v>
      </c>
      <c r="O7" s="54" t="s">
        <v>47</v>
      </c>
      <c r="P7" s="54" t="s">
        <v>47</v>
      </c>
      <c r="Q7" s="54" t="s">
        <v>50</v>
      </c>
      <c r="R7" s="54" t="s">
        <v>55</v>
      </c>
      <c r="S7" s="54" t="s">
        <v>56</v>
      </c>
      <c r="T7" s="54" t="s">
        <v>56</v>
      </c>
      <c r="AR7" s="54" t="s">
        <v>47</v>
      </c>
      <c r="AS7" s="54" t="s">
        <v>47</v>
      </c>
      <c r="AU7" s="54" t="s">
        <v>7980</v>
      </c>
      <c r="AV7" s="50">
        <v>112</v>
      </c>
    </row>
    <row r="8" spans="1:48" ht="30.95" customHeight="1">
      <c r="A8" s="60" t="s">
        <v>65</v>
      </c>
      <c r="B8" s="60" t="s">
        <v>62</v>
      </c>
      <c r="C8" s="60" t="s">
        <v>63</v>
      </c>
      <c r="D8" s="61">
        <v>1</v>
      </c>
      <c r="E8" s="104"/>
      <c r="F8" s="104"/>
      <c r="G8" s="104"/>
      <c r="H8" s="104"/>
      <c r="I8" s="104"/>
      <c r="J8" s="104"/>
      <c r="K8" s="104"/>
      <c r="L8" s="104"/>
      <c r="M8" s="60" t="s">
        <v>66</v>
      </c>
      <c r="N8" s="54" t="s">
        <v>7981</v>
      </c>
      <c r="O8" s="54" t="s">
        <v>47</v>
      </c>
      <c r="P8" s="54" t="s">
        <v>47</v>
      </c>
      <c r="Q8" s="54" t="s">
        <v>50</v>
      </c>
      <c r="R8" s="54" t="s">
        <v>55</v>
      </c>
      <c r="S8" s="54" t="s">
        <v>56</v>
      </c>
      <c r="T8" s="54" t="s">
        <v>56</v>
      </c>
      <c r="AR8" s="54" t="s">
        <v>47</v>
      </c>
      <c r="AS8" s="54" t="s">
        <v>47</v>
      </c>
      <c r="AU8" s="54" t="s">
        <v>7982</v>
      </c>
      <c r="AV8" s="50">
        <v>113</v>
      </c>
    </row>
    <row r="9" spans="1:48" ht="30.95" customHeight="1">
      <c r="A9" s="60" t="s">
        <v>67</v>
      </c>
      <c r="B9" s="60" t="s">
        <v>62</v>
      </c>
      <c r="C9" s="60" t="s">
        <v>63</v>
      </c>
      <c r="D9" s="61">
        <v>1</v>
      </c>
      <c r="E9" s="104"/>
      <c r="F9" s="104"/>
      <c r="G9" s="104"/>
      <c r="H9" s="104"/>
      <c r="I9" s="104"/>
      <c r="J9" s="104"/>
      <c r="K9" s="104"/>
      <c r="L9" s="104"/>
      <c r="M9" s="60" t="s">
        <v>68</v>
      </c>
      <c r="N9" s="54" t="s">
        <v>7983</v>
      </c>
      <c r="O9" s="54" t="s">
        <v>47</v>
      </c>
      <c r="P9" s="54" t="s">
        <v>47</v>
      </c>
      <c r="Q9" s="54" t="s">
        <v>50</v>
      </c>
      <c r="R9" s="54" t="s">
        <v>55</v>
      </c>
      <c r="S9" s="54" t="s">
        <v>56</v>
      </c>
      <c r="T9" s="54" t="s">
        <v>56</v>
      </c>
      <c r="AR9" s="54" t="s">
        <v>47</v>
      </c>
      <c r="AS9" s="54" t="s">
        <v>47</v>
      </c>
      <c r="AU9" s="54" t="s">
        <v>7984</v>
      </c>
      <c r="AV9" s="50">
        <v>114</v>
      </c>
    </row>
    <row r="10" spans="1:48" ht="30.95" customHeight="1">
      <c r="A10" s="60" t="s">
        <v>69</v>
      </c>
      <c r="B10" s="60" t="s">
        <v>70</v>
      </c>
      <c r="C10" s="60" t="s">
        <v>71</v>
      </c>
      <c r="D10" s="61">
        <v>107</v>
      </c>
      <c r="E10" s="104"/>
      <c r="F10" s="104"/>
      <c r="G10" s="104"/>
      <c r="H10" s="104"/>
      <c r="I10" s="104"/>
      <c r="J10" s="104"/>
      <c r="K10" s="104"/>
      <c r="L10" s="104"/>
      <c r="M10" s="60" t="s">
        <v>72</v>
      </c>
      <c r="N10" s="54" t="s">
        <v>7985</v>
      </c>
      <c r="O10" s="54" t="s">
        <v>47</v>
      </c>
      <c r="P10" s="54" t="s">
        <v>47</v>
      </c>
      <c r="Q10" s="54" t="s">
        <v>50</v>
      </c>
      <c r="R10" s="54" t="s">
        <v>55</v>
      </c>
      <c r="S10" s="54" t="s">
        <v>56</v>
      </c>
      <c r="T10" s="54" t="s">
        <v>56</v>
      </c>
      <c r="AR10" s="54" t="s">
        <v>47</v>
      </c>
      <c r="AS10" s="54" t="s">
        <v>47</v>
      </c>
      <c r="AU10" s="54" t="s">
        <v>7986</v>
      </c>
      <c r="AV10" s="50">
        <v>115</v>
      </c>
    </row>
    <row r="11" spans="1:48" ht="30.95" customHeight="1">
      <c r="A11" s="60" t="s">
        <v>73</v>
      </c>
      <c r="B11" s="60" t="s">
        <v>74</v>
      </c>
      <c r="C11" s="60" t="s">
        <v>75</v>
      </c>
      <c r="D11" s="61">
        <v>5</v>
      </c>
      <c r="E11" s="104"/>
      <c r="F11" s="104"/>
      <c r="G11" s="104"/>
      <c r="H11" s="104"/>
      <c r="I11" s="104"/>
      <c r="J11" s="104"/>
      <c r="K11" s="104"/>
      <c r="L11" s="104"/>
      <c r="M11" s="60" t="s">
        <v>76</v>
      </c>
      <c r="N11" s="54" t="s">
        <v>7987</v>
      </c>
      <c r="O11" s="54" t="s">
        <v>47</v>
      </c>
      <c r="P11" s="54" t="s">
        <v>47</v>
      </c>
      <c r="Q11" s="54" t="s">
        <v>50</v>
      </c>
      <c r="R11" s="54" t="s">
        <v>55</v>
      </c>
      <c r="S11" s="54" t="s">
        <v>56</v>
      </c>
      <c r="T11" s="54" t="s">
        <v>56</v>
      </c>
      <c r="AR11" s="54" t="s">
        <v>47</v>
      </c>
      <c r="AS11" s="54" t="s">
        <v>47</v>
      </c>
      <c r="AU11" s="54" t="s">
        <v>7988</v>
      </c>
      <c r="AV11" s="50">
        <v>473</v>
      </c>
    </row>
    <row r="12" spans="1:48" ht="30.95" customHeight="1">
      <c r="A12" s="61"/>
      <c r="B12" s="61"/>
      <c r="C12" s="61"/>
      <c r="D12" s="61"/>
      <c r="E12" s="104"/>
      <c r="F12" s="104"/>
      <c r="G12" s="104"/>
      <c r="H12" s="104"/>
      <c r="I12" s="104"/>
      <c r="J12" s="104"/>
      <c r="K12" s="104"/>
      <c r="L12" s="104"/>
      <c r="M12" s="61"/>
      <c r="Q12" s="54" t="s">
        <v>50</v>
      </c>
    </row>
    <row r="13" spans="1:48" ht="30.95" customHeight="1">
      <c r="A13" s="61"/>
      <c r="B13" s="61"/>
      <c r="C13" s="61"/>
      <c r="D13" s="61"/>
      <c r="E13" s="104"/>
      <c r="F13" s="104"/>
      <c r="G13" s="104"/>
      <c r="H13" s="104"/>
      <c r="I13" s="104"/>
      <c r="J13" s="104"/>
      <c r="K13" s="104"/>
      <c r="L13" s="104"/>
      <c r="M13" s="61"/>
      <c r="Q13" s="54" t="s">
        <v>50</v>
      </c>
    </row>
    <row r="14" spans="1:48" ht="30.95" customHeight="1">
      <c r="A14" s="61"/>
      <c r="B14" s="61"/>
      <c r="C14" s="61"/>
      <c r="D14" s="61"/>
      <c r="E14" s="104"/>
      <c r="F14" s="104"/>
      <c r="G14" s="104"/>
      <c r="H14" s="104"/>
      <c r="I14" s="104"/>
      <c r="J14" s="104"/>
      <c r="K14" s="104"/>
      <c r="L14" s="104"/>
      <c r="M14" s="61"/>
      <c r="Q14" s="54" t="s">
        <v>50</v>
      </c>
    </row>
    <row r="15" spans="1:48" ht="30.95" customHeight="1">
      <c r="A15" s="61"/>
      <c r="B15" s="61"/>
      <c r="C15" s="61"/>
      <c r="D15" s="61"/>
      <c r="E15" s="104"/>
      <c r="F15" s="104"/>
      <c r="G15" s="104"/>
      <c r="H15" s="104"/>
      <c r="I15" s="104"/>
      <c r="J15" s="104"/>
      <c r="K15" s="104"/>
      <c r="L15" s="104"/>
      <c r="M15" s="61"/>
      <c r="Q15" s="54" t="s">
        <v>50</v>
      </c>
    </row>
    <row r="16" spans="1:48" ht="30.95" customHeight="1">
      <c r="A16" s="61"/>
      <c r="B16" s="61"/>
      <c r="C16" s="61"/>
      <c r="D16" s="61"/>
      <c r="E16" s="104"/>
      <c r="F16" s="104"/>
      <c r="G16" s="104"/>
      <c r="H16" s="104"/>
      <c r="I16" s="104"/>
      <c r="J16" s="104"/>
      <c r="K16" s="104"/>
      <c r="L16" s="104"/>
      <c r="M16" s="61"/>
      <c r="Q16" s="54" t="s">
        <v>50</v>
      </c>
    </row>
    <row r="17" spans="1:48" ht="30.95" customHeight="1">
      <c r="A17" s="61"/>
      <c r="B17" s="61"/>
      <c r="C17" s="61"/>
      <c r="D17" s="61"/>
      <c r="E17" s="104"/>
      <c r="F17" s="104"/>
      <c r="G17" s="104"/>
      <c r="H17" s="104"/>
      <c r="I17" s="104"/>
      <c r="J17" s="104"/>
      <c r="K17" s="104"/>
      <c r="L17" s="104"/>
      <c r="M17" s="61"/>
      <c r="Q17" s="54" t="s">
        <v>50</v>
      </c>
    </row>
    <row r="18" spans="1:48" ht="30.95" customHeight="1">
      <c r="A18" s="61"/>
      <c r="B18" s="61"/>
      <c r="C18" s="61"/>
      <c r="D18" s="61"/>
      <c r="E18" s="104"/>
      <c r="F18" s="104"/>
      <c r="G18" s="104"/>
      <c r="H18" s="104"/>
      <c r="I18" s="104"/>
      <c r="J18" s="104"/>
      <c r="K18" s="104"/>
      <c r="L18" s="104"/>
      <c r="M18" s="61"/>
      <c r="Q18" s="54" t="s">
        <v>50</v>
      </c>
    </row>
    <row r="19" spans="1:48" ht="30.95" customHeight="1">
      <c r="A19" s="61"/>
      <c r="B19" s="61"/>
      <c r="C19" s="61"/>
      <c r="D19" s="61"/>
      <c r="E19" s="104"/>
      <c r="F19" s="104"/>
      <c r="G19" s="104"/>
      <c r="H19" s="104"/>
      <c r="I19" s="104"/>
      <c r="J19" s="104"/>
      <c r="K19" s="104"/>
      <c r="L19" s="104"/>
      <c r="M19" s="61"/>
      <c r="Q19" s="54" t="s">
        <v>50</v>
      </c>
    </row>
    <row r="20" spans="1:48" ht="30.95" customHeight="1">
      <c r="A20" s="61"/>
      <c r="B20" s="61"/>
      <c r="C20" s="61"/>
      <c r="D20" s="61"/>
      <c r="E20" s="104"/>
      <c r="F20" s="104"/>
      <c r="G20" s="104"/>
      <c r="H20" s="104"/>
      <c r="I20" s="104"/>
      <c r="J20" s="104"/>
      <c r="K20" s="104"/>
      <c r="L20" s="104"/>
      <c r="M20" s="61"/>
      <c r="Q20" s="54" t="s">
        <v>50</v>
      </c>
    </row>
    <row r="21" spans="1:48" ht="30.95" customHeight="1">
      <c r="A21" s="61"/>
      <c r="B21" s="61"/>
      <c r="C21" s="61"/>
      <c r="D21" s="61"/>
      <c r="E21" s="104"/>
      <c r="F21" s="104"/>
      <c r="G21" s="104"/>
      <c r="H21" s="104"/>
      <c r="I21" s="104"/>
      <c r="J21" s="104"/>
      <c r="K21" s="104"/>
      <c r="L21" s="104"/>
      <c r="M21" s="61"/>
      <c r="Q21" s="54" t="s">
        <v>50</v>
      </c>
    </row>
    <row r="22" spans="1:48" ht="30.95" customHeight="1">
      <c r="A22" s="61"/>
      <c r="B22" s="61"/>
      <c r="C22" s="61"/>
      <c r="D22" s="61"/>
      <c r="E22" s="104"/>
      <c r="F22" s="104"/>
      <c r="G22" s="104"/>
      <c r="H22" s="104"/>
      <c r="I22" s="104"/>
      <c r="J22" s="104"/>
      <c r="K22" s="104"/>
      <c r="L22" s="104"/>
      <c r="M22" s="61"/>
      <c r="Q22" s="54" t="s">
        <v>50</v>
      </c>
    </row>
    <row r="23" spans="1:48" ht="30.95" customHeight="1">
      <c r="A23" s="61"/>
      <c r="B23" s="61"/>
      <c r="C23" s="61"/>
      <c r="D23" s="61"/>
      <c r="E23" s="104"/>
      <c r="F23" s="104"/>
      <c r="G23" s="104"/>
      <c r="H23" s="104"/>
      <c r="I23" s="104"/>
      <c r="J23" s="104"/>
      <c r="K23" s="104"/>
      <c r="L23" s="104"/>
      <c r="M23" s="61"/>
      <c r="Q23" s="54" t="s">
        <v>50</v>
      </c>
    </row>
    <row r="24" spans="1:48" ht="30.95" customHeight="1">
      <c r="A24" s="61"/>
      <c r="B24" s="61"/>
      <c r="C24" s="61"/>
      <c r="D24" s="61"/>
      <c r="E24" s="104"/>
      <c r="F24" s="104"/>
      <c r="G24" s="104"/>
      <c r="H24" s="104"/>
      <c r="I24" s="104"/>
      <c r="J24" s="104"/>
      <c r="K24" s="104"/>
      <c r="L24" s="104"/>
      <c r="M24" s="61"/>
      <c r="Q24" s="54" t="s">
        <v>50</v>
      </c>
    </row>
    <row r="25" spans="1:48" ht="30.95" customHeight="1">
      <c r="A25" s="61"/>
      <c r="B25" s="61"/>
      <c r="C25" s="61"/>
      <c r="D25" s="61"/>
      <c r="E25" s="104"/>
      <c r="F25" s="104"/>
      <c r="G25" s="104"/>
      <c r="H25" s="104"/>
      <c r="I25" s="104"/>
      <c r="J25" s="104"/>
      <c r="K25" s="104"/>
      <c r="L25" s="104"/>
      <c r="M25" s="61"/>
      <c r="Q25" s="54" t="s">
        <v>50</v>
      </c>
    </row>
    <row r="26" spans="1:48" ht="30.95" customHeight="1">
      <c r="A26" s="61"/>
      <c r="B26" s="61"/>
      <c r="C26" s="61"/>
      <c r="D26" s="61"/>
      <c r="E26" s="104"/>
      <c r="F26" s="104"/>
      <c r="G26" s="104"/>
      <c r="H26" s="104"/>
      <c r="I26" s="104"/>
      <c r="J26" s="104"/>
      <c r="K26" s="104"/>
      <c r="L26" s="104"/>
      <c r="M26" s="61"/>
      <c r="Q26" s="54" t="s">
        <v>50</v>
      </c>
    </row>
    <row r="27" spans="1:48" ht="30.95" customHeight="1">
      <c r="A27" s="60" t="s">
        <v>77</v>
      </c>
      <c r="B27" s="61"/>
      <c r="C27" s="61"/>
      <c r="D27" s="61"/>
      <c r="E27" s="104"/>
      <c r="F27" s="104"/>
      <c r="G27" s="104"/>
      <c r="H27" s="104"/>
      <c r="I27" s="104"/>
      <c r="J27" s="104"/>
      <c r="K27" s="104"/>
      <c r="L27" s="104"/>
      <c r="M27" s="61"/>
      <c r="N27" s="50" t="s">
        <v>78</v>
      </c>
    </row>
    <row r="28" spans="1:48" ht="30.95" customHeight="1">
      <c r="A28" s="60" t="s">
        <v>79</v>
      </c>
      <c r="B28" s="60" t="s">
        <v>130</v>
      </c>
      <c r="C28" s="61"/>
      <c r="D28" s="61"/>
      <c r="E28" s="104"/>
      <c r="F28" s="104"/>
      <c r="G28" s="104"/>
      <c r="H28" s="104"/>
      <c r="I28" s="104"/>
      <c r="J28" s="104"/>
      <c r="K28" s="104"/>
      <c r="L28" s="104"/>
      <c r="M28" s="61"/>
      <c r="Q28" s="54" t="s">
        <v>80</v>
      </c>
    </row>
    <row r="29" spans="1:48" ht="30.95" customHeight="1">
      <c r="A29" s="60" t="s">
        <v>81</v>
      </c>
      <c r="B29" s="60" t="s">
        <v>82</v>
      </c>
      <c r="C29" s="60" t="s">
        <v>83</v>
      </c>
      <c r="D29" s="61">
        <v>19</v>
      </c>
      <c r="E29" s="104"/>
      <c r="F29" s="104"/>
      <c r="G29" s="104"/>
      <c r="H29" s="104"/>
      <c r="I29" s="104"/>
      <c r="J29" s="104"/>
      <c r="K29" s="104"/>
      <c r="L29" s="104"/>
      <c r="M29" s="60" t="s">
        <v>84</v>
      </c>
      <c r="N29" s="54" t="s">
        <v>7989</v>
      </c>
      <c r="O29" s="54" t="s">
        <v>47</v>
      </c>
      <c r="P29" s="54" t="s">
        <v>47</v>
      </c>
      <c r="Q29" s="54" t="s">
        <v>80</v>
      </c>
      <c r="R29" s="54" t="s">
        <v>55</v>
      </c>
      <c r="S29" s="54" t="s">
        <v>56</v>
      </c>
      <c r="T29" s="54" t="s">
        <v>56</v>
      </c>
      <c r="AR29" s="54" t="s">
        <v>47</v>
      </c>
      <c r="AS29" s="54" t="s">
        <v>47</v>
      </c>
      <c r="AU29" s="54" t="s">
        <v>7990</v>
      </c>
      <c r="AV29" s="50">
        <v>175</v>
      </c>
    </row>
    <row r="30" spans="1:48" ht="30.95" customHeight="1">
      <c r="A30" s="60" t="s">
        <v>81</v>
      </c>
      <c r="B30" s="60" t="s">
        <v>85</v>
      </c>
      <c r="C30" s="60" t="s">
        <v>83</v>
      </c>
      <c r="D30" s="61">
        <v>2</v>
      </c>
      <c r="E30" s="104"/>
      <c r="F30" s="104"/>
      <c r="G30" s="104"/>
      <c r="H30" s="104"/>
      <c r="I30" s="104"/>
      <c r="J30" s="104"/>
      <c r="K30" s="104"/>
      <c r="L30" s="104"/>
      <c r="M30" s="60" t="s">
        <v>86</v>
      </c>
      <c r="N30" s="54" t="s">
        <v>7991</v>
      </c>
      <c r="O30" s="54" t="s">
        <v>47</v>
      </c>
      <c r="P30" s="54" t="s">
        <v>47</v>
      </c>
      <c r="Q30" s="54" t="s">
        <v>80</v>
      </c>
      <c r="R30" s="54" t="s">
        <v>55</v>
      </c>
      <c r="S30" s="54" t="s">
        <v>56</v>
      </c>
      <c r="T30" s="54" t="s">
        <v>56</v>
      </c>
      <c r="AR30" s="54" t="s">
        <v>47</v>
      </c>
      <c r="AS30" s="54" t="s">
        <v>47</v>
      </c>
      <c r="AU30" s="54" t="s">
        <v>7992</v>
      </c>
      <c r="AV30" s="50">
        <v>176</v>
      </c>
    </row>
    <row r="31" spans="1:48" ht="30.95" customHeight="1">
      <c r="A31" s="60" t="s">
        <v>87</v>
      </c>
      <c r="B31" s="60" t="s">
        <v>88</v>
      </c>
      <c r="C31" s="60" t="s">
        <v>71</v>
      </c>
      <c r="D31" s="61">
        <v>2113</v>
      </c>
      <c r="E31" s="104"/>
      <c r="F31" s="104"/>
      <c r="G31" s="104"/>
      <c r="H31" s="104"/>
      <c r="I31" s="104"/>
      <c r="J31" s="104"/>
      <c r="K31" s="104"/>
      <c r="L31" s="104"/>
      <c r="M31" s="60" t="s">
        <v>89</v>
      </c>
      <c r="N31" s="54" t="s">
        <v>7993</v>
      </c>
      <c r="O31" s="54" t="s">
        <v>47</v>
      </c>
      <c r="P31" s="54" t="s">
        <v>47</v>
      </c>
      <c r="Q31" s="54" t="s">
        <v>80</v>
      </c>
      <c r="R31" s="54" t="s">
        <v>55</v>
      </c>
      <c r="S31" s="54" t="s">
        <v>56</v>
      </c>
      <c r="T31" s="54" t="s">
        <v>56</v>
      </c>
      <c r="AR31" s="54" t="s">
        <v>47</v>
      </c>
      <c r="AS31" s="54" t="s">
        <v>47</v>
      </c>
      <c r="AU31" s="54" t="s">
        <v>7994</v>
      </c>
      <c r="AV31" s="50">
        <v>177</v>
      </c>
    </row>
    <row r="32" spans="1:48" ht="30.95" customHeight="1">
      <c r="A32" s="60" t="s">
        <v>87</v>
      </c>
      <c r="B32" s="60" t="s">
        <v>90</v>
      </c>
      <c r="C32" s="60" t="s">
        <v>71</v>
      </c>
      <c r="D32" s="61">
        <v>992</v>
      </c>
      <c r="E32" s="104"/>
      <c r="F32" s="104"/>
      <c r="G32" s="104"/>
      <c r="H32" s="104"/>
      <c r="I32" s="104"/>
      <c r="J32" s="104"/>
      <c r="K32" s="104"/>
      <c r="L32" s="104"/>
      <c r="M32" s="60" t="s">
        <v>91</v>
      </c>
      <c r="N32" s="54" t="s">
        <v>7995</v>
      </c>
      <c r="O32" s="54" t="s">
        <v>47</v>
      </c>
      <c r="P32" s="54" t="s">
        <v>47</v>
      </c>
      <c r="Q32" s="54" t="s">
        <v>80</v>
      </c>
      <c r="R32" s="54" t="s">
        <v>55</v>
      </c>
      <c r="S32" s="54" t="s">
        <v>56</v>
      </c>
      <c r="T32" s="54" t="s">
        <v>56</v>
      </c>
      <c r="AR32" s="54" t="s">
        <v>47</v>
      </c>
      <c r="AS32" s="54" t="s">
        <v>47</v>
      </c>
      <c r="AU32" s="54" t="s">
        <v>7996</v>
      </c>
      <c r="AV32" s="50">
        <v>178</v>
      </c>
    </row>
    <row r="33" spans="1:48" ht="30.95" customHeight="1">
      <c r="A33" s="60" t="s">
        <v>87</v>
      </c>
      <c r="B33" s="60" t="s">
        <v>92</v>
      </c>
      <c r="C33" s="60" t="s">
        <v>71</v>
      </c>
      <c r="D33" s="61">
        <v>88</v>
      </c>
      <c r="E33" s="104"/>
      <c r="F33" s="104"/>
      <c r="G33" s="104"/>
      <c r="H33" s="104"/>
      <c r="I33" s="104"/>
      <c r="J33" s="104"/>
      <c r="K33" s="104"/>
      <c r="L33" s="104"/>
      <c r="M33" s="60" t="s">
        <v>93</v>
      </c>
      <c r="N33" s="54" t="s">
        <v>7997</v>
      </c>
      <c r="O33" s="54" t="s">
        <v>47</v>
      </c>
      <c r="P33" s="54" t="s">
        <v>47</v>
      </c>
      <c r="Q33" s="54" t="s">
        <v>80</v>
      </c>
      <c r="R33" s="54" t="s">
        <v>55</v>
      </c>
      <c r="S33" s="54" t="s">
        <v>56</v>
      </c>
      <c r="T33" s="54" t="s">
        <v>56</v>
      </c>
      <c r="AR33" s="54" t="s">
        <v>47</v>
      </c>
      <c r="AS33" s="54" t="s">
        <v>47</v>
      </c>
      <c r="AU33" s="54" t="s">
        <v>7998</v>
      </c>
      <c r="AV33" s="50">
        <v>180</v>
      </c>
    </row>
    <row r="34" spans="1:48" ht="30.95" customHeight="1">
      <c r="A34" s="60" t="s">
        <v>94</v>
      </c>
      <c r="B34" s="60" t="s">
        <v>95</v>
      </c>
      <c r="C34" s="60" t="s">
        <v>71</v>
      </c>
      <c r="D34" s="61">
        <v>2605</v>
      </c>
      <c r="E34" s="104"/>
      <c r="F34" s="104"/>
      <c r="G34" s="104"/>
      <c r="H34" s="104"/>
      <c r="I34" s="104"/>
      <c r="J34" s="104"/>
      <c r="K34" s="104"/>
      <c r="L34" s="104"/>
      <c r="M34" s="60" t="s">
        <v>96</v>
      </c>
      <c r="N34" s="54" t="s">
        <v>7999</v>
      </c>
      <c r="O34" s="54" t="s">
        <v>47</v>
      </c>
      <c r="P34" s="54" t="s">
        <v>47</v>
      </c>
      <c r="Q34" s="54" t="s">
        <v>80</v>
      </c>
      <c r="R34" s="54" t="s">
        <v>55</v>
      </c>
      <c r="S34" s="54" t="s">
        <v>56</v>
      </c>
      <c r="T34" s="54" t="s">
        <v>56</v>
      </c>
      <c r="AR34" s="54" t="s">
        <v>47</v>
      </c>
      <c r="AS34" s="54" t="s">
        <v>47</v>
      </c>
      <c r="AU34" s="54" t="s">
        <v>8000</v>
      </c>
      <c r="AV34" s="50">
        <v>179</v>
      </c>
    </row>
    <row r="35" spans="1:48" ht="30.95" customHeight="1">
      <c r="A35" s="60" t="s">
        <v>97</v>
      </c>
      <c r="B35" s="60" t="s">
        <v>47</v>
      </c>
      <c r="C35" s="60" t="s">
        <v>63</v>
      </c>
      <c r="D35" s="61">
        <v>18</v>
      </c>
      <c r="E35" s="104"/>
      <c r="F35" s="104"/>
      <c r="G35" s="104"/>
      <c r="H35" s="104"/>
      <c r="I35" s="104"/>
      <c r="J35" s="104"/>
      <c r="K35" s="104"/>
      <c r="L35" s="104"/>
      <c r="M35" s="60" t="s">
        <v>98</v>
      </c>
      <c r="N35" s="54" t="s">
        <v>8001</v>
      </c>
      <c r="O35" s="54" t="s">
        <v>47</v>
      </c>
      <c r="P35" s="54" t="s">
        <v>47</v>
      </c>
      <c r="Q35" s="54" t="s">
        <v>80</v>
      </c>
      <c r="R35" s="54" t="s">
        <v>55</v>
      </c>
      <c r="S35" s="54" t="s">
        <v>56</v>
      </c>
      <c r="T35" s="54" t="s">
        <v>56</v>
      </c>
      <c r="AR35" s="54" t="s">
        <v>47</v>
      </c>
      <c r="AS35" s="54" t="s">
        <v>47</v>
      </c>
      <c r="AU35" s="54" t="s">
        <v>8002</v>
      </c>
      <c r="AV35" s="50">
        <v>181</v>
      </c>
    </row>
    <row r="36" spans="1:48" ht="30.95" customHeight="1">
      <c r="A36" s="60" t="s">
        <v>99</v>
      </c>
      <c r="B36" s="60" t="s">
        <v>47</v>
      </c>
      <c r="C36" s="60" t="s">
        <v>63</v>
      </c>
      <c r="D36" s="61">
        <v>7</v>
      </c>
      <c r="E36" s="104"/>
      <c r="F36" s="104"/>
      <c r="G36" s="104"/>
      <c r="H36" s="104"/>
      <c r="I36" s="104"/>
      <c r="J36" s="104"/>
      <c r="K36" s="104"/>
      <c r="L36" s="104"/>
      <c r="M36" s="60" t="s">
        <v>100</v>
      </c>
      <c r="N36" s="54" t="s">
        <v>8003</v>
      </c>
      <c r="O36" s="54" t="s">
        <v>47</v>
      </c>
      <c r="P36" s="54" t="s">
        <v>47</v>
      </c>
      <c r="Q36" s="54" t="s">
        <v>80</v>
      </c>
      <c r="R36" s="54" t="s">
        <v>55</v>
      </c>
      <c r="S36" s="54" t="s">
        <v>56</v>
      </c>
      <c r="T36" s="54" t="s">
        <v>56</v>
      </c>
      <c r="AR36" s="54" t="s">
        <v>47</v>
      </c>
      <c r="AS36" s="54" t="s">
        <v>47</v>
      </c>
      <c r="AU36" s="54" t="s">
        <v>8004</v>
      </c>
      <c r="AV36" s="50">
        <v>182</v>
      </c>
    </row>
    <row r="37" spans="1:48" ht="30.95" customHeight="1">
      <c r="A37" s="60" t="s">
        <v>101</v>
      </c>
      <c r="B37" s="60" t="s">
        <v>102</v>
      </c>
      <c r="C37" s="60" t="s">
        <v>71</v>
      </c>
      <c r="D37" s="61">
        <v>110</v>
      </c>
      <c r="E37" s="104"/>
      <c r="F37" s="104"/>
      <c r="G37" s="104"/>
      <c r="H37" s="104"/>
      <c r="I37" s="104"/>
      <c r="J37" s="104"/>
      <c r="K37" s="104"/>
      <c r="L37" s="104"/>
      <c r="M37" s="60" t="s">
        <v>103</v>
      </c>
      <c r="N37" s="54" t="s">
        <v>8005</v>
      </c>
      <c r="O37" s="54" t="s">
        <v>47</v>
      </c>
      <c r="P37" s="54" t="s">
        <v>47</v>
      </c>
      <c r="Q37" s="54" t="s">
        <v>80</v>
      </c>
      <c r="R37" s="54" t="s">
        <v>55</v>
      </c>
      <c r="S37" s="54" t="s">
        <v>56</v>
      </c>
      <c r="T37" s="54" t="s">
        <v>56</v>
      </c>
      <c r="AR37" s="54" t="s">
        <v>47</v>
      </c>
      <c r="AS37" s="54" t="s">
        <v>47</v>
      </c>
      <c r="AU37" s="54" t="s">
        <v>8006</v>
      </c>
      <c r="AV37" s="50">
        <v>183</v>
      </c>
    </row>
    <row r="38" spans="1:48" ht="30.95" customHeight="1">
      <c r="A38" s="60" t="s">
        <v>101</v>
      </c>
      <c r="B38" s="60" t="s">
        <v>104</v>
      </c>
      <c r="C38" s="60" t="s">
        <v>71</v>
      </c>
      <c r="D38" s="61">
        <v>2021</v>
      </c>
      <c r="E38" s="104"/>
      <c r="F38" s="104"/>
      <c r="G38" s="104"/>
      <c r="H38" s="104"/>
      <c r="I38" s="104"/>
      <c r="J38" s="104"/>
      <c r="K38" s="104"/>
      <c r="L38" s="104"/>
      <c r="M38" s="60" t="s">
        <v>105</v>
      </c>
      <c r="N38" s="54" t="s">
        <v>8007</v>
      </c>
      <c r="O38" s="54" t="s">
        <v>47</v>
      </c>
      <c r="P38" s="54" t="s">
        <v>47</v>
      </c>
      <c r="Q38" s="54" t="s">
        <v>80</v>
      </c>
      <c r="R38" s="54" t="s">
        <v>55</v>
      </c>
      <c r="S38" s="54" t="s">
        <v>56</v>
      </c>
      <c r="T38" s="54" t="s">
        <v>56</v>
      </c>
      <c r="AR38" s="54" t="s">
        <v>47</v>
      </c>
      <c r="AS38" s="54" t="s">
        <v>47</v>
      </c>
      <c r="AU38" s="54" t="s">
        <v>8008</v>
      </c>
      <c r="AV38" s="50">
        <v>184</v>
      </c>
    </row>
    <row r="39" spans="1:48" ht="30.95" customHeight="1">
      <c r="A39" s="60" t="s">
        <v>106</v>
      </c>
      <c r="B39" s="60" t="s">
        <v>107</v>
      </c>
      <c r="C39" s="60" t="s">
        <v>108</v>
      </c>
      <c r="D39" s="61">
        <v>6</v>
      </c>
      <c r="E39" s="104"/>
      <c r="F39" s="104"/>
      <c r="G39" s="104"/>
      <c r="H39" s="104"/>
      <c r="I39" s="104"/>
      <c r="J39" s="104"/>
      <c r="K39" s="104"/>
      <c r="L39" s="104"/>
      <c r="M39" s="60" t="s">
        <v>109</v>
      </c>
      <c r="N39" s="54" t="s">
        <v>8009</v>
      </c>
      <c r="O39" s="54" t="s">
        <v>47</v>
      </c>
      <c r="P39" s="54" t="s">
        <v>47</v>
      </c>
      <c r="Q39" s="54" t="s">
        <v>80</v>
      </c>
      <c r="R39" s="54" t="s">
        <v>55</v>
      </c>
      <c r="S39" s="54" t="s">
        <v>56</v>
      </c>
      <c r="T39" s="54" t="s">
        <v>56</v>
      </c>
      <c r="AR39" s="54" t="s">
        <v>47</v>
      </c>
      <c r="AS39" s="54" t="s">
        <v>47</v>
      </c>
      <c r="AU39" s="54" t="s">
        <v>8010</v>
      </c>
      <c r="AV39" s="50">
        <v>186</v>
      </c>
    </row>
    <row r="40" spans="1:48" ht="30.95" customHeight="1">
      <c r="A40" s="60" t="s">
        <v>106</v>
      </c>
      <c r="B40" s="60" t="s">
        <v>110</v>
      </c>
      <c r="C40" s="60" t="s">
        <v>108</v>
      </c>
      <c r="D40" s="61">
        <v>106</v>
      </c>
      <c r="E40" s="104"/>
      <c r="F40" s="104"/>
      <c r="G40" s="104"/>
      <c r="H40" s="104"/>
      <c r="I40" s="104"/>
      <c r="J40" s="104"/>
      <c r="K40" s="104"/>
      <c r="L40" s="104"/>
      <c r="M40" s="60" t="s">
        <v>111</v>
      </c>
      <c r="N40" s="54" t="s">
        <v>8011</v>
      </c>
      <c r="O40" s="54" t="s">
        <v>47</v>
      </c>
      <c r="P40" s="54" t="s">
        <v>47</v>
      </c>
      <c r="Q40" s="54" t="s">
        <v>80</v>
      </c>
      <c r="R40" s="54" t="s">
        <v>55</v>
      </c>
      <c r="S40" s="54" t="s">
        <v>56</v>
      </c>
      <c r="T40" s="54" t="s">
        <v>56</v>
      </c>
      <c r="AR40" s="54" t="s">
        <v>47</v>
      </c>
      <c r="AS40" s="54" t="s">
        <v>47</v>
      </c>
      <c r="AU40" s="54" t="s">
        <v>8012</v>
      </c>
      <c r="AV40" s="50">
        <v>185</v>
      </c>
    </row>
    <row r="41" spans="1:48" ht="30.95" customHeight="1">
      <c r="A41" s="60" t="s">
        <v>112</v>
      </c>
      <c r="B41" s="60" t="s">
        <v>113</v>
      </c>
      <c r="C41" s="60" t="s">
        <v>71</v>
      </c>
      <c r="D41" s="61">
        <v>2454</v>
      </c>
      <c r="E41" s="104"/>
      <c r="F41" s="104"/>
      <c r="G41" s="104"/>
      <c r="H41" s="104"/>
      <c r="I41" s="104"/>
      <c r="J41" s="104"/>
      <c r="K41" s="104"/>
      <c r="L41" s="104"/>
      <c r="M41" s="60" t="s">
        <v>114</v>
      </c>
      <c r="N41" s="54" t="s">
        <v>8013</v>
      </c>
      <c r="O41" s="54" t="s">
        <v>47</v>
      </c>
      <c r="P41" s="54" t="s">
        <v>47</v>
      </c>
      <c r="Q41" s="54" t="s">
        <v>80</v>
      </c>
      <c r="R41" s="54" t="s">
        <v>55</v>
      </c>
      <c r="S41" s="54" t="s">
        <v>56</v>
      </c>
      <c r="T41" s="54" t="s">
        <v>56</v>
      </c>
      <c r="AR41" s="54" t="s">
        <v>47</v>
      </c>
      <c r="AS41" s="54" t="s">
        <v>47</v>
      </c>
      <c r="AU41" s="54" t="s">
        <v>8014</v>
      </c>
      <c r="AV41" s="50">
        <v>187</v>
      </c>
    </row>
    <row r="42" spans="1:48" ht="30.95" customHeight="1">
      <c r="A42" s="60" t="s">
        <v>115</v>
      </c>
      <c r="B42" s="60" t="s">
        <v>116</v>
      </c>
      <c r="C42" s="60" t="s">
        <v>71</v>
      </c>
      <c r="D42" s="61">
        <v>2454</v>
      </c>
      <c r="E42" s="104"/>
      <c r="F42" s="104"/>
      <c r="G42" s="104"/>
      <c r="H42" s="104"/>
      <c r="I42" s="104"/>
      <c r="J42" s="104"/>
      <c r="K42" s="104"/>
      <c r="L42" s="104"/>
      <c r="M42" s="60" t="s">
        <v>117</v>
      </c>
      <c r="N42" s="54" t="s">
        <v>8015</v>
      </c>
      <c r="O42" s="54" t="s">
        <v>47</v>
      </c>
      <c r="P42" s="54" t="s">
        <v>47</v>
      </c>
      <c r="Q42" s="54" t="s">
        <v>80</v>
      </c>
      <c r="R42" s="54" t="s">
        <v>55</v>
      </c>
      <c r="S42" s="54" t="s">
        <v>56</v>
      </c>
      <c r="T42" s="54" t="s">
        <v>56</v>
      </c>
      <c r="AR42" s="54" t="s">
        <v>47</v>
      </c>
      <c r="AS42" s="54" t="s">
        <v>47</v>
      </c>
      <c r="AU42" s="54" t="s">
        <v>8016</v>
      </c>
      <c r="AV42" s="50">
        <v>188</v>
      </c>
    </row>
    <row r="43" spans="1:48" ht="30.95" customHeight="1">
      <c r="A43" s="60" t="s">
        <v>118</v>
      </c>
      <c r="B43" s="60" t="s">
        <v>116</v>
      </c>
      <c r="C43" s="60" t="s">
        <v>71</v>
      </c>
      <c r="D43" s="61">
        <v>2454</v>
      </c>
      <c r="E43" s="104"/>
      <c r="F43" s="104"/>
      <c r="G43" s="104"/>
      <c r="H43" s="104"/>
      <c r="I43" s="104"/>
      <c r="J43" s="104"/>
      <c r="K43" s="104"/>
      <c r="L43" s="104"/>
      <c r="M43" s="60" t="s">
        <v>119</v>
      </c>
      <c r="N43" s="54" t="s">
        <v>8017</v>
      </c>
      <c r="O43" s="54" t="s">
        <v>47</v>
      </c>
      <c r="P43" s="54" t="s">
        <v>47</v>
      </c>
      <c r="Q43" s="54" t="s">
        <v>80</v>
      </c>
      <c r="R43" s="54" t="s">
        <v>55</v>
      </c>
      <c r="S43" s="54" t="s">
        <v>56</v>
      </c>
      <c r="T43" s="54" t="s">
        <v>56</v>
      </c>
      <c r="AR43" s="54" t="s">
        <v>47</v>
      </c>
      <c r="AS43" s="54" t="s">
        <v>47</v>
      </c>
      <c r="AU43" s="54" t="s">
        <v>8018</v>
      </c>
      <c r="AV43" s="50">
        <v>189</v>
      </c>
    </row>
    <row r="44" spans="1:48" ht="30.95" customHeight="1">
      <c r="A44" s="60" t="s">
        <v>120</v>
      </c>
      <c r="B44" s="60" t="s">
        <v>121</v>
      </c>
      <c r="C44" s="60" t="s">
        <v>71</v>
      </c>
      <c r="D44" s="61">
        <v>2880</v>
      </c>
      <c r="E44" s="104"/>
      <c r="F44" s="104"/>
      <c r="G44" s="104"/>
      <c r="H44" s="104"/>
      <c r="I44" s="104"/>
      <c r="J44" s="104"/>
      <c r="K44" s="104"/>
      <c r="L44" s="104"/>
      <c r="M44" s="60" t="s">
        <v>122</v>
      </c>
      <c r="N44" s="54" t="s">
        <v>8019</v>
      </c>
      <c r="O44" s="54" t="s">
        <v>47</v>
      </c>
      <c r="P44" s="54" t="s">
        <v>47</v>
      </c>
      <c r="Q44" s="54" t="s">
        <v>80</v>
      </c>
      <c r="R44" s="54" t="s">
        <v>55</v>
      </c>
      <c r="S44" s="54" t="s">
        <v>56</v>
      </c>
      <c r="T44" s="54" t="s">
        <v>56</v>
      </c>
      <c r="AR44" s="54" t="s">
        <v>47</v>
      </c>
      <c r="AS44" s="54" t="s">
        <v>47</v>
      </c>
      <c r="AU44" s="54" t="s">
        <v>8020</v>
      </c>
      <c r="AV44" s="50">
        <v>190</v>
      </c>
    </row>
    <row r="45" spans="1:48" ht="30.95" customHeight="1">
      <c r="A45" s="60" t="s">
        <v>123</v>
      </c>
      <c r="B45" s="60" t="s">
        <v>124</v>
      </c>
      <c r="C45" s="60" t="s">
        <v>71</v>
      </c>
      <c r="D45" s="61">
        <v>581</v>
      </c>
      <c r="E45" s="104"/>
      <c r="F45" s="104"/>
      <c r="G45" s="104"/>
      <c r="H45" s="104"/>
      <c r="I45" s="104"/>
      <c r="J45" s="104"/>
      <c r="K45" s="104"/>
      <c r="L45" s="104"/>
      <c r="M45" s="60" t="s">
        <v>125</v>
      </c>
      <c r="N45" s="54" t="s">
        <v>8021</v>
      </c>
      <c r="O45" s="54" t="s">
        <v>47</v>
      </c>
      <c r="P45" s="54" t="s">
        <v>47</v>
      </c>
      <c r="Q45" s="54" t="s">
        <v>80</v>
      </c>
      <c r="R45" s="54" t="s">
        <v>55</v>
      </c>
      <c r="S45" s="54" t="s">
        <v>56</v>
      </c>
      <c r="T45" s="54" t="s">
        <v>56</v>
      </c>
      <c r="AR45" s="54" t="s">
        <v>47</v>
      </c>
      <c r="AS45" s="54" t="s">
        <v>47</v>
      </c>
      <c r="AU45" s="54" t="s">
        <v>8022</v>
      </c>
      <c r="AV45" s="50">
        <v>191</v>
      </c>
    </row>
    <row r="46" spans="1:48" ht="30.95" customHeight="1">
      <c r="A46" s="60" t="s">
        <v>126</v>
      </c>
      <c r="B46" s="60" t="s">
        <v>47</v>
      </c>
      <c r="C46" s="60" t="s">
        <v>71</v>
      </c>
      <c r="D46" s="61">
        <v>2454</v>
      </c>
      <c r="E46" s="104"/>
      <c r="F46" s="104"/>
      <c r="G46" s="104"/>
      <c r="H46" s="104"/>
      <c r="I46" s="104"/>
      <c r="J46" s="104"/>
      <c r="K46" s="104"/>
      <c r="L46" s="104"/>
      <c r="M46" s="60" t="s">
        <v>127</v>
      </c>
      <c r="N46" s="54" t="s">
        <v>8023</v>
      </c>
      <c r="O46" s="54" t="s">
        <v>47</v>
      </c>
      <c r="P46" s="54" t="s">
        <v>47</v>
      </c>
      <c r="Q46" s="54" t="s">
        <v>80</v>
      </c>
      <c r="R46" s="54" t="s">
        <v>55</v>
      </c>
      <c r="S46" s="54" t="s">
        <v>56</v>
      </c>
      <c r="T46" s="54" t="s">
        <v>56</v>
      </c>
      <c r="AR46" s="54" t="s">
        <v>47</v>
      </c>
      <c r="AS46" s="54" t="s">
        <v>47</v>
      </c>
      <c r="AU46" s="54" t="s">
        <v>8024</v>
      </c>
      <c r="AV46" s="50">
        <v>192</v>
      </c>
    </row>
    <row r="47" spans="1:48" ht="30.95" customHeight="1">
      <c r="A47" s="61"/>
      <c r="B47" s="61"/>
      <c r="C47" s="61"/>
      <c r="D47" s="61"/>
      <c r="E47" s="104"/>
      <c r="F47" s="104"/>
      <c r="G47" s="104"/>
      <c r="H47" s="104"/>
      <c r="I47" s="104"/>
      <c r="J47" s="104"/>
      <c r="K47" s="104"/>
      <c r="L47" s="104"/>
      <c r="M47" s="61"/>
      <c r="Q47" s="54" t="s">
        <v>80</v>
      </c>
    </row>
    <row r="48" spans="1:48" ht="30.95" customHeight="1">
      <c r="A48" s="61"/>
      <c r="B48" s="61"/>
      <c r="C48" s="61"/>
      <c r="D48" s="61"/>
      <c r="E48" s="104"/>
      <c r="F48" s="104"/>
      <c r="G48" s="104"/>
      <c r="H48" s="104"/>
      <c r="I48" s="104"/>
      <c r="J48" s="104"/>
      <c r="K48" s="104"/>
      <c r="L48" s="104"/>
      <c r="M48" s="61"/>
      <c r="Q48" s="54" t="s">
        <v>80</v>
      </c>
    </row>
    <row r="49" spans="1:48" ht="30.95" customHeight="1">
      <c r="A49" s="61"/>
      <c r="B49" s="61"/>
      <c r="C49" s="61"/>
      <c r="D49" s="61"/>
      <c r="E49" s="104"/>
      <c r="F49" s="104"/>
      <c r="G49" s="104"/>
      <c r="H49" s="104"/>
      <c r="I49" s="104"/>
      <c r="J49" s="104"/>
      <c r="K49" s="104"/>
      <c r="L49" s="104"/>
      <c r="M49" s="61"/>
      <c r="Q49" s="54" t="s">
        <v>80</v>
      </c>
    </row>
    <row r="50" spans="1:48" ht="30.95" customHeight="1">
      <c r="A50" s="61"/>
      <c r="B50" s="61"/>
      <c r="C50" s="61"/>
      <c r="D50" s="61"/>
      <c r="E50" s="104"/>
      <c r="F50" s="104"/>
      <c r="G50" s="104"/>
      <c r="H50" s="104"/>
      <c r="I50" s="104"/>
      <c r="J50" s="104"/>
      <c r="K50" s="104"/>
      <c r="L50" s="104"/>
      <c r="M50" s="61"/>
      <c r="Q50" s="54" t="s">
        <v>80</v>
      </c>
    </row>
    <row r="51" spans="1:48" ht="30.95" customHeight="1">
      <c r="A51" s="60" t="s">
        <v>77</v>
      </c>
      <c r="B51" s="61"/>
      <c r="C51" s="61"/>
      <c r="D51" s="61"/>
      <c r="E51" s="104"/>
      <c r="F51" s="104"/>
      <c r="G51" s="104"/>
      <c r="H51" s="104"/>
      <c r="I51" s="104"/>
      <c r="J51" s="104"/>
      <c r="K51" s="104"/>
      <c r="L51" s="104"/>
      <c r="M51" s="61"/>
      <c r="N51" s="50" t="s">
        <v>78</v>
      </c>
    </row>
    <row r="52" spans="1:48" ht="30.95" customHeight="1">
      <c r="A52" s="60" t="s">
        <v>128</v>
      </c>
      <c r="B52" s="60" t="s">
        <v>8025</v>
      </c>
      <c r="C52" s="61"/>
      <c r="D52" s="61"/>
      <c r="E52" s="104"/>
      <c r="F52" s="104"/>
      <c r="G52" s="104"/>
      <c r="H52" s="104"/>
      <c r="I52" s="104"/>
      <c r="J52" s="104"/>
      <c r="K52" s="104"/>
      <c r="L52" s="104"/>
      <c r="M52" s="61"/>
      <c r="Q52" s="54" t="s">
        <v>129</v>
      </c>
    </row>
    <row r="53" spans="1:48" ht="30.95" customHeight="1">
      <c r="A53" s="60" t="s">
        <v>131</v>
      </c>
      <c r="B53" s="60" t="s">
        <v>132</v>
      </c>
      <c r="C53" s="60" t="s">
        <v>59</v>
      </c>
      <c r="D53" s="61">
        <v>26</v>
      </c>
      <c r="E53" s="104"/>
      <c r="F53" s="104"/>
      <c r="G53" s="104"/>
      <c r="H53" s="104"/>
      <c r="I53" s="104"/>
      <c r="J53" s="104"/>
      <c r="K53" s="104"/>
      <c r="L53" s="104"/>
      <c r="M53" s="60" t="s">
        <v>2616</v>
      </c>
      <c r="N53" s="54" t="s">
        <v>8026</v>
      </c>
      <c r="O53" s="54" t="s">
        <v>47</v>
      </c>
      <c r="P53" s="54" t="s">
        <v>47</v>
      </c>
      <c r="Q53" s="54" t="s">
        <v>129</v>
      </c>
      <c r="R53" s="54" t="s">
        <v>56</v>
      </c>
      <c r="S53" s="54" t="s">
        <v>56</v>
      </c>
      <c r="T53" s="54" t="s">
        <v>55</v>
      </c>
      <c r="AR53" s="54" t="s">
        <v>47</v>
      </c>
      <c r="AS53" s="54" t="s">
        <v>47</v>
      </c>
      <c r="AU53" s="54" t="s">
        <v>8027</v>
      </c>
      <c r="AV53" s="50">
        <v>336</v>
      </c>
    </row>
    <row r="54" spans="1:48" ht="30.95" customHeight="1">
      <c r="A54" s="60" t="s">
        <v>131</v>
      </c>
      <c r="B54" s="60" t="s">
        <v>134</v>
      </c>
      <c r="C54" s="60" t="s">
        <v>59</v>
      </c>
      <c r="D54" s="61">
        <v>1</v>
      </c>
      <c r="E54" s="104"/>
      <c r="F54" s="104"/>
      <c r="G54" s="104"/>
      <c r="H54" s="104"/>
      <c r="I54" s="104"/>
      <c r="J54" s="104"/>
      <c r="K54" s="104"/>
      <c r="L54" s="104"/>
      <c r="M54" s="60" t="s">
        <v>133</v>
      </c>
      <c r="N54" s="54" t="s">
        <v>8028</v>
      </c>
      <c r="O54" s="54" t="s">
        <v>47</v>
      </c>
      <c r="P54" s="54" t="s">
        <v>47</v>
      </c>
      <c r="Q54" s="54" t="s">
        <v>129</v>
      </c>
      <c r="R54" s="54" t="s">
        <v>56</v>
      </c>
      <c r="S54" s="54" t="s">
        <v>56</v>
      </c>
      <c r="T54" s="54" t="s">
        <v>55</v>
      </c>
      <c r="AR54" s="54" t="s">
        <v>47</v>
      </c>
      <c r="AS54" s="54" t="s">
        <v>47</v>
      </c>
      <c r="AU54" s="54" t="s">
        <v>8029</v>
      </c>
      <c r="AV54" s="50">
        <v>337</v>
      </c>
    </row>
    <row r="55" spans="1:48" ht="30.95" customHeight="1">
      <c r="A55" s="60" t="s">
        <v>136</v>
      </c>
      <c r="B55" s="60" t="s">
        <v>137</v>
      </c>
      <c r="C55" s="60" t="s">
        <v>59</v>
      </c>
      <c r="D55" s="61">
        <v>26</v>
      </c>
      <c r="E55" s="104"/>
      <c r="F55" s="104"/>
      <c r="G55" s="104"/>
      <c r="H55" s="104"/>
      <c r="I55" s="104"/>
      <c r="J55" s="104"/>
      <c r="K55" s="104"/>
      <c r="L55" s="104"/>
      <c r="M55" s="60" t="s">
        <v>135</v>
      </c>
      <c r="N55" s="54" t="s">
        <v>8030</v>
      </c>
      <c r="O55" s="54" t="s">
        <v>47</v>
      </c>
      <c r="P55" s="54" t="s">
        <v>47</v>
      </c>
      <c r="Q55" s="54" t="s">
        <v>129</v>
      </c>
      <c r="R55" s="54" t="s">
        <v>56</v>
      </c>
      <c r="S55" s="54" t="s">
        <v>56</v>
      </c>
      <c r="T55" s="54" t="s">
        <v>55</v>
      </c>
      <c r="AR55" s="54" t="s">
        <v>47</v>
      </c>
      <c r="AS55" s="54" t="s">
        <v>47</v>
      </c>
      <c r="AU55" s="54" t="s">
        <v>8031</v>
      </c>
      <c r="AV55" s="50">
        <v>338</v>
      </c>
    </row>
    <row r="56" spans="1:48" ht="30.95" customHeight="1">
      <c r="A56" s="60" t="s">
        <v>139</v>
      </c>
      <c r="B56" s="60" t="s">
        <v>140</v>
      </c>
      <c r="C56" s="60" t="s">
        <v>59</v>
      </c>
      <c r="D56" s="61">
        <v>1</v>
      </c>
      <c r="E56" s="104"/>
      <c r="F56" s="104"/>
      <c r="G56" s="104"/>
      <c r="H56" s="104"/>
      <c r="I56" s="104"/>
      <c r="J56" s="104"/>
      <c r="K56" s="104"/>
      <c r="L56" s="104"/>
      <c r="M56" s="60" t="s">
        <v>138</v>
      </c>
      <c r="N56" s="54" t="s">
        <v>8032</v>
      </c>
      <c r="O56" s="54" t="s">
        <v>47</v>
      </c>
      <c r="P56" s="54" t="s">
        <v>47</v>
      </c>
      <c r="Q56" s="54" t="s">
        <v>129</v>
      </c>
      <c r="R56" s="54" t="s">
        <v>56</v>
      </c>
      <c r="S56" s="54" t="s">
        <v>56</v>
      </c>
      <c r="T56" s="54" t="s">
        <v>55</v>
      </c>
      <c r="AR56" s="54" t="s">
        <v>47</v>
      </c>
      <c r="AS56" s="54" t="s">
        <v>47</v>
      </c>
      <c r="AU56" s="54" t="s">
        <v>8033</v>
      </c>
      <c r="AV56" s="50">
        <v>339</v>
      </c>
    </row>
    <row r="57" spans="1:48" ht="30.95" customHeight="1">
      <c r="A57" s="60" t="s">
        <v>142</v>
      </c>
      <c r="B57" s="60" t="s">
        <v>143</v>
      </c>
      <c r="C57" s="60" t="s">
        <v>53</v>
      </c>
      <c r="D57" s="61">
        <v>60</v>
      </c>
      <c r="E57" s="104"/>
      <c r="F57" s="104"/>
      <c r="G57" s="104"/>
      <c r="H57" s="104"/>
      <c r="I57" s="104"/>
      <c r="J57" s="104"/>
      <c r="K57" s="104"/>
      <c r="L57" s="104"/>
      <c r="M57" s="60" t="s">
        <v>141</v>
      </c>
      <c r="N57" s="54" t="s">
        <v>8034</v>
      </c>
      <c r="O57" s="54" t="s">
        <v>47</v>
      </c>
      <c r="P57" s="54" t="s">
        <v>47</v>
      </c>
      <c r="Q57" s="54" t="s">
        <v>129</v>
      </c>
      <c r="R57" s="54" t="s">
        <v>56</v>
      </c>
      <c r="S57" s="54" t="s">
        <v>56</v>
      </c>
      <c r="T57" s="54" t="s">
        <v>55</v>
      </c>
      <c r="AR57" s="54" t="s">
        <v>47</v>
      </c>
      <c r="AS57" s="54" t="s">
        <v>47</v>
      </c>
      <c r="AU57" s="54" t="s">
        <v>8035</v>
      </c>
      <c r="AV57" s="50">
        <v>340</v>
      </c>
    </row>
    <row r="58" spans="1:48" ht="30.95" customHeight="1">
      <c r="A58" s="60" t="s">
        <v>145</v>
      </c>
      <c r="B58" s="60" t="s">
        <v>143</v>
      </c>
      <c r="C58" s="60" t="s">
        <v>146</v>
      </c>
      <c r="D58" s="61">
        <v>12</v>
      </c>
      <c r="E58" s="104"/>
      <c r="F58" s="104"/>
      <c r="G58" s="104"/>
      <c r="H58" s="104"/>
      <c r="I58" s="104"/>
      <c r="J58" s="104"/>
      <c r="K58" s="104"/>
      <c r="L58" s="104"/>
      <c r="M58" s="60" t="s">
        <v>144</v>
      </c>
      <c r="N58" s="54" t="s">
        <v>8036</v>
      </c>
      <c r="O58" s="54" t="s">
        <v>47</v>
      </c>
      <c r="P58" s="54" t="s">
        <v>47</v>
      </c>
      <c r="Q58" s="54" t="s">
        <v>129</v>
      </c>
      <c r="R58" s="54" t="s">
        <v>56</v>
      </c>
      <c r="S58" s="54" t="s">
        <v>56</v>
      </c>
      <c r="T58" s="54" t="s">
        <v>55</v>
      </c>
      <c r="AR58" s="54" t="s">
        <v>47</v>
      </c>
      <c r="AS58" s="54" t="s">
        <v>47</v>
      </c>
      <c r="AU58" s="54" t="s">
        <v>8037</v>
      </c>
      <c r="AV58" s="50">
        <v>341</v>
      </c>
    </row>
    <row r="59" spans="1:48" ht="30.95" customHeight="1">
      <c r="A59" s="60" t="s">
        <v>148</v>
      </c>
      <c r="B59" s="60" t="s">
        <v>149</v>
      </c>
      <c r="C59" s="60" t="s">
        <v>53</v>
      </c>
      <c r="D59" s="61">
        <v>120</v>
      </c>
      <c r="E59" s="104"/>
      <c r="F59" s="104"/>
      <c r="G59" s="104"/>
      <c r="H59" s="104"/>
      <c r="I59" s="104"/>
      <c r="J59" s="104"/>
      <c r="K59" s="104"/>
      <c r="L59" s="104"/>
      <c r="M59" s="60" t="s">
        <v>147</v>
      </c>
      <c r="N59" s="54" t="s">
        <v>8038</v>
      </c>
      <c r="O59" s="54" t="s">
        <v>47</v>
      </c>
      <c r="P59" s="54" t="s">
        <v>47</v>
      </c>
      <c r="Q59" s="54" t="s">
        <v>129</v>
      </c>
      <c r="R59" s="54" t="s">
        <v>56</v>
      </c>
      <c r="S59" s="54" t="s">
        <v>56</v>
      </c>
      <c r="T59" s="54" t="s">
        <v>55</v>
      </c>
      <c r="AR59" s="54" t="s">
        <v>47</v>
      </c>
      <c r="AS59" s="54" t="s">
        <v>47</v>
      </c>
      <c r="AU59" s="54" t="s">
        <v>8039</v>
      </c>
      <c r="AV59" s="50">
        <v>342</v>
      </c>
    </row>
    <row r="60" spans="1:48" ht="30.95" customHeight="1">
      <c r="A60" s="60" t="s">
        <v>151</v>
      </c>
      <c r="B60" s="60" t="s">
        <v>152</v>
      </c>
      <c r="C60" s="60" t="s">
        <v>146</v>
      </c>
      <c r="D60" s="61">
        <v>1</v>
      </c>
      <c r="E60" s="104"/>
      <c r="F60" s="104"/>
      <c r="G60" s="104"/>
      <c r="H60" s="104"/>
      <c r="I60" s="104"/>
      <c r="J60" s="104"/>
      <c r="K60" s="104"/>
      <c r="L60" s="104"/>
      <c r="M60" s="60" t="s">
        <v>150</v>
      </c>
      <c r="N60" s="54" t="s">
        <v>8040</v>
      </c>
      <c r="O60" s="54" t="s">
        <v>47</v>
      </c>
      <c r="P60" s="54" t="s">
        <v>47</v>
      </c>
      <c r="Q60" s="54" t="s">
        <v>129</v>
      </c>
      <c r="R60" s="54" t="s">
        <v>56</v>
      </c>
      <c r="S60" s="54" t="s">
        <v>56</v>
      </c>
      <c r="T60" s="54" t="s">
        <v>55</v>
      </c>
      <c r="AR60" s="54" t="s">
        <v>47</v>
      </c>
      <c r="AS60" s="54" t="s">
        <v>47</v>
      </c>
      <c r="AU60" s="54" t="s">
        <v>8041</v>
      </c>
      <c r="AV60" s="50">
        <v>343</v>
      </c>
    </row>
    <row r="61" spans="1:48" ht="30.95" customHeight="1">
      <c r="A61" s="60" t="s">
        <v>154</v>
      </c>
      <c r="B61" s="60" t="s">
        <v>47</v>
      </c>
      <c r="C61" s="60" t="s">
        <v>53</v>
      </c>
      <c r="D61" s="61">
        <v>6</v>
      </c>
      <c r="E61" s="104"/>
      <c r="F61" s="104"/>
      <c r="G61" s="104"/>
      <c r="H61" s="104"/>
      <c r="I61" s="104"/>
      <c r="J61" s="104"/>
      <c r="K61" s="104"/>
      <c r="L61" s="104"/>
      <c r="M61" s="60" t="s">
        <v>153</v>
      </c>
      <c r="N61" s="54" t="s">
        <v>8042</v>
      </c>
      <c r="O61" s="54" t="s">
        <v>47</v>
      </c>
      <c r="P61" s="54" t="s">
        <v>47</v>
      </c>
      <c r="Q61" s="54" t="s">
        <v>129</v>
      </c>
      <c r="R61" s="54" t="s">
        <v>56</v>
      </c>
      <c r="S61" s="54" t="s">
        <v>56</v>
      </c>
      <c r="T61" s="54" t="s">
        <v>55</v>
      </c>
      <c r="AR61" s="54" t="s">
        <v>47</v>
      </c>
      <c r="AS61" s="54" t="s">
        <v>47</v>
      </c>
      <c r="AU61" s="54" t="s">
        <v>8043</v>
      </c>
      <c r="AV61" s="50">
        <v>344</v>
      </c>
    </row>
    <row r="62" spans="1:48" ht="30.95" customHeight="1">
      <c r="A62" s="60" t="s">
        <v>156</v>
      </c>
      <c r="B62" s="60" t="s">
        <v>47</v>
      </c>
      <c r="C62" s="60" t="s">
        <v>59</v>
      </c>
      <c r="D62" s="61">
        <v>6</v>
      </c>
      <c r="E62" s="104"/>
      <c r="F62" s="104"/>
      <c r="G62" s="104"/>
      <c r="H62" s="104"/>
      <c r="I62" s="104"/>
      <c r="J62" s="104"/>
      <c r="K62" s="104"/>
      <c r="L62" s="104"/>
      <c r="M62" s="60" t="s">
        <v>155</v>
      </c>
      <c r="N62" s="54" t="s">
        <v>8044</v>
      </c>
      <c r="O62" s="54" t="s">
        <v>47</v>
      </c>
      <c r="P62" s="54" t="s">
        <v>47</v>
      </c>
      <c r="Q62" s="54" t="s">
        <v>129</v>
      </c>
      <c r="R62" s="54" t="s">
        <v>56</v>
      </c>
      <c r="S62" s="54" t="s">
        <v>56</v>
      </c>
      <c r="T62" s="54" t="s">
        <v>55</v>
      </c>
      <c r="AR62" s="54" t="s">
        <v>47</v>
      </c>
      <c r="AS62" s="54" t="s">
        <v>47</v>
      </c>
      <c r="AU62" s="54" t="s">
        <v>8045</v>
      </c>
      <c r="AV62" s="50">
        <v>345</v>
      </c>
    </row>
    <row r="63" spans="1:48" ht="30.95" customHeight="1">
      <c r="A63" s="61"/>
      <c r="B63" s="61"/>
      <c r="C63" s="61"/>
      <c r="D63" s="61"/>
      <c r="E63" s="104"/>
      <c r="F63" s="104"/>
      <c r="G63" s="104"/>
      <c r="H63" s="104"/>
      <c r="I63" s="104"/>
      <c r="J63" s="104"/>
      <c r="K63" s="104"/>
      <c r="L63" s="104"/>
      <c r="M63" s="61"/>
      <c r="Q63" s="54" t="s">
        <v>129</v>
      </c>
    </row>
    <row r="64" spans="1:48" ht="30.95" customHeight="1">
      <c r="A64" s="61"/>
      <c r="B64" s="61"/>
      <c r="C64" s="61"/>
      <c r="D64" s="61"/>
      <c r="E64" s="104"/>
      <c r="F64" s="104"/>
      <c r="G64" s="104"/>
      <c r="H64" s="104"/>
      <c r="I64" s="104"/>
      <c r="J64" s="104"/>
      <c r="K64" s="104"/>
      <c r="L64" s="104"/>
      <c r="M64" s="61"/>
      <c r="Q64" s="54" t="s">
        <v>129</v>
      </c>
    </row>
    <row r="65" spans="1:48" ht="30.95" customHeight="1">
      <c r="A65" s="61"/>
      <c r="B65" s="61"/>
      <c r="C65" s="61"/>
      <c r="D65" s="61"/>
      <c r="E65" s="104"/>
      <c r="F65" s="104"/>
      <c r="G65" s="104"/>
      <c r="H65" s="104"/>
      <c r="I65" s="104"/>
      <c r="J65" s="104"/>
      <c r="K65" s="104"/>
      <c r="L65" s="104"/>
      <c r="M65" s="61"/>
      <c r="Q65" s="54" t="s">
        <v>129</v>
      </c>
    </row>
    <row r="66" spans="1:48" ht="30.95" customHeight="1">
      <c r="A66" s="61"/>
      <c r="B66" s="61"/>
      <c r="C66" s="61"/>
      <c r="D66" s="61"/>
      <c r="E66" s="104"/>
      <c r="F66" s="104"/>
      <c r="G66" s="104"/>
      <c r="H66" s="104"/>
      <c r="I66" s="104"/>
      <c r="J66" s="104"/>
      <c r="K66" s="104"/>
      <c r="L66" s="104"/>
      <c r="M66" s="61"/>
      <c r="Q66" s="54" t="s">
        <v>129</v>
      </c>
    </row>
    <row r="67" spans="1:48" ht="30.95" customHeight="1">
      <c r="A67" s="61"/>
      <c r="B67" s="61"/>
      <c r="C67" s="61"/>
      <c r="D67" s="61"/>
      <c r="E67" s="104"/>
      <c r="F67" s="104"/>
      <c r="G67" s="104"/>
      <c r="H67" s="104"/>
      <c r="I67" s="104"/>
      <c r="J67" s="104"/>
      <c r="K67" s="104"/>
      <c r="L67" s="104"/>
      <c r="M67" s="61"/>
      <c r="Q67" s="54" t="s">
        <v>129</v>
      </c>
    </row>
    <row r="68" spans="1:48" ht="30.95" customHeight="1">
      <c r="A68" s="61"/>
      <c r="B68" s="61"/>
      <c r="C68" s="61"/>
      <c r="D68" s="61"/>
      <c r="E68" s="104"/>
      <c r="F68" s="104"/>
      <c r="G68" s="104"/>
      <c r="H68" s="104"/>
      <c r="I68" s="104"/>
      <c r="J68" s="104"/>
      <c r="K68" s="104"/>
      <c r="L68" s="104"/>
      <c r="M68" s="61"/>
      <c r="Q68" s="54" t="s">
        <v>129</v>
      </c>
    </row>
    <row r="69" spans="1:48" ht="30.95" customHeight="1">
      <c r="A69" s="61"/>
      <c r="B69" s="61"/>
      <c r="C69" s="61"/>
      <c r="D69" s="61"/>
      <c r="E69" s="104"/>
      <c r="F69" s="104"/>
      <c r="G69" s="104"/>
      <c r="H69" s="104"/>
      <c r="I69" s="104"/>
      <c r="J69" s="104"/>
      <c r="K69" s="104"/>
      <c r="L69" s="104"/>
      <c r="M69" s="61"/>
      <c r="Q69" s="54" t="s">
        <v>129</v>
      </c>
    </row>
    <row r="70" spans="1:48" ht="30.95" customHeight="1">
      <c r="A70" s="61"/>
      <c r="B70" s="61"/>
      <c r="C70" s="61"/>
      <c r="D70" s="61"/>
      <c r="E70" s="104"/>
      <c r="F70" s="104"/>
      <c r="G70" s="104"/>
      <c r="H70" s="104"/>
      <c r="I70" s="104"/>
      <c r="J70" s="104"/>
      <c r="K70" s="104"/>
      <c r="L70" s="104"/>
      <c r="M70" s="61"/>
      <c r="Q70" s="54" t="s">
        <v>129</v>
      </c>
    </row>
    <row r="71" spans="1:48" ht="30.95" customHeight="1">
      <c r="A71" s="61"/>
      <c r="B71" s="61"/>
      <c r="C71" s="61"/>
      <c r="D71" s="61"/>
      <c r="E71" s="104"/>
      <c r="F71" s="104"/>
      <c r="G71" s="104"/>
      <c r="H71" s="104"/>
      <c r="I71" s="104"/>
      <c r="J71" s="104"/>
      <c r="K71" s="104"/>
      <c r="L71" s="104"/>
      <c r="M71" s="61"/>
      <c r="Q71" s="54" t="s">
        <v>129</v>
      </c>
    </row>
    <row r="72" spans="1:48" ht="30.95" customHeight="1">
      <c r="A72" s="61"/>
      <c r="B72" s="61"/>
      <c r="C72" s="61"/>
      <c r="D72" s="61"/>
      <c r="E72" s="104"/>
      <c r="F72" s="104"/>
      <c r="G72" s="104"/>
      <c r="H72" s="104"/>
      <c r="I72" s="104"/>
      <c r="J72" s="104"/>
      <c r="K72" s="104"/>
      <c r="L72" s="104"/>
      <c r="M72" s="61"/>
      <c r="Q72" s="54" t="s">
        <v>129</v>
      </c>
    </row>
    <row r="73" spans="1:48" ht="30.95" customHeight="1">
      <c r="A73" s="61"/>
      <c r="B73" s="61"/>
      <c r="C73" s="61"/>
      <c r="D73" s="61"/>
      <c r="E73" s="104"/>
      <c r="F73" s="104"/>
      <c r="G73" s="104"/>
      <c r="H73" s="104"/>
      <c r="I73" s="104"/>
      <c r="J73" s="104"/>
      <c r="K73" s="104"/>
      <c r="L73" s="104"/>
      <c r="M73" s="61"/>
      <c r="Q73" s="54" t="s">
        <v>129</v>
      </c>
    </row>
    <row r="74" spans="1:48" ht="30.95" customHeight="1">
      <c r="A74" s="61"/>
      <c r="B74" s="61"/>
      <c r="C74" s="61"/>
      <c r="D74" s="61"/>
      <c r="E74" s="104"/>
      <c r="F74" s="104"/>
      <c r="G74" s="104"/>
      <c r="H74" s="104"/>
      <c r="I74" s="104"/>
      <c r="J74" s="104"/>
      <c r="K74" s="104"/>
      <c r="L74" s="104"/>
      <c r="M74" s="61"/>
      <c r="Q74" s="54" t="s">
        <v>129</v>
      </c>
    </row>
    <row r="75" spans="1:48" ht="30.95" customHeight="1">
      <c r="A75" s="60" t="s">
        <v>77</v>
      </c>
      <c r="B75" s="61"/>
      <c r="C75" s="61"/>
      <c r="D75" s="61"/>
      <c r="E75" s="104"/>
      <c r="F75" s="104"/>
      <c r="G75" s="104"/>
      <c r="H75" s="104"/>
      <c r="I75" s="104"/>
      <c r="J75" s="104"/>
      <c r="K75" s="104"/>
      <c r="L75" s="104"/>
      <c r="M75" s="61"/>
      <c r="N75" s="50" t="s">
        <v>78</v>
      </c>
    </row>
    <row r="76" spans="1:48" ht="30.95" customHeight="1">
      <c r="A76" s="60" t="s">
        <v>158</v>
      </c>
      <c r="B76" s="60" t="s">
        <v>8025</v>
      </c>
      <c r="C76" s="61"/>
      <c r="D76" s="61"/>
      <c r="E76" s="104"/>
      <c r="F76" s="104"/>
      <c r="G76" s="104"/>
      <c r="H76" s="104"/>
      <c r="I76" s="104"/>
      <c r="J76" s="104"/>
      <c r="K76" s="104"/>
      <c r="L76" s="104"/>
      <c r="M76" s="61"/>
      <c r="Q76" s="54" t="s">
        <v>159</v>
      </c>
    </row>
    <row r="77" spans="1:48" ht="30.95" customHeight="1">
      <c r="A77" s="60" t="s">
        <v>160</v>
      </c>
      <c r="B77" s="60" t="s">
        <v>161</v>
      </c>
      <c r="C77" s="60" t="s">
        <v>71</v>
      </c>
      <c r="D77" s="61">
        <v>368</v>
      </c>
      <c r="E77" s="104"/>
      <c r="F77" s="104"/>
      <c r="G77" s="104"/>
      <c r="H77" s="104"/>
      <c r="I77" s="104"/>
      <c r="J77" s="104"/>
      <c r="K77" s="104"/>
      <c r="L77" s="104"/>
      <c r="M77" s="60" t="s">
        <v>162</v>
      </c>
      <c r="N77" s="54" t="s">
        <v>8046</v>
      </c>
      <c r="O77" s="54" t="s">
        <v>47</v>
      </c>
      <c r="P77" s="54" t="s">
        <v>47</v>
      </c>
      <c r="Q77" s="54" t="s">
        <v>159</v>
      </c>
      <c r="R77" s="54" t="s">
        <v>55</v>
      </c>
      <c r="S77" s="54" t="s">
        <v>56</v>
      </c>
      <c r="T77" s="54" t="s">
        <v>56</v>
      </c>
      <c r="AR77" s="54" t="s">
        <v>47</v>
      </c>
      <c r="AS77" s="54" t="s">
        <v>47</v>
      </c>
      <c r="AU77" s="54" t="s">
        <v>8047</v>
      </c>
      <c r="AV77" s="50">
        <v>116</v>
      </c>
    </row>
    <row r="78" spans="1:48" ht="30.95" customHeight="1">
      <c r="A78" s="60" t="s">
        <v>163</v>
      </c>
      <c r="B78" s="60" t="s">
        <v>164</v>
      </c>
      <c r="C78" s="60" t="s">
        <v>71</v>
      </c>
      <c r="D78" s="61">
        <v>528</v>
      </c>
      <c r="E78" s="104"/>
      <c r="F78" s="104"/>
      <c r="G78" s="104"/>
      <c r="H78" s="104"/>
      <c r="I78" s="104"/>
      <c r="J78" s="104"/>
      <c r="K78" s="104"/>
      <c r="L78" s="104"/>
      <c r="M78" s="60" t="s">
        <v>165</v>
      </c>
      <c r="N78" s="54" t="s">
        <v>8048</v>
      </c>
      <c r="O78" s="54" t="s">
        <v>47</v>
      </c>
      <c r="P78" s="54" t="s">
        <v>47</v>
      </c>
      <c r="Q78" s="54" t="s">
        <v>159</v>
      </c>
      <c r="R78" s="54" t="s">
        <v>55</v>
      </c>
      <c r="S78" s="54" t="s">
        <v>56</v>
      </c>
      <c r="T78" s="54" t="s">
        <v>56</v>
      </c>
      <c r="AR78" s="54" t="s">
        <v>47</v>
      </c>
      <c r="AS78" s="54" t="s">
        <v>47</v>
      </c>
      <c r="AU78" s="54" t="s">
        <v>8049</v>
      </c>
      <c r="AV78" s="50">
        <v>117</v>
      </c>
    </row>
    <row r="79" spans="1:48" ht="30.95" customHeight="1">
      <c r="A79" s="60" t="s">
        <v>166</v>
      </c>
      <c r="B79" s="60" t="s">
        <v>167</v>
      </c>
      <c r="C79" s="60" t="s">
        <v>168</v>
      </c>
      <c r="D79" s="61">
        <v>112</v>
      </c>
      <c r="E79" s="104"/>
      <c r="F79" s="104"/>
      <c r="G79" s="104"/>
      <c r="H79" s="104"/>
      <c r="I79" s="104"/>
      <c r="J79" s="104"/>
      <c r="K79" s="104"/>
      <c r="L79" s="104"/>
      <c r="M79" s="60" t="s">
        <v>169</v>
      </c>
      <c r="N79" s="54" t="s">
        <v>8050</v>
      </c>
      <c r="O79" s="54" t="s">
        <v>47</v>
      </c>
      <c r="P79" s="54" t="s">
        <v>47</v>
      </c>
      <c r="Q79" s="54" t="s">
        <v>159</v>
      </c>
      <c r="R79" s="54" t="s">
        <v>55</v>
      </c>
      <c r="S79" s="54" t="s">
        <v>56</v>
      </c>
      <c r="T79" s="54" t="s">
        <v>56</v>
      </c>
      <c r="AR79" s="54" t="s">
        <v>47</v>
      </c>
      <c r="AS79" s="54" t="s">
        <v>47</v>
      </c>
      <c r="AU79" s="54" t="s">
        <v>8051</v>
      </c>
      <c r="AV79" s="50">
        <v>118</v>
      </c>
    </row>
    <row r="80" spans="1:48" ht="30.95" customHeight="1">
      <c r="A80" s="61"/>
      <c r="B80" s="61"/>
      <c r="C80" s="61"/>
      <c r="D80" s="61"/>
      <c r="E80" s="104"/>
      <c r="F80" s="104"/>
      <c r="G80" s="104"/>
      <c r="H80" s="104"/>
      <c r="I80" s="104"/>
      <c r="J80" s="104"/>
      <c r="K80" s="104"/>
      <c r="L80" s="104"/>
      <c r="M80" s="61"/>
      <c r="Q80" s="54" t="s">
        <v>159</v>
      </c>
    </row>
    <row r="81" spans="1:17" ht="30.95" customHeight="1">
      <c r="A81" s="61"/>
      <c r="B81" s="61"/>
      <c r="C81" s="61"/>
      <c r="D81" s="61"/>
      <c r="E81" s="104"/>
      <c r="F81" s="104"/>
      <c r="G81" s="104"/>
      <c r="H81" s="104"/>
      <c r="I81" s="104"/>
      <c r="J81" s="104"/>
      <c r="K81" s="104"/>
      <c r="L81" s="104"/>
      <c r="M81" s="61"/>
      <c r="Q81" s="54" t="s">
        <v>159</v>
      </c>
    </row>
    <row r="82" spans="1:17" ht="30.95" customHeight="1">
      <c r="A82" s="61"/>
      <c r="B82" s="61"/>
      <c r="C82" s="61"/>
      <c r="D82" s="61"/>
      <c r="E82" s="104"/>
      <c r="F82" s="104"/>
      <c r="G82" s="104"/>
      <c r="H82" s="104"/>
      <c r="I82" s="104"/>
      <c r="J82" s="104"/>
      <c r="K82" s="104"/>
      <c r="L82" s="104"/>
      <c r="M82" s="61"/>
      <c r="Q82" s="54" t="s">
        <v>159</v>
      </c>
    </row>
    <row r="83" spans="1:17" ht="30.95" customHeight="1">
      <c r="A83" s="61"/>
      <c r="B83" s="61"/>
      <c r="C83" s="61"/>
      <c r="D83" s="61"/>
      <c r="E83" s="104"/>
      <c r="F83" s="104"/>
      <c r="G83" s="104"/>
      <c r="H83" s="104"/>
      <c r="I83" s="104"/>
      <c r="J83" s="104"/>
      <c r="K83" s="104"/>
      <c r="L83" s="104"/>
      <c r="M83" s="61"/>
      <c r="Q83" s="54" t="s">
        <v>159</v>
      </c>
    </row>
    <row r="84" spans="1:17" ht="30.95" customHeight="1">
      <c r="A84" s="61"/>
      <c r="B84" s="61"/>
      <c r="C84" s="61"/>
      <c r="D84" s="61"/>
      <c r="E84" s="104"/>
      <c r="F84" s="104"/>
      <c r="G84" s="104"/>
      <c r="H84" s="104"/>
      <c r="I84" s="104"/>
      <c r="J84" s="104"/>
      <c r="K84" s="104"/>
      <c r="L84" s="104"/>
      <c r="M84" s="61"/>
      <c r="Q84" s="54" t="s">
        <v>159</v>
      </c>
    </row>
    <row r="85" spans="1:17" ht="30.95" customHeight="1">
      <c r="A85" s="61"/>
      <c r="B85" s="61"/>
      <c r="C85" s="61"/>
      <c r="D85" s="61"/>
      <c r="E85" s="104"/>
      <c r="F85" s="104"/>
      <c r="G85" s="104"/>
      <c r="H85" s="104"/>
      <c r="I85" s="104"/>
      <c r="J85" s="104"/>
      <c r="K85" s="104"/>
      <c r="L85" s="104"/>
      <c r="M85" s="61"/>
      <c r="Q85" s="54" t="s">
        <v>159</v>
      </c>
    </row>
    <row r="86" spans="1:17" ht="30.95" customHeight="1">
      <c r="A86" s="61"/>
      <c r="B86" s="61"/>
      <c r="C86" s="61"/>
      <c r="D86" s="61"/>
      <c r="E86" s="104"/>
      <c r="F86" s="104"/>
      <c r="G86" s="104"/>
      <c r="H86" s="104"/>
      <c r="I86" s="104"/>
      <c r="J86" s="104"/>
      <c r="K86" s="104"/>
      <c r="L86" s="104"/>
      <c r="M86" s="61"/>
      <c r="Q86" s="54" t="s">
        <v>159</v>
      </c>
    </row>
    <row r="87" spans="1:17" ht="30.95" customHeight="1">
      <c r="A87" s="61"/>
      <c r="B87" s="61"/>
      <c r="C87" s="61"/>
      <c r="D87" s="61"/>
      <c r="E87" s="104"/>
      <c r="F87" s="104"/>
      <c r="G87" s="104"/>
      <c r="H87" s="104"/>
      <c r="I87" s="104"/>
      <c r="J87" s="104"/>
      <c r="K87" s="104"/>
      <c r="L87" s="104"/>
      <c r="M87" s="61"/>
      <c r="Q87" s="54" t="s">
        <v>159</v>
      </c>
    </row>
    <row r="88" spans="1:17" ht="30.95" customHeight="1">
      <c r="A88" s="61"/>
      <c r="B88" s="61"/>
      <c r="C88" s="61"/>
      <c r="D88" s="61"/>
      <c r="E88" s="104"/>
      <c r="F88" s="104"/>
      <c r="G88" s="104"/>
      <c r="H88" s="104"/>
      <c r="I88" s="104"/>
      <c r="J88" s="104"/>
      <c r="K88" s="104"/>
      <c r="L88" s="104"/>
      <c r="M88" s="61"/>
      <c r="Q88" s="54" t="s">
        <v>159</v>
      </c>
    </row>
    <row r="89" spans="1:17" ht="30.95" customHeight="1">
      <c r="A89" s="61"/>
      <c r="B89" s="61"/>
      <c r="C89" s="61"/>
      <c r="D89" s="61"/>
      <c r="E89" s="104"/>
      <c r="F89" s="104"/>
      <c r="G89" s="104"/>
      <c r="H89" s="104"/>
      <c r="I89" s="104"/>
      <c r="J89" s="104"/>
      <c r="K89" s="104"/>
      <c r="L89" s="104"/>
      <c r="M89" s="61"/>
      <c r="Q89" s="54" t="s">
        <v>159</v>
      </c>
    </row>
    <row r="90" spans="1:17" ht="30.95" customHeight="1">
      <c r="A90" s="61"/>
      <c r="B90" s="61"/>
      <c r="C90" s="61"/>
      <c r="D90" s="61"/>
      <c r="E90" s="104"/>
      <c r="F90" s="104"/>
      <c r="G90" s="104"/>
      <c r="H90" s="104"/>
      <c r="I90" s="104"/>
      <c r="J90" s="104"/>
      <c r="K90" s="104"/>
      <c r="L90" s="104"/>
      <c r="M90" s="61"/>
      <c r="Q90" s="54" t="s">
        <v>159</v>
      </c>
    </row>
    <row r="91" spans="1:17" ht="30.95" customHeight="1">
      <c r="A91" s="61"/>
      <c r="B91" s="61"/>
      <c r="C91" s="61"/>
      <c r="D91" s="61"/>
      <c r="E91" s="104"/>
      <c r="F91" s="104"/>
      <c r="G91" s="104"/>
      <c r="H91" s="104"/>
      <c r="I91" s="104"/>
      <c r="J91" s="104"/>
      <c r="K91" s="104"/>
      <c r="L91" s="104"/>
      <c r="M91" s="61"/>
      <c r="Q91" s="54" t="s">
        <v>159</v>
      </c>
    </row>
    <row r="92" spans="1:17" ht="30.95" customHeight="1">
      <c r="A92" s="61"/>
      <c r="B92" s="61"/>
      <c r="C92" s="61"/>
      <c r="D92" s="61"/>
      <c r="E92" s="104"/>
      <c r="F92" s="104"/>
      <c r="G92" s="104"/>
      <c r="H92" s="104"/>
      <c r="I92" s="104"/>
      <c r="J92" s="104"/>
      <c r="K92" s="104"/>
      <c r="L92" s="104"/>
      <c r="M92" s="61"/>
      <c r="Q92" s="54" t="s">
        <v>159</v>
      </c>
    </row>
    <row r="93" spans="1:17" ht="30.95" customHeight="1">
      <c r="A93" s="61"/>
      <c r="B93" s="61"/>
      <c r="C93" s="61"/>
      <c r="D93" s="61"/>
      <c r="E93" s="104"/>
      <c r="F93" s="104"/>
      <c r="G93" s="104"/>
      <c r="H93" s="104"/>
      <c r="I93" s="104"/>
      <c r="J93" s="104"/>
      <c r="K93" s="104"/>
      <c r="L93" s="104"/>
      <c r="M93" s="61"/>
      <c r="Q93" s="54" t="s">
        <v>159</v>
      </c>
    </row>
    <row r="94" spans="1:17" ht="30.95" customHeight="1">
      <c r="A94" s="61"/>
      <c r="B94" s="61"/>
      <c r="C94" s="61"/>
      <c r="D94" s="61"/>
      <c r="E94" s="104"/>
      <c r="F94" s="104"/>
      <c r="G94" s="104"/>
      <c r="H94" s="104"/>
      <c r="I94" s="104"/>
      <c r="J94" s="104"/>
      <c r="K94" s="104"/>
      <c r="L94" s="104"/>
      <c r="M94" s="61"/>
      <c r="Q94" s="54" t="s">
        <v>159</v>
      </c>
    </row>
    <row r="95" spans="1:17" ht="30.95" customHeight="1">
      <c r="A95" s="61"/>
      <c r="B95" s="61"/>
      <c r="C95" s="61"/>
      <c r="D95" s="61"/>
      <c r="E95" s="104"/>
      <c r="F95" s="104"/>
      <c r="G95" s="104"/>
      <c r="H95" s="104"/>
      <c r="I95" s="104"/>
      <c r="J95" s="104"/>
      <c r="K95" s="104"/>
      <c r="L95" s="104"/>
      <c r="M95" s="61"/>
      <c r="Q95" s="54" t="s">
        <v>159</v>
      </c>
    </row>
    <row r="96" spans="1:17" ht="30.95" customHeight="1">
      <c r="A96" s="61"/>
      <c r="B96" s="61"/>
      <c r="C96" s="61"/>
      <c r="D96" s="61"/>
      <c r="E96" s="104"/>
      <c r="F96" s="104"/>
      <c r="G96" s="104"/>
      <c r="H96" s="104"/>
      <c r="I96" s="104"/>
      <c r="J96" s="104"/>
      <c r="K96" s="104"/>
      <c r="L96" s="104"/>
      <c r="M96" s="61"/>
      <c r="Q96" s="54" t="s">
        <v>159</v>
      </c>
    </row>
    <row r="97" spans="1:48" ht="30.95" customHeight="1">
      <c r="A97" s="61"/>
      <c r="B97" s="61"/>
      <c r="C97" s="61"/>
      <c r="D97" s="61"/>
      <c r="E97" s="104"/>
      <c r="F97" s="104"/>
      <c r="G97" s="104"/>
      <c r="H97" s="104"/>
      <c r="I97" s="104"/>
      <c r="J97" s="104"/>
      <c r="K97" s="104"/>
      <c r="L97" s="104"/>
      <c r="M97" s="61"/>
      <c r="Q97" s="54" t="s">
        <v>159</v>
      </c>
    </row>
    <row r="98" spans="1:48" ht="30.95" customHeight="1">
      <c r="A98" s="61"/>
      <c r="B98" s="61"/>
      <c r="C98" s="61"/>
      <c r="D98" s="61"/>
      <c r="E98" s="104"/>
      <c r="F98" s="104"/>
      <c r="G98" s="104"/>
      <c r="H98" s="104"/>
      <c r="I98" s="104"/>
      <c r="J98" s="104"/>
      <c r="K98" s="104"/>
      <c r="L98" s="104"/>
      <c r="M98" s="61"/>
      <c r="Q98" s="54" t="s">
        <v>159</v>
      </c>
    </row>
    <row r="99" spans="1:48" ht="30.95" customHeight="1">
      <c r="A99" s="60" t="s">
        <v>77</v>
      </c>
      <c r="B99" s="61"/>
      <c r="C99" s="61"/>
      <c r="D99" s="61"/>
      <c r="E99" s="104"/>
      <c r="F99" s="104"/>
      <c r="G99" s="104"/>
      <c r="H99" s="104"/>
      <c r="I99" s="104"/>
      <c r="J99" s="104"/>
      <c r="K99" s="104"/>
      <c r="L99" s="104"/>
      <c r="M99" s="61"/>
      <c r="N99" s="50" t="s">
        <v>78</v>
      </c>
    </row>
    <row r="100" spans="1:48" ht="30.95" customHeight="1">
      <c r="A100" s="60" t="s">
        <v>170</v>
      </c>
      <c r="B100" s="60" t="s">
        <v>8025</v>
      </c>
      <c r="C100" s="61"/>
      <c r="D100" s="61"/>
      <c r="E100" s="104"/>
      <c r="F100" s="104"/>
      <c r="G100" s="104"/>
      <c r="H100" s="104"/>
      <c r="I100" s="104"/>
      <c r="J100" s="104"/>
      <c r="K100" s="104"/>
      <c r="L100" s="104"/>
      <c r="M100" s="61"/>
      <c r="Q100" s="54" t="s">
        <v>171</v>
      </c>
    </row>
    <row r="101" spans="1:48" ht="30.95" customHeight="1">
      <c r="A101" s="60" t="s">
        <v>172</v>
      </c>
      <c r="B101" s="60" t="s">
        <v>173</v>
      </c>
      <c r="C101" s="60" t="s">
        <v>168</v>
      </c>
      <c r="D101" s="61">
        <v>2308</v>
      </c>
      <c r="E101" s="104"/>
      <c r="F101" s="104"/>
      <c r="G101" s="104"/>
      <c r="H101" s="104"/>
      <c r="I101" s="104"/>
      <c r="J101" s="104"/>
      <c r="K101" s="104"/>
      <c r="L101" s="104"/>
      <c r="M101" s="60" t="s">
        <v>174</v>
      </c>
      <c r="N101" s="54" t="s">
        <v>8052</v>
      </c>
      <c r="O101" s="54" t="s">
        <v>47</v>
      </c>
      <c r="P101" s="54" t="s">
        <v>47</v>
      </c>
      <c r="Q101" s="54" t="s">
        <v>171</v>
      </c>
      <c r="R101" s="54" t="s">
        <v>56</v>
      </c>
      <c r="S101" s="54" t="s">
        <v>56</v>
      </c>
      <c r="T101" s="54" t="s">
        <v>55</v>
      </c>
      <c r="AR101" s="54" t="s">
        <v>47</v>
      </c>
      <c r="AS101" s="54" t="s">
        <v>47</v>
      </c>
      <c r="AU101" s="54" t="s">
        <v>8053</v>
      </c>
      <c r="AV101" s="50">
        <v>81</v>
      </c>
    </row>
    <row r="102" spans="1:48" ht="30.95" customHeight="1">
      <c r="A102" s="60" t="s">
        <v>172</v>
      </c>
      <c r="B102" s="60" t="s">
        <v>175</v>
      </c>
      <c r="C102" s="60" t="s">
        <v>168</v>
      </c>
      <c r="D102" s="61">
        <v>97</v>
      </c>
      <c r="E102" s="104"/>
      <c r="F102" s="104"/>
      <c r="G102" s="104"/>
      <c r="H102" s="104"/>
      <c r="I102" s="104"/>
      <c r="J102" s="104"/>
      <c r="K102" s="104"/>
      <c r="L102" s="104"/>
      <c r="M102" s="60" t="s">
        <v>176</v>
      </c>
      <c r="N102" s="54" t="s">
        <v>8054</v>
      </c>
      <c r="O102" s="54" t="s">
        <v>47</v>
      </c>
      <c r="P102" s="54" t="s">
        <v>47</v>
      </c>
      <c r="Q102" s="54" t="s">
        <v>171</v>
      </c>
      <c r="R102" s="54" t="s">
        <v>56</v>
      </c>
      <c r="S102" s="54" t="s">
        <v>56</v>
      </c>
      <c r="T102" s="54" t="s">
        <v>55</v>
      </c>
      <c r="AR102" s="54" t="s">
        <v>47</v>
      </c>
      <c r="AS102" s="54" t="s">
        <v>47</v>
      </c>
      <c r="AU102" s="54" t="s">
        <v>8055</v>
      </c>
      <c r="AV102" s="50">
        <v>82</v>
      </c>
    </row>
    <row r="103" spans="1:48" ht="30.95" customHeight="1">
      <c r="A103" s="60" t="s">
        <v>172</v>
      </c>
      <c r="B103" s="60" t="s">
        <v>177</v>
      </c>
      <c r="C103" s="60" t="s">
        <v>168</v>
      </c>
      <c r="D103" s="61">
        <v>34</v>
      </c>
      <c r="E103" s="104"/>
      <c r="F103" s="104"/>
      <c r="G103" s="104"/>
      <c r="H103" s="104"/>
      <c r="I103" s="104"/>
      <c r="J103" s="104"/>
      <c r="K103" s="104"/>
      <c r="L103" s="104"/>
      <c r="M103" s="60" t="s">
        <v>178</v>
      </c>
      <c r="N103" s="54" t="s">
        <v>8056</v>
      </c>
      <c r="O103" s="54" t="s">
        <v>47</v>
      </c>
      <c r="P103" s="54" t="s">
        <v>47</v>
      </c>
      <c r="Q103" s="54" t="s">
        <v>171</v>
      </c>
      <c r="R103" s="54" t="s">
        <v>56</v>
      </c>
      <c r="S103" s="54" t="s">
        <v>56</v>
      </c>
      <c r="T103" s="54" t="s">
        <v>55</v>
      </c>
      <c r="AR103" s="54" t="s">
        <v>47</v>
      </c>
      <c r="AS103" s="54" t="s">
        <v>47</v>
      </c>
      <c r="AU103" s="54" t="s">
        <v>8057</v>
      </c>
      <c r="AV103" s="50">
        <v>83</v>
      </c>
    </row>
    <row r="104" spans="1:48" ht="30.95" customHeight="1">
      <c r="A104" s="60" t="s">
        <v>179</v>
      </c>
      <c r="B104" s="60" t="s">
        <v>47</v>
      </c>
      <c r="C104" s="60" t="s">
        <v>168</v>
      </c>
      <c r="D104" s="61">
        <v>97</v>
      </c>
      <c r="E104" s="104"/>
      <c r="F104" s="104"/>
      <c r="G104" s="104"/>
      <c r="H104" s="104"/>
      <c r="I104" s="104"/>
      <c r="J104" s="104"/>
      <c r="K104" s="104"/>
      <c r="L104" s="104"/>
      <c r="M104" s="60" t="s">
        <v>180</v>
      </c>
      <c r="N104" s="54" t="s">
        <v>8058</v>
      </c>
      <c r="O104" s="54" t="s">
        <v>47</v>
      </c>
      <c r="P104" s="54" t="s">
        <v>47</v>
      </c>
      <c r="Q104" s="54" t="s">
        <v>171</v>
      </c>
      <c r="R104" s="54" t="s">
        <v>56</v>
      </c>
      <c r="S104" s="54" t="s">
        <v>56</v>
      </c>
      <c r="T104" s="54" t="s">
        <v>55</v>
      </c>
      <c r="AR104" s="54" t="s">
        <v>47</v>
      </c>
      <c r="AS104" s="54" t="s">
        <v>47</v>
      </c>
      <c r="AU104" s="54" t="s">
        <v>8059</v>
      </c>
      <c r="AV104" s="50">
        <v>84</v>
      </c>
    </row>
    <row r="105" spans="1:48" ht="30.95" customHeight="1">
      <c r="A105" s="60" t="s">
        <v>181</v>
      </c>
      <c r="B105" s="60" t="s">
        <v>182</v>
      </c>
      <c r="C105" s="60" t="s">
        <v>168</v>
      </c>
      <c r="D105" s="61">
        <v>129</v>
      </c>
      <c r="E105" s="104"/>
      <c r="F105" s="104"/>
      <c r="G105" s="104"/>
      <c r="H105" s="104"/>
      <c r="I105" s="104"/>
      <c r="J105" s="104"/>
      <c r="K105" s="104"/>
      <c r="L105" s="104"/>
      <c r="M105" s="60" t="s">
        <v>183</v>
      </c>
      <c r="N105" s="54" t="s">
        <v>8060</v>
      </c>
      <c r="O105" s="54" t="s">
        <v>47</v>
      </c>
      <c r="P105" s="54" t="s">
        <v>47</v>
      </c>
      <c r="Q105" s="54" t="s">
        <v>171</v>
      </c>
      <c r="R105" s="54" t="s">
        <v>55</v>
      </c>
      <c r="S105" s="54" t="s">
        <v>56</v>
      </c>
      <c r="T105" s="54" t="s">
        <v>56</v>
      </c>
      <c r="AR105" s="54" t="s">
        <v>47</v>
      </c>
      <c r="AS105" s="54" t="s">
        <v>47</v>
      </c>
      <c r="AU105" s="54" t="s">
        <v>8061</v>
      </c>
      <c r="AV105" s="50">
        <v>85</v>
      </c>
    </row>
    <row r="106" spans="1:48" ht="30.95" customHeight="1">
      <c r="A106" s="60" t="s">
        <v>184</v>
      </c>
      <c r="B106" s="60" t="s">
        <v>185</v>
      </c>
      <c r="C106" s="60" t="s">
        <v>168</v>
      </c>
      <c r="D106" s="61">
        <v>401</v>
      </c>
      <c r="E106" s="104"/>
      <c r="F106" s="104"/>
      <c r="G106" s="104"/>
      <c r="H106" s="104"/>
      <c r="I106" s="104"/>
      <c r="J106" s="104"/>
      <c r="K106" s="104"/>
      <c r="L106" s="104"/>
      <c r="M106" s="60" t="s">
        <v>186</v>
      </c>
      <c r="N106" s="54" t="s">
        <v>8062</v>
      </c>
      <c r="O106" s="54" t="s">
        <v>47</v>
      </c>
      <c r="P106" s="54" t="s">
        <v>47</v>
      </c>
      <c r="Q106" s="54" t="s">
        <v>171</v>
      </c>
      <c r="R106" s="54" t="s">
        <v>55</v>
      </c>
      <c r="S106" s="54" t="s">
        <v>56</v>
      </c>
      <c r="T106" s="54" t="s">
        <v>56</v>
      </c>
      <c r="AR106" s="54" t="s">
        <v>47</v>
      </c>
      <c r="AS106" s="54" t="s">
        <v>47</v>
      </c>
      <c r="AU106" s="54" t="s">
        <v>8063</v>
      </c>
      <c r="AV106" s="50">
        <v>86</v>
      </c>
    </row>
    <row r="107" spans="1:48" ht="30.95" customHeight="1">
      <c r="A107" s="60" t="s">
        <v>184</v>
      </c>
      <c r="B107" s="60" t="s">
        <v>187</v>
      </c>
      <c r="C107" s="60" t="s">
        <v>168</v>
      </c>
      <c r="D107" s="61">
        <v>1885</v>
      </c>
      <c r="E107" s="104"/>
      <c r="F107" s="104"/>
      <c r="G107" s="104"/>
      <c r="H107" s="104"/>
      <c r="I107" s="104"/>
      <c r="J107" s="104"/>
      <c r="K107" s="104"/>
      <c r="L107" s="104"/>
      <c r="M107" s="60" t="s">
        <v>188</v>
      </c>
      <c r="N107" s="54" t="s">
        <v>8064</v>
      </c>
      <c r="O107" s="54" t="s">
        <v>47</v>
      </c>
      <c r="P107" s="54" t="s">
        <v>47</v>
      </c>
      <c r="Q107" s="54" t="s">
        <v>171</v>
      </c>
      <c r="R107" s="54" t="s">
        <v>55</v>
      </c>
      <c r="S107" s="54" t="s">
        <v>56</v>
      </c>
      <c r="T107" s="54" t="s">
        <v>56</v>
      </c>
      <c r="AR107" s="54" t="s">
        <v>47</v>
      </c>
      <c r="AS107" s="54" t="s">
        <v>47</v>
      </c>
      <c r="AU107" s="54" t="s">
        <v>8065</v>
      </c>
      <c r="AV107" s="50">
        <v>87</v>
      </c>
    </row>
    <row r="108" spans="1:48" ht="30.95" customHeight="1">
      <c r="A108" s="60" t="s">
        <v>189</v>
      </c>
      <c r="B108" s="60" t="s">
        <v>190</v>
      </c>
      <c r="C108" s="60" t="s">
        <v>191</v>
      </c>
      <c r="D108" s="61">
        <v>62.279000000000003</v>
      </c>
      <c r="E108" s="104"/>
      <c r="F108" s="104"/>
      <c r="G108" s="104"/>
      <c r="H108" s="104"/>
      <c r="I108" s="104"/>
      <c r="J108" s="104"/>
      <c r="K108" s="104"/>
      <c r="L108" s="104"/>
      <c r="M108" s="60" t="s">
        <v>192</v>
      </c>
      <c r="N108" s="54" t="s">
        <v>8066</v>
      </c>
      <c r="O108" s="54" t="s">
        <v>47</v>
      </c>
      <c r="P108" s="54" t="s">
        <v>47</v>
      </c>
      <c r="Q108" s="54" t="s">
        <v>171</v>
      </c>
      <c r="R108" s="54" t="s">
        <v>56</v>
      </c>
      <c r="S108" s="54" t="s">
        <v>56</v>
      </c>
      <c r="T108" s="54" t="s">
        <v>55</v>
      </c>
      <c r="AR108" s="54" t="s">
        <v>47</v>
      </c>
      <c r="AS108" s="54" t="s">
        <v>47</v>
      </c>
      <c r="AU108" s="54" t="s">
        <v>8067</v>
      </c>
      <c r="AV108" s="50">
        <v>88</v>
      </c>
    </row>
    <row r="109" spans="1:48" ht="30.95" customHeight="1">
      <c r="A109" s="60" t="s">
        <v>189</v>
      </c>
      <c r="B109" s="60" t="s">
        <v>193</v>
      </c>
      <c r="C109" s="60" t="s">
        <v>191</v>
      </c>
      <c r="D109" s="61">
        <v>37.777999999999999</v>
      </c>
      <c r="E109" s="104"/>
      <c r="F109" s="104"/>
      <c r="G109" s="104"/>
      <c r="H109" s="104"/>
      <c r="I109" s="104"/>
      <c r="J109" s="104"/>
      <c r="K109" s="104"/>
      <c r="L109" s="104"/>
      <c r="M109" s="60" t="s">
        <v>194</v>
      </c>
      <c r="N109" s="54" t="s">
        <v>8068</v>
      </c>
      <c r="O109" s="54" t="s">
        <v>47</v>
      </c>
      <c r="P109" s="54" t="s">
        <v>47</v>
      </c>
      <c r="Q109" s="54" t="s">
        <v>171</v>
      </c>
      <c r="R109" s="54" t="s">
        <v>56</v>
      </c>
      <c r="S109" s="54" t="s">
        <v>56</v>
      </c>
      <c r="T109" s="54" t="s">
        <v>55</v>
      </c>
      <c r="AR109" s="54" t="s">
        <v>47</v>
      </c>
      <c r="AS109" s="54" t="s">
        <v>47</v>
      </c>
      <c r="AU109" s="54" t="s">
        <v>8069</v>
      </c>
      <c r="AV109" s="50">
        <v>89</v>
      </c>
    </row>
    <row r="110" spans="1:48" ht="30.95" customHeight="1">
      <c r="A110" s="60" t="s">
        <v>189</v>
      </c>
      <c r="B110" s="60" t="s">
        <v>195</v>
      </c>
      <c r="C110" s="60" t="s">
        <v>191</v>
      </c>
      <c r="D110" s="61">
        <v>18.29</v>
      </c>
      <c r="E110" s="104"/>
      <c r="F110" s="104"/>
      <c r="G110" s="104"/>
      <c r="H110" s="104"/>
      <c r="I110" s="104"/>
      <c r="J110" s="104"/>
      <c r="K110" s="104"/>
      <c r="L110" s="104"/>
      <c r="M110" s="60" t="s">
        <v>196</v>
      </c>
      <c r="N110" s="54" t="s">
        <v>8070</v>
      </c>
      <c r="O110" s="54" t="s">
        <v>47</v>
      </c>
      <c r="P110" s="54" t="s">
        <v>47</v>
      </c>
      <c r="Q110" s="54" t="s">
        <v>171</v>
      </c>
      <c r="R110" s="54" t="s">
        <v>56</v>
      </c>
      <c r="S110" s="54" t="s">
        <v>56</v>
      </c>
      <c r="T110" s="54" t="s">
        <v>55</v>
      </c>
      <c r="AR110" s="54" t="s">
        <v>47</v>
      </c>
      <c r="AS110" s="54" t="s">
        <v>47</v>
      </c>
      <c r="AU110" s="54" t="s">
        <v>8071</v>
      </c>
      <c r="AV110" s="50">
        <v>90</v>
      </c>
    </row>
    <row r="111" spans="1:48" ht="30.95" customHeight="1">
      <c r="A111" s="60" t="s">
        <v>189</v>
      </c>
      <c r="B111" s="60" t="s">
        <v>197</v>
      </c>
      <c r="C111" s="60" t="s">
        <v>191</v>
      </c>
      <c r="D111" s="61">
        <v>9.2560000000000002</v>
      </c>
      <c r="E111" s="104"/>
      <c r="F111" s="104"/>
      <c r="G111" s="104"/>
      <c r="H111" s="104"/>
      <c r="I111" s="104"/>
      <c r="J111" s="104"/>
      <c r="K111" s="104"/>
      <c r="L111" s="104"/>
      <c r="M111" s="60" t="s">
        <v>198</v>
      </c>
      <c r="N111" s="54" t="s">
        <v>8072</v>
      </c>
      <c r="O111" s="54" t="s">
        <v>47</v>
      </c>
      <c r="P111" s="54" t="s">
        <v>47</v>
      </c>
      <c r="Q111" s="54" t="s">
        <v>171</v>
      </c>
      <c r="R111" s="54" t="s">
        <v>56</v>
      </c>
      <c r="S111" s="54" t="s">
        <v>56</v>
      </c>
      <c r="T111" s="54" t="s">
        <v>55</v>
      </c>
      <c r="AR111" s="54" t="s">
        <v>47</v>
      </c>
      <c r="AS111" s="54" t="s">
        <v>47</v>
      </c>
      <c r="AU111" s="54" t="s">
        <v>8073</v>
      </c>
      <c r="AV111" s="50">
        <v>91</v>
      </c>
    </row>
    <row r="112" spans="1:48" ht="30.95" customHeight="1">
      <c r="A112" s="60" t="s">
        <v>189</v>
      </c>
      <c r="B112" s="60" t="s">
        <v>199</v>
      </c>
      <c r="C112" s="60" t="s">
        <v>191</v>
      </c>
      <c r="D112" s="61">
        <v>33.575000000000003</v>
      </c>
      <c r="E112" s="104"/>
      <c r="F112" s="104"/>
      <c r="G112" s="104"/>
      <c r="H112" s="104"/>
      <c r="I112" s="104"/>
      <c r="J112" s="104"/>
      <c r="K112" s="104"/>
      <c r="L112" s="104"/>
      <c r="M112" s="60" t="s">
        <v>200</v>
      </c>
      <c r="N112" s="54" t="s">
        <v>8074</v>
      </c>
      <c r="O112" s="54" t="s">
        <v>47</v>
      </c>
      <c r="P112" s="54" t="s">
        <v>47</v>
      </c>
      <c r="Q112" s="54" t="s">
        <v>171</v>
      </c>
      <c r="R112" s="54" t="s">
        <v>56</v>
      </c>
      <c r="S112" s="54" t="s">
        <v>56</v>
      </c>
      <c r="T112" s="54" t="s">
        <v>55</v>
      </c>
      <c r="AR112" s="54" t="s">
        <v>47</v>
      </c>
      <c r="AS112" s="54" t="s">
        <v>47</v>
      </c>
      <c r="AU112" s="54" t="s">
        <v>8075</v>
      </c>
      <c r="AV112" s="50">
        <v>92</v>
      </c>
    </row>
    <row r="113" spans="1:48" ht="30.95" customHeight="1">
      <c r="A113" s="60" t="s">
        <v>189</v>
      </c>
      <c r="B113" s="60" t="s">
        <v>201</v>
      </c>
      <c r="C113" s="60" t="s">
        <v>191</v>
      </c>
      <c r="D113" s="61">
        <v>36.594999999999999</v>
      </c>
      <c r="E113" s="104"/>
      <c r="F113" s="104"/>
      <c r="G113" s="104"/>
      <c r="H113" s="104"/>
      <c r="I113" s="104"/>
      <c r="J113" s="104"/>
      <c r="K113" s="104"/>
      <c r="L113" s="104"/>
      <c r="M113" s="60" t="s">
        <v>202</v>
      </c>
      <c r="N113" s="54" t="s">
        <v>8076</v>
      </c>
      <c r="O113" s="54" t="s">
        <v>47</v>
      </c>
      <c r="P113" s="54" t="s">
        <v>47</v>
      </c>
      <c r="Q113" s="54" t="s">
        <v>171</v>
      </c>
      <c r="R113" s="54" t="s">
        <v>56</v>
      </c>
      <c r="S113" s="54" t="s">
        <v>56</v>
      </c>
      <c r="T113" s="54" t="s">
        <v>55</v>
      </c>
      <c r="AR113" s="54" t="s">
        <v>47</v>
      </c>
      <c r="AS113" s="54" t="s">
        <v>47</v>
      </c>
      <c r="AU113" s="54" t="s">
        <v>8077</v>
      </c>
      <c r="AV113" s="50">
        <v>93</v>
      </c>
    </row>
    <row r="114" spans="1:48" ht="30.95" customHeight="1">
      <c r="A114" s="60" t="s">
        <v>189</v>
      </c>
      <c r="B114" s="60" t="s">
        <v>203</v>
      </c>
      <c r="C114" s="60" t="s">
        <v>191</v>
      </c>
      <c r="D114" s="61">
        <v>2.016</v>
      </c>
      <c r="E114" s="104"/>
      <c r="F114" s="104"/>
      <c r="G114" s="104"/>
      <c r="H114" s="104"/>
      <c r="I114" s="104"/>
      <c r="J114" s="104"/>
      <c r="K114" s="104"/>
      <c r="L114" s="104"/>
      <c r="M114" s="60" t="s">
        <v>204</v>
      </c>
      <c r="N114" s="54" t="s">
        <v>8078</v>
      </c>
      <c r="O114" s="54" t="s">
        <v>47</v>
      </c>
      <c r="P114" s="54" t="s">
        <v>47</v>
      </c>
      <c r="Q114" s="54" t="s">
        <v>171</v>
      </c>
      <c r="R114" s="54" t="s">
        <v>56</v>
      </c>
      <c r="S114" s="54" t="s">
        <v>56</v>
      </c>
      <c r="T114" s="54" t="s">
        <v>55</v>
      </c>
      <c r="AR114" s="54" t="s">
        <v>47</v>
      </c>
      <c r="AS114" s="54" t="s">
        <v>47</v>
      </c>
      <c r="AU114" s="54" t="s">
        <v>8079</v>
      </c>
      <c r="AV114" s="50">
        <v>94</v>
      </c>
    </row>
    <row r="115" spans="1:48" ht="30.95" customHeight="1">
      <c r="A115" s="60" t="s">
        <v>189</v>
      </c>
      <c r="B115" s="60" t="s">
        <v>205</v>
      </c>
      <c r="C115" s="60" t="s">
        <v>191</v>
      </c>
      <c r="D115" s="61">
        <v>63.899000000000001</v>
      </c>
      <c r="E115" s="104"/>
      <c r="F115" s="104"/>
      <c r="G115" s="104"/>
      <c r="H115" s="104"/>
      <c r="I115" s="104"/>
      <c r="J115" s="104"/>
      <c r="K115" s="104"/>
      <c r="L115" s="104"/>
      <c r="M115" s="60" t="s">
        <v>206</v>
      </c>
      <c r="N115" s="54" t="s">
        <v>8080</v>
      </c>
      <c r="O115" s="54" t="s">
        <v>47</v>
      </c>
      <c r="P115" s="54" t="s">
        <v>47</v>
      </c>
      <c r="Q115" s="54" t="s">
        <v>171</v>
      </c>
      <c r="R115" s="54" t="s">
        <v>56</v>
      </c>
      <c r="S115" s="54" t="s">
        <v>56</v>
      </c>
      <c r="T115" s="54" t="s">
        <v>55</v>
      </c>
      <c r="AR115" s="54" t="s">
        <v>47</v>
      </c>
      <c r="AS115" s="54" t="s">
        <v>47</v>
      </c>
      <c r="AU115" s="54" t="s">
        <v>8081</v>
      </c>
      <c r="AV115" s="50">
        <v>95</v>
      </c>
    </row>
    <row r="116" spans="1:48" ht="30.95" customHeight="1">
      <c r="A116" s="60" t="s">
        <v>189</v>
      </c>
      <c r="B116" s="60" t="s">
        <v>207</v>
      </c>
      <c r="C116" s="60" t="s">
        <v>191</v>
      </c>
      <c r="D116" s="61">
        <v>35.034999999999997</v>
      </c>
      <c r="E116" s="104"/>
      <c r="F116" s="104"/>
      <c r="G116" s="104"/>
      <c r="H116" s="104"/>
      <c r="I116" s="104"/>
      <c r="J116" s="104"/>
      <c r="K116" s="104"/>
      <c r="L116" s="104"/>
      <c r="M116" s="60" t="s">
        <v>208</v>
      </c>
      <c r="N116" s="54" t="s">
        <v>8082</v>
      </c>
      <c r="O116" s="54" t="s">
        <v>47</v>
      </c>
      <c r="P116" s="54" t="s">
        <v>47</v>
      </c>
      <c r="Q116" s="54" t="s">
        <v>171</v>
      </c>
      <c r="R116" s="54" t="s">
        <v>56</v>
      </c>
      <c r="S116" s="54" t="s">
        <v>56</v>
      </c>
      <c r="T116" s="54" t="s">
        <v>55</v>
      </c>
      <c r="AR116" s="54" t="s">
        <v>47</v>
      </c>
      <c r="AS116" s="54" t="s">
        <v>47</v>
      </c>
      <c r="AU116" s="54" t="s">
        <v>8083</v>
      </c>
      <c r="AV116" s="50">
        <v>96</v>
      </c>
    </row>
    <row r="117" spans="1:48" ht="30.95" customHeight="1">
      <c r="A117" s="60" t="s">
        <v>209</v>
      </c>
      <c r="B117" s="60" t="s">
        <v>210</v>
      </c>
      <c r="C117" s="60" t="s">
        <v>211</v>
      </c>
      <c r="D117" s="61">
        <v>286</v>
      </c>
      <c r="E117" s="104"/>
      <c r="F117" s="104"/>
      <c r="G117" s="104"/>
      <c r="H117" s="104"/>
      <c r="I117" s="104"/>
      <c r="J117" s="104"/>
      <c r="K117" s="104"/>
      <c r="L117" s="104"/>
      <c r="M117" s="60" t="s">
        <v>212</v>
      </c>
      <c r="N117" s="54" t="s">
        <v>8084</v>
      </c>
      <c r="O117" s="54" t="s">
        <v>47</v>
      </c>
      <c r="P117" s="54" t="s">
        <v>47</v>
      </c>
      <c r="Q117" s="54" t="s">
        <v>171</v>
      </c>
      <c r="R117" s="54" t="s">
        <v>56</v>
      </c>
      <c r="S117" s="54" t="s">
        <v>56</v>
      </c>
      <c r="T117" s="54" t="s">
        <v>55</v>
      </c>
      <c r="AR117" s="54" t="s">
        <v>47</v>
      </c>
      <c r="AS117" s="54" t="s">
        <v>47</v>
      </c>
      <c r="AU117" s="54" t="s">
        <v>8085</v>
      </c>
      <c r="AV117" s="50">
        <v>97</v>
      </c>
    </row>
    <row r="118" spans="1:48" ht="30.95" customHeight="1">
      <c r="A118" s="60" t="s">
        <v>213</v>
      </c>
      <c r="B118" s="60" t="s">
        <v>214</v>
      </c>
      <c r="C118" s="60" t="s">
        <v>191</v>
      </c>
      <c r="D118" s="61">
        <v>290.02699999999999</v>
      </c>
      <c r="E118" s="104"/>
      <c r="F118" s="104"/>
      <c r="G118" s="104"/>
      <c r="H118" s="104"/>
      <c r="I118" s="104"/>
      <c r="J118" s="104"/>
      <c r="K118" s="104"/>
      <c r="L118" s="104"/>
      <c r="M118" s="60" t="s">
        <v>215</v>
      </c>
      <c r="N118" s="54" t="s">
        <v>8086</v>
      </c>
      <c r="O118" s="54" t="s">
        <v>47</v>
      </c>
      <c r="P118" s="54" t="s">
        <v>47</v>
      </c>
      <c r="Q118" s="54" t="s">
        <v>171</v>
      </c>
      <c r="R118" s="54" t="s">
        <v>55</v>
      </c>
      <c r="S118" s="54" t="s">
        <v>56</v>
      </c>
      <c r="T118" s="54" t="s">
        <v>56</v>
      </c>
      <c r="AR118" s="54" t="s">
        <v>47</v>
      </c>
      <c r="AS118" s="54" t="s">
        <v>47</v>
      </c>
      <c r="AU118" s="54" t="s">
        <v>8087</v>
      </c>
      <c r="AV118" s="50">
        <v>335</v>
      </c>
    </row>
    <row r="119" spans="1:48" ht="30.95" customHeight="1">
      <c r="A119" s="60" t="s">
        <v>216</v>
      </c>
      <c r="B119" s="60" t="s">
        <v>47</v>
      </c>
      <c r="C119" s="60" t="s">
        <v>217</v>
      </c>
      <c r="D119" s="61">
        <v>290.02699999999999</v>
      </c>
      <c r="E119" s="104"/>
      <c r="F119" s="104"/>
      <c r="G119" s="104"/>
      <c r="H119" s="104"/>
      <c r="I119" s="104"/>
      <c r="J119" s="104"/>
      <c r="K119" s="104"/>
      <c r="L119" s="104"/>
      <c r="M119" s="60" t="s">
        <v>218</v>
      </c>
      <c r="N119" s="54" t="s">
        <v>8088</v>
      </c>
      <c r="O119" s="54" t="s">
        <v>47</v>
      </c>
      <c r="P119" s="54" t="s">
        <v>47</v>
      </c>
      <c r="Q119" s="54" t="s">
        <v>171</v>
      </c>
      <c r="R119" s="54" t="s">
        <v>56</v>
      </c>
      <c r="S119" s="54" t="s">
        <v>56</v>
      </c>
      <c r="T119" s="54" t="s">
        <v>55</v>
      </c>
      <c r="AR119" s="54" t="s">
        <v>47</v>
      </c>
      <c r="AS119" s="54" t="s">
        <v>47</v>
      </c>
      <c r="AU119" s="54" t="s">
        <v>8089</v>
      </c>
      <c r="AV119" s="50">
        <v>471</v>
      </c>
    </row>
    <row r="120" spans="1:48" ht="30.95" customHeight="1">
      <c r="A120" s="60" t="s">
        <v>219</v>
      </c>
      <c r="B120" s="60" t="s">
        <v>220</v>
      </c>
      <c r="C120" s="60" t="s">
        <v>71</v>
      </c>
      <c r="D120" s="61">
        <v>3599</v>
      </c>
      <c r="E120" s="104"/>
      <c r="F120" s="104"/>
      <c r="G120" s="104"/>
      <c r="H120" s="104"/>
      <c r="I120" s="104"/>
      <c r="J120" s="104"/>
      <c r="K120" s="104"/>
      <c r="L120" s="104"/>
      <c r="M120" s="60" t="s">
        <v>221</v>
      </c>
      <c r="N120" s="54" t="s">
        <v>8090</v>
      </c>
      <c r="O120" s="54" t="s">
        <v>47</v>
      </c>
      <c r="P120" s="54" t="s">
        <v>47</v>
      </c>
      <c r="Q120" s="54" t="s">
        <v>171</v>
      </c>
      <c r="R120" s="54" t="s">
        <v>55</v>
      </c>
      <c r="S120" s="54" t="s">
        <v>56</v>
      </c>
      <c r="T120" s="54" t="s">
        <v>56</v>
      </c>
      <c r="AR120" s="54" t="s">
        <v>47</v>
      </c>
      <c r="AS120" s="54" t="s">
        <v>47</v>
      </c>
      <c r="AU120" s="54" t="s">
        <v>8091</v>
      </c>
      <c r="AV120" s="50">
        <v>100</v>
      </c>
    </row>
    <row r="121" spans="1:48" ht="30.95" customHeight="1">
      <c r="A121" s="60" t="s">
        <v>219</v>
      </c>
      <c r="B121" s="60" t="s">
        <v>222</v>
      </c>
      <c r="C121" s="60" t="s">
        <v>71</v>
      </c>
      <c r="D121" s="61">
        <v>23</v>
      </c>
      <c r="E121" s="104"/>
      <c r="F121" s="104"/>
      <c r="G121" s="104"/>
      <c r="H121" s="104"/>
      <c r="I121" s="104"/>
      <c r="J121" s="104"/>
      <c r="K121" s="104"/>
      <c r="L121" s="104"/>
      <c r="M121" s="60" t="s">
        <v>223</v>
      </c>
      <c r="N121" s="54" t="s">
        <v>8092</v>
      </c>
      <c r="O121" s="54" t="s">
        <v>47</v>
      </c>
      <c r="P121" s="54" t="s">
        <v>47</v>
      </c>
      <c r="Q121" s="54" t="s">
        <v>171</v>
      </c>
      <c r="R121" s="54" t="s">
        <v>55</v>
      </c>
      <c r="S121" s="54" t="s">
        <v>56</v>
      </c>
      <c r="T121" s="54" t="s">
        <v>56</v>
      </c>
      <c r="AR121" s="54" t="s">
        <v>47</v>
      </c>
      <c r="AS121" s="54" t="s">
        <v>47</v>
      </c>
      <c r="AU121" s="54" t="s">
        <v>8093</v>
      </c>
      <c r="AV121" s="50">
        <v>101</v>
      </c>
    </row>
    <row r="122" spans="1:48" ht="30.95" customHeight="1">
      <c r="A122" s="60" t="s">
        <v>224</v>
      </c>
      <c r="B122" s="60" t="s">
        <v>47</v>
      </c>
      <c r="C122" s="60" t="s">
        <v>71</v>
      </c>
      <c r="D122" s="61">
        <v>710</v>
      </c>
      <c r="E122" s="104"/>
      <c r="F122" s="104"/>
      <c r="G122" s="104"/>
      <c r="H122" s="104"/>
      <c r="I122" s="104"/>
      <c r="J122" s="104"/>
      <c r="K122" s="104"/>
      <c r="L122" s="104"/>
      <c r="M122" s="60" t="s">
        <v>225</v>
      </c>
      <c r="N122" s="54" t="s">
        <v>8094</v>
      </c>
      <c r="O122" s="54" t="s">
        <v>47</v>
      </c>
      <c r="P122" s="54" t="s">
        <v>47</v>
      </c>
      <c r="Q122" s="54" t="s">
        <v>171</v>
      </c>
      <c r="R122" s="54" t="s">
        <v>55</v>
      </c>
      <c r="S122" s="54" t="s">
        <v>56</v>
      </c>
      <c r="T122" s="54" t="s">
        <v>56</v>
      </c>
      <c r="AR122" s="54" t="s">
        <v>47</v>
      </c>
      <c r="AS122" s="54" t="s">
        <v>47</v>
      </c>
      <c r="AU122" s="54" t="s">
        <v>8095</v>
      </c>
      <c r="AV122" s="50">
        <v>102</v>
      </c>
    </row>
    <row r="123" spans="1:48" ht="30.95" customHeight="1">
      <c r="A123" s="60" t="s">
        <v>226</v>
      </c>
      <c r="B123" s="60" t="s">
        <v>227</v>
      </c>
      <c r="C123" s="60" t="s">
        <v>71</v>
      </c>
      <c r="D123" s="61">
        <v>5401</v>
      </c>
      <c r="E123" s="104"/>
      <c r="F123" s="104"/>
      <c r="G123" s="104"/>
      <c r="H123" s="104"/>
      <c r="I123" s="104"/>
      <c r="J123" s="104"/>
      <c r="K123" s="104"/>
      <c r="L123" s="104"/>
      <c r="M123" s="60" t="s">
        <v>228</v>
      </c>
      <c r="N123" s="54" t="s">
        <v>8096</v>
      </c>
      <c r="O123" s="54" t="s">
        <v>47</v>
      </c>
      <c r="P123" s="54" t="s">
        <v>47</v>
      </c>
      <c r="Q123" s="54" t="s">
        <v>171</v>
      </c>
      <c r="R123" s="54" t="s">
        <v>55</v>
      </c>
      <c r="S123" s="54" t="s">
        <v>56</v>
      </c>
      <c r="T123" s="54" t="s">
        <v>56</v>
      </c>
      <c r="AR123" s="54" t="s">
        <v>47</v>
      </c>
      <c r="AS123" s="54" t="s">
        <v>47</v>
      </c>
      <c r="AU123" s="54" t="s">
        <v>8097</v>
      </c>
      <c r="AV123" s="50">
        <v>104</v>
      </c>
    </row>
    <row r="124" spans="1:48" ht="30.95" customHeight="1">
      <c r="A124" s="60" t="s">
        <v>226</v>
      </c>
      <c r="B124" s="60" t="s">
        <v>229</v>
      </c>
      <c r="C124" s="60" t="s">
        <v>71</v>
      </c>
      <c r="D124" s="61">
        <v>25</v>
      </c>
      <c r="E124" s="104"/>
      <c r="F124" s="104"/>
      <c r="G124" s="104"/>
      <c r="H124" s="104"/>
      <c r="I124" s="104"/>
      <c r="J124" s="104"/>
      <c r="K124" s="104"/>
      <c r="L124" s="104"/>
      <c r="M124" s="60" t="s">
        <v>230</v>
      </c>
      <c r="N124" s="54" t="s">
        <v>8098</v>
      </c>
      <c r="O124" s="54" t="s">
        <v>47</v>
      </c>
      <c r="P124" s="54" t="s">
        <v>47</v>
      </c>
      <c r="Q124" s="54" t="s">
        <v>171</v>
      </c>
      <c r="R124" s="54" t="s">
        <v>55</v>
      </c>
      <c r="S124" s="54" t="s">
        <v>56</v>
      </c>
      <c r="T124" s="54" t="s">
        <v>56</v>
      </c>
      <c r="AR124" s="54" t="s">
        <v>47</v>
      </c>
      <c r="AS124" s="54" t="s">
        <v>47</v>
      </c>
      <c r="AU124" s="54" t="s">
        <v>8099</v>
      </c>
      <c r="AV124" s="50">
        <v>105</v>
      </c>
    </row>
    <row r="125" spans="1:48" ht="30.95" customHeight="1">
      <c r="A125" s="60" t="s">
        <v>231</v>
      </c>
      <c r="B125" s="60" t="s">
        <v>232</v>
      </c>
      <c r="C125" s="60" t="s">
        <v>53</v>
      </c>
      <c r="D125" s="61">
        <v>203</v>
      </c>
      <c r="E125" s="104"/>
      <c r="F125" s="104"/>
      <c r="G125" s="104"/>
      <c r="H125" s="104"/>
      <c r="I125" s="104"/>
      <c r="J125" s="104"/>
      <c r="K125" s="104"/>
      <c r="L125" s="104"/>
      <c r="M125" s="60" t="s">
        <v>233</v>
      </c>
      <c r="N125" s="54" t="s">
        <v>8100</v>
      </c>
      <c r="O125" s="54" t="s">
        <v>47</v>
      </c>
      <c r="P125" s="54" t="s">
        <v>47</v>
      </c>
      <c r="Q125" s="54" t="s">
        <v>171</v>
      </c>
      <c r="R125" s="54" t="s">
        <v>55</v>
      </c>
      <c r="S125" s="54" t="s">
        <v>56</v>
      </c>
      <c r="T125" s="54" t="s">
        <v>56</v>
      </c>
      <c r="AR125" s="54" t="s">
        <v>47</v>
      </c>
      <c r="AS125" s="54" t="s">
        <v>47</v>
      </c>
      <c r="AU125" s="54" t="s">
        <v>8101</v>
      </c>
      <c r="AV125" s="50">
        <v>106</v>
      </c>
    </row>
    <row r="126" spans="1:48" ht="30.95" customHeight="1">
      <c r="A126" s="61"/>
      <c r="B126" s="61"/>
      <c r="C126" s="61"/>
      <c r="D126" s="61"/>
      <c r="E126" s="104"/>
      <c r="F126" s="104"/>
      <c r="G126" s="104"/>
      <c r="H126" s="104"/>
      <c r="I126" s="104"/>
      <c r="J126" s="104"/>
      <c r="K126" s="104"/>
      <c r="L126" s="104"/>
      <c r="M126" s="61"/>
      <c r="Q126" s="54" t="s">
        <v>171</v>
      </c>
    </row>
    <row r="127" spans="1:48" ht="30.95" customHeight="1">
      <c r="A127" s="61"/>
      <c r="B127" s="61"/>
      <c r="C127" s="61"/>
      <c r="D127" s="61"/>
      <c r="E127" s="104"/>
      <c r="F127" s="104"/>
      <c r="G127" s="104"/>
      <c r="H127" s="104"/>
      <c r="I127" s="104"/>
      <c r="J127" s="104"/>
      <c r="K127" s="104"/>
      <c r="L127" s="104"/>
      <c r="M127" s="61"/>
      <c r="Q127" s="54" t="s">
        <v>171</v>
      </c>
    </row>
    <row r="128" spans="1:48" ht="30.95" customHeight="1">
      <c r="A128" s="61"/>
      <c r="B128" s="61"/>
      <c r="C128" s="61"/>
      <c r="D128" s="61"/>
      <c r="E128" s="104"/>
      <c r="F128" s="104"/>
      <c r="G128" s="104"/>
      <c r="H128" s="104"/>
      <c r="I128" s="104"/>
      <c r="J128" s="104"/>
      <c r="K128" s="104"/>
      <c r="L128" s="104"/>
      <c r="M128" s="61"/>
      <c r="Q128" s="54" t="s">
        <v>171</v>
      </c>
    </row>
    <row r="129" spans="1:17" ht="30.95" customHeight="1">
      <c r="A129" s="61"/>
      <c r="B129" s="61"/>
      <c r="C129" s="61"/>
      <c r="D129" s="61"/>
      <c r="E129" s="104"/>
      <c r="F129" s="104"/>
      <c r="G129" s="104"/>
      <c r="H129" s="104"/>
      <c r="I129" s="104"/>
      <c r="J129" s="104"/>
      <c r="K129" s="104"/>
      <c r="L129" s="104"/>
      <c r="M129" s="61"/>
      <c r="Q129" s="54" t="s">
        <v>171</v>
      </c>
    </row>
    <row r="130" spans="1:17" ht="30.95" customHeight="1">
      <c r="A130" s="61"/>
      <c r="B130" s="61"/>
      <c r="C130" s="61"/>
      <c r="D130" s="61"/>
      <c r="E130" s="104"/>
      <c r="F130" s="104"/>
      <c r="G130" s="104"/>
      <c r="H130" s="104"/>
      <c r="I130" s="104"/>
      <c r="J130" s="104"/>
      <c r="K130" s="104"/>
      <c r="L130" s="104"/>
      <c r="M130" s="61"/>
      <c r="Q130" s="54" t="s">
        <v>171</v>
      </c>
    </row>
    <row r="131" spans="1:17" ht="30.95" customHeight="1">
      <c r="A131" s="61"/>
      <c r="B131" s="61"/>
      <c r="C131" s="61"/>
      <c r="D131" s="61"/>
      <c r="E131" s="104"/>
      <c r="F131" s="104"/>
      <c r="G131" s="104"/>
      <c r="H131" s="104"/>
      <c r="I131" s="104"/>
      <c r="J131" s="104"/>
      <c r="K131" s="104"/>
      <c r="L131" s="104"/>
      <c r="M131" s="61"/>
      <c r="Q131" s="54" t="s">
        <v>171</v>
      </c>
    </row>
    <row r="132" spans="1:17" ht="30.95" customHeight="1">
      <c r="A132" s="61"/>
      <c r="B132" s="61"/>
      <c r="C132" s="61"/>
      <c r="D132" s="61"/>
      <c r="E132" s="104"/>
      <c r="F132" s="104"/>
      <c r="G132" s="104"/>
      <c r="H132" s="104"/>
      <c r="I132" s="104"/>
      <c r="J132" s="104"/>
      <c r="K132" s="104"/>
      <c r="L132" s="104"/>
      <c r="M132" s="61"/>
      <c r="Q132" s="54" t="s">
        <v>171</v>
      </c>
    </row>
    <row r="133" spans="1:17" ht="30.95" customHeight="1">
      <c r="A133" s="61"/>
      <c r="B133" s="61"/>
      <c r="C133" s="61"/>
      <c r="D133" s="61"/>
      <c r="E133" s="104"/>
      <c r="F133" s="104"/>
      <c r="G133" s="104"/>
      <c r="H133" s="104"/>
      <c r="I133" s="104"/>
      <c r="J133" s="104"/>
      <c r="K133" s="104"/>
      <c r="L133" s="104"/>
      <c r="M133" s="61"/>
      <c r="Q133" s="54" t="s">
        <v>171</v>
      </c>
    </row>
    <row r="134" spans="1:17" ht="30.95" customHeight="1">
      <c r="A134" s="61"/>
      <c r="B134" s="61"/>
      <c r="C134" s="61"/>
      <c r="D134" s="61"/>
      <c r="E134" s="104"/>
      <c r="F134" s="104"/>
      <c r="G134" s="104"/>
      <c r="H134" s="104"/>
      <c r="I134" s="104"/>
      <c r="J134" s="104"/>
      <c r="K134" s="104"/>
      <c r="L134" s="104"/>
      <c r="M134" s="61"/>
      <c r="Q134" s="54" t="s">
        <v>171</v>
      </c>
    </row>
    <row r="135" spans="1:17" ht="30.95" customHeight="1">
      <c r="A135" s="61"/>
      <c r="B135" s="61"/>
      <c r="C135" s="61"/>
      <c r="D135" s="61"/>
      <c r="E135" s="104"/>
      <c r="F135" s="104"/>
      <c r="G135" s="104"/>
      <c r="H135" s="104"/>
      <c r="I135" s="104"/>
      <c r="J135" s="104"/>
      <c r="K135" s="104"/>
      <c r="L135" s="104"/>
      <c r="M135" s="61"/>
      <c r="Q135" s="54" t="s">
        <v>171</v>
      </c>
    </row>
    <row r="136" spans="1:17" ht="30.95" customHeight="1">
      <c r="A136" s="61"/>
      <c r="B136" s="61"/>
      <c r="C136" s="61"/>
      <c r="D136" s="61"/>
      <c r="E136" s="104"/>
      <c r="F136" s="104"/>
      <c r="G136" s="104"/>
      <c r="H136" s="104"/>
      <c r="I136" s="104"/>
      <c r="J136" s="104"/>
      <c r="K136" s="104"/>
      <c r="L136" s="104"/>
      <c r="M136" s="61"/>
      <c r="Q136" s="54" t="s">
        <v>171</v>
      </c>
    </row>
    <row r="137" spans="1:17" ht="30.95" customHeight="1">
      <c r="A137" s="61"/>
      <c r="B137" s="61"/>
      <c r="C137" s="61"/>
      <c r="D137" s="61"/>
      <c r="E137" s="104"/>
      <c r="F137" s="104"/>
      <c r="G137" s="104"/>
      <c r="H137" s="104"/>
      <c r="I137" s="104"/>
      <c r="J137" s="104"/>
      <c r="K137" s="104"/>
      <c r="L137" s="104"/>
      <c r="M137" s="61"/>
      <c r="Q137" s="54" t="s">
        <v>171</v>
      </c>
    </row>
    <row r="138" spans="1:17" ht="30.95" customHeight="1">
      <c r="A138" s="61"/>
      <c r="B138" s="61"/>
      <c r="C138" s="61"/>
      <c r="D138" s="61"/>
      <c r="E138" s="104"/>
      <c r="F138" s="104"/>
      <c r="G138" s="104"/>
      <c r="H138" s="104"/>
      <c r="I138" s="104"/>
      <c r="J138" s="104"/>
      <c r="K138" s="104"/>
      <c r="L138" s="104"/>
      <c r="M138" s="61"/>
      <c r="Q138" s="54" t="s">
        <v>171</v>
      </c>
    </row>
    <row r="139" spans="1:17" ht="30.95" customHeight="1">
      <c r="A139" s="61"/>
      <c r="B139" s="61"/>
      <c r="C139" s="61"/>
      <c r="D139" s="61"/>
      <c r="E139" s="104"/>
      <c r="F139" s="104"/>
      <c r="G139" s="104"/>
      <c r="H139" s="104"/>
      <c r="I139" s="104"/>
      <c r="J139" s="104"/>
      <c r="K139" s="104"/>
      <c r="L139" s="104"/>
      <c r="M139" s="61"/>
      <c r="Q139" s="54" t="s">
        <v>171</v>
      </c>
    </row>
    <row r="140" spans="1:17" ht="30.95" customHeight="1">
      <c r="A140" s="61"/>
      <c r="B140" s="61"/>
      <c r="C140" s="61"/>
      <c r="D140" s="61"/>
      <c r="E140" s="104"/>
      <c r="F140" s="104"/>
      <c r="G140" s="104"/>
      <c r="H140" s="104"/>
      <c r="I140" s="104"/>
      <c r="J140" s="104"/>
      <c r="K140" s="104"/>
      <c r="L140" s="104"/>
      <c r="M140" s="61"/>
      <c r="Q140" s="54" t="s">
        <v>171</v>
      </c>
    </row>
    <row r="141" spans="1:17" ht="30.95" customHeight="1">
      <c r="A141" s="61"/>
      <c r="B141" s="61"/>
      <c r="C141" s="61"/>
      <c r="D141" s="61"/>
      <c r="E141" s="104"/>
      <c r="F141" s="104"/>
      <c r="G141" s="104"/>
      <c r="H141" s="104"/>
      <c r="I141" s="104"/>
      <c r="J141" s="104"/>
      <c r="K141" s="104"/>
      <c r="L141" s="104"/>
      <c r="M141" s="61"/>
      <c r="Q141" s="54" t="s">
        <v>171</v>
      </c>
    </row>
    <row r="142" spans="1:17" ht="30.95" customHeight="1">
      <c r="A142" s="61"/>
      <c r="B142" s="61"/>
      <c r="C142" s="61"/>
      <c r="D142" s="61"/>
      <c r="E142" s="104"/>
      <c r="F142" s="104"/>
      <c r="G142" s="104"/>
      <c r="H142" s="104"/>
      <c r="I142" s="104"/>
      <c r="J142" s="104"/>
      <c r="K142" s="104"/>
      <c r="L142" s="104"/>
      <c r="M142" s="61"/>
      <c r="Q142" s="54" t="s">
        <v>171</v>
      </c>
    </row>
    <row r="143" spans="1:17" ht="30.95" customHeight="1">
      <c r="A143" s="61"/>
      <c r="B143" s="61"/>
      <c r="C143" s="61"/>
      <c r="D143" s="61"/>
      <c r="E143" s="104"/>
      <c r="F143" s="104"/>
      <c r="G143" s="104"/>
      <c r="H143" s="104"/>
      <c r="I143" s="104"/>
      <c r="J143" s="104"/>
      <c r="K143" s="104"/>
      <c r="L143" s="104"/>
      <c r="M143" s="61"/>
      <c r="Q143" s="54" t="s">
        <v>171</v>
      </c>
    </row>
    <row r="144" spans="1:17" ht="30.95" customHeight="1">
      <c r="A144" s="61"/>
      <c r="B144" s="61"/>
      <c r="C144" s="61"/>
      <c r="D144" s="61"/>
      <c r="E144" s="104"/>
      <c r="F144" s="104"/>
      <c r="G144" s="104"/>
      <c r="H144" s="104"/>
      <c r="I144" s="104"/>
      <c r="J144" s="104"/>
      <c r="K144" s="104"/>
      <c r="L144" s="104"/>
      <c r="M144" s="61"/>
      <c r="Q144" s="54" t="s">
        <v>171</v>
      </c>
    </row>
    <row r="145" spans="1:48" ht="30.95" customHeight="1">
      <c r="A145" s="61"/>
      <c r="B145" s="61"/>
      <c r="C145" s="61"/>
      <c r="D145" s="61"/>
      <c r="E145" s="104"/>
      <c r="F145" s="104"/>
      <c r="G145" s="104"/>
      <c r="H145" s="104"/>
      <c r="I145" s="104"/>
      <c r="J145" s="104"/>
      <c r="K145" s="104"/>
      <c r="L145" s="104"/>
      <c r="M145" s="61"/>
      <c r="Q145" s="54" t="s">
        <v>171</v>
      </c>
    </row>
    <row r="146" spans="1:48" ht="30.95" customHeight="1">
      <c r="A146" s="61"/>
      <c r="B146" s="61"/>
      <c r="C146" s="61"/>
      <c r="D146" s="61"/>
      <c r="E146" s="104"/>
      <c r="F146" s="104"/>
      <c r="G146" s="104"/>
      <c r="H146" s="104"/>
      <c r="I146" s="104"/>
      <c r="J146" s="104"/>
      <c r="K146" s="104"/>
      <c r="L146" s="104"/>
      <c r="M146" s="61"/>
      <c r="Q146" s="54" t="s">
        <v>171</v>
      </c>
    </row>
    <row r="147" spans="1:48" ht="30.95" customHeight="1">
      <c r="A147" s="60" t="s">
        <v>77</v>
      </c>
      <c r="B147" s="61"/>
      <c r="C147" s="61"/>
      <c r="D147" s="61"/>
      <c r="E147" s="104"/>
      <c r="F147" s="104"/>
      <c r="G147" s="104"/>
      <c r="H147" s="104"/>
      <c r="I147" s="104"/>
      <c r="J147" s="104"/>
      <c r="K147" s="104"/>
      <c r="L147" s="104"/>
      <c r="M147" s="61"/>
      <c r="N147" s="50" t="s">
        <v>78</v>
      </c>
    </row>
    <row r="148" spans="1:48" ht="30.95" customHeight="1">
      <c r="A148" s="60" t="s">
        <v>234</v>
      </c>
      <c r="B148" s="60" t="s">
        <v>8025</v>
      </c>
      <c r="C148" s="61"/>
      <c r="D148" s="61"/>
      <c r="E148" s="104"/>
      <c r="F148" s="104"/>
      <c r="G148" s="104"/>
      <c r="H148" s="104"/>
      <c r="I148" s="104"/>
      <c r="J148" s="104"/>
      <c r="K148" s="104"/>
      <c r="L148" s="104"/>
      <c r="M148" s="61"/>
      <c r="Q148" s="54" t="s">
        <v>235</v>
      </c>
    </row>
    <row r="149" spans="1:48" ht="30.95" customHeight="1">
      <c r="A149" s="118" t="s">
        <v>236</v>
      </c>
      <c r="B149" s="118" t="s">
        <v>237</v>
      </c>
      <c r="C149" s="118" t="s">
        <v>71</v>
      </c>
      <c r="D149" s="119">
        <v>43</v>
      </c>
      <c r="E149" s="125"/>
      <c r="F149" s="125"/>
      <c r="G149" s="125"/>
      <c r="H149" s="125"/>
      <c r="I149" s="125"/>
      <c r="J149" s="125"/>
      <c r="K149" s="125"/>
      <c r="L149" s="125"/>
      <c r="M149" s="118" t="s">
        <v>238</v>
      </c>
      <c r="N149" s="54" t="s">
        <v>8102</v>
      </c>
      <c r="O149" s="54" t="s">
        <v>47</v>
      </c>
      <c r="P149" s="54" t="s">
        <v>47</v>
      </c>
      <c r="Q149" s="54" t="s">
        <v>235</v>
      </c>
      <c r="R149" s="54" t="s">
        <v>55</v>
      </c>
      <c r="S149" s="54" t="s">
        <v>56</v>
      </c>
      <c r="T149" s="54" t="s">
        <v>56</v>
      </c>
      <c r="AR149" s="54" t="s">
        <v>47</v>
      </c>
      <c r="AS149" s="54" t="s">
        <v>47</v>
      </c>
      <c r="AU149" s="54" t="s">
        <v>8103</v>
      </c>
      <c r="AV149" s="50">
        <v>193</v>
      </c>
    </row>
    <row r="150" spans="1:48" ht="30.95" customHeight="1">
      <c r="A150" s="118" t="s">
        <v>239</v>
      </c>
      <c r="B150" s="118" t="s">
        <v>237</v>
      </c>
      <c r="C150" s="118" t="s">
        <v>71</v>
      </c>
      <c r="D150" s="119">
        <v>439</v>
      </c>
      <c r="E150" s="125"/>
      <c r="F150" s="125"/>
      <c r="G150" s="125"/>
      <c r="H150" s="125"/>
      <c r="I150" s="125"/>
      <c r="J150" s="125"/>
      <c r="K150" s="125"/>
      <c r="L150" s="125"/>
      <c r="M150" s="118" t="s">
        <v>240</v>
      </c>
      <c r="N150" s="54" t="s">
        <v>8104</v>
      </c>
      <c r="O150" s="54" t="s">
        <v>47</v>
      </c>
      <c r="P150" s="54" t="s">
        <v>47</v>
      </c>
      <c r="Q150" s="54" t="s">
        <v>235</v>
      </c>
      <c r="R150" s="54" t="s">
        <v>55</v>
      </c>
      <c r="S150" s="54" t="s">
        <v>56</v>
      </c>
      <c r="T150" s="54" t="s">
        <v>56</v>
      </c>
      <c r="AR150" s="54" t="s">
        <v>47</v>
      </c>
      <c r="AS150" s="54" t="s">
        <v>47</v>
      </c>
      <c r="AU150" s="54" t="s">
        <v>8105</v>
      </c>
      <c r="AV150" s="50">
        <v>194</v>
      </c>
    </row>
    <row r="151" spans="1:48" ht="30.95" customHeight="1">
      <c r="A151" s="118" t="s">
        <v>241</v>
      </c>
      <c r="B151" s="118" t="s">
        <v>242</v>
      </c>
      <c r="C151" s="118" t="s">
        <v>243</v>
      </c>
      <c r="D151" s="119">
        <v>15.717000000000001</v>
      </c>
      <c r="E151" s="125"/>
      <c r="F151" s="125"/>
      <c r="G151" s="124"/>
      <c r="H151" s="124"/>
      <c r="I151" s="124"/>
      <c r="J151" s="124"/>
      <c r="K151" s="125"/>
      <c r="L151" s="125"/>
      <c r="M151" s="118" t="s">
        <v>244</v>
      </c>
      <c r="N151" s="54" t="s">
        <v>8106</v>
      </c>
      <c r="O151" s="54" t="s">
        <v>47</v>
      </c>
      <c r="P151" s="54" t="s">
        <v>47</v>
      </c>
      <c r="Q151" s="54" t="s">
        <v>235</v>
      </c>
      <c r="R151" s="54" t="s">
        <v>55</v>
      </c>
      <c r="S151" s="54" t="s">
        <v>56</v>
      </c>
      <c r="T151" s="54" t="s">
        <v>56</v>
      </c>
      <c r="AR151" s="54" t="s">
        <v>47</v>
      </c>
      <c r="AS151" s="54" t="s">
        <v>47</v>
      </c>
      <c r="AU151" s="54" t="s">
        <v>8107</v>
      </c>
      <c r="AV151" s="50">
        <v>195</v>
      </c>
    </row>
    <row r="152" spans="1:48" ht="30.95" customHeight="1">
      <c r="A152" s="118" t="s">
        <v>245</v>
      </c>
      <c r="B152" s="118" t="s">
        <v>246</v>
      </c>
      <c r="C152" s="118" t="s">
        <v>243</v>
      </c>
      <c r="D152" s="119">
        <v>40.125999999999998</v>
      </c>
      <c r="E152" s="124"/>
      <c r="F152" s="124"/>
      <c r="G152" s="124"/>
      <c r="H152" s="124"/>
      <c r="I152" s="124"/>
      <c r="J152" s="124"/>
      <c r="K152" s="125"/>
      <c r="L152" s="125"/>
      <c r="M152" s="118" t="s">
        <v>247</v>
      </c>
      <c r="N152" s="54" t="s">
        <v>8108</v>
      </c>
      <c r="O152" s="54" t="s">
        <v>47</v>
      </c>
      <c r="P152" s="54" t="s">
        <v>47</v>
      </c>
      <c r="Q152" s="54" t="s">
        <v>235</v>
      </c>
      <c r="R152" s="54" t="s">
        <v>56</v>
      </c>
      <c r="S152" s="54" t="s">
        <v>56</v>
      </c>
      <c r="T152" s="54" t="s">
        <v>55</v>
      </c>
      <c r="AR152" s="54" t="s">
        <v>47</v>
      </c>
      <c r="AS152" s="54" t="s">
        <v>47</v>
      </c>
      <c r="AU152" s="54" t="s">
        <v>8109</v>
      </c>
      <c r="AV152" s="50">
        <v>196</v>
      </c>
    </row>
    <row r="153" spans="1:48" ht="30.95" customHeight="1">
      <c r="A153" s="118" t="s">
        <v>248</v>
      </c>
      <c r="B153" s="118" t="s">
        <v>249</v>
      </c>
      <c r="C153" s="118" t="s">
        <v>71</v>
      </c>
      <c r="D153" s="119">
        <v>78</v>
      </c>
      <c r="E153" s="125"/>
      <c r="F153" s="125"/>
      <c r="G153" s="125"/>
      <c r="H153" s="125"/>
      <c r="I153" s="125"/>
      <c r="J153" s="125"/>
      <c r="K153" s="125"/>
      <c r="L153" s="125"/>
      <c r="M153" s="118" t="s">
        <v>250</v>
      </c>
      <c r="N153" s="54" t="s">
        <v>8110</v>
      </c>
      <c r="O153" s="54" t="s">
        <v>47</v>
      </c>
      <c r="P153" s="54" t="s">
        <v>47</v>
      </c>
      <c r="Q153" s="54" t="s">
        <v>235</v>
      </c>
      <c r="R153" s="54" t="s">
        <v>55</v>
      </c>
      <c r="S153" s="54" t="s">
        <v>56</v>
      </c>
      <c r="T153" s="54" t="s">
        <v>56</v>
      </c>
      <c r="AR153" s="54" t="s">
        <v>47</v>
      </c>
      <c r="AS153" s="54" t="s">
        <v>47</v>
      </c>
      <c r="AU153" s="54" t="s">
        <v>8111</v>
      </c>
      <c r="AV153" s="50">
        <v>197</v>
      </c>
    </row>
    <row r="154" spans="1:48" ht="30.95" customHeight="1">
      <c r="A154" s="118" t="s">
        <v>251</v>
      </c>
      <c r="B154" s="118" t="s">
        <v>249</v>
      </c>
      <c r="C154" s="118" t="s">
        <v>71</v>
      </c>
      <c r="D154" s="119">
        <v>239</v>
      </c>
      <c r="E154" s="125"/>
      <c r="F154" s="125"/>
      <c r="G154" s="125"/>
      <c r="H154" s="125"/>
      <c r="I154" s="125"/>
      <c r="J154" s="125"/>
      <c r="K154" s="125"/>
      <c r="L154" s="125"/>
      <c r="M154" s="118" t="s">
        <v>252</v>
      </c>
      <c r="N154" s="54" t="s">
        <v>8112</v>
      </c>
      <c r="O154" s="54" t="s">
        <v>47</v>
      </c>
      <c r="P154" s="54" t="s">
        <v>47</v>
      </c>
      <c r="Q154" s="54" t="s">
        <v>235</v>
      </c>
      <c r="R154" s="54" t="s">
        <v>55</v>
      </c>
      <c r="S154" s="54" t="s">
        <v>56</v>
      </c>
      <c r="T154" s="54" t="s">
        <v>56</v>
      </c>
      <c r="AR154" s="54" t="s">
        <v>47</v>
      </c>
      <c r="AS154" s="54" t="s">
        <v>47</v>
      </c>
      <c r="AU154" s="54" t="s">
        <v>8113</v>
      </c>
      <c r="AV154" s="50">
        <v>198</v>
      </c>
    </row>
    <row r="155" spans="1:48" ht="30.95" customHeight="1">
      <c r="A155" s="118" t="s">
        <v>253</v>
      </c>
      <c r="B155" s="118" t="s">
        <v>254</v>
      </c>
      <c r="C155" s="118" t="s">
        <v>71</v>
      </c>
      <c r="D155" s="119">
        <v>189</v>
      </c>
      <c r="E155" s="125"/>
      <c r="F155" s="125"/>
      <c r="G155" s="125"/>
      <c r="H155" s="125"/>
      <c r="I155" s="125"/>
      <c r="J155" s="125"/>
      <c r="K155" s="125"/>
      <c r="L155" s="125"/>
      <c r="M155" s="118" t="s">
        <v>255</v>
      </c>
      <c r="N155" s="54" t="s">
        <v>8114</v>
      </c>
      <c r="O155" s="54" t="s">
        <v>47</v>
      </c>
      <c r="P155" s="54" t="s">
        <v>47</v>
      </c>
      <c r="Q155" s="54" t="s">
        <v>235</v>
      </c>
      <c r="R155" s="54" t="s">
        <v>55</v>
      </c>
      <c r="S155" s="54" t="s">
        <v>56</v>
      </c>
      <c r="T155" s="54" t="s">
        <v>56</v>
      </c>
      <c r="AR155" s="54" t="s">
        <v>47</v>
      </c>
      <c r="AS155" s="54" t="s">
        <v>47</v>
      </c>
      <c r="AU155" s="54" t="s">
        <v>8115</v>
      </c>
      <c r="AV155" s="50">
        <v>199</v>
      </c>
    </row>
    <row r="156" spans="1:48" ht="30.95" customHeight="1">
      <c r="A156" s="118" t="s">
        <v>256</v>
      </c>
      <c r="B156" s="118" t="s">
        <v>257</v>
      </c>
      <c r="C156" s="118" t="s">
        <v>53</v>
      </c>
      <c r="D156" s="119">
        <v>29</v>
      </c>
      <c r="E156" s="125"/>
      <c r="F156" s="125"/>
      <c r="G156" s="125"/>
      <c r="H156" s="125"/>
      <c r="I156" s="125"/>
      <c r="J156" s="125"/>
      <c r="K156" s="125"/>
      <c r="L156" s="125"/>
      <c r="M156" s="118" t="s">
        <v>258</v>
      </c>
      <c r="N156" s="54" t="s">
        <v>8116</v>
      </c>
      <c r="O156" s="54" t="s">
        <v>47</v>
      </c>
      <c r="P156" s="54" t="s">
        <v>47</v>
      </c>
      <c r="Q156" s="54" t="s">
        <v>235</v>
      </c>
      <c r="R156" s="54" t="s">
        <v>55</v>
      </c>
      <c r="S156" s="54" t="s">
        <v>56</v>
      </c>
      <c r="T156" s="54" t="s">
        <v>56</v>
      </c>
      <c r="AR156" s="54" t="s">
        <v>47</v>
      </c>
      <c r="AS156" s="54" t="s">
        <v>47</v>
      </c>
      <c r="AU156" s="54" t="s">
        <v>8117</v>
      </c>
      <c r="AV156" s="50">
        <v>200</v>
      </c>
    </row>
    <row r="157" spans="1:48" ht="30.95" customHeight="1">
      <c r="A157" s="118" t="s">
        <v>256</v>
      </c>
      <c r="B157" s="118" t="s">
        <v>259</v>
      </c>
      <c r="C157" s="118" t="s">
        <v>53</v>
      </c>
      <c r="D157" s="119">
        <v>35</v>
      </c>
      <c r="E157" s="125"/>
      <c r="F157" s="125"/>
      <c r="G157" s="125"/>
      <c r="H157" s="125"/>
      <c r="I157" s="125"/>
      <c r="J157" s="125"/>
      <c r="K157" s="125"/>
      <c r="L157" s="125"/>
      <c r="M157" s="118" t="s">
        <v>260</v>
      </c>
      <c r="N157" s="54" t="s">
        <v>8118</v>
      </c>
      <c r="O157" s="54" t="s">
        <v>47</v>
      </c>
      <c r="P157" s="54" t="s">
        <v>47</v>
      </c>
      <c r="Q157" s="54" t="s">
        <v>235</v>
      </c>
      <c r="R157" s="54" t="s">
        <v>55</v>
      </c>
      <c r="S157" s="54" t="s">
        <v>56</v>
      </c>
      <c r="T157" s="54" t="s">
        <v>56</v>
      </c>
      <c r="AR157" s="54" t="s">
        <v>47</v>
      </c>
      <c r="AS157" s="54" t="s">
        <v>47</v>
      </c>
      <c r="AU157" s="54" t="s">
        <v>8119</v>
      </c>
      <c r="AV157" s="50">
        <v>201</v>
      </c>
    </row>
    <row r="158" spans="1:48" ht="30.95" customHeight="1">
      <c r="A158" s="118" t="s">
        <v>261</v>
      </c>
      <c r="B158" s="118" t="s">
        <v>262</v>
      </c>
      <c r="C158" s="118" t="s">
        <v>53</v>
      </c>
      <c r="D158" s="119">
        <v>52</v>
      </c>
      <c r="E158" s="125"/>
      <c r="F158" s="125"/>
      <c r="G158" s="125"/>
      <c r="H158" s="125"/>
      <c r="I158" s="125"/>
      <c r="J158" s="125"/>
      <c r="K158" s="125"/>
      <c r="L158" s="125"/>
      <c r="M158" s="118" t="s">
        <v>263</v>
      </c>
      <c r="N158" s="54" t="s">
        <v>8120</v>
      </c>
      <c r="O158" s="54" t="s">
        <v>47</v>
      </c>
      <c r="P158" s="54" t="s">
        <v>47</v>
      </c>
      <c r="Q158" s="54" t="s">
        <v>235</v>
      </c>
      <c r="R158" s="54" t="s">
        <v>55</v>
      </c>
      <c r="S158" s="54" t="s">
        <v>56</v>
      </c>
      <c r="T158" s="54" t="s">
        <v>56</v>
      </c>
      <c r="AR158" s="54" t="s">
        <v>47</v>
      </c>
      <c r="AS158" s="54" t="s">
        <v>47</v>
      </c>
      <c r="AU158" s="54" t="s">
        <v>8121</v>
      </c>
      <c r="AV158" s="50">
        <v>202</v>
      </c>
    </row>
    <row r="159" spans="1:48" ht="30.95" customHeight="1">
      <c r="A159" s="60" t="s">
        <v>261</v>
      </c>
      <c r="B159" s="60" t="s">
        <v>264</v>
      </c>
      <c r="C159" s="60" t="s">
        <v>53</v>
      </c>
      <c r="D159" s="61">
        <v>70</v>
      </c>
      <c r="E159" s="104"/>
      <c r="F159" s="104"/>
      <c r="G159" s="104"/>
      <c r="H159" s="104"/>
      <c r="I159" s="104"/>
      <c r="J159" s="104"/>
      <c r="K159" s="104"/>
      <c r="L159" s="104"/>
      <c r="M159" s="60" t="s">
        <v>265</v>
      </c>
      <c r="N159" s="54" t="s">
        <v>8122</v>
      </c>
      <c r="O159" s="54" t="s">
        <v>47</v>
      </c>
      <c r="P159" s="54" t="s">
        <v>47</v>
      </c>
      <c r="Q159" s="54" t="s">
        <v>235</v>
      </c>
      <c r="R159" s="54" t="s">
        <v>55</v>
      </c>
      <c r="S159" s="54" t="s">
        <v>56</v>
      </c>
      <c r="T159" s="54" t="s">
        <v>56</v>
      </c>
      <c r="AR159" s="54" t="s">
        <v>47</v>
      </c>
      <c r="AS159" s="54" t="s">
        <v>47</v>
      </c>
      <c r="AU159" s="54" t="s">
        <v>8123</v>
      </c>
      <c r="AV159" s="50">
        <v>203</v>
      </c>
    </row>
    <row r="160" spans="1:48" ht="30.95" customHeight="1">
      <c r="A160" s="60" t="s">
        <v>261</v>
      </c>
      <c r="B160" s="60" t="s">
        <v>266</v>
      </c>
      <c r="C160" s="60" t="s">
        <v>53</v>
      </c>
      <c r="D160" s="61">
        <v>24</v>
      </c>
      <c r="E160" s="104"/>
      <c r="F160" s="104"/>
      <c r="G160" s="104"/>
      <c r="H160" s="104"/>
      <c r="I160" s="104"/>
      <c r="J160" s="104"/>
      <c r="K160" s="104"/>
      <c r="L160" s="104"/>
      <c r="M160" s="60" t="s">
        <v>267</v>
      </c>
      <c r="N160" s="54" t="s">
        <v>8124</v>
      </c>
      <c r="O160" s="54" t="s">
        <v>47</v>
      </c>
      <c r="P160" s="54" t="s">
        <v>47</v>
      </c>
      <c r="Q160" s="54" t="s">
        <v>235</v>
      </c>
      <c r="R160" s="54" t="s">
        <v>55</v>
      </c>
      <c r="S160" s="54" t="s">
        <v>56</v>
      </c>
      <c r="T160" s="54" t="s">
        <v>56</v>
      </c>
      <c r="AR160" s="54" t="s">
        <v>47</v>
      </c>
      <c r="AS160" s="54" t="s">
        <v>47</v>
      </c>
      <c r="AU160" s="54" t="s">
        <v>8125</v>
      </c>
      <c r="AV160" s="50">
        <v>204</v>
      </c>
    </row>
    <row r="161" spans="1:48" ht="30.95" customHeight="1">
      <c r="A161" s="60" t="s">
        <v>268</v>
      </c>
      <c r="B161" s="60" t="s">
        <v>269</v>
      </c>
      <c r="C161" s="60" t="s">
        <v>63</v>
      </c>
      <c r="D161" s="61">
        <v>366</v>
      </c>
      <c r="E161" s="104"/>
      <c r="F161" s="104"/>
      <c r="G161" s="104"/>
      <c r="H161" s="104"/>
      <c r="I161" s="104"/>
      <c r="J161" s="104"/>
      <c r="K161" s="104"/>
      <c r="L161" s="104"/>
      <c r="M161" s="60" t="s">
        <v>270</v>
      </c>
      <c r="N161" s="54" t="s">
        <v>8126</v>
      </c>
      <c r="O161" s="54" t="s">
        <v>47</v>
      </c>
      <c r="P161" s="54" t="s">
        <v>47</v>
      </c>
      <c r="Q161" s="54" t="s">
        <v>235</v>
      </c>
      <c r="R161" s="54" t="s">
        <v>55</v>
      </c>
      <c r="S161" s="54" t="s">
        <v>56</v>
      </c>
      <c r="T161" s="54" t="s">
        <v>56</v>
      </c>
      <c r="AR161" s="54" t="s">
        <v>47</v>
      </c>
      <c r="AS161" s="54" t="s">
        <v>47</v>
      </c>
      <c r="AU161" s="54" t="s">
        <v>8127</v>
      </c>
      <c r="AV161" s="50">
        <v>205</v>
      </c>
    </row>
    <row r="162" spans="1:48" ht="30.95" customHeight="1">
      <c r="A162" s="61"/>
      <c r="B162" s="61"/>
      <c r="C162" s="61"/>
      <c r="D162" s="61"/>
      <c r="E162" s="104"/>
      <c r="F162" s="104"/>
      <c r="G162" s="104"/>
      <c r="H162" s="104"/>
      <c r="I162" s="104"/>
      <c r="J162" s="104"/>
      <c r="K162" s="104"/>
      <c r="L162" s="104"/>
      <c r="M162" s="61"/>
      <c r="Q162" s="54" t="s">
        <v>235</v>
      </c>
    </row>
    <row r="163" spans="1:48" ht="30.95" customHeight="1">
      <c r="A163" s="61"/>
      <c r="B163" s="61"/>
      <c r="C163" s="61"/>
      <c r="D163" s="61"/>
      <c r="E163" s="104"/>
      <c r="F163" s="104"/>
      <c r="G163" s="104"/>
      <c r="H163" s="104"/>
      <c r="I163" s="104"/>
      <c r="J163" s="104"/>
      <c r="K163" s="104"/>
      <c r="L163" s="104"/>
      <c r="M163" s="61"/>
      <c r="Q163" s="54" t="s">
        <v>235</v>
      </c>
    </row>
    <row r="164" spans="1:48" ht="30.95" customHeight="1">
      <c r="A164" s="61"/>
      <c r="B164" s="61"/>
      <c r="C164" s="61"/>
      <c r="D164" s="61"/>
      <c r="E164" s="104"/>
      <c r="F164" s="104"/>
      <c r="G164" s="104"/>
      <c r="H164" s="104"/>
      <c r="I164" s="104"/>
      <c r="J164" s="104"/>
      <c r="K164" s="104"/>
      <c r="L164" s="104"/>
      <c r="M164" s="61"/>
      <c r="Q164" s="54" t="s">
        <v>235</v>
      </c>
    </row>
    <row r="165" spans="1:48" ht="30.95" customHeight="1">
      <c r="A165" s="61"/>
      <c r="B165" s="61"/>
      <c r="C165" s="61"/>
      <c r="D165" s="61"/>
      <c r="E165" s="104"/>
      <c r="F165" s="104"/>
      <c r="G165" s="104"/>
      <c r="H165" s="104"/>
      <c r="I165" s="104"/>
      <c r="J165" s="104"/>
      <c r="K165" s="104"/>
      <c r="L165" s="104"/>
      <c r="M165" s="61"/>
      <c r="Q165" s="54" t="s">
        <v>235</v>
      </c>
    </row>
    <row r="166" spans="1:48" ht="30.95" customHeight="1">
      <c r="A166" s="61"/>
      <c r="B166" s="61"/>
      <c r="C166" s="61"/>
      <c r="D166" s="61"/>
      <c r="E166" s="104"/>
      <c r="F166" s="104"/>
      <c r="G166" s="104"/>
      <c r="H166" s="104"/>
      <c r="I166" s="104"/>
      <c r="J166" s="104"/>
      <c r="K166" s="104"/>
      <c r="L166" s="104"/>
      <c r="M166" s="61"/>
      <c r="Q166" s="54" t="s">
        <v>235</v>
      </c>
    </row>
    <row r="167" spans="1:48" ht="30.95" customHeight="1">
      <c r="A167" s="61"/>
      <c r="B167" s="61"/>
      <c r="C167" s="61"/>
      <c r="D167" s="61"/>
      <c r="E167" s="104"/>
      <c r="F167" s="104"/>
      <c r="G167" s="104"/>
      <c r="H167" s="104"/>
      <c r="I167" s="104"/>
      <c r="J167" s="104"/>
      <c r="K167" s="104"/>
      <c r="L167" s="104"/>
      <c r="M167" s="61"/>
      <c r="Q167" s="54" t="s">
        <v>235</v>
      </c>
    </row>
    <row r="168" spans="1:48" ht="30.95" customHeight="1">
      <c r="A168" s="61"/>
      <c r="B168" s="61"/>
      <c r="C168" s="61"/>
      <c r="D168" s="61"/>
      <c r="E168" s="104"/>
      <c r="F168" s="104"/>
      <c r="G168" s="104"/>
      <c r="H168" s="104"/>
      <c r="I168" s="104"/>
      <c r="J168" s="104"/>
      <c r="K168" s="104"/>
      <c r="L168" s="104"/>
      <c r="M168" s="61"/>
      <c r="Q168" s="54" t="s">
        <v>235</v>
      </c>
    </row>
    <row r="169" spans="1:48" ht="30.95" customHeight="1">
      <c r="A169" s="61"/>
      <c r="B169" s="61"/>
      <c r="C169" s="61"/>
      <c r="D169" s="61"/>
      <c r="E169" s="104"/>
      <c r="F169" s="104"/>
      <c r="G169" s="104"/>
      <c r="H169" s="104"/>
      <c r="I169" s="104"/>
      <c r="J169" s="104"/>
      <c r="K169" s="104"/>
      <c r="L169" s="104"/>
      <c r="M169" s="61"/>
      <c r="Q169" s="54" t="s">
        <v>235</v>
      </c>
    </row>
    <row r="170" spans="1:48" ht="30.95" customHeight="1">
      <c r="A170" s="61"/>
      <c r="B170" s="61"/>
      <c r="C170" s="61"/>
      <c r="D170" s="61"/>
      <c r="E170" s="104"/>
      <c r="F170" s="104"/>
      <c r="G170" s="104"/>
      <c r="H170" s="104"/>
      <c r="I170" s="104"/>
      <c r="J170" s="104"/>
      <c r="K170" s="104"/>
      <c r="L170" s="104"/>
      <c r="M170" s="61"/>
      <c r="Q170" s="54" t="s">
        <v>235</v>
      </c>
    </row>
    <row r="171" spans="1:48" ht="30.95" customHeight="1">
      <c r="A171" s="60" t="s">
        <v>77</v>
      </c>
      <c r="B171" s="61"/>
      <c r="C171" s="61"/>
      <c r="D171" s="61"/>
      <c r="E171" s="104"/>
      <c r="F171" s="104"/>
      <c r="G171" s="104"/>
      <c r="H171" s="104"/>
      <c r="I171" s="104"/>
      <c r="J171" s="104"/>
      <c r="K171" s="104"/>
      <c r="L171" s="104"/>
      <c r="M171" s="61"/>
      <c r="N171" s="50" t="s">
        <v>78</v>
      </c>
    </row>
    <row r="172" spans="1:48" ht="30.95" customHeight="1">
      <c r="A172" s="60" t="s">
        <v>271</v>
      </c>
      <c r="B172" s="60" t="s">
        <v>8025</v>
      </c>
      <c r="C172" s="61"/>
      <c r="D172" s="61"/>
      <c r="E172" s="104"/>
      <c r="F172" s="104"/>
      <c r="G172" s="104"/>
      <c r="H172" s="104"/>
      <c r="I172" s="104"/>
      <c r="J172" s="104"/>
      <c r="K172" s="104"/>
      <c r="L172" s="104"/>
      <c r="M172" s="61"/>
      <c r="Q172" s="54" t="s">
        <v>272</v>
      </c>
    </row>
    <row r="173" spans="1:48" ht="30.95" customHeight="1">
      <c r="A173" s="60" t="s">
        <v>273</v>
      </c>
      <c r="B173" s="60" t="s">
        <v>274</v>
      </c>
      <c r="C173" s="60" t="s">
        <v>53</v>
      </c>
      <c r="D173" s="61">
        <v>12</v>
      </c>
      <c r="E173" s="104"/>
      <c r="F173" s="104"/>
      <c r="G173" s="104"/>
      <c r="H173" s="104"/>
      <c r="I173" s="104"/>
      <c r="J173" s="104"/>
      <c r="K173" s="104"/>
      <c r="L173" s="104"/>
      <c r="M173" s="60" t="s">
        <v>275</v>
      </c>
      <c r="N173" s="54" t="s">
        <v>8128</v>
      </c>
      <c r="O173" s="54" t="s">
        <v>47</v>
      </c>
      <c r="P173" s="54" t="s">
        <v>47</v>
      </c>
      <c r="Q173" s="54" t="s">
        <v>272</v>
      </c>
      <c r="R173" s="54" t="s">
        <v>56</v>
      </c>
      <c r="S173" s="54" t="s">
        <v>56</v>
      </c>
      <c r="T173" s="54" t="s">
        <v>55</v>
      </c>
      <c r="AR173" s="54" t="s">
        <v>47</v>
      </c>
      <c r="AS173" s="54" t="s">
        <v>47</v>
      </c>
      <c r="AU173" s="54" t="s">
        <v>8129</v>
      </c>
      <c r="AV173" s="50">
        <v>206</v>
      </c>
    </row>
    <row r="174" spans="1:48" ht="30.95" customHeight="1">
      <c r="A174" s="60" t="s">
        <v>276</v>
      </c>
      <c r="B174" s="60" t="s">
        <v>277</v>
      </c>
      <c r="C174" s="60" t="s">
        <v>71</v>
      </c>
      <c r="D174" s="61">
        <v>93</v>
      </c>
      <c r="E174" s="104"/>
      <c r="F174" s="104"/>
      <c r="G174" s="104"/>
      <c r="H174" s="104"/>
      <c r="I174" s="104"/>
      <c r="J174" s="104"/>
      <c r="K174" s="104"/>
      <c r="L174" s="104"/>
      <c r="M174" s="60" t="s">
        <v>278</v>
      </c>
      <c r="N174" s="54" t="s">
        <v>8130</v>
      </c>
      <c r="O174" s="54" t="s">
        <v>47</v>
      </c>
      <c r="P174" s="54" t="s">
        <v>47</v>
      </c>
      <c r="Q174" s="54" t="s">
        <v>272</v>
      </c>
      <c r="R174" s="54" t="s">
        <v>55</v>
      </c>
      <c r="S174" s="54" t="s">
        <v>56</v>
      </c>
      <c r="T174" s="54" t="s">
        <v>56</v>
      </c>
      <c r="AR174" s="54" t="s">
        <v>47</v>
      </c>
      <c r="AS174" s="54" t="s">
        <v>47</v>
      </c>
      <c r="AU174" s="54" t="s">
        <v>8131</v>
      </c>
      <c r="AV174" s="50">
        <v>207</v>
      </c>
    </row>
    <row r="175" spans="1:48" ht="30.95" customHeight="1">
      <c r="A175" s="60" t="s">
        <v>276</v>
      </c>
      <c r="B175" s="60" t="s">
        <v>279</v>
      </c>
      <c r="C175" s="60" t="s">
        <v>71</v>
      </c>
      <c r="D175" s="61">
        <v>166</v>
      </c>
      <c r="E175" s="104"/>
      <c r="F175" s="104"/>
      <c r="G175" s="104"/>
      <c r="H175" s="104"/>
      <c r="I175" s="104"/>
      <c r="J175" s="104"/>
      <c r="K175" s="104"/>
      <c r="L175" s="104"/>
      <c r="M175" s="60" t="s">
        <v>280</v>
      </c>
      <c r="N175" s="54" t="s">
        <v>8132</v>
      </c>
      <c r="O175" s="54" t="s">
        <v>47</v>
      </c>
      <c r="P175" s="54" t="s">
        <v>47</v>
      </c>
      <c r="Q175" s="54" t="s">
        <v>272</v>
      </c>
      <c r="R175" s="54" t="s">
        <v>55</v>
      </c>
      <c r="S175" s="54" t="s">
        <v>56</v>
      </c>
      <c r="T175" s="54" t="s">
        <v>56</v>
      </c>
      <c r="AR175" s="54" t="s">
        <v>47</v>
      </c>
      <c r="AS175" s="54" t="s">
        <v>47</v>
      </c>
      <c r="AU175" s="54" t="s">
        <v>8133</v>
      </c>
      <c r="AV175" s="50">
        <v>208</v>
      </c>
    </row>
    <row r="176" spans="1:48" ht="30.95" customHeight="1">
      <c r="A176" s="60" t="s">
        <v>276</v>
      </c>
      <c r="B176" s="60" t="s">
        <v>281</v>
      </c>
      <c r="C176" s="60" t="s">
        <v>71</v>
      </c>
      <c r="D176" s="61">
        <v>2</v>
      </c>
      <c r="E176" s="104"/>
      <c r="F176" s="104"/>
      <c r="G176" s="104"/>
      <c r="H176" s="104"/>
      <c r="I176" s="104"/>
      <c r="J176" s="104"/>
      <c r="K176" s="104"/>
      <c r="L176" s="104"/>
      <c r="M176" s="60" t="s">
        <v>282</v>
      </c>
      <c r="N176" s="54" t="s">
        <v>8134</v>
      </c>
      <c r="O176" s="54" t="s">
        <v>47</v>
      </c>
      <c r="P176" s="54" t="s">
        <v>47</v>
      </c>
      <c r="Q176" s="54" t="s">
        <v>272</v>
      </c>
      <c r="R176" s="54" t="s">
        <v>55</v>
      </c>
      <c r="S176" s="54" t="s">
        <v>56</v>
      </c>
      <c r="T176" s="54" t="s">
        <v>56</v>
      </c>
      <c r="AR176" s="54" t="s">
        <v>47</v>
      </c>
      <c r="AS176" s="54" t="s">
        <v>47</v>
      </c>
      <c r="AU176" s="54" t="s">
        <v>8135</v>
      </c>
      <c r="AV176" s="50">
        <v>209</v>
      </c>
    </row>
    <row r="177" spans="1:48" ht="30.95" customHeight="1">
      <c r="A177" s="60" t="s">
        <v>283</v>
      </c>
      <c r="B177" s="60" t="s">
        <v>284</v>
      </c>
      <c r="C177" s="60" t="s">
        <v>53</v>
      </c>
      <c r="D177" s="61">
        <v>39</v>
      </c>
      <c r="E177" s="104"/>
      <c r="F177" s="104"/>
      <c r="G177" s="104"/>
      <c r="H177" s="104"/>
      <c r="I177" s="104"/>
      <c r="J177" s="104"/>
      <c r="K177" s="104"/>
      <c r="L177" s="104"/>
      <c r="M177" s="60" t="s">
        <v>285</v>
      </c>
      <c r="N177" s="54" t="s">
        <v>8136</v>
      </c>
      <c r="O177" s="54" t="s">
        <v>47</v>
      </c>
      <c r="P177" s="54" t="s">
        <v>47</v>
      </c>
      <c r="Q177" s="54" t="s">
        <v>272</v>
      </c>
      <c r="R177" s="54" t="s">
        <v>55</v>
      </c>
      <c r="S177" s="54" t="s">
        <v>56</v>
      </c>
      <c r="T177" s="54" t="s">
        <v>56</v>
      </c>
      <c r="AR177" s="54" t="s">
        <v>47</v>
      </c>
      <c r="AS177" s="54" t="s">
        <v>47</v>
      </c>
      <c r="AU177" s="54" t="s">
        <v>8137</v>
      </c>
      <c r="AV177" s="50">
        <v>385</v>
      </c>
    </row>
    <row r="178" spans="1:48" ht="30.95" customHeight="1">
      <c r="A178" s="60" t="s">
        <v>286</v>
      </c>
      <c r="B178" s="60" t="s">
        <v>287</v>
      </c>
      <c r="C178" s="60" t="s">
        <v>53</v>
      </c>
      <c r="D178" s="61">
        <v>2</v>
      </c>
      <c r="E178" s="104"/>
      <c r="F178" s="104"/>
      <c r="G178" s="104"/>
      <c r="H178" s="104"/>
      <c r="I178" s="104"/>
      <c r="J178" s="104"/>
      <c r="K178" s="104"/>
      <c r="L178" s="104"/>
      <c r="M178" s="60" t="s">
        <v>288</v>
      </c>
      <c r="N178" s="54" t="s">
        <v>8138</v>
      </c>
      <c r="O178" s="54" t="s">
        <v>47</v>
      </c>
      <c r="P178" s="54" t="s">
        <v>47</v>
      </c>
      <c r="Q178" s="54" t="s">
        <v>272</v>
      </c>
      <c r="R178" s="54" t="s">
        <v>55</v>
      </c>
      <c r="S178" s="54" t="s">
        <v>56</v>
      </c>
      <c r="T178" s="54" t="s">
        <v>56</v>
      </c>
      <c r="AR178" s="54" t="s">
        <v>47</v>
      </c>
      <c r="AS178" s="54" t="s">
        <v>47</v>
      </c>
      <c r="AU178" s="54" t="s">
        <v>8139</v>
      </c>
      <c r="AV178" s="50">
        <v>211</v>
      </c>
    </row>
    <row r="179" spans="1:48" ht="30.95" customHeight="1">
      <c r="A179" s="60" t="s">
        <v>289</v>
      </c>
      <c r="B179" s="60" t="s">
        <v>290</v>
      </c>
      <c r="C179" s="60" t="s">
        <v>53</v>
      </c>
      <c r="D179" s="61">
        <v>19</v>
      </c>
      <c r="E179" s="104"/>
      <c r="F179" s="104"/>
      <c r="G179" s="104"/>
      <c r="H179" s="104"/>
      <c r="I179" s="104"/>
      <c r="J179" s="104"/>
      <c r="K179" s="104"/>
      <c r="L179" s="104"/>
      <c r="M179" s="60" t="s">
        <v>291</v>
      </c>
      <c r="N179" s="54" t="s">
        <v>8140</v>
      </c>
      <c r="O179" s="54" t="s">
        <v>47</v>
      </c>
      <c r="P179" s="54" t="s">
        <v>47</v>
      </c>
      <c r="Q179" s="54" t="s">
        <v>272</v>
      </c>
      <c r="R179" s="54" t="s">
        <v>55</v>
      </c>
      <c r="S179" s="54" t="s">
        <v>56</v>
      </c>
      <c r="T179" s="54" t="s">
        <v>56</v>
      </c>
      <c r="AR179" s="54" t="s">
        <v>47</v>
      </c>
      <c r="AS179" s="54" t="s">
        <v>47</v>
      </c>
      <c r="AU179" s="54" t="s">
        <v>8141</v>
      </c>
      <c r="AV179" s="50">
        <v>212</v>
      </c>
    </row>
    <row r="180" spans="1:48" ht="30.95" customHeight="1">
      <c r="A180" s="60" t="s">
        <v>289</v>
      </c>
      <c r="B180" s="60" t="s">
        <v>292</v>
      </c>
      <c r="C180" s="60" t="s">
        <v>53</v>
      </c>
      <c r="D180" s="61">
        <v>2</v>
      </c>
      <c r="E180" s="104"/>
      <c r="F180" s="104"/>
      <c r="G180" s="104"/>
      <c r="H180" s="104"/>
      <c r="I180" s="104"/>
      <c r="J180" s="104"/>
      <c r="K180" s="104"/>
      <c r="L180" s="104"/>
      <c r="M180" s="60" t="s">
        <v>293</v>
      </c>
      <c r="N180" s="54" t="s">
        <v>8142</v>
      </c>
      <c r="O180" s="54" t="s">
        <v>47</v>
      </c>
      <c r="P180" s="54" t="s">
        <v>47</v>
      </c>
      <c r="Q180" s="54" t="s">
        <v>272</v>
      </c>
      <c r="R180" s="54" t="s">
        <v>55</v>
      </c>
      <c r="S180" s="54" t="s">
        <v>56</v>
      </c>
      <c r="T180" s="54" t="s">
        <v>56</v>
      </c>
      <c r="AR180" s="54" t="s">
        <v>47</v>
      </c>
      <c r="AS180" s="54" t="s">
        <v>47</v>
      </c>
      <c r="AU180" s="54" t="s">
        <v>8143</v>
      </c>
      <c r="AV180" s="50">
        <v>213</v>
      </c>
    </row>
    <row r="181" spans="1:48" ht="30.95" customHeight="1">
      <c r="A181" s="61"/>
      <c r="B181" s="61"/>
      <c r="C181" s="61"/>
      <c r="D181" s="61"/>
      <c r="E181" s="104"/>
      <c r="F181" s="104"/>
      <c r="G181" s="104"/>
      <c r="H181" s="104"/>
      <c r="I181" s="104"/>
      <c r="J181" s="104"/>
      <c r="K181" s="104"/>
      <c r="L181" s="104"/>
      <c r="M181" s="61"/>
      <c r="Q181" s="54" t="s">
        <v>272</v>
      </c>
    </row>
    <row r="182" spans="1:48" ht="30.95" customHeight="1">
      <c r="A182" s="61"/>
      <c r="B182" s="61"/>
      <c r="C182" s="61"/>
      <c r="D182" s="61"/>
      <c r="E182" s="104"/>
      <c r="F182" s="104"/>
      <c r="G182" s="104"/>
      <c r="H182" s="104"/>
      <c r="I182" s="104"/>
      <c r="J182" s="104"/>
      <c r="K182" s="104"/>
      <c r="L182" s="104"/>
      <c r="M182" s="61"/>
      <c r="Q182" s="54" t="s">
        <v>272</v>
      </c>
    </row>
    <row r="183" spans="1:48" ht="30.95" customHeight="1">
      <c r="A183" s="61"/>
      <c r="B183" s="61"/>
      <c r="C183" s="61"/>
      <c r="D183" s="61"/>
      <c r="E183" s="104"/>
      <c r="F183" s="104"/>
      <c r="G183" s="104"/>
      <c r="H183" s="104"/>
      <c r="I183" s="104"/>
      <c r="J183" s="104"/>
      <c r="K183" s="104"/>
      <c r="L183" s="104"/>
      <c r="M183" s="61"/>
      <c r="Q183" s="54" t="s">
        <v>272</v>
      </c>
    </row>
    <row r="184" spans="1:48" ht="30.95" customHeight="1">
      <c r="A184" s="61"/>
      <c r="B184" s="61"/>
      <c r="C184" s="61"/>
      <c r="D184" s="61"/>
      <c r="E184" s="104"/>
      <c r="F184" s="104"/>
      <c r="G184" s="104"/>
      <c r="H184" s="104"/>
      <c r="I184" s="104"/>
      <c r="J184" s="104"/>
      <c r="K184" s="104"/>
      <c r="L184" s="104"/>
      <c r="M184" s="61"/>
      <c r="Q184" s="54" t="s">
        <v>272</v>
      </c>
    </row>
    <row r="185" spans="1:48" ht="30.95" customHeight="1">
      <c r="A185" s="61"/>
      <c r="B185" s="61"/>
      <c r="C185" s="61"/>
      <c r="D185" s="61"/>
      <c r="E185" s="104"/>
      <c r="F185" s="104"/>
      <c r="G185" s="104"/>
      <c r="H185" s="104"/>
      <c r="I185" s="104"/>
      <c r="J185" s="104"/>
      <c r="K185" s="104"/>
      <c r="L185" s="104"/>
      <c r="M185" s="61"/>
      <c r="Q185" s="54" t="s">
        <v>272</v>
      </c>
    </row>
    <row r="186" spans="1:48" ht="30.95" customHeight="1">
      <c r="A186" s="61"/>
      <c r="B186" s="61"/>
      <c r="C186" s="61"/>
      <c r="D186" s="61"/>
      <c r="E186" s="104"/>
      <c r="F186" s="104"/>
      <c r="G186" s="104"/>
      <c r="H186" s="104"/>
      <c r="I186" s="104"/>
      <c r="J186" s="104"/>
      <c r="K186" s="104"/>
      <c r="L186" s="104"/>
      <c r="M186" s="61"/>
      <c r="Q186" s="54" t="s">
        <v>272</v>
      </c>
    </row>
    <row r="187" spans="1:48" ht="30.95" customHeight="1">
      <c r="A187" s="61"/>
      <c r="B187" s="61"/>
      <c r="C187" s="61"/>
      <c r="D187" s="61"/>
      <c r="E187" s="104"/>
      <c r="F187" s="104"/>
      <c r="G187" s="104"/>
      <c r="H187" s="104"/>
      <c r="I187" s="104"/>
      <c r="J187" s="104"/>
      <c r="K187" s="104"/>
      <c r="L187" s="104"/>
      <c r="M187" s="61"/>
      <c r="Q187" s="54" t="s">
        <v>272</v>
      </c>
    </row>
    <row r="188" spans="1:48" ht="30.95" customHeight="1">
      <c r="A188" s="61"/>
      <c r="B188" s="61"/>
      <c r="C188" s="61"/>
      <c r="D188" s="61"/>
      <c r="E188" s="104"/>
      <c r="F188" s="104"/>
      <c r="G188" s="104"/>
      <c r="H188" s="104"/>
      <c r="I188" s="104"/>
      <c r="J188" s="104"/>
      <c r="K188" s="104"/>
      <c r="L188" s="104"/>
      <c r="M188" s="61"/>
      <c r="Q188" s="54" t="s">
        <v>272</v>
      </c>
    </row>
    <row r="189" spans="1:48" ht="30.95" customHeight="1">
      <c r="A189" s="61"/>
      <c r="B189" s="61"/>
      <c r="C189" s="61"/>
      <c r="D189" s="61"/>
      <c r="E189" s="104"/>
      <c r="F189" s="104"/>
      <c r="G189" s="104"/>
      <c r="H189" s="104"/>
      <c r="I189" s="104"/>
      <c r="J189" s="104"/>
      <c r="K189" s="104"/>
      <c r="L189" s="104"/>
      <c r="M189" s="61"/>
      <c r="Q189" s="54" t="s">
        <v>272</v>
      </c>
    </row>
    <row r="190" spans="1:48" ht="30.95" customHeight="1">
      <c r="A190" s="61"/>
      <c r="B190" s="61"/>
      <c r="C190" s="61"/>
      <c r="D190" s="61"/>
      <c r="E190" s="104"/>
      <c r="F190" s="104"/>
      <c r="G190" s="104"/>
      <c r="H190" s="104"/>
      <c r="I190" s="104"/>
      <c r="J190" s="104"/>
      <c r="K190" s="104"/>
      <c r="L190" s="104"/>
      <c r="M190" s="61"/>
      <c r="Q190" s="54" t="s">
        <v>272</v>
      </c>
    </row>
    <row r="191" spans="1:48" ht="30.95" customHeight="1">
      <c r="A191" s="61"/>
      <c r="B191" s="61"/>
      <c r="C191" s="61"/>
      <c r="D191" s="61"/>
      <c r="E191" s="104"/>
      <c r="F191" s="104"/>
      <c r="G191" s="104"/>
      <c r="H191" s="104"/>
      <c r="I191" s="104"/>
      <c r="J191" s="104"/>
      <c r="K191" s="104"/>
      <c r="L191" s="104"/>
      <c r="M191" s="61"/>
      <c r="Q191" s="54" t="s">
        <v>272</v>
      </c>
    </row>
    <row r="192" spans="1:48" ht="30.95" customHeight="1">
      <c r="A192" s="61"/>
      <c r="B192" s="61"/>
      <c r="C192" s="61"/>
      <c r="D192" s="61"/>
      <c r="E192" s="104"/>
      <c r="F192" s="104"/>
      <c r="G192" s="104"/>
      <c r="H192" s="104"/>
      <c r="I192" s="104"/>
      <c r="J192" s="104"/>
      <c r="K192" s="104"/>
      <c r="L192" s="104"/>
      <c r="M192" s="61"/>
      <c r="Q192" s="54" t="s">
        <v>272</v>
      </c>
    </row>
    <row r="193" spans="1:48" ht="30.95" customHeight="1">
      <c r="A193" s="61"/>
      <c r="B193" s="61"/>
      <c r="C193" s="61"/>
      <c r="D193" s="61"/>
      <c r="E193" s="104"/>
      <c r="F193" s="104"/>
      <c r="G193" s="104"/>
      <c r="H193" s="104"/>
      <c r="I193" s="104"/>
      <c r="J193" s="104"/>
      <c r="K193" s="104"/>
      <c r="L193" s="104"/>
      <c r="M193" s="61"/>
      <c r="Q193" s="54" t="s">
        <v>272</v>
      </c>
    </row>
    <row r="194" spans="1:48" ht="30.95" customHeight="1">
      <c r="A194" s="61"/>
      <c r="B194" s="61"/>
      <c r="C194" s="61"/>
      <c r="D194" s="61"/>
      <c r="E194" s="104"/>
      <c r="F194" s="104"/>
      <c r="G194" s="104"/>
      <c r="H194" s="104"/>
      <c r="I194" s="104"/>
      <c r="J194" s="104"/>
      <c r="K194" s="104"/>
      <c r="L194" s="104"/>
      <c r="M194" s="61"/>
      <c r="Q194" s="54" t="s">
        <v>272</v>
      </c>
    </row>
    <row r="195" spans="1:48" ht="30.95" customHeight="1">
      <c r="A195" s="60" t="s">
        <v>77</v>
      </c>
      <c r="B195" s="61"/>
      <c r="C195" s="61"/>
      <c r="D195" s="61"/>
      <c r="E195" s="104"/>
      <c r="F195" s="104"/>
      <c r="G195" s="104"/>
      <c r="H195" s="104"/>
      <c r="I195" s="104"/>
      <c r="J195" s="104"/>
      <c r="K195" s="104"/>
      <c r="L195" s="104"/>
      <c r="M195" s="61"/>
      <c r="N195" s="50" t="s">
        <v>78</v>
      </c>
    </row>
    <row r="196" spans="1:48" ht="30.95" customHeight="1">
      <c r="A196" s="60" t="s">
        <v>294</v>
      </c>
      <c r="B196" s="60" t="s">
        <v>8025</v>
      </c>
      <c r="C196" s="61"/>
      <c r="D196" s="61"/>
      <c r="E196" s="104"/>
      <c r="F196" s="104"/>
      <c r="G196" s="104"/>
      <c r="H196" s="104"/>
      <c r="I196" s="104"/>
      <c r="J196" s="104"/>
      <c r="K196" s="104"/>
      <c r="L196" s="104"/>
      <c r="M196" s="61"/>
      <c r="Q196" s="54" t="s">
        <v>295</v>
      </c>
    </row>
    <row r="197" spans="1:48" ht="30.95" customHeight="1">
      <c r="A197" s="60" t="s">
        <v>296</v>
      </c>
      <c r="B197" s="60" t="s">
        <v>297</v>
      </c>
      <c r="C197" s="60" t="s">
        <v>71</v>
      </c>
      <c r="D197" s="61">
        <v>392</v>
      </c>
      <c r="E197" s="104"/>
      <c r="F197" s="104"/>
      <c r="G197" s="104"/>
      <c r="H197" s="104"/>
      <c r="I197" s="104"/>
      <c r="J197" s="104"/>
      <c r="K197" s="104"/>
      <c r="L197" s="104"/>
      <c r="M197" s="60" t="s">
        <v>298</v>
      </c>
      <c r="N197" s="54" t="s">
        <v>8144</v>
      </c>
      <c r="O197" s="54" t="s">
        <v>47</v>
      </c>
      <c r="P197" s="54" t="s">
        <v>47</v>
      </c>
      <c r="Q197" s="54" t="s">
        <v>295</v>
      </c>
      <c r="R197" s="54" t="s">
        <v>55</v>
      </c>
      <c r="S197" s="54" t="s">
        <v>56</v>
      </c>
      <c r="T197" s="54" t="s">
        <v>56</v>
      </c>
      <c r="AR197" s="54" t="s">
        <v>47</v>
      </c>
      <c r="AS197" s="54" t="s">
        <v>47</v>
      </c>
      <c r="AU197" s="54" t="s">
        <v>8145</v>
      </c>
      <c r="AV197" s="50">
        <v>214</v>
      </c>
    </row>
    <row r="198" spans="1:48" ht="30.95" customHeight="1">
      <c r="A198" s="60" t="s">
        <v>299</v>
      </c>
      <c r="B198" s="60" t="s">
        <v>300</v>
      </c>
      <c r="C198" s="60" t="s">
        <v>71</v>
      </c>
      <c r="D198" s="61">
        <v>246</v>
      </c>
      <c r="E198" s="104"/>
      <c r="F198" s="104"/>
      <c r="G198" s="104"/>
      <c r="H198" s="104"/>
      <c r="I198" s="104"/>
      <c r="J198" s="104"/>
      <c r="K198" s="104"/>
      <c r="L198" s="104"/>
      <c r="M198" s="60" t="s">
        <v>301</v>
      </c>
      <c r="N198" s="54" t="s">
        <v>8146</v>
      </c>
      <c r="O198" s="54" t="s">
        <v>47</v>
      </c>
      <c r="P198" s="54" t="s">
        <v>47</v>
      </c>
      <c r="Q198" s="54" t="s">
        <v>295</v>
      </c>
      <c r="R198" s="54" t="s">
        <v>55</v>
      </c>
      <c r="S198" s="54" t="s">
        <v>56</v>
      </c>
      <c r="T198" s="54" t="s">
        <v>56</v>
      </c>
      <c r="AR198" s="54" t="s">
        <v>47</v>
      </c>
      <c r="AS198" s="54" t="s">
        <v>47</v>
      </c>
      <c r="AU198" s="54" t="s">
        <v>8147</v>
      </c>
      <c r="AV198" s="50">
        <v>215</v>
      </c>
    </row>
    <row r="199" spans="1:48" ht="30.95" customHeight="1">
      <c r="A199" s="60" t="s">
        <v>302</v>
      </c>
      <c r="B199" s="60" t="s">
        <v>303</v>
      </c>
      <c r="C199" s="60" t="s">
        <v>71</v>
      </c>
      <c r="D199" s="61">
        <v>144</v>
      </c>
      <c r="E199" s="104"/>
      <c r="F199" s="104"/>
      <c r="G199" s="104"/>
      <c r="H199" s="104"/>
      <c r="I199" s="104"/>
      <c r="J199" s="104"/>
      <c r="K199" s="104"/>
      <c r="L199" s="104"/>
      <c r="M199" s="60" t="s">
        <v>304</v>
      </c>
      <c r="N199" s="54" t="s">
        <v>8148</v>
      </c>
      <c r="O199" s="54" t="s">
        <v>47</v>
      </c>
      <c r="P199" s="54" t="s">
        <v>47</v>
      </c>
      <c r="Q199" s="54" t="s">
        <v>295</v>
      </c>
      <c r="R199" s="54" t="s">
        <v>55</v>
      </c>
      <c r="S199" s="54" t="s">
        <v>56</v>
      </c>
      <c r="T199" s="54" t="s">
        <v>56</v>
      </c>
      <c r="AR199" s="54" t="s">
        <v>47</v>
      </c>
      <c r="AS199" s="54" t="s">
        <v>47</v>
      </c>
      <c r="AU199" s="54" t="s">
        <v>8149</v>
      </c>
      <c r="AV199" s="50">
        <v>216</v>
      </c>
    </row>
    <row r="200" spans="1:48" ht="30.95" customHeight="1">
      <c r="A200" s="60" t="s">
        <v>305</v>
      </c>
      <c r="B200" s="60" t="s">
        <v>306</v>
      </c>
      <c r="C200" s="60" t="s">
        <v>71</v>
      </c>
      <c r="D200" s="61">
        <v>146</v>
      </c>
      <c r="E200" s="104"/>
      <c r="F200" s="104"/>
      <c r="G200" s="104"/>
      <c r="H200" s="104"/>
      <c r="I200" s="104"/>
      <c r="J200" s="104"/>
      <c r="K200" s="104"/>
      <c r="L200" s="104"/>
      <c r="M200" s="60" t="s">
        <v>307</v>
      </c>
      <c r="N200" s="54" t="s">
        <v>8150</v>
      </c>
      <c r="O200" s="54" t="s">
        <v>47</v>
      </c>
      <c r="P200" s="54" t="s">
        <v>47</v>
      </c>
      <c r="Q200" s="54" t="s">
        <v>295</v>
      </c>
      <c r="R200" s="54" t="s">
        <v>55</v>
      </c>
      <c r="S200" s="54" t="s">
        <v>56</v>
      </c>
      <c r="T200" s="54" t="s">
        <v>56</v>
      </c>
      <c r="AR200" s="54" t="s">
        <v>47</v>
      </c>
      <c r="AS200" s="54" t="s">
        <v>47</v>
      </c>
      <c r="AU200" s="54" t="s">
        <v>8151</v>
      </c>
      <c r="AV200" s="50">
        <v>217</v>
      </c>
    </row>
    <row r="201" spans="1:48" ht="30.95" customHeight="1">
      <c r="A201" s="60" t="s">
        <v>308</v>
      </c>
      <c r="B201" s="60" t="s">
        <v>309</v>
      </c>
      <c r="C201" s="60" t="s">
        <v>71</v>
      </c>
      <c r="D201" s="61">
        <v>104</v>
      </c>
      <c r="E201" s="104"/>
      <c r="F201" s="104"/>
      <c r="G201" s="104"/>
      <c r="H201" s="104"/>
      <c r="I201" s="104"/>
      <c r="J201" s="104"/>
      <c r="K201" s="104"/>
      <c r="L201" s="104"/>
      <c r="M201" s="60" t="s">
        <v>310</v>
      </c>
      <c r="N201" s="54" t="s">
        <v>8152</v>
      </c>
      <c r="O201" s="54" t="s">
        <v>47</v>
      </c>
      <c r="P201" s="54" t="s">
        <v>47</v>
      </c>
      <c r="Q201" s="54" t="s">
        <v>295</v>
      </c>
      <c r="R201" s="54" t="s">
        <v>55</v>
      </c>
      <c r="S201" s="54" t="s">
        <v>56</v>
      </c>
      <c r="T201" s="54" t="s">
        <v>56</v>
      </c>
      <c r="AR201" s="54" t="s">
        <v>47</v>
      </c>
      <c r="AS201" s="54" t="s">
        <v>47</v>
      </c>
      <c r="AU201" s="54" t="s">
        <v>8153</v>
      </c>
      <c r="AV201" s="50">
        <v>218</v>
      </c>
    </row>
    <row r="202" spans="1:48" ht="30.95" customHeight="1">
      <c r="A202" s="60" t="s">
        <v>311</v>
      </c>
      <c r="B202" s="60" t="s">
        <v>312</v>
      </c>
      <c r="C202" s="60" t="s">
        <v>71</v>
      </c>
      <c r="D202" s="61">
        <v>331</v>
      </c>
      <c r="E202" s="104"/>
      <c r="F202" s="104"/>
      <c r="G202" s="104"/>
      <c r="H202" s="104"/>
      <c r="I202" s="104"/>
      <c r="J202" s="104"/>
      <c r="K202" s="104"/>
      <c r="L202" s="104"/>
      <c r="M202" s="60" t="s">
        <v>313</v>
      </c>
      <c r="N202" s="54" t="s">
        <v>8154</v>
      </c>
      <c r="O202" s="54" t="s">
        <v>47</v>
      </c>
      <c r="P202" s="54" t="s">
        <v>47</v>
      </c>
      <c r="Q202" s="54" t="s">
        <v>295</v>
      </c>
      <c r="R202" s="54" t="s">
        <v>55</v>
      </c>
      <c r="S202" s="54" t="s">
        <v>56</v>
      </c>
      <c r="T202" s="54" t="s">
        <v>56</v>
      </c>
      <c r="AR202" s="54" t="s">
        <v>47</v>
      </c>
      <c r="AS202" s="54" t="s">
        <v>47</v>
      </c>
      <c r="AU202" s="54" t="s">
        <v>8155</v>
      </c>
      <c r="AV202" s="50">
        <v>219</v>
      </c>
    </row>
    <row r="203" spans="1:48" ht="30.95" customHeight="1">
      <c r="A203" s="61"/>
      <c r="B203" s="61"/>
      <c r="C203" s="61"/>
      <c r="D203" s="61"/>
      <c r="E203" s="104"/>
      <c r="F203" s="104"/>
      <c r="G203" s="104"/>
      <c r="H203" s="104"/>
      <c r="I203" s="104"/>
      <c r="J203" s="104"/>
      <c r="K203" s="104"/>
      <c r="L203" s="104"/>
      <c r="M203" s="61"/>
      <c r="Q203" s="54" t="s">
        <v>295</v>
      </c>
    </row>
    <row r="204" spans="1:48" ht="30.95" customHeight="1">
      <c r="A204" s="61"/>
      <c r="B204" s="61"/>
      <c r="C204" s="61"/>
      <c r="D204" s="61"/>
      <c r="E204" s="104"/>
      <c r="F204" s="104"/>
      <c r="G204" s="104"/>
      <c r="H204" s="104"/>
      <c r="I204" s="104"/>
      <c r="J204" s="104"/>
      <c r="K204" s="104"/>
      <c r="L204" s="104"/>
      <c r="M204" s="61"/>
      <c r="Q204" s="54" t="s">
        <v>295</v>
      </c>
    </row>
    <row r="205" spans="1:48" ht="30.95" customHeight="1">
      <c r="A205" s="61"/>
      <c r="B205" s="61"/>
      <c r="C205" s="61"/>
      <c r="D205" s="61"/>
      <c r="E205" s="104"/>
      <c r="F205" s="104"/>
      <c r="G205" s="104"/>
      <c r="H205" s="104"/>
      <c r="I205" s="104"/>
      <c r="J205" s="104"/>
      <c r="K205" s="104"/>
      <c r="L205" s="104"/>
      <c r="M205" s="61"/>
      <c r="Q205" s="54" t="s">
        <v>295</v>
      </c>
    </row>
    <row r="206" spans="1:48" ht="30.95" customHeight="1">
      <c r="A206" s="61"/>
      <c r="B206" s="61"/>
      <c r="C206" s="61"/>
      <c r="D206" s="61"/>
      <c r="E206" s="104"/>
      <c r="F206" s="104"/>
      <c r="G206" s="104"/>
      <c r="H206" s="104"/>
      <c r="I206" s="104"/>
      <c r="J206" s="104"/>
      <c r="K206" s="104"/>
      <c r="L206" s="104"/>
      <c r="M206" s="61"/>
      <c r="Q206" s="54" t="s">
        <v>295</v>
      </c>
    </row>
    <row r="207" spans="1:48" ht="30.95" customHeight="1">
      <c r="A207" s="61"/>
      <c r="B207" s="61"/>
      <c r="C207" s="61"/>
      <c r="D207" s="61"/>
      <c r="E207" s="104"/>
      <c r="F207" s="104"/>
      <c r="G207" s="104"/>
      <c r="H207" s="104"/>
      <c r="I207" s="104"/>
      <c r="J207" s="104"/>
      <c r="K207" s="104"/>
      <c r="L207" s="104"/>
      <c r="M207" s="61"/>
      <c r="Q207" s="54" t="s">
        <v>295</v>
      </c>
    </row>
    <row r="208" spans="1:48" ht="30.95" customHeight="1">
      <c r="A208" s="61"/>
      <c r="B208" s="61"/>
      <c r="C208" s="61"/>
      <c r="D208" s="61"/>
      <c r="E208" s="104"/>
      <c r="F208" s="104"/>
      <c r="G208" s="104"/>
      <c r="H208" s="104"/>
      <c r="I208" s="104"/>
      <c r="J208" s="104"/>
      <c r="K208" s="104"/>
      <c r="L208" s="104"/>
      <c r="M208" s="61"/>
      <c r="Q208" s="54" t="s">
        <v>295</v>
      </c>
    </row>
    <row r="209" spans="1:48" ht="30.95" customHeight="1">
      <c r="A209" s="61"/>
      <c r="B209" s="61"/>
      <c r="C209" s="61"/>
      <c r="D209" s="61"/>
      <c r="E209" s="104"/>
      <c r="F209" s="104"/>
      <c r="G209" s="104"/>
      <c r="H209" s="104"/>
      <c r="I209" s="104"/>
      <c r="J209" s="104"/>
      <c r="K209" s="104"/>
      <c r="L209" s="104"/>
      <c r="M209" s="61"/>
      <c r="Q209" s="54" t="s">
        <v>295</v>
      </c>
    </row>
    <row r="210" spans="1:48" ht="30.95" customHeight="1">
      <c r="A210" s="61"/>
      <c r="B210" s="61"/>
      <c r="C210" s="61"/>
      <c r="D210" s="61"/>
      <c r="E210" s="104"/>
      <c r="F210" s="104"/>
      <c r="G210" s="104"/>
      <c r="H210" s="104"/>
      <c r="I210" s="104"/>
      <c r="J210" s="104"/>
      <c r="K210" s="104"/>
      <c r="L210" s="104"/>
      <c r="M210" s="61"/>
      <c r="Q210" s="54" t="s">
        <v>295</v>
      </c>
    </row>
    <row r="211" spans="1:48" ht="30.95" customHeight="1">
      <c r="A211" s="61"/>
      <c r="B211" s="61"/>
      <c r="C211" s="61"/>
      <c r="D211" s="61"/>
      <c r="E211" s="104"/>
      <c r="F211" s="104"/>
      <c r="G211" s="104"/>
      <c r="H211" s="104"/>
      <c r="I211" s="104"/>
      <c r="J211" s="104"/>
      <c r="K211" s="104"/>
      <c r="L211" s="104"/>
      <c r="M211" s="61"/>
      <c r="Q211" s="54" t="s">
        <v>295</v>
      </c>
    </row>
    <row r="212" spans="1:48" ht="30.95" customHeight="1">
      <c r="A212" s="61"/>
      <c r="B212" s="61"/>
      <c r="C212" s="61"/>
      <c r="D212" s="61"/>
      <c r="E212" s="104"/>
      <c r="F212" s="104"/>
      <c r="G212" s="104"/>
      <c r="H212" s="104"/>
      <c r="I212" s="104"/>
      <c r="J212" s="104"/>
      <c r="K212" s="104"/>
      <c r="L212" s="104"/>
      <c r="M212" s="61"/>
      <c r="Q212" s="54" t="s">
        <v>295</v>
      </c>
    </row>
    <row r="213" spans="1:48" ht="30.95" customHeight="1">
      <c r="A213" s="61"/>
      <c r="B213" s="61"/>
      <c r="C213" s="61"/>
      <c r="D213" s="61"/>
      <c r="E213" s="104"/>
      <c r="F213" s="104"/>
      <c r="G213" s="104"/>
      <c r="H213" s="104"/>
      <c r="I213" s="104"/>
      <c r="J213" s="104"/>
      <c r="K213" s="104"/>
      <c r="L213" s="104"/>
      <c r="M213" s="61"/>
      <c r="Q213" s="54" t="s">
        <v>295</v>
      </c>
    </row>
    <row r="214" spans="1:48" ht="30.95" customHeight="1">
      <c r="A214" s="61"/>
      <c r="B214" s="61"/>
      <c r="C214" s="61"/>
      <c r="D214" s="61"/>
      <c r="E214" s="104"/>
      <c r="F214" s="104"/>
      <c r="G214" s="104"/>
      <c r="H214" s="104"/>
      <c r="I214" s="104"/>
      <c r="J214" s="104"/>
      <c r="K214" s="104"/>
      <c r="L214" s="104"/>
      <c r="M214" s="61"/>
      <c r="Q214" s="54" t="s">
        <v>295</v>
      </c>
    </row>
    <row r="215" spans="1:48" ht="30.95" customHeight="1">
      <c r="A215" s="61"/>
      <c r="B215" s="61"/>
      <c r="C215" s="61"/>
      <c r="D215" s="61"/>
      <c r="E215" s="104"/>
      <c r="F215" s="104"/>
      <c r="G215" s="104"/>
      <c r="H215" s="104"/>
      <c r="I215" s="104"/>
      <c r="J215" s="104"/>
      <c r="K215" s="104"/>
      <c r="L215" s="104"/>
      <c r="M215" s="61"/>
      <c r="Q215" s="54" t="s">
        <v>295</v>
      </c>
    </row>
    <row r="216" spans="1:48" ht="30.95" customHeight="1">
      <c r="A216" s="61"/>
      <c r="B216" s="61"/>
      <c r="C216" s="61"/>
      <c r="D216" s="61"/>
      <c r="E216" s="104"/>
      <c r="F216" s="104"/>
      <c r="G216" s="104"/>
      <c r="H216" s="104"/>
      <c r="I216" s="104"/>
      <c r="J216" s="104"/>
      <c r="K216" s="104"/>
      <c r="L216" s="104"/>
      <c r="M216" s="61"/>
      <c r="Q216" s="54" t="s">
        <v>295</v>
      </c>
    </row>
    <row r="217" spans="1:48" ht="30.95" customHeight="1">
      <c r="A217" s="61"/>
      <c r="B217" s="61"/>
      <c r="C217" s="61"/>
      <c r="D217" s="61"/>
      <c r="E217" s="104"/>
      <c r="F217" s="104"/>
      <c r="G217" s="104"/>
      <c r="H217" s="104"/>
      <c r="I217" s="104"/>
      <c r="J217" s="104"/>
      <c r="K217" s="104"/>
      <c r="L217" s="104"/>
      <c r="M217" s="61"/>
      <c r="Q217" s="54" t="s">
        <v>295</v>
      </c>
    </row>
    <row r="218" spans="1:48" ht="30.95" customHeight="1">
      <c r="A218" s="61"/>
      <c r="B218" s="61"/>
      <c r="C218" s="61"/>
      <c r="D218" s="61"/>
      <c r="E218" s="104"/>
      <c r="F218" s="104"/>
      <c r="G218" s="104"/>
      <c r="H218" s="104"/>
      <c r="I218" s="104"/>
      <c r="J218" s="104"/>
      <c r="K218" s="104"/>
      <c r="L218" s="104"/>
      <c r="M218" s="61"/>
      <c r="Q218" s="54" t="s">
        <v>295</v>
      </c>
    </row>
    <row r="219" spans="1:48" ht="30.95" customHeight="1">
      <c r="A219" s="60" t="s">
        <v>77</v>
      </c>
      <c r="B219" s="61"/>
      <c r="C219" s="61"/>
      <c r="D219" s="61"/>
      <c r="E219" s="104"/>
      <c r="F219" s="104"/>
      <c r="G219" s="104"/>
      <c r="H219" s="104"/>
      <c r="I219" s="104"/>
      <c r="J219" s="104"/>
      <c r="K219" s="104"/>
      <c r="L219" s="104"/>
      <c r="M219" s="61"/>
      <c r="N219" s="50" t="s">
        <v>78</v>
      </c>
    </row>
    <row r="220" spans="1:48" ht="30.95" customHeight="1">
      <c r="A220" s="60" t="s">
        <v>314</v>
      </c>
      <c r="B220" s="60" t="s">
        <v>8025</v>
      </c>
      <c r="C220" s="61"/>
      <c r="D220" s="61"/>
      <c r="E220" s="104"/>
      <c r="F220" s="104"/>
      <c r="G220" s="104"/>
      <c r="H220" s="104"/>
      <c r="I220" s="104"/>
      <c r="J220" s="104"/>
      <c r="K220" s="104"/>
      <c r="L220" s="104"/>
      <c r="M220" s="61"/>
      <c r="Q220" s="54" t="s">
        <v>315</v>
      </c>
    </row>
    <row r="221" spans="1:48" ht="30.95" customHeight="1">
      <c r="A221" s="60" t="s">
        <v>316</v>
      </c>
      <c r="B221" s="60" t="s">
        <v>317</v>
      </c>
      <c r="C221" s="60" t="s">
        <v>71</v>
      </c>
      <c r="D221" s="61">
        <v>88</v>
      </c>
      <c r="E221" s="104"/>
      <c r="F221" s="104"/>
      <c r="G221" s="104"/>
      <c r="H221" s="104"/>
      <c r="I221" s="104"/>
      <c r="J221" s="104"/>
      <c r="K221" s="104"/>
      <c r="L221" s="104"/>
      <c r="M221" s="60" t="s">
        <v>318</v>
      </c>
      <c r="N221" s="54" t="s">
        <v>8156</v>
      </c>
      <c r="O221" s="54" t="s">
        <v>47</v>
      </c>
      <c r="P221" s="54" t="s">
        <v>47</v>
      </c>
      <c r="Q221" s="54" t="s">
        <v>315</v>
      </c>
      <c r="R221" s="54" t="s">
        <v>55</v>
      </c>
      <c r="S221" s="54" t="s">
        <v>56</v>
      </c>
      <c r="T221" s="54" t="s">
        <v>56</v>
      </c>
      <c r="AR221" s="54" t="s">
        <v>47</v>
      </c>
      <c r="AS221" s="54" t="s">
        <v>47</v>
      </c>
      <c r="AU221" s="54" t="s">
        <v>8157</v>
      </c>
      <c r="AV221" s="50">
        <v>315</v>
      </c>
    </row>
    <row r="222" spans="1:48" ht="30.95" customHeight="1">
      <c r="A222" s="60" t="s">
        <v>319</v>
      </c>
      <c r="B222" s="60" t="s">
        <v>320</v>
      </c>
      <c r="C222" s="60" t="s">
        <v>71</v>
      </c>
      <c r="D222" s="61">
        <v>496</v>
      </c>
      <c r="E222" s="104"/>
      <c r="F222" s="104"/>
      <c r="G222" s="104"/>
      <c r="H222" s="104"/>
      <c r="I222" s="104"/>
      <c r="J222" s="104"/>
      <c r="K222" s="104"/>
      <c r="L222" s="104"/>
      <c r="M222" s="60" t="s">
        <v>321</v>
      </c>
      <c r="N222" s="54" t="s">
        <v>8158</v>
      </c>
      <c r="O222" s="54" t="s">
        <v>47</v>
      </c>
      <c r="P222" s="54" t="s">
        <v>47</v>
      </c>
      <c r="Q222" s="54" t="s">
        <v>315</v>
      </c>
      <c r="R222" s="54" t="s">
        <v>56</v>
      </c>
      <c r="S222" s="54" t="s">
        <v>56</v>
      </c>
      <c r="T222" s="54" t="s">
        <v>55</v>
      </c>
      <c r="AR222" s="54" t="s">
        <v>47</v>
      </c>
      <c r="AS222" s="54" t="s">
        <v>47</v>
      </c>
      <c r="AU222" s="54" t="s">
        <v>8159</v>
      </c>
      <c r="AV222" s="50">
        <v>316</v>
      </c>
    </row>
    <row r="223" spans="1:48" ht="30.95" customHeight="1">
      <c r="A223" s="60" t="s">
        <v>322</v>
      </c>
      <c r="B223" s="60" t="s">
        <v>323</v>
      </c>
      <c r="C223" s="60" t="s">
        <v>53</v>
      </c>
      <c r="D223" s="61">
        <v>29</v>
      </c>
      <c r="E223" s="104"/>
      <c r="F223" s="104"/>
      <c r="G223" s="104"/>
      <c r="H223" s="104"/>
      <c r="I223" s="104"/>
      <c r="J223" s="104"/>
      <c r="K223" s="104"/>
      <c r="L223" s="104"/>
      <c r="M223" s="60" t="s">
        <v>324</v>
      </c>
      <c r="N223" s="54" t="s">
        <v>8160</v>
      </c>
      <c r="O223" s="54" t="s">
        <v>47</v>
      </c>
      <c r="P223" s="54" t="s">
        <v>47</v>
      </c>
      <c r="Q223" s="54" t="s">
        <v>315</v>
      </c>
      <c r="R223" s="54" t="s">
        <v>56</v>
      </c>
      <c r="S223" s="54" t="s">
        <v>56</v>
      </c>
      <c r="T223" s="54" t="s">
        <v>55</v>
      </c>
      <c r="AR223" s="54" t="s">
        <v>47</v>
      </c>
      <c r="AS223" s="54" t="s">
        <v>47</v>
      </c>
      <c r="AU223" s="54" t="s">
        <v>8161</v>
      </c>
      <c r="AV223" s="50">
        <v>317</v>
      </c>
    </row>
    <row r="224" spans="1:48" ht="30.95" customHeight="1">
      <c r="A224" s="60" t="s">
        <v>322</v>
      </c>
      <c r="B224" s="60" t="s">
        <v>325</v>
      </c>
      <c r="C224" s="60" t="s">
        <v>53</v>
      </c>
      <c r="D224" s="61">
        <v>8</v>
      </c>
      <c r="E224" s="104"/>
      <c r="F224" s="104"/>
      <c r="G224" s="104"/>
      <c r="H224" s="104"/>
      <c r="I224" s="104"/>
      <c r="J224" s="104"/>
      <c r="K224" s="104"/>
      <c r="L224" s="104"/>
      <c r="M224" s="60" t="s">
        <v>326</v>
      </c>
      <c r="N224" s="54" t="s">
        <v>8162</v>
      </c>
      <c r="O224" s="54" t="s">
        <v>47</v>
      </c>
      <c r="P224" s="54" t="s">
        <v>47</v>
      </c>
      <c r="Q224" s="54" t="s">
        <v>315</v>
      </c>
      <c r="R224" s="54" t="s">
        <v>56</v>
      </c>
      <c r="S224" s="54" t="s">
        <v>56</v>
      </c>
      <c r="T224" s="54" t="s">
        <v>55</v>
      </c>
      <c r="AR224" s="54" t="s">
        <v>47</v>
      </c>
      <c r="AS224" s="54" t="s">
        <v>47</v>
      </c>
      <c r="AU224" s="54" t="s">
        <v>8163</v>
      </c>
      <c r="AV224" s="50">
        <v>318</v>
      </c>
    </row>
    <row r="225" spans="1:48" ht="30.95" customHeight="1">
      <c r="A225" s="60" t="s">
        <v>327</v>
      </c>
      <c r="B225" s="60" t="s">
        <v>328</v>
      </c>
      <c r="C225" s="60" t="s">
        <v>59</v>
      </c>
      <c r="D225" s="61">
        <v>6</v>
      </c>
      <c r="E225" s="104"/>
      <c r="F225" s="104"/>
      <c r="G225" s="104"/>
      <c r="H225" s="104"/>
      <c r="I225" s="104"/>
      <c r="J225" s="104"/>
      <c r="K225" s="104"/>
      <c r="L225" s="104"/>
      <c r="M225" s="60" t="s">
        <v>329</v>
      </c>
      <c r="N225" s="54" t="s">
        <v>8164</v>
      </c>
      <c r="O225" s="54" t="s">
        <v>47</v>
      </c>
      <c r="P225" s="54" t="s">
        <v>47</v>
      </c>
      <c r="Q225" s="54" t="s">
        <v>315</v>
      </c>
      <c r="R225" s="54" t="s">
        <v>56</v>
      </c>
      <c r="S225" s="54" t="s">
        <v>56</v>
      </c>
      <c r="T225" s="54" t="s">
        <v>55</v>
      </c>
      <c r="AR225" s="54" t="s">
        <v>47</v>
      </c>
      <c r="AS225" s="54" t="s">
        <v>47</v>
      </c>
      <c r="AU225" s="54" t="s">
        <v>8165</v>
      </c>
      <c r="AV225" s="50">
        <v>489</v>
      </c>
    </row>
    <row r="226" spans="1:48" ht="30.95" customHeight="1">
      <c r="A226" s="60" t="s">
        <v>330</v>
      </c>
      <c r="B226" s="60" t="s">
        <v>331</v>
      </c>
      <c r="C226" s="60" t="s">
        <v>71</v>
      </c>
      <c r="D226" s="61">
        <v>94.07</v>
      </c>
      <c r="E226" s="104"/>
      <c r="F226" s="104"/>
      <c r="G226" s="104"/>
      <c r="H226" s="104"/>
      <c r="I226" s="104"/>
      <c r="J226" s="104"/>
      <c r="K226" s="104"/>
      <c r="L226" s="104"/>
      <c r="M226" s="60" t="s">
        <v>2020</v>
      </c>
      <c r="N226" s="54" t="s">
        <v>8166</v>
      </c>
      <c r="O226" s="54" t="s">
        <v>47</v>
      </c>
      <c r="P226" s="54" t="s">
        <v>47</v>
      </c>
      <c r="Q226" s="54" t="s">
        <v>315</v>
      </c>
      <c r="R226" s="54" t="s">
        <v>56</v>
      </c>
      <c r="S226" s="54" t="s">
        <v>56</v>
      </c>
      <c r="T226" s="54" t="s">
        <v>55</v>
      </c>
      <c r="AR226" s="54" t="s">
        <v>47</v>
      </c>
      <c r="AS226" s="54" t="s">
        <v>47</v>
      </c>
      <c r="AU226" s="54" t="s">
        <v>8167</v>
      </c>
      <c r="AV226" s="50">
        <v>394</v>
      </c>
    </row>
    <row r="227" spans="1:48" ht="30.95" customHeight="1">
      <c r="A227" s="60" t="s">
        <v>333</v>
      </c>
      <c r="B227" s="60" t="s">
        <v>47</v>
      </c>
      <c r="C227" s="60" t="s">
        <v>71</v>
      </c>
      <c r="D227" s="61">
        <v>94.07</v>
      </c>
      <c r="E227" s="104"/>
      <c r="F227" s="104"/>
      <c r="G227" s="104"/>
      <c r="H227" s="104"/>
      <c r="I227" s="104"/>
      <c r="J227" s="104"/>
      <c r="K227" s="104"/>
      <c r="L227" s="104"/>
      <c r="M227" s="60" t="s">
        <v>1850</v>
      </c>
      <c r="N227" s="54" t="s">
        <v>8168</v>
      </c>
      <c r="O227" s="54" t="s">
        <v>47</v>
      </c>
      <c r="P227" s="54" t="s">
        <v>47</v>
      </c>
      <c r="Q227" s="54" t="s">
        <v>315</v>
      </c>
      <c r="R227" s="54" t="s">
        <v>56</v>
      </c>
      <c r="S227" s="54" t="s">
        <v>56</v>
      </c>
      <c r="T227" s="54" t="s">
        <v>55</v>
      </c>
      <c r="AR227" s="54" t="s">
        <v>47</v>
      </c>
      <c r="AS227" s="54" t="s">
        <v>47</v>
      </c>
      <c r="AU227" s="54" t="s">
        <v>8169</v>
      </c>
      <c r="AV227" s="50">
        <v>466</v>
      </c>
    </row>
    <row r="228" spans="1:48" ht="30.95" customHeight="1">
      <c r="A228" s="60" t="s">
        <v>335</v>
      </c>
      <c r="B228" s="60" t="s">
        <v>336</v>
      </c>
      <c r="C228" s="60" t="s">
        <v>71</v>
      </c>
      <c r="D228" s="61">
        <v>3.3</v>
      </c>
      <c r="E228" s="104"/>
      <c r="F228" s="104"/>
      <c r="G228" s="104"/>
      <c r="H228" s="104"/>
      <c r="I228" s="104"/>
      <c r="J228" s="104"/>
      <c r="K228" s="104"/>
      <c r="L228" s="104"/>
      <c r="M228" s="60" t="s">
        <v>332</v>
      </c>
      <c r="N228" s="54" t="s">
        <v>8170</v>
      </c>
      <c r="O228" s="54" t="s">
        <v>47</v>
      </c>
      <c r="P228" s="54" t="s">
        <v>47</v>
      </c>
      <c r="Q228" s="54" t="s">
        <v>315</v>
      </c>
      <c r="R228" s="54" t="s">
        <v>56</v>
      </c>
      <c r="S228" s="54" t="s">
        <v>56</v>
      </c>
      <c r="T228" s="54" t="s">
        <v>55</v>
      </c>
      <c r="AR228" s="54" t="s">
        <v>47</v>
      </c>
      <c r="AS228" s="54" t="s">
        <v>47</v>
      </c>
      <c r="AU228" s="54" t="s">
        <v>8171</v>
      </c>
      <c r="AV228" s="50">
        <v>395</v>
      </c>
    </row>
    <row r="229" spans="1:48" ht="30.95" customHeight="1">
      <c r="A229" s="60" t="s">
        <v>338</v>
      </c>
      <c r="B229" s="60" t="s">
        <v>47</v>
      </c>
      <c r="C229" s="60" t="s">
        <v>71</v>
      </c>
      <c r="D229" s="61">
        <v>3.3</v>
      </c>
      <c r="E229" s="104"/>
      <c r="F229" s="104"/>
      <c r="G229" s="104"/>
      <c r="H229" s="104"/>
      <c r="I229" s="104"/>
      <c r="J229" s="104"/>
      <c r="K229" s="104"/>
      <c r="L229" s="104"/>
      <c r="M229" s="60" t="s">
        <v>337</v>
      </c>
      <c r="N229" s="54" t="s">
        <v>8172</v>
      </c>
      <c r="O229" s="54" t="s">
        <v>47</v>
      </c>
      <c r="P229" s="54" t="s">
        <v>47</v>
      </c>
      <c r="Q229" s="54" t="s">
        <v>315</v>
      </c>
      <c r="R229" s="54" t="s">
        <v>56</v>
      </c>
      <c r="S229" s="54" t="s">
        <v>56</v>
      </c>
      <c r="T229" s="54" t="s">
        <v>55</v>
      </c>
      <c r="AR229" s="54" t="s">
        <v>47</v>
      </c>
      <c r="AS229" s="54" t="s">
        <v>47</v>
      </c>
      <c r="AU229" s="54" t="s">
        <v>8173</v>
      </c>
      <c r="AV229" s="50">
        <v>396</v>
      </c>
    </row>
    <row r="230" spans="1:48" ht="30.95" customHeight="1">
      <c r="A230" s="60" t="s">
        <v>340</v>
      </c>
      <c r="B230" s="60" t="s">
        <v>47</v>
      </c>
      <c r="C230" s="60" t="s">
        <v>59</v>
      </c>
      <c r="D230" s="61">
        <v>25</v>
      </c>
      <c r="E230" s="104"/>
      <c r="F230" s="104"/>
      <c r="G230" s="104"/>
      <c r="H230" s="104"/>
      <c r="I230" s="104"/>
      <c r="J230" s="104"/>
      <c r="K230" s="104"/>
      <c r="L230" s="104"/>
      <c r="M230" s="60" t="s">
        <v>334</v>
      </c>
      <c r="N230" s="54" t="s">
        <v>8174</v>
      </c>
      <c r="O230" s="54" t="s">
        <v>47</v>
      </c>
      <c r="P230" s="54" t="s">
        <v>47</v>
      </c>
      <c r="Q230" s="54" t="s">
        <v>315</v>
      </c>
      <c r="R230" s="54" t="s">
        <v>56</v>
      </c>
      <c r="S230" s="54" t="s">
        <v>56</v>
      </c>
      <c r="T230" s="54" t="s">
        <v>55</v>
      </c>
      <c r="AR230" s="54" t="s">
        <v>47</v>
      </c>
      <c r="AS230" s="54" t="s">
        <v>47</v>
      </c>
      <c r="AU230" s="54" t="s">
        <v>8175</v>
      </c>
      <c r="AV230" s="50">
        <v>467</v>
      </c>
    </row>
    <row r="231" spans="1:48" ht="30.95" customHeight="1">
      <c r="A231" s="60" t="s">
        <v>342</v>
      </c>
      <c r="B231" s="60" t="s">
        <v>343</v>
      </c>
      <c r="C231" s="60" t="s">
        <v>71</v>
      </c>
      <c r="D231" s="61">
        <v>11</v>
      </c>
      <c r="E231" s="104"/>
      <c r="F231" s="104"/>
      <c r="G231" s="104"/>
      <c r="H231" s="104"/>
      <c r="I231" s="104"/>
      <c r="J231" s="104"/>
      <c r="K231" s="104"/>
      <c r="L231" s="104"/>
      <c r="M231" s="60" t="s">
        <v>344</v>
      </c>
      <c r="N231" s="54" t="s">
        <v>8176</v>
      </c>
      <c r="O231" s="54" t="s">
        <v>47</v>
      </c>
      <c r="P231" s="54" t="s">
        <v>47</v>
      </c>
      <c r="Q231" s="54" t="s">
        <v>315</v>
      </c>
      <c r="R231" s="54" t="s">
        <v>56</v>
      </c>
      <c r="S231" s="54" t="s">
        <v>56</v>
      </c>
      <c r="T231" s="54" t="s">
        <v>55</v>
      </c>
      <c r="AR231" s="54" t="s">
        <v>47</v>
      </c>
      <c r="AS231" s="54" t="s">
        <v>47</v>
      </c>
      <c r="AU231" s="54" t="s">
        <v>8177</v>
      </c>
      <c r="AV231" s="50">
        <v>319</v>
      </c>
    </row>
    <row r="232" spans="1:48" ht="30.95" customHeight="1">
      <c r="A232" s="60" t="s">
        <v>345</v>
      </c>
      <c r="B232" s="60" t="s">
        <v>47</v>
      </c>
      <c r="C232" s="60" t="s">
        <v>71</v>
      </c>
      <c r="D232" s="61">
        <v>54</v>
      </c>
      <c r="E232" s="104"/>
      <c r="F232" s="104"/>
      <c r="G232" s="104"/>
      <c r="H232" s="104"/>
      <c r="I232" s="104"/>
      <c r="J232" s="104"/>
      <c r="K232" s="104"/>
      <c r="L232" s="104"/>
      <c r="M232" s="60" t="s">
        <v>346</v>
      </c>
      <c r="N232" s="54" t="s">
        <v>8178</v>
      </c>
      <c r="O232" s="54" t="s">
        <v>47</v>
      </c>
      <c r="P232" s="54" t="s">
        <v>47</v>
      </c>
      <c r="Q232" s="54" t="s">
        <v>315</v>
      </c>
      <c r="R232" s="54" t="s">
        <v>56</v>
      </c>
      <c r="S232" s="54" t="s">
        <v>56</v>
      </c>
      <c r="T232" s="54" t="s">
        <v>55</v>
      </c>
      <c r="AR232" s="54" t="s">
        <v>47</v>
      </c>
      <c r="AS232" s="54" t="s">
        <v>47</v>
      </c>
      <c r="AU232" s="54" t="s">
        <v>8179</v>
      </c>
      <c r="AV232" s="50">
        <v>320</v>
      </c>
    </row>
    <row r="233" spans="1:48" ht="30.95" customHeight="1">
      <c r="A233" s="60" t="s">
        <v>347</v>
      </c>
      <c r="B233" s="60" t="s">
        <v>348</v>
      </c>
      <c r="C233" s="60" t="s">
        <v>59</v>
      </c>
      <c r="D233" s="61">
        <v>4</v>
      </c>
      <c r="E233" s="104"/>
      <c r="F233" s="104"/>
      <c r="G233" s="104"/>
      <c r="H233" s="104"/>
      <c r="I233" s="104"/>
      <c r="J233" s="104"/>
      <c r="K233" s="104"/>
      <c r="L233" s="104"/>
      <c r="M233" s="60" t="s">
        <v>349</v>
      </c>
      <c r="N233" s="54" t="s">
        <v>8180</v>
      </c>
      <c r="O233" s="54" t="s">
        <v>47</v>
      </c>
      <c r="P233" s="54" t="s">
        <v>47</v>
      </c>
      <c r="Q233" s="54" t="s">
        <v>315</v>
      </c>
      <c r="R233" s="54" t="s">
        <v>56</v>
      </c>
      <c r="S233" s="54" t="s">
        <v>56</v>
      </c>
      <c r="T233" s="54" t="s">
        <v>55</v>
      </c>
      <c r="AR233" s="54" t="s">
        <v>47</v>
      </c>
      <c r="AS233" s="54" t="s">
        <v>47</v>
      </c>
      <c r="AU233" s="54" t="s">
        <v>8181</v>
      </c>
      <c r="AV233" s="50">
        <v>321</v>
      </c>
    </row>
    <row r="234" spans="1:48" ht="30.95" customHeight="1">
      <c r="A234" s="60" t="s">
        <v>350</v>
      </c>
      <c r="B234" s="60" t="s">
        <v>351</v>
      </c>
      <c r="C234" s="60" t="s">
        <v>352</v>
      </c>
      <c r="D234" s="61">
        <v>1</v>
      </c>
      <c r="E234" s="104"/>
      <c r="F234" s="104"/>
      <c r="G234" s="104"/>
      <c r="H234" s="104"/>
      <c r="I234" s="104"/>
      <c r="J234" s="104"/>
      <c r="K234" s="104"/>
      <c r="L234" s="104"/>
      <c r="M234" s="60" t="s">
        <v>353</v>
      </c>
      <c r="N234" s="54" t="s">
        <v>8182</v>
      </c>
      <c r="O234" s="54" t="s">
        <v>47</v>
      </c>
      <c r="P234" s="54" t="s">
        <v>47</v>
      </c>
      <c r="Q234" s="54" t="s">
        <v>315</v>
      </c>
      <c r="R234" s="54" t="s">
        <v>56</v>
      </c>
      <c r="S234" s="54" t="s">
        <v>56</v>
      </c>
      <c r="T234" s="54" t="s">
        <v>55</v>
      </c>
      <c r="AR234" s="54" t="s">
        <v>47</v>
      </c>
      <c r="AS234" s="54" t="s">
        <v>47</v>
      </c>
      <c r="AU234" s="54" t="s">
        <v>8183</v>
      </c>
      <c r="AV234" s="50">
        <v>352</v>
      </c>
    </row>
    <row r="235" spans="1:48" ht="30.95" customHeight="1">
      <c r="A235" s="60" t="s">
        <v>354</v>
      </c>
      <c r="B235" s="60" t="s">
        <v>355</v>
      </c>
      <c r="C235" s="60" t="s">
        <v>71</v>
      </c>
      <c r="D235" s="61">
        <v>190</v>
      </c>
      <c r="E235" s="104"/>
      <c r="F235" s="104"/>
      <c r="G235" s="104"/>
      <c r="H235" s="104"/>
      <c r="I235" s="104"/>
      <c r="J235" s="104"/>
      <c r="K235" s="104"/>
      <c r="L235" s="104"/>
      <c r="M235" s="60" t="s">
        <v>356</v>
      </c>
      <c r="N235" s="54" t="s">
        <v>8184</v>
      </c>
      <c r="O235" s="54" t="s">
        <v>47</v>
      </c>
      <c r="P235" s="54" t="s">
        <v>47</v>
      </c>
      <c r="Q235" s="54" t="s">
        <v>315</v>
      </c>
      <c r="R235" s="54" t="s">
        <v>55</v>
      </c>
      <c r="S235" s="54" t="s">
        <v>56</v>
      </c>
      <c r="T235" s="54" t="s">
        <v>56</v>
      </c>
      <c r="AR235" s="54" t="s">
        <v>47</v>
      </c>
      <c r="AS235" s="54" t="s">
        <v>47</v>
      </c>
      <c r="AU235" s="54" t="s">
        <v>8185</v>
      </c>
      <c r="AV235" s="50">
        <v>386</v>
      </c>
    </row>
    <row r="236" spans="1:48" ht="30.95" customHeight="1">
      <c r="A236" s="60" t="s">
        <v>357</v>
      </c>
      <c r="B236" s="60" t="s">
        <v>358</v>
      </c>
      <c r="C236" s="60" t="s">
        <v>53</v>
      </c>
      <c r="D236" s="61">
        <v>54</v>
      </c>
      <c r="E236" s="104"/>
      <c r="F236" s="104"/>
      <c r="G236" s="104"/>
      <c r="H236" s="104"/>
      <c r="I236" s="104"/>
      <c r="J236" s="104"/>
      <c r="K236" s="104"/>
      <c r="L236" s="104"/>
      <c r="M236" s="60" t="s">
        <v>1030</v>
      </c>
      <c r="N236" s="54" t="s">
        <v>8186</v>
      </c>
      <c r="O236" s="54" t="s">
        <v>47</v>
      </c>
      <c r="P236" s="54" t="s">
        <v>47</v>
      </c>
      <c r="Q236" s="54" t="s">
        <v>315</v>
      </c>
      <c r="R236" s="54" t="s">
        <v>56</v>
      </c>
      <c r="S236" s="54" t="s">
        <v>56</v>
      </c>
      <c r="T236" s="54" t="s">
        <v>55</v>
      </c>
      <c r="AR236" s="54" t="s">
        <v>47</v>
      </c>
      <c r="AS236" s="54" t="s">
        <v>47</v>
      </c>
      <c r="AU236" s="54" t="s">
        <v>8187</v>
      </c>
      <c r="AV236" s="50">
        <v>391</v>
      </c>
    </row>
    <row r="237" spans="1:48" ht="30.95" customHeight="1">
      <c r="A237" s="60" t="s">
        <v>360</v>
      </c>
      <c r="B237" s="60" t="s">
        <v>361</v>
      </c>
      <c r="C237" s="60" t="s">
        <v>53</v>
      </c>
      <c r="D237" s="61">
        <v>48</v>
      </c>
      <c r="E237" s="104"/>
      <c r="F237" s="104"/>
      <c r="G237" s="104"/>
      <c r="H237" s="104"/>
      <c r="I237" s="104"/>
      <c r="J237" s="104"/>
      <c r="K237" s="104"/>
      <c r="L237" s="104"/>
      <c r="M237" s="60" t="s">
        <v>1971</v>
      </c>
      <c r="N237" s="54" t="s">
        <v>8188</v>
      </c>
      <c r="O237" s="54" t="s">
        <v>47</v>
      </c>
      <c r="P237" s="54" t="s">
        <v>47</v>
      </c>
      <c r="Q237" s="54" t="s">
        <v>315</v>
      </c>
      <c r="R237" s="54" t="s">
        <v>56</v>
      </c>
      <c r="S237" s="54" t="s">
        <v>56</v>
      </c>
      <c r="T237" s="54" t="s">
        <v>55</v>
      </c>
      <c r="AR237" s="54" t="s">
        <v>47</v>
      </c>
      <c r="AS237" s="54" t="s">
        <v>47</v>
      </c>
      <c r="AU237" s="54" t="s">
        <v>8189</v>
      </c>
      <c r="AV237" s="50">
        <v>392</v>
      </c>
    </row>
    <row r="238" spans="1:48" ht="30.95" customHeight="1">
      <c r="A238" s="60" t="s">
        <v>363</v>
      </c>
      <c r="B238" s="60" t="s">
        <v>364</v>
      </c>
      <c r="C238" s="60" t="s">
        <v>71</v>
      </c>
      <c r="D238" s="61">
        <v>124</v>
      </c>
      <c r="E238" s="104"/>
      <c r="F238" s="104"/>
      <c r="G238" s="104"/>
      <c r="H238" s="104"/>
      <c r="I238" s="104"/>
      <c r="J238" s="104"/>
      <c r="K238" s="104"/>
      <c r="L238" s="104"/>
      <c r="M238" s="60" t="s">
        <v>365</v>
      </c>
      <c r="N238" s="54" t="s">
        <v>8190</v>
      </c>
      <c r="O238" s="54" t="s">
        <v>47</v>
      </c>
      <c r="P238" s="54" t="s">
        <v>47</v>
      </c>
      <c r="Q238" s="54" t="s">
        <v>315</v>
      </c>
      <c r="R238" s="54" t="s">
        <v>55</v>
      </c>
      <c r="S238" s="54" t="s">
        <v>56</v>
      </c>
      <c r="T238" s="54" t="s">
        <v>56</v>
      </c>
      <c r="AR238" s="54" t="s">
        <v>47</v>
      </c>
      <c r="AS238" s="54" t="s">
        <v>47</v>
      </c>
      <c r="AU238" s="54" t="s">
        <v>8191</v>
      </c>
      <c r="AV238" s="50">
        <v>390</v>
      </c>
    </row>
    <row r="239" spans="1:48" ht="30.95" customHeight="1">
      <c r="A239" s="60" t="s">
        <v>366</v>
      </c>
      <c r="B239" s="60" t="s">
        <v>367</v>
      </c>
      <c r="C239" s="60" t="s">
        <v>71</v>
      </c>
      <c r="D239" s="61">
        <v>32</v>
      </c>
      <c r="E239" s="104"/>
      <c r="F239" s="104"/>
      <c r="G239" s="104"/>
      <c r="H239" s="104"/>
      <c r="I239" s="104"/>
      <c r="J239" s="104"/>
      <c r="K239" s="104"/>
      <c r="L239" s="104"/>
      <c r="M239" s="60" t="s">
        <v>368</v>
      </c>
      <c r="N239" s="54" t="s">
        <v>8192</v>
      </c>
      <c r="O239" s="54" t="s">
        <v>47</v>
      </c>
      <c r="P239" s="54" t="s">
        <v>47</v>
      </c>
      <c r="Q239" s="54" t="s">
        <v>315</v>
      </c>
      <c r="R239" s="54" t="s">
        <v>55</v>
      </c>
      <c r="S239" s="54" t="s">
        <v>56</v>
      </c>
      <c r="T239" s="54" t="s">
        <v>56</v>
      </c>
      <c r="AR239" s="54" t="s">
        <v>47</v>
      </c>
      <c r="AS239" s="54" t="s">
        <v>47</v>
      </c>
      <c r="AU239" s="54" t="s">
        <v>8193</v>
      </c>
      <c r="AV239" s="50">
        <v>397</v>
      </c>
    </row>
    <row r="240" spans="1:48" ht="30.95" customHeight="1">
      <c r="A240" s="60" t="s">
        <v>369</v>
      </c>
      <c r="B240" s="60" t="s">
        <v>370</v>
      </c>
      <c r="C240" s="60" t="s">
        <v>71</v>
      </c>
      <c r="D240" s="61">
        <v>452</v>
      </c>
      <c r="E240" s="104"/>
      <c r="F240" s="104"/>
      <c r="G240" s="104"/>
      <c r="H240" s="104"/>
      <c r="I240" s="104"/>
      <c r="J240" s="104"/>
      <c r="K240" s="104"/>
      <c r="L240" s="104"/>
      <c r="M240" s="60" t="s">
        <v>371</v>
      </c>
      <c r="N240" s="54" t="s">
        <v>8194</v>
      </c>
      <c r="O240" s="54" t="s">
        <v>47</v>
      </c>
      <c r="P240" s="54" t="s">
        <v>47</v>
      </c>
      <c r="Q240" s="54" t="s">
        <v>315</v>
      </c>
      <c r="R240" s="54" t="s">
        <v>55</v>
      </c>
      <c r="S240" s="54" t="s">
        <v>56</v>
      </c>
      <c r="T240" s="54" t="s">
        <v>56</v>
      </c>
      <c r="AR240" s="54" t="s">
        <v>47</v>
      </c>
      <c r="AS240" s="54" t="s">
        <v>47</v>
      </c>
      <c r="AU240" s="54" t="s">
        <v>8195</v>
      </c>
      <c r="AV240" s="50">
        <v>398</v>
      </c>
    </row>
    <row r="241" spans="1:48" ht="30.95" customHeight="1">
      <c r="A241" s="60" t="s">
        <v>372</v>
      </c>
      <c r="B241" s="60" t="s">
        <v>373</v>
      </c>
      <c r="C241" s="60" t="s">
        <v>71</v>
      </c>
      <c r="D241" s="61">
        <v>30</v>
      </c>
      <c r="E241" s="104"/>
      <c r="F241" s="104"/>
      <c r="G241" s="104"/>
      <c r="H241" s="104"/>
      <c r="I241" s="104"/>
      <c r="J241" s="104"/>
      <c r="K241" s="104"/>
      <c r="L241" s="104"/>
      <c r="M241" s="60" t="s">
        <v>374</v>
      </c>
      <c r="N241" s="54" t="s">
        <v>8196</v>
      </c>
      <c r="O241" s="54" t="s">
        <v>47</v>
      </c>
      <c r="P241" s="54" t="s">
        <v>47</v>
      </c>
      <c r="Q241" s="54" t="s">
        <v>315</v>
      </c>
      <c r="R241" s="54" t="s">
        <v>55</v>
      </c>
      <c r="S241" s="54" t="s">
        <v>56</v>
      </c>
      <c r="T241" s="54" t="s">
        <v>56</v>
      </c>
      <c r="AR241" s="54" t="s">
        <v>47</v>
      </c>
      <c r="AS241" s="54" t="s">
        <v>47</v>
      </c>
      <c r="AU241" s="54" t="s">
        <v>8197</v>
      </c>
      <c r="AV241" s="50">
        <v>399</v>
      </c>
    </row>
    <row r="242" spans="1:48" ht="30.95" customHeight="1">
      <c r="A242" s="60" t="s">
        <v>375</v>
      </c>
      <c r="B242" s="60" t="s">
        <v>376</v>
      </c>
      <c r="C242" s="60" t="s">
        <v>71</v>
      </c>
      <c r="D242" s="61">
        <v>28</v>
      </c>
      <c r="E242" s="104"/>
      <c r="F242" s="104"/>
      <c r="G242" s="104"/>
      <c r="H242" s="104"/>
      <c r="I242" s="104"/>
      <c r="J242" s="104"/>
      <c r="K242" s="104"/>
      <c r="L242" s="104"/>
      <c r="M242" s="60" t="s">
        <v>377</v>
      </c>
      <c r="N242" s="54" t="s">
        <v>8198</v>
      </c>
      <c r="O242" s="54" t="s">
        <v>47</v>
      </c>
      <c r="P242" s="54" t="s">
        <v>47</v>
      </c>
      <c r="Q242" s="54" t="s">
        <v>315</v>
      </c>
      <c r="R242" s="54" t="s">
        <v>55</v>
      </c>
      <c r="S242" s="54" t="s">
        <v>56</v>
      </c>
      <c r="T242" s="54" t="s">
        <v>56</v>
      </c>
      <c r="AR242" s="54" t="s">
        <v>47</v>
      </c>
      <c r="AS242" s="54" t="s">
        <v>47</v>
      </c>
      <c r="AU242" s="54" t="s">
        <v>8199</v>
      </c>
      <c r="AV242" s="50">
        <v>400</v>
      </c>
    </row>
    <row r="243" spans="1:48" ht="30.95" customHeight="1">
      <c r="A243" s="60" t="s">
        <v>378</v>
      </c>
      <c r="B243" s="60" t="s">
        <v>379</v>
      </c>
      <c r="C243" s="60" t="s">
        <v>71</v>
      </c>
      <c r="D243" s="61">
        <v>6</v>
      </c>
      <c r="E243" s="104"/>
      <c r="F243" s="104"/>
      <c r="G243" s="104"/>
      <c r="H243" s="104"/>
      <c r="I243" s="104"/>
      <c r="J243" s="104"/>
      <c r="K243" s="104"/>
      <c r="L243" s="104"/>
      <c r="M243" s="60" t="s">
        <v>380</v>
      </c>
      <c r="N243" s="54" t="s">
        <v>8200</v>
      </c>
      <c r="O243" s="54" t="s">
        <v>47</v>
      </c>
      <c r="P243" s="54" t="s">
        <v>47</v>
      </c>
      <c r="Q243" s="54" t="s">
        <v>315</v>
      </c>
      <c r="R243" s="54" t="s">
        <v>55</v>
      </c>
      <c r="S243" s="54" t="s">
        <v>56</v>
      </c>
      <c r="T243" s="54" t="s">
        <v>56</v>
      </c>
      <c r="AR243" s="54" t="s">
        <v>47</v>
      </c>
      <c r="AS243" s="54" t="s">
        <v>47</v>
      </c>
      <c r="AU243" s="54" t="s">
        <v>8201</v>
      </c>
      <c r="AV243" s="50">
        <v>401</v>
      </c>
    </row>
    <row r="244" spans="1:48" ht="30.95" customHeight="1">
      <c r="A244" s="60" t="s">
        <v>381</v>
      </c>
      <c r="B244" s="60" t="s">
        <v>382</v>
      </c>
      <c r="C244" s="60" t="s">
        <v>71</v>
      </c>
      <c r="D244" s="61">
        <v>813</v>
      </c>
      <c r="E244" s="104"/>
      <c r="F244" s="104"/>
      <c r="G244" s="104"/>
      <c r="H244" s="104"/>
      <c r="I244" s="104"/>
      <c r="J244" s="104"/>
      <c r="K244" s="104"/>
      <c r="L244" s="104"/>
      <c r="M244" s="60" t="s">
        <v>383</v>
      </c>
      <c r="N244" s="54" t="s">
        <v>8202</v>
      </c>
      <c r="O244" s="54" t="s">
        <v>47</v>
      </c>
      <c r="P244" s="54" t="s">
        <v>47</v>
      </c>
      <c r="Q244" s="54" t="s">
        <v>315</v>
      </c>
      <c r="R244" s="54" t="s">
        <v>55</v>
      </c>
      <c r="S244" s="54" t="s">
        <v>56</v>
      </c>
      <c r="T244" s="54" t="s">
        <v>56</v>
      </c>
      <c r="AR244" s="54" t="s">
        <v>47</v>
      </c>
      <c r="AS244" s="54" t="s">
        <v>47</v>
      </c>
      <c r="AU244" s="54" t="s">
        <v>8203</v>
      </c>
      <c r="AV244" s="50">
        <v>402</v>
      </c>
    </row>
    <row r="245" spans="1:48" ht="30.95" customHeight="1">
      <c r="A245" s="60" t="s">
        <v>384</v>
      </c>
      <c r="B245" s="60" t="s">
        <v>385</v>
      </c>
      <c r="C245" s="60" t="s">
        <v>71</v>
      </c>
      <c r="D245" s="61">
        <v>57</v>
      </c>
      <c r="E245" s="104"/>
      <c r="F245" s="104"/>
      <c r="G245" s="104"/>
      <c r="H245" s="104"/>
      <c r="I245" s="104"/>
      <c r="J245" s="104"/>
      <c r="K245" s="104"/>
      <c r="L245" s="104"/>
      <c r="M245" s="60" t="s">
        <v>386</v>
      </c>
      <c r="N245" s="54" t="s">
        <v>8204</v>
      </c>
      <c r="O245" s="54" t="s">
        <v>47</v>
      </c>
      <c r="P245" s="54" t="s">
        <v>47</v>
      </c>
      <c r="Q245" s="54" t="s">
        <v>315</v>
      </c>
      <c r="R245" s="54" t="s">
        <v>55</v>
      </c>
      <c r="S245" s="54" t="s">
        <v>56</v>
      </c>
      <c r="T245" s="54" t="s">
        <v>56</v>
      </c>
      <c r="AR245" s="54" t="s">
        <v>47</v>
      </c>
      <c r="AS245" s="54" t="s">
        <v>47</v>
      </c>
      <c r="AU245" s="54" t="s">
        <v>8205</v>
      </c>
      <c r="AV245" s="50">
        <v>403</v>
      </c>
    </row>
    <row r="246" spans="1:48" ht="30.95" customHeight="1">
      <c r="A246" s="60" t="s">
        <v>387</v>
      </c>
      <c r="B246" s="60" t="s">
        <v>388</v>
      </c>
      <c r="C246" s="60" t="s">
        <v>53</v>
      </c>
      <c r="D246" s="61">
        <v>12</v>
      </c>
      <c r="E246" s="104"/>
      <c r="F246" s="104"/>
      <c r="G246" s="104"/>
      <c r="H246" s="104"/>
      <c r="I246" s="104"/>
      <c r="J246" s="104"/>
      <c r="K246" s="104"/>
      <c r="L246" s="104"/>
      <c r="M246" s="60" t="s">
        <v>389</v>
      </c>
      <c r="N246" s="54" t="s">
        <v>8206</v>
      </c>
      <c r="O246" s="54" t="s">
        <v>47</v>
      </c>
      <c r="P246" s="54" t="s">
        <v>47</v>
      </c>
      <c r="Q246" s="54" t="s">
        <v>315</v>
      </c>
      <c r="R246" s="54" t="s">
        <v>55</v>
      </c>
      <c r="S246" s="54" t="s">
        <v>56</v>
      </c>
      <c r="T246" s="54" t="s">
        <v>56</v>
      </c>
      <c r="AR246" s="54" t="s">
        <v>47</v>
      </c>
      <c r="AS246" s="54" t="s">
        <v>47</v>
      </c>
      <c r="AU246" s="54" t="s">
        <v>8207</v>
      </c>
      <c r="AV246" s="50">
        <v>324</v>
      </c>
    </row>
    <row r="247" spans="1:48" ht="30.95" customHeight="1">
      <c r="A247" s="60" t="s">
        <v>387</v>
      </c>
      <c r="B247" s="60" t="s">
        <v>390</v>
      </c>
      <c r="C247" s="60" t="s">
        <v>53</v>
      </c>
      <c r="D247" s="61">
        <v>12</v>
      </c>
      <c r="E247" s="104"/>
      <c r="F247" s="104"/>
      <c r="G247" s="104"/>
      <c r="H247" s="104"/>
      <c r="I247" s="104"/>
      <c r="J247" s="104"/>
      <c r="K247" s="104"/>
      <c r="L247" s="104"/>
      <c r="M247" s="60" t="s">
        <v>391</v>
      </c>
      <c r="N247" s="54" t="s">
        <v>8208</v>
      </c>
      <c r="O247" s="54" t="s">
        <v>47</v>
      </c>
      <c r="P247" s="54" t="s">
        <v>47</v>
      </c>
      <c r="Q247" s="54" t="s">
        <v>315</v>
      </c>
      <c r="R247" s="54" t="s">
        <v>55</v>
      </c>
      <c r="S247" s="54" t="s">
        <v>56</v>
      </c>
      <c r="T247" s="54" t="s">
        <v>56</v>
      </c>
      <c r="AR247" s="54" t="s">
        <v>47</v>
      </c>
      <c r="AS247" s="54" t="s">
        <v>47</v>
      </c>
      <c r="AU247" s="54" t="s">
        <v>8209</v>
      </c>
      <c r="AV247" s="50">
        <v>325</v>
      </c>
    </row>
    <row r="248" spans="1:48" ht="30.95" customHeight="1">
      <c r="A248" s="60" t="s">
        <v>392</v>
      </c>
      <c r="B248" s="60" t="s">
        <v>393</v>
      </c>
      <c r="C248" s="60" t="s">
        <v>53</v>
      </c>
      <c r="D248" s="61">
        <v>10</v>
      </c>
      <c r="E248" s="104"/>
      <c r="F248" s="104"/>
      <c r="G248" s="104"/>
      <c r="H248" s="104"/>
      <c r="I248" s="104"/>
      <c r="J248" s="104"/>
      <c r="K248" s="104"/>
      <c r="L248" s="104"/>
      <c r="M248" s="60" t="s">
        <v>394</v>
      </c>
      <c r="N248" s="54" t="s">
        <v>8210</v>
      </c>
      <c r="O248" s="54" t="s">
        <v>47</v>
      </c>
      <c r="P248" s="54" t="s">
        <v>47</v>
      </c>
      <c r="Q248" s="54" t="s">
        <v>315</v>
      </c>
      <c r="R248" s="54" t="s">
        <v>55</v>
      </c>
      <c r="S248" s="54" t="s">
        <v>56</v>
      </c>
      <c r="T248" s="54" t="s">
        <v>56</v>
      </c>
      <c r="AR248" s="54" t="s">
        <v>47</v>
      </c>
      <c r="AS248" s="54" t="s">
        <v>47</v>
      </c>
      <c r="AU248" s="54" t="s">
        <v>8211</v>
      </c>
      <c r="AV248" s="50">
        <v>326</v>
      </c>
    </row>
    <row r="249" spans="1:48" ht="30.95" customHeight="1">
      <c r="A249" s="60" t="s">
        <v>395</v>
      </c>
      <c r="B249" s="60" t="s">
        <v>396</v>
      </c>
      <c r="C249" s="60" t="s">
        <v>53</v>
      </c>
      <c r="D249" s="61">
        <v>4</v>
      </c>
      <c r="E249" s="104"/>
      <c r="F249" s="104"/>
      <c r="G249" s="104"/>
      <c r="H249" s="104"/>
      <c r="I249" s="104"/>
      <c r="J249" s="104"/>
      <c r="K249" s="104"/>
      <c r="L249" s="104"/>
      <c r="M249" s="60" t="s">
        <v>397</v>
      </c>
      <c r="N249" s="54" t="s">
        <v>8212</v>
      </c>
      <c r="O249" s="54" t="s">
        <v>47</v>
      </c>
      <c r="P249" s="54" t="s">
        <v>47</v>
      </c>
      <c r="Q249" s="54" t="s">
        <v>315</v>
      </c>
      <c r="R249" s="54" t="s">
        <v>55</v>
      </c>
      <c r="S249" s="54" t="s">
        <v>56</v>
      </c>
      <c r="T249" s="54" t="s">
        <v>56</v>
      </c>
      <c r="AR249" s="54" t="s">
        <v>47</v>
      </c>
      <c r="AS249" s="54" t="s">
        <v>47</v>
      </c>
      <c r="AU249" s="54" t="s">
        <v>8213</v>
      </c>
      <c r="AV249" s="50">
        <v>327</v>
      </c>
    </row>
    <row r="250" spans="1:48" ht="30.95" customHeight="1">
      <c r="A250" s="60" t="s">
        <v>398</v>
      </c>
      <c r="B250" s="60" t="s">
        <v>399</v>
      </c>
      <c r="C250" s="60" t="s">
        <v>71</v>
      </c>
      <c r="D250" s="61">
        <v>697</v>
      </c>
      <c r="E250" s="104"/>
      <c r="F250" s="104"/>
      <c r="G250" s="104"/>
      <c r="H250" s="104"/>
      <c r="I250" s="104"/>
      <c r="J250" s="104"/>
      <c r="K250" s="104"/>
      <c r="L250" s="104"/>
      <c r="M250" s="60" t="s">
        <v>400</v>
      </c>
      <c r="N250" s="54" t="s">
        <v>8214</v>
      </c>
      <c r="O250" s="54" t="s">
        <v>47</v>
      </c>
      <c r="P250" s="54" t="s">
        <v>47</v>
      </c>
      <c r="Q250" s="54" t="s">
        <v>315</v>
      </c>
      <c r="R250" s="54" t="s">
        <v>55</v>
      </c>
      <c r="S250" s="54" t="s">
        <v>56</v>
      </c>
      <c r="T250" s="54" t="s">
        <v>56</v>
      </c>
      <c r="AR250" s="54" t="s">
        <v>47</v>
      </c>
      <c r="AS250" s="54" t="s">
        <v>47</v>
      </c>
      <c r="AU250" s="54" t="s">
        <v>8215</v>
      </c>
      <c r="AV250" s="50">
        <v>328</v>
      </c>
    </row>
    <row r="251" spans="1:48" ht="30.95" customHeight="1">
      <c r="A251" s="60" t="s">
        <v>401</v>
      </c>
      <c r="B251" s="60" t="s">
        <v>402</v>
      </c>
      <c r="C251" s="60" t="s">
        <v>71</v>
      </c>
      <c r="D251" s="61">
        <v>208</v>
      </c>
      <c r="E251" s="104"/>
      <c r="F251" s="104"/>
      <c r="G251" s="104"/>
      <c r="H251" s="104"/>
      <c r="I251" s="104"/>
      <c r="J251" s="104"/>
      <c r="K251" s="104"/>
      <c r="L251" s="104"/>
      <c r="M251" s="60" t="s">
        <v>403</v>
      </c>
      <c r="N251" s="54" t="s">
        <v>8216</v>
      </c>
      <c r="O251" s="54" t="s">
        <v>47</v>
      </c>
      <c r="P251" s="54" t="s">
        <v>47</v>
      </c>
      <c r="Q251" s="54" t="s">
        <v>315</v>
      </c>
      <c r="R251" s="54" t="s">
        <v>55</v>
      </c>
      <c r="S251" s="54" t="s">
        <v>56</v>
      </c>
      <c r="T251" s="54" t="s">
        <v>56</v>
      </c>
      <c r="AR251" s="54" t="s">
        <v>47</v>
      </c>
      <c r="AS251" s="54" t="s">
        <v>47</v>
      </c>
      <c r="AU251" s="54" t="s">
        <v>8217</v>
      </c>
      <c r="AV251" s="50">
        <v>329</v>
      </c>
    </row>
    <row r="252" spans="1:48" ht="30.95" customHeight="1">
      <c r="A252" s="60" t="s">
        <v>404</v>
      </c>
      <c r="B252" s="60" t="s">
        <v>405</v>
      </c>
      <c r="C252" s="60" t="s">
        <v>71</v>
      </c>
      <c r="D252" s="61">
        <v>89</v>
      </c>
      <c r="E252" s="104"/>
      <c r="F252" s="104"/>
      <c r="G252" s="104"/>
      <c r="H252" s="104"/>
      <c r="I252" s="104"/>
      <c r="J252" s="104"/>
      <c r="K252" s="104"/>
      <c r="L252" s="104"/>
      <c r="M252" s="60" t="s">
        <v>406</v>
      </c>
      <c r="N252" s="54" t="s">
        <v>8218</v>
      </c>
      <c r="O252" s="54" t="s">
        <v>47</v>
      </c>
      <c r="P252" s="54" t="s">
        <v>47</v>
      </c>
      <c r="Q252" s="54" t="s">
        <v>315</v>
      </c>
      <c r="R252" s="54" t="s">
        <v>55</v>
      </c>
      <c r="S252" s="54" t="s">
        <v>56</v>
      </c>
      <c r="T252" s="54" t="s">
        <v>56</v>
      </c>
      <c r="AR252" s="54" t="s">
        <v>47</v>
      </c>
      <c r="AS252" s="54" t="s">
        <v>47</v>
      </c>
      <c r="AU252" s="54" t="s">
        <v>8219</v>
      </c>
      <c r="AV252" s="50">
        <v>330</v>
      </c>
    </row>
    <row r="253" spans="1:48" ht="30.95" customHeight="1">
      <c r="A253" s="60" t="s">
        <v>407</v>
      </c>
      <c r="B253" s="60" t="s">
        <v>408</v>
      </c>
      <c r="C253" s="60" t="s">
        <v>71</v>
      </c>
      <c r="D253" s="61">
        <v>913.35</v>
      </c>
      <c r="E253" s="104"/>
      <c r="F253" s="104"/>
      <c r="G253" s="104"/>
      <c r="H253" s="104"/>
      <c r="I253" s="104"/>
      <c r="J253" s="104"/>
      <c r="K253" s="104"/>
      <c r="L253" s="104"/>
      <c r="M253" s="60" t="s">
        <v>409</v>
      </c>
      <c r="N253" s="54" t="s">
        <v>8220</v>
      </c>
      <c r="O253" s="54" t="s">
        <v>47</v>
      </c>
      <c r="P253" s="54" t="s">
        <v>47</v>
      </c>
      <c r="Q253" s="54" t="s">
        <v>315</v>
      </c>
      <c r="R253" s="54" t="s">
        <v>55</v>
      </c>
      <c r="S253" s="54" t="s">
        <v>56</v>
      </c>
      <c r="T253" s="54" t="s">
        <v>56</v>
      </c>
      <c r="AR253" s="54" t="s">
        <v>47</v>
      </c>
      <c r="AS253" s="54" t="s">
        <v>47</v>
      </c>
      <c r="AU253" s="54" t="s">
        <v>8221</v>
      </c>
      <c r="AV253" s="50">
        <v>407</v>
      </c>
    </row>
    <row r="254" spans="1:48" ht="30.95" customHeight="1">
      <c r="A254" s="60" t="s">
        <v>410</v>
      </c>
      <c r="B254" s="60" t="s">
        <v>411</v>
      </c>
      <c r="C254" s="60" t="s">
        <v>71</v>
      </c>
      <c r="D254" s="61">
        <v>165.63</v>
      </c>
      <c r="E254" s="104"/>
      <c r="F254" s="104"/>
      <c r="G254" s="104"/>
      <c r="H254" s="104"/>
      <c r="I254" s="104"/>
      <c r="J254" s="104"/>
      <c r="K254" s="104"/>
      <c r="L254" s="104"/>
      <c r="M254" s="60" t="s">
        <v>614</v>
      </c>
      <c r="N254" s="54" t="s">
        <v>8222</v>
      </c>
      <c r="O254" s="54" t="s">
        <v>47</v>
      </c>
      <c r="P254" s="54" t="s">
        <v>47</v>
      </c>
      <c r="Q254" s="54" t="s">
        <v>315</v>
      </c>
      <c r="R254" s="54" t="s">
        <v>56</v>
      </c>
      <c r="S254" s="54" t="s">
        <v>56</v>
      </c>
      <c r="T254" s="54" t="s">
        <v>55</v>
      </c>
      <c r="AR254" s="54" t="s">
        <v>47</v>
      </c>
      <c r="AS254" s="54" t="s">
        <v>47</v>
      </c>
      <c r="AU254" s="54" t="s">
        <v>8223</v>
      </c>
      <c r="AV254" s="50">
        <v>484</v>
      </c>
    </row>
    <row r="255" spans="1:48" ht="30.95" customHeight="1">
      <c r="A255" s="60" t="s">
        <v>413</v>
      </c>
      <c r="B255" s="60" t="s">
        <v>414</v>
      </c>
      <c r="C255" s="60" t="s">
        <v>71</v>
      </c>
      <c r="D255" s="61">
        <v>5</v>
      </c>
      <c r="E255" s="104"/>
      <c r="F255" s="104"/>
      <c r="G255" s="104"/>
      <c r="H255" s="104"/>
      <c r="I255" s="104"/>
      <c r="J255" s="104"/>
      <c r="K255" s="104"/>
      <c r="L255" s="104"/>
      <c r="M255" s="60" t="s">
        <v>415</v>
      </c>
      <c r="N255" s="54" t="s">
        <v>8224</v>
      </c>
      <c r="O255" s="54" t="s">
        <v>47</v>
      </c>
      <c r="P255" s="54" t="s">
        <v>47</v>
      </c>
      <c r="Q255" s="54" t="s">
        <v>315</v>
      </c>
      <c r="R255" s="54" t="s">
        <v>55</v>
      </c>
      <c r="S255" s="54" t="s">
        <v>56</v>
      </c>
      <c r="T255" s="54" t="s">
        <v>56</v>
      </c>
      <c r="AR255" s="54" t="s">
        <v>47</v>
      </c>
      <c r="AS255" s="54" t="s">
        <v>47</v>
      </c>
      <c r="AU255" s="54" t="s">
        <v>8225</v>
      </c>
      <c r="AV255" s="50">
        <v>475</v>
      </c>
    </row>
    <row r="256" spans="1:48" ht="30.95" customHeight="1">
      <c r="A256" s="60" t="s">
        <v>416</v>
      </c>
      <c r="B256" s="60" t="s">
        <v>417</v>
      </c>
      <c r="C256" s="60" t="s">
        <v>71</v>
      </c>
      <c r="D256" s="61">
        <v>113</v>
      </c>
      <c r="E256" s="104"/>
      <c r="F256" s="104"/>
      <c r="G256" s="104"/>
      <c r="H256" s="104"/>
      <c r="I256" s="104"/>
      <c r="J256" s="104"/>
      <c r="K256" s="104"/>
      <c r="L256" s="104"/>
      <c r="M256" s="60" t="s">
        <v>418</v>
      </c>
      <c r="N256" s="54" t="s">
        <v>8226</v>
      </c>
      <c r="O256" s="54" t="s">
        <v>47</v>
      </c>
      <c r="P256" s="54" t="s">
        <v>47</v>
      </c>
      <c r="Q256" s="54" t="s">
        <v>315</v>
      </c>
      <c r="R256" s="54" t="s">
        <v>55</v>
      </c>
      <c r="S256" s="54" t="s">
        <v>56</v>
      </c>
      <c r="T256" s="54" t="s">
        <v>56</v>
      </c>
      <c r="AR256" s="54" t="s">
        <v>47</v>
      </c>
      <c r="AS256" s="54" t="s">
        <v>47</v>
      </c>
      <c r="AU256" s="54" t="s">
        <v>8227</v>
      </c>
      <c r="AV256" s="50">
        <v>331</v>
      </c>
    </row>
    <row r="257" spans="1:48" ht="30.95" customHeight="1">
      <c r="A257" s="60" t="s">
        <v>419</v>
      </c>
      <c r="B257" s="60" t="s">
        <v>420</v>
      </c>
      <c r="C257" s="60" t="s">
        <v>71</v>
      </c>
      <c r="D257" s="61">
        <v>399</v>
      </c>
      <c r="E257" s="104"/>
      <c r="F257" s="104"/>
      <c r="G257" s="104"/>
      <c r="H257" s="104"/>
      <c r="I257" s="104"/>
      <c r="J257" s="104"/>
      <c r="K257" s="104"/>
      <c r="L257" s="104"/>
      <c r="M257" s="60" t="s">
        <v>421</v>
      </c>
      <c r="N257" s="54" t="s">
        <v>8228</v>
      </c>
      <c r="O257" s="54" t="s">
        <v>47</v>
      </c>
      <c r="P257" s="54" t="s">
        <v>47</v>
      </c>
      <c r="Q257" s="54" t="s">
        <v>315</v>
      </c>
      <c r="R257" s="54" t="s">
        <v>55</v>
      </c>
      <c r="S257" s="54" t="s">
        <v>56</v>
      </c>
      <c r="T257" s="54" t="s">
        <v>56</v>
      </c>
      <c r="AR257" s="54" t="s">
        <v>47</v>
      </c>
      <c r="AS257" s="54" t="s">
        <v>47</v>
      </c>
      <c r="AU257" s="54" t="s">
        <v>8229</v>
      </c>
      <c r="AV257" s="50">
        <v>332</v>
      </c>
    </row>
    <row r="258" spans="1:48" ht="30.95" customHeight="1">
      <c r="A258" s="60" t="s">
        <v>422</v>
      </c>
      <c r="B258" s="60" t="s">
        <v>423</v>
      </c>
      <c r="C258" s="60" t="s">
        <v>71</v>
      </c>
      <c r="D258" s="61">
        <v>720</v>
      </c>
      <c r="E258" s="104"/>
      <c r="F258" s="104"/>
      <c r="G258" s="104"/>
      <c r="H258" s="104"/>
      <c r="I258" s="104"/>
      <c r="J258" s="104"/>
      <c r="K258" s="104"/>
      <c r="L258" s="104"/>
      <c r="M258" s="60" t="s">
        <v>424</v>
      </c>
      <c r="N258" s="54" t="s">
        <v>8230</v>
      </c>
      <c r="O258" s="54" t="s">
        <v>47</v>
      </c>
      <c r="P258" s="54" t="s">
        <v>47</v>
      </c>
      <c r="Q258" s="54" t="s">
        <v>315</v>
      </c>
      <c r="R258" s="54" t="s">
        <v>55</v>
      </c>
      <c r="S258" s="54" t="s">
        <v>56</v>
      </c>
      <c r="T258" s="54" t="s">
        <v>56</v>
      </c>
      <c r="AR258" s="54" t="s">
        <v>47</v>
      </c>
      <c r="AS258" s="54" t="s">
        <v>47</v>
      </c>
      <c r="AU258" s="54" t="s">
        <v>8231</v>
      </c>
      <c r="AV258" s="50">
        <v>333</v>
      </c>
    </row>
    <row r="259" spans="1:48" ht="30.95" customHeight="1">
      <c r="A259" s="60" t="s">
        <v>425</v>
      </c>
      <c r="B259" s="60" t="s">
        <v>426</v>
      </c>
      <c r="C259" s="60" t="s">
        <v>71</v>
      </c>
      <c r="D259" s="61">
        <v>16</v>
      </c>
      <c r="E259" s="104"/>
      <c r="F259" s="104"/>
      <c r="G259" s="104"/>
      <c r="H259" s="104"/>
      <c r="I259" s="104"/>
      <c r="J259" s="104"/>
      <c r="K259" s="104"/>
      <c r="L259" s="104"/>
      <c r="M259" s="60" t="s">
        <v>427</v>
      </c>
      <c r="N259" s="54" t="s">
        <v>8232</v>
      </c>
      <c r="O259" s="54" t="s">
        <v>47</v>
      </c>
      <c r="P259" s="54" t="s">
        <v>47</v>
      </c>
      <c r="Q259" s="54" t="s">
        <v>315</v>
      </c>
      <c r="R259" s="54" t="s">
        <v>55</v>
      </c>
      <c r="S259" s="54" t="s">
        <v>56</v>
      </c>
      <c r="T259" s="54" t="s">
        <v>56</v>
      </c>
      <c r="AR259" s="54" t="s">
        <v>47</v>
      </c>
      <c r="AS259" s="54" t="s">
        <v>47</v>
      </c>
      <c r="AU259" s="54" t="s">
        <v>8233</v>
      </c>
      <c r="AV259" s="50">
        <v>334</v>
      </c>
    </row>
    <row r="260" spans="1:48" ht="30.95" customHeight="1">
      <c r="A260" s="60" t="s">
        <v>428</v>
      </c>
      <c r="B260" s="60" t="s">
        <v>429</v>
      </c>
      <c r="C260" s="60" t="s">
        <v>71</v>
      </c>
      <c r="D260" s="61">
        <v>174</v>
      </c>
      <c r="E260" s="104"/>
      <c r="F260" s="104"/>
      <c r="G260" s="104"/>
      <c r="H260" s="104"/>
      <c r="I260" s="104"/>
      <c r="J260" s="104"/>
      <c r="K260" s="104"/>
      <c r="L260" s="104"/>
      <c r="M260" s="60" t="s">
        <v>430</v>
      </c>
      <c r="N260" s="54" t="s">
        <v>8234</v>
      </c>
      <c r="O260" s="54" t="s">
        <v>47</v>
      </c>
      <c r="P260" s="54" t="s">
        <v>47</v>
      </c>
      <c r="Q260" s="54" t="s">
        <v>315</v>
      </c>
      <c r="R260" s="54" t="s">
        <v>55</v>
      </c>
      <c r="S260" s="54" t="s">
        <v>56</v>
      </c>
      <c r="T260" s="54" t="s">
        <v>56</v>
      </c>
      <c r="AR260" s="54" t="s">
        <v>47</v>
      </c>
      <c r="AS260" s="54" t="s">
        <v>47</v>
      </c>
      <c r="AU260" s="54" t="s">
        <v>8235</v>
      </c>
      <c r="AV260" s="50">
        <v>353</v>
      </c>
    </row>
    <row r="261" spans="1:48" ht="30.95" customHeight="1">
      <c r="A261" s="60" t="s">
        <v>431</v>
      </c>
      <c r="B261" s="60" t="s">
        <v>432</v>
      </c>
      <c r="C261" s="60" t="s">
        <v>71</v>
      </c>
      <c r="D261" s="61">
        <v>1331</v>
      </c>
      <c r="E261" s="104"/>
      <c r="F261" s="104"/>
      <c r="G261" s="104"/>
      <c r="H261" s="104"/>
      <c r="I261" s="104"/>
      <c r="J261" s="104"/>
      <c r="K261" s="104"/>
      <c r="L261" s="104"/>
      <c r="M261" s="60" t="s">
        <v>433</v>
      </c>
      <c r="N261" s="54" t="s">
        <v>8236</v>
      </c>
      <c r="O261" s="54" t="s">
        <v>47</v>
      </c>
      <c r="P261" s="54" t="s">
        <v>47</v>
      </c>
      <c r="Q261" s="54" t="s">
        <v>315</v>
      </c>
      <c r="R261" s="54" t="s">
        <v>55</v>
      </c>
      <c r="S261" s="54" t="s">
        <v>56</v>
      </c>
      <c r="T261" s="54" t="s">
        <v>56</v>
      </c>
      <c r="AR261" s="54" t="s">
        <v>47</v>
      </c>
      <c r="AS261" s="54" t="s">
        <v>47</v>
      </c>
      <c r="AU261" s="54" t="s">
        <v>8237</v>
      </c>
      <c r="AV261" s="50">
        <v>354</v>
      </c>
    </row>
    <row r="262" spans="1:48" ht="30.95" customHeight="1">
      <c r="A262" s="60" t="s">
        <v>434</v>
      </c>
      <c r="B262" s="60" t="s">
        <v>435</v>
      </c>
      <c r="C262" s="60" t="s">
        <v>71</v>
      </c>
      <c r="D262" s="61">
        <v>130</v>
      </c>
      <c r="E262" s="104"/>
      <c r="F262" s="104"/>
      <c r="G262" s="104"/>
      <c r="H262" s="104"/>
      <c r="I262" s="104"/>
      <c r="J262" s="104"/>
      <c r="K262" s="104"/>
      <c r="L262" s="104"/>
      <c r="M262" s="60" t="s">
        <v>436</v>
      </c>
      <c r="N262" s="54" t="s">
        <v>8238</v>
      </c>
      <c r="O262" s="54" t="s">
        <v>47</v>
      </c>
      <c r="P262" s="54" t="s">
        <v>47</v>
      </c>
      <c r="Q262" s="54" t="s">
        <v>315</v>
      </c>
      <c r="R262" s="54" t="s">
        <v>55</v>
      </c>
      <c r="S262" s="54" t="s">
        <v>56</v>
      </c>
      <c r="T262" s="54" t="s">
        <v>56</v>
      </c>
      <c r="AR262" s="54" t="s">
        <v>47</v>
      </c>
      <c r="AS262" s="54" t="s">
        <v>47</v>
      </c>
      <c r="AU262" s="54" t="s">
        <v>8239</v>
      </c>
      <c r="AV262" s="50">
        <v>356</v>
      </c>
    </row>
    <row r="263" spans="1:48" ht="30.95" customHeight="1">
      <c r="A263" s="60" t="s">
        <v>437</v>
      </c>
      <c r="B263" s="60" t="s">
        <v>438</v>
      </c>
      <c r="C263" s="60" t="s">
        <v>71</v>
      </c>
      <c r="D263" s="61">
        <v>313</v>
      </c>
      <c r="E263" s="104"/>
      <c r="F263" s="104"/>
      <c r="G263" s="104"/>
      <c r="H263" s="104"/>
      <c r="I263" s="104"/>
      <c r="J263" s="104"/>
      <c r="K263" s="104"/>
      <c r="L263" s="104"/>
      <c r="M263" s="60" t="s">
        <v>439</v>
      </c>
      <c r="N263" s="54" t="s">
        <v>8240</v>
      </c>
      <c r="O263" s="54" t="s">
        <v>47</v>
      </c>
      <c r="P263" s="54" t="s">
        <v>47</v>
      </c>
      <c r="Q263" s="54" t="s">
        <v>315</v>
      </c>
      <c r="R263" s="54" t="s">
        <v>55</v>
      </c>
      <c r="S263" s="54" t="s">
        <v>56</v>
      </c>
      <c r="T263" s="54" t="s">
        <v>56</v>
      </c>
      <c r="AR263" s="54" t="s">
        <v>47</v>
      </c>
      <c r="AS263" s="54" t="s">
        <v>47</v>
      </c>
      <c r="AU263" s="54" t="s">
        <v>8241</v>
      </c>
      <c r="AV263" s="50">
        <v>355</v>
      </c>
    </row>
    <row r="264" spans="1:48" ht="30.95" customHeight="1">
      <c r="A264" s="60" t="s">
        <v>440</v>
      </c>
      <c r="B264" s="60" t="s">
        <v>441</v>
      </c>
      <c r="C264" s="60" t="s">
        <v>53</v>
      </c>
      <c r="D264" s="61">
        <v>628</v>
      </c>
      <c r="E264" s="104"/>
      <c r="F264" s="104"/>
      <c r="G264" s="104"/>
      <c r="H264" s="104"/>
      <c r="I264" s="104"/>
      <c r="J264" s="104"/>
      <c r="K264" s="104"/>
      <c r="L264" s="104"/>
      <c r="M264" s="60" t="s">
        <v>442</v>
      </c>
      <c r="N264" s="54" t="s">
        <v>8242</v>
      </c>
      <c r="O264" s="54" t="s">
        <v>47</v>
      </c>
      <c r="P264" s="54" t="s">
        <v>47</v>
      </c>
      <c r="Q264" s="54" t="s">
        <v>315</v>
      </c>
      <c r="R264" s="54" t="s">
        <v>55</v>
      </c>
      <c r="S264" s="54" t="s">
        <v>56</v>
      </c>
      <c r="T264" s="54" t="s">
        <v>56</v>
      </c>
      <c r="AR264" s="54" t="s">
        <v>47</v>
      </c>
      <c r="AS264" s="54" t="s">
        <v>47</v>
      </c>
      <c r="AU264" s="54" t="s">
        <v>8243</v>
      </c>
      <c r="AV264" s="50">
        <v>405</v>
      </c>
    </row>
    <row r="265" spans="1:48" ht="30.95" customHeight="1">
      <c r="A265" s="60" t="s">
        <v>443</v>
      </c>
      <c r="B265" s="60" t="s">
        <v>444</v>
      </c>
      <c r="C265" s="60" t="s">
        <v>71</v>
      </c>
      <c r="D265" s="61">
        <v>169</v>
      </c>
      <c r="E265" s="104"/>
      <c r="F265" s="104"/>
      <c r="G265" s="104"/>
      <c r="H265" s="104"/>
      <c r="I265" s="104"/>
      <c r="J265" s="104"/>
      <c r="K265" s="104"/>
      <c r="L265" s="104"/>
      <c r="M265" s="60" t="s">
        <v>445</v>
      </c>
      <c r="N265" s="54" t="s">
        <v>8244</v>
      </c>
      <c r="O265" s="54" t="s">
        <v>47</v>
      </c>
      <c r="P265" s="54" t="s">
        <v>47</v>
      </c>
      <c r="Q265" s="54" t="s">
        <v>315</v>
      </c>
      <c r="R265" s="54" t="s">
        <v>55</v>
      </c>
      <c r="S265" s="54" t="s">
        <v>56</v>
      </c>
      <c r="T265" s="54" t="s">
        <v>56</v>
      </c>
      <c r="AR265" s="54" t="s">
        <v>47</v>
      </c>
      <c r="AS265" s="54" t="s">
        <v>47</v>
      </c>
      <c r="AU265" s="54" t="s">
        <v>8245</v>
      </c>
      <c r="AV265" s="50">
        <v>406</v>
      </c>
    </row>
    <row r="266" spans="1:48" ht="30.95" customHeight="1">
      <c r="A266" s="60" t="s">
        <v>446</v>
      </c>
      <c r="B266" s="60" t="s">
        <v>47</v>
      </c>
      <c r="C266" s="60" t="s">
        <v>53</v>
      </c>
      <c r="D266" s="61">
        <v>71</v>
      </c>
      <c r="E266" s="104"/>
      <c r="F266" s="104"/>
      <c r="G266" s="104"/>
      <c r="H266" s="104"/>
      <c r="I266" s="104"/>
      <c r="J266" s="104"/>
      <c r="K266" s="104"/>
      <c r="L266" s="104"/>
      <c r="M266" s="60" t="s">
        <v>447</v>
      </c>
      <c r="N266" s="54" t="s">
        <v>8246</v>
      </c>
      <c r="O266" s="54" t="s">
        <v>47</v>
      </c>
      <c r="P266" s="54" t="s">
        <v>47</v>
      </c>
      <c r="Q266" s="54" t="s">
        <v>315</v>
      </c>
      <c r="R266" s="54" t="s">
        <v>55</v>
      </c>
      <c r="S266" s="54" t="s">
        <v>56</v>
      </c>
      <c r="T266" s="54" t="s">
        <v>56</v>
      </c>
      <c r="AR266" s="54" t="s">
        <v>47</v>
      </c>
      <c r="AS266" s="54" t="s">
        <v>47</v>
      </c>
      <c r="AU266" s="54" t="s">
        <v>8247</v>
      </c>
      <c r="AV266" s="50">
        <v>404</v>
      </c>
    </row>
    <row r="267" spans="1:48" ht="30.95" customHeight="1">
      <c r="A267" s="60" t="s">
        <v>77</v>
      </c>
      <c r="B267" s="61"/>
      <c r="C267" s="61"/>
      <c r="D267" s="61"/>
      <c r="E267" s="104"/>
      <c r="F267" s="104"/>
      <c r="G267" s="104"/>
      <c r="H267" s="104"/>
      <c r="I267" s="104"/>
      <c r="J267" s="104"/>
      <c r="K267" s="104"/>
      <c r="L267" s="104"/>
      <c r="M267" s="61"/>
      <c r="N267" s="50" t="s">
        <v>78</v>
      </c>
    </row>
    <row r="268" spans="1:48" ht="30.95" customHeight="1">
      <c r="A268" s="60" t="s">
        <v>448</v>
      </c>
      <c r="B268" s="60" t="s">
        <v>130</v>
      </c>
      <c r="C268" s="61"/>
      <c r="D268" s="61"/>
      <c r="E268" s="104"/>
      <c r="F268" s="104"/>
      <c r="G268" s="104"/>
      <c r="H268" s="104"/>
      <c r="I268" s="104"/>
      <c r="J268" s="104"/>
      <c r="K268" s="104"/>
      <c r="L268" s="104"/>
      <c r="M268" s="61"/>
      <c r="Q268" s="54" t="s">
        <v>449</v>
      </c>
    </row>
    <row r="269" spans="1:48" ht="30.95" customHeight="1">
      <c r="A269" s="60" t="s">
        <v>450</v>
      </c>
      <c r="B269" s="60" t="s">
        <v>451</v>
      </c>
      <c r="C269" s="60" t="s">
        <v>53</v>
      </c>
      <c r="D269" s="61">
        <v>145</v>
      </c>
      <c r="E269" s="104"/>
      <c r="F269" s="104"/>
      <c r="G269" s="104"/>
      <c r="H269" s="104"/>
      <c r="I269" s="104"/>
      <c r="J269" s="104"/>
      <c r="K269" s="104"/>
      <c r="L269" s="104"/>
      <c r="M269" s="60" t="s">
        <v>452</v>
      </c>
      <c r="N269" s="54" t="s">
        <v>8248</v>
      </c>
      <c r="O269" s="54" t="s">
        <v>47</v>
      </c>
      <c r="P269" s="54" t="s">
        <v>47</v>
      </c>
      <c r="Q269" s="54" t="s">
        <v>449</v>
      </c>
      <c r="R269" s="54" t="s">
        <v>55</v>
      </c>
      <c r="S269" s="54" t="s">
        <v>56</v>
      </c>
      <c r="T269" s="54" t="s">
        <v>56</v>
      </c>
      <c r="AR269" s="54" t="s">
        <v>47</v>
      </c>
      <c r="AS269" s="54" t="s">
        <v>47</v>
      </c>
      <c r="AU269" s="54" t="s">
        <v>8249</v>
      </c>
      <c r="AV269" s="50">
        <v>408</v>
      </c>
    </row>
    <row r="270" spans="1:48" ht="30.95" customHeight="1">
      <c r="A270" s="60" t="s">
        <v>450</v>
      </c>
      <c r="B270" s="60" t="s">
        <v>453</v>
      </c>
      <c r="C270" s="60" t="s">
        <v>53</v>
      </c>
      <c r="D270" s="61">
        <v>200</v>
      </c>
      <c r="E270" s="104"/>
      <c r="F270" s="104"/>
      <c r="G270" s="104"/>
      <c r="H270" s="104"/>
      <c r="I270" s="104"/>
      <c r="J270" s="104"/>
      <c r="K270" s="104"/>
      <c r="L270" s="104"/>
      <c r="M270" s="60" t="s">
        <v>454</v>
      </c>
      <c r="N270" s="54" t="s">
        <v>8250</v>
      </c>
      <c r="O270" s="54" t="s">
        <v>47</v>
      </c>
      <c r="P270" s="54" t="s">
        <v>47</v>
      </c>
      <c r="Q270" s="54" t="s">
        <v>449</v>
      </c>
      <c r="R270" s="54" t="s">
        <v>55</v>
      </c>
      <c r="S270" s="54" t="s">
        <v>56</v>
      </c>
      <c r="T270" s="54" t="s">
        <v>56</v>
      </c>
      <c r="AR270" s="54" t="s">
        <v>47</v>
      </c>
      <c r="AS270" s="54" t="s">
        <v>47</v>
      </c>
      <c r="AU270" s="54" t="s">
        <v>8251</v>
      </c>
      <c r="AV270" s="50">
        <v>409</v>
      </c>
    </row>
    <row r="271" spans="1:48" ht="30.95" customHeight="1">
      <c r="A271" s="60" t="s">
        <v>455</v>
      </c>
      <c r="B271" s="60" t="s">
        <v>456</v>
      </c>
      <c r="C271" s="60" t="s">
        <v>53</v>
      </c>
      <c r="D271" s="61">
        <v>94</v>
      </c>
      <c r="E271" s="104"/>
      <c r="F271" s="104"/>
      <c r="G271" s="104"/>
      <c r="H271" s="104"/>
      <c r="I271" s="104"/>
      <c r="J271" s="104"/>
      <c r="K271" s="104"/>
      <c r="L271" s="104"/>
      <c r="M271" s="60" t="s">
        <v>457</v>
      </c>
      <c r="N271" s="54" t="s">
        <v>8252</v>
      </c>
      <c r="O271" s="54" t="s">
        <v>47</v>
      </c>
      <c r="P271" s="54" t="s">
        <v>47</v>
      </c>
      <c r="Q271" s="54" t="s">
        <v>449</v>
      </c>
      <c r="R271" s="54" t="s">
        <v>55</v>
      </c>
      <c r="S271" s="54" t="s">
        <v>56</v>
      </c>
      <c r="T271" s="54" t="s">
        <v>56</v>
      </c>
      <c r="AR271" s="54" t="s">
        <v>47</v>
      </c>
      <c r="AS271" s="54" t="s">
        <v>47</v>
      </c>
      <c r="AU271" s="54" t="s">
        <v>8253</v>
      </c>
      <c r="AV271" s="50">
        <v>410</v>
      </c>
    </row>
    <row r="272" spans="1:48" ht="30.95" customHeight="1">
      <c r="A272" s="60" t="s">
        <v>455</v>
      </c>
      <c r="B272" s="60" t="s">
        <v>458</v>
      </c>
      <c r="C272" s="60" t="s">
        <v>53</v>
      </c>
      <c r="D272" s="61">
        <v>2409</v>
      </c>
      <c r="E272" s="104"/>
      <c r="F272" s="104"/>
      <c r="G272" s="104"/>
      <c r="H272" s="104"/>
      <c r="I272" s="104"/>
      <c r="J272" s="104"/>
      <c r="K272" s="104"/>
      <c r="L272" s="104"/>
      <c r="M272" s="60" t="s">
        <v>459</v>
      </c>
      <c r="N272" s="54" t="s">
        <v>8254</v>
      </c>
      <c r="O272" s="54" t="s">
        <v>47</v>
      </c>
      <c r="P272" s="54" t="s">
        <v>47</v>
      </c>
      <c r="Q272" s="54" t="s">
        <v>449</v>
      </c>
      <c r="R272" s="54" t="s">
        <v>55</v>
      </c>
      <c r="S272" s="54" t="s">
        <v>56</v>
      </c>
      <c r="T272" s="54" t="s">
        <v>56</v>
      </c>
      <c r="AR272" s="54" t="s">
        <v>47</v>
      </c>
      <c r="AS272" s="54" t="s">
        <v>47</v>
      </c>
      <c r="AU272" s="54" t="s">
        <v>8255</v>
      </c>
      <c r="AV272" s="50">
        <v>411</v>
      </c>
    </row>
    <row r="273" spans="1:48" ht="30.95" customHeight="1">
      <c r="A273" s="60" t="s">
        <v>460</v>
      </c>
      <c r="B273" s="60" t="s">
        <v>461</v>
      </c>
      <c r="C273" s="60" t="s">
        <v>71</v>
      </c>
      <c r="D273" s="61">
        <v>105</v>
      </c>
      <c r="E273" s="104"/>
      <c r="F273" s="104"/>
      <c r="G273" s="104"/>
      <c r="H273" s="104"/>
      <c r="I273" s="104"/>
      <c r="J273" s="104"/>
      <c r="K273" s="104"/>
      <c r="L273" s="104"/>
      <c r="M273" s="60" t="s">
        <v>462</v>
      </c>
      <c r="N273" s="54" t="s">
        <v>8256</v>
      </c>
      <c r="O273" s="54" t="s">
        <v>47</v>
      </c>
      <c r="P273" s="54" t="s">
        <v>47</v>
      </c>
      <c r="Q273" s="54" t="s">
        <v>449</v>
      </c>
      <c r="R273" s="54" t="s">
        <v>55</v>
      </c>
      <c r="S273" s="54" t="s">
        <v>56</v>
      </c>
      <c r="T273" s="54" t="s">
        <v>56</v>
      </c>
      <c r="AR273" s="54" t="s">
        <v>47</v>
      </c>
      <c r="AS273" s="54" t="s">
        <v>47</v>
      </c>
      <c r="AU273" s="54" t="s">
        <v>8257</v>
      </c>
      <c r="AV273" s="50">
        <v>412</v>
      </c>
    </row>
    <row r="274" spans="1:48" ht="30.95" customHeight="1">
      <c r="A274" s="60" t="s">
        <v>463</v>
      </c>
      <c r="B274" s="60" t="s">
        <v>464</v>
      </c>
      <c r="C274" s="60" t="s">
        <v>71</v>
      </c>
      <c r="D274" s="61">
        <v>104</v>
      </c>
      <c r="E274" s="104"/>
      <c r="F274" s="104"/>
      <c r="G274" s="104"/>
      <c r="H274" s="104"/>
      <c r="I274" s="104"/>
      <c r="J274" s="104"/>
      <c r="K274" s="104"/>
      <c r="L274" s="104"/>
      <c r="M274" s="60" t="s">
        <v>465</v>
      </c>
      <c r="N274" s="54" t="s">
        <v>8258</v>
      </c>
      <c r="O274" s="54" t="s">
        <v>47</v>
      </c>
      <c r="P274" s="54" t="s">
        <v>47</v>
      </c>
      <c r="Q274" s="54" t="s">
        <v>449</v>
      </c>
      <c r="R274" s="54" t="s">
        <v>55</v>
      </c>
      <c r="S274" s="54" t="s">
        <v>56</v>
      </c>
      <c r="T274" s="54" t="s">
        <v>56</v>
      </c>
      <c r="AR274" s="54" t="s">
        <v>47</v>
      </c>
      <c r="AS274" s="54" t="s">
        <v>47</v>
      </c>
      <c r="AU274" s="54" t="s">
        <v>8259</v>
      </c>
      <c r="AV274" s="50">
        <v>415</v>
      </c>
    </row>
    <row r="275" spans="1:48" ht="30.95" customHeight="1">
      <c r="A275" s="60" t="s">
        <v>463</v>
      </c>
      <c r="B275" s="60" t="s">
        <v>303</v>
      </c>
      <c r="C275" s="60" t="s">
        <v>71</v>
      </c>
      <c r="D275" s="61">
        <v>146</v>
      </c>
      <c r="E275" s="104"/>
      <c r="F275" s="104"/>
      <c r="G275" s="104"/>
      <c r="H275" s="104"/>
      <c r="I275" s="104"/>
      <c r="J275" s="104"/>
      <c r="K275" s="104"/>
      <c r="L275" s="104"/>
      <c r="M275" s="60" t="s">
        <v>466</v>
      </c>
      <c r="N275" s="54" t="s">
        <v>8260</v>
      </c>
      <c r="O275" s="54" t="s">
        <v>47</v>
      </c>
      <c r="P275" s="54" t="s">
        <v>47</v>
      </c>
      <c r="Q275" s="54" t="s">
        <v>449</v>
      </c>
      <c r="R275" s="54" t="s">
        <v>55</v>
      </c>
      <c r="S275" s="54" t="s">
        <v>56</v>
      </c>
      <c r="T275" s="54" t="s">
        <v>56</v>
      </c>
      <c r="AR275" s="54" t="s">
        <v>47</v>
      </c>
      <c r="AS275" s="54" t="s">
        <v>47</v>
      </c>
      <c r="AU275" s="54" t="s">
        <v>8261</v>
      </c>
      <c r="AV275" s="50">
        <v>416</v>
      </c>
    </row>
    <row r="276" spans="1:48" ht="30.95" customHeight="1">
      <c r="A276" s="60" t="s">
        <v>467</v>
      </c>
      <c r="B276" s="60" t="s">
        <v>464</v>
      </c>
      <c r="C276" s="60" t="s">
        <v>71</v>
      </c>
      <c r="D276" s="61">
        <v>458</v>
      </c>
      <c r="E276" s="104"/>
      <c r="F276" s="104"/>
      <c r="G276" s="104"/>
      <c r="H276" s="104"/>
      <c r="I276" s="104"/>
      <c r="J276" s="104"/>
      <c r="K276" s="104"/>
      <c r="L276" s="104"/>
      <c r="M276" s="60" t="s">
        <v>468</v>
      </c>
      <c r="N276" s="54" t="s">
        <v>8262</v>
      </c>
      <c r="O276" s="54" t="s">
        <v>47</v>
      </c>
      <c r="P276" s="54" t="s">
        <v>47</v>
      </c>
      <c r="Q276" s="54" t="s">
        <v>449</v>
      </c>
      <c r="R276" s="54" t="s">
        <v>55</v>
      </c>
      <c r="S276" s="54" t="s">
        <v>56</v>
      </c>
      <c r="T276" s="54" t="s">
        <v>56</v>
      </c>
      <c r="AR276" s="54" t="s">
        <v>47</v>
      </c>
      <c r="AS276" s="54" t="s">
        <v>47</v>
      </c>
      <c r="AU276" s="54" t="s">
        <v>8263</v>
      </c>
      <c r="AV276" s="50">
        <v>413</v>
      </c>
    </row>
    <row r="277" spans="1:48" ht="30.95" customHeight="1">
      <c r="A277" s="60" t="s">
        <v>467</v>
      </c>
      <c r="B277" s="60" t="s">
        <v>303</v>
      </c>
      <c r="C277" s="60" t="s">
        <v>71</v>
      </c>
      <c r="D277" s="61">
        <v>282</v>
      </c>
      <c r="E277" s="104"/>
      <c r="F277" s="104"/>
      <c r="G277" s="104"/>
      <c r="H277" s="104"/>
      <c r="I277" s="104"/>
      <c r="J277" s="104"/>
      <c r="K277" s="104"/>
      <c r="L277" s="104"/>
      <c r="M277" s="60" t="s">
        <v>469</v>
      </c>
      <c r="N277" s="54" t="s">
        <v>8264</v>
      </c>
      <c r="O277" s="54" t="s">
        <v>47</v>
      </c>
      <c r="P277" s="54" t="s">
        <v>47</v>
      </c>
      <c r="Q277" s="54" t="s">
        <v>449</v>
      </c>
      <c r="R277" s="54" t="s">
        <v>55</v>
      </c>
      <c r="S277" s="54" t="s">
        <v>56</v>
      </c>
      <c r="T277" s="54" t="s">
        <v>56</v>
      </c>
      <c r="AR277" s="54" t="s">
        <v>47</v>
      </c>
      <c r="AS277" s="54" t="s">
        <v>47</v>
      </c>
      <c r="AU277" s="54" t="s">
        <v>8265</v>
      </c>
      <c r="AV277" s="50">
        <v>414</v>
      </c>
    </row>
    <row r="278" spans="1:48" ht="30.95" customHeight="1">
      <c r="A278" s="60" t="s">
        <v>470</v>
      </c>
      <c r="B278" s="60" t="s">
        <v>464</v>
      </c>
      <c r="C278" s="60" t="s">
        <v>71</v>
      </c>
      <c r="D278" s="61">
        <v>20</v>
      </c>
      <c r="E278" s="104"/>
      <c r="F278" s="104"/>
      <c r="G278" s="104"/>
      <c r="H278" s="104"/>
      <c r="I278" s="104"/>
      <c r="J278" s="104"/>
      <c r="K278" s="104"/>
      <c r="L278" s="104"/>
      <c r="M278" s="60" t="s">
        <v>471</v>
      </c>
      <c r="N278" s="54" t="s">
        <v>8266</v>
      </c>
      <c r="O278" s="54" t="s">
        <v>47</v>
      </c>
      <c r="P278" s="54" t="s">
        <v>47</v>
      </c>
      <c r="Q278" s="54" t="s">
        <v>449</v>
      </c>
      <c r="R278" s="54" t="s">
        <v>55</v>
      </c>
      <c r="S278" s="54" t="s">
        <v>56</v>
      </c>
      <c r="T278" s="54" t="s">
        <v>56</v>
      </c>
      <c r="AR278" s="54" t="s">
        <v>47</v>
      </c>
      <c r="AS278" s="54" t="s">
        <v>47</v>
      </c>
      <c r="AU278" s="54" t="s">
        <v>8267</v>
      </c>
      <c r="AV278" s="50">
        <v>451</v>
      </c>
    </row>
    <row r="279" spans="1:48" ht="30.95" customHeight="1">
      <c r="A279" s="60" t="s">
        <v>470</v>
      </c>
      <c r="B279" s="60" t="s">
        <v>303</v>
      </c>
      <c r="C279" s="60" t="s">
        <v>71</v>
      </c>
      <c r="D279" s="61">
        <v>142</v>
      </c>
      <c r="E279" s="104"/>
      <c r="F279" s="104"/>
      <c r="G279" s="104"/>
      <c r="H279" s="104"/>
      <c r="I279" s="104"/>
      <c r="J279" s="104"/>
      <c r="K279" s="104"/>
      <c r="L279" s="104"/>
      <c r="M279" s="60" t="s">
        <v>472</v>
      </c>
      <c r="N279" s="54" t="s">
        <v>8268</v>
      </c>
      <c r="O279" s="54" t="s">
        <v>47</v>
      </c>
      <c r="P279" s="54" t="s">
        <v>47</v>
      </c>
      <c r="Q279" s="54" t="s">
        <v>449</v>
      </c>
      <c r="R279" s="54" t="s">
        <v>55</v>
      </c>
      <c r="S279" s="54" t="s">
        <v>56</v>
      </c>
      <c r="T279" s="54" t="s">
        <v>56</v>
      </c>
      <c r="AR279" s="54" t="s">
        <v>47</v>
      </c>
      <c r="AS279" s="54" t="s">
        <v>47</v>
      </c>
      <c r="AU279" s="54" t="s">
        <v>8269</v>
      </c>
      <c r="AV279" s="50">
        <v>452</v>
      </c>
    </row>
    <row r="280" spans="1:48" ht="30.95" customHeight="1">
      <c r="A280" s="60" t="s">
        <v>470</v>
      </c>
      <c r="B280" s="60" t="s">
        <v>473</v>
      </c>
      <c r="C280" s="60" t="s">
        <v>71</v>
      </c>
      <c r="D280" s="61">
        <v>20</v>
      </c>
      <c r="E280" s="104"/>
      <c r="F280" s="104"/>
      <c r="G280" s="104"/>
      <c r="H280" s="104"/>
      <c r="I280" s="104"/>
      <c r="J280" s="104"/>
      <c r="K280" s="104"/>
      <c r="L280" s="104"/>
      <c r="M280" s="60" t="s">
        <v>474</v>
      </c>
      <c r="N280" s="54" t="s">
        <v>8270</v>
      </c>
      <c r="O280" s="54" t="s">
        <v>47</v>
      </c>
      <c r="P280" s="54" t="s">
        <v>47</v>
      </c>
      <c r="Q280" s="54" t="s">
        <v>449</v>
      </c>
      <c r="R280" s="54" t="s">
        <v>55</v>
      </c>
      <c r="S280" s="54" t="s">
        <v>56</v>
      </c>
      <c r="T280" s="54" t="s">
        <v>56</v>
      </c>
      <c r="AR280" s="54" t="s">
        <v>47</v>
      </c>
      <c r="AS280" s="54" t="s">
        <v>47</v>
      </c>
      <c r="AU280" s="54" t="s">
        <v>8271</v>
      </c>
      <c r="AV280" s="50">
        <v>453</v>
      </c>
    </row>
    <row r="281" spans="1:48" ht="30.95" customHeight="1">
      <c r="A281" s="60" t="s">
        <v>475</v>
      </c>
      <c r="B281" s="60" t="s">
        <v>476</v>
      </c>
      <c r="C281" s="60" t="s">
        <v>53</v>
      </c>
      <c r="D281" s="61">
        <v>183</v>
      </c>
      <c r="E281" s="104"/>
      <c r="F281" s="104"/>
      <c r="G281" s="104"/>
      <c r="H281" s="104"/>
      <c r="I281" s="104"/>
      <c r="J281" s="104"/>
      <c r="K281" s="104"/>
      <c r="L281" s="104"/>
      <c r="M281" s="60" t="s">
        <v>477</v>
      </c>
      <c r="N281" s="54" t="s">
        <v>8272</v>
      </c>
      <c r="O281" s="54" t="s">
        <v>47</v>
      </c>
      <c r="P281" s="54" t="s">
        <v>47</v>
      </c>
      <c r="Q281" s="54" t="s">
        <v>449</v>
      </c>
      <c r="R281" s="54" t="s">
        <v>55</v>
      </c>
      <c r="S281" s="54" t="s">
        <v>56</v>
      </c>
      <c r="T281" s="54" t="s">
        <v>56</v>
      </c>
      <c r="AR281" s="54" t="s">
        <v>47</v>
      </c>
      <c r="AS281" s="54" t="s">
        <v>47</v>
      </c>
      <c r="AU281" s="54" t="s">
        <v>8273</v>
      </c>
      <c r="AV281" s="50">
        <v>454</v>
      </c>
    </row>
    <row r="282" spans="1:48" ht="30.95" customHeight="1">
      <c r="A282" s="60" t="s">
        <v>478</v>
      </c>
      <c r="B282" s="60" t="s">
        <v>479</v>
      </c>
      <c r="C282" s="60" t="s">
        <v>71</v>
      </c>
      <c r="D282" s="61">
        <v>104</v>
      </c>
      <c r="E282" s="104"/>
      <c r="F282" s="104"/>
      <c r="G282" s="104"/>
      <c r="H282" s="104"/>
      <c r="I282" s="104"/>
      <c r="J282" s="104"/>
      <c r="K282" s="104"/>
      <c r="L282" s="104"/>
      <c r="M282" s="60" t="s">
        <v>480</v>
      </c>
      <c r="N282" s="54" t="s">
        <v>8274</v>
      </c>
      <c r="O282" s="54" t="s">
        <v>47</v>
      </c>
      <c r="P282" s="54" t="s">
        <v>47</v>
      </c>
      <c r="Q282" s="54" t="s">
        <v>449</v>
      </c>
      <c r="R282" s="54" t="s">
        <v>55</v>
      </c>
      <c r="S282" s="54" t="s">
        <v>56</v>
      </c>
      <c r="T282" s="54" t="s">
        <v>56</v>
      </c>
      <c r="AR282" s="54" t="s">
        <v>47</v>
      </c>
      <c r="AS282" s="54" t="s">
        <v>47</v>
      </c>
      <c r="AU282" s="54" t="s">
        <v>8275</v>
      </c>
      <c r="AV282" s="50">
        <v>455</v>
      </c>
    </row>
    <row r="283" spans="1:48" ht="30.95" customHeight="1">
      <c r="A283" s="60" t="s">
        <v>478</v>
      </c>
      <c r="B283" s="60" t="s">
        <v>481</v>
      </c>
      <c r="C283" s="60" t="s">
        <v>71</v>
      </c>
      <c r="D283" s="61">
        <v>175</v>
      </c>
      <c r="E283" s="104"/>
      <c r="F283" s="104"/>
      <c r="G283" s="104"/>
      <c r="H283" s="104"/>
      <c r="I283" s="104"/>
      <c r="J283" s="104"/>
      <c r="K283" s="104"/>
      <c r="L283" s="104"/>
      <c r="M283" s="60" t="s">
        <v>482</v>
      </c>
      <c r="N283" s="54" t="s">
        <v>8276</v>
      </c>
      <c r="O283" s="54" t="s">
        <v>47</v>
      </c>
      <c r="P283" s="54" t="s">
        <v>47</v>
      </c>
      <c r="Q283" s="54" t="s">
        <v>449</v>
      </c>
      <c r="R283" s="54" t="s">
        <v>55</v>
      </c>
      <c r="S283" s="54" t="s">
        <v>56</v>
      </c>
      <c r="T283" s="54" t="s">
        <v>56</v>
      </c>
      <c r="AR283" s="54" t="s">
        <v>47</v>
      </c>
      <c r="AS283" s="54" t="s">
        <v>47</v>
      </c>
      <c r="AU283" s="54" t="s">
        <v>8277</v>
      </c>
      <c r="AV283" s="50">
        <v>456</v>
      </c>
    </row>
    <row r="284" spans="1:48" ht="30.95" customHeight="1">
      <c r="A284" s="60" t="s">
        <v>478</v>
      </c>
      <c r="B284" s="60" t="s">
        <v>483</v>
      </c>
      <c r="C284" s="60" t="s">
        <v>71</v>
      </c>
      <c r="D284" s="61">
        <v>36</v>
      </c>
      <c r="E284" s="104"/>
      <c r="F284" s="104"/>
      <c r="G284" s="104"/>
      <c r="H284" s="104"/>
      <c r="I284" s="104"/>
      <c r="J284" s="104"/>
      <c r="K284" s="104"/>
      <c r="L284" s="104"/>
      <c r="M284" s="60" t="s">
        <v>484</v>
      </c>
      <c r="N284" s="54" t="s">
        <v>8278</v>
      </c>
      <c r="O284" s="54" t="s">
        <v>47</v>
      </c>
      <c r="P284" s="54" t="s">
        <v>47</v>
      </c>
      <c r="Q284" s="54" t="s">
        <v>449</v>
      </c>
      <c r="R284" s="54" t="s">
        <v>55</v>
      </c>
      <c r="S284" s="54" t="s">
        <v>56</v>
      </c>
      <c r="T284" s="54" t="s">
        <v>56</v>
      </c>
      <c r="AR284" s="54" t="s">
        <v>47</v>
      </c>
      <c r="AS284" s="54" t="s">
        <v>47</v>
      </c>
      <c r="AU284" s="54" t="s">
        <v>8279</v>
      </c>
      <c r="AV284" s="50">
        <v>457</v>
      </c>
    </row>
    <row r="285" spans="1:48" ht="30.95" customHeight="1">
      <c r="A285" s="60" t="s">
        <v>485</v>
      </c>
      <c r="B285" s="60" t="s">
        <v>479</v>
      </c>
      <c r="C285" s="60" t="s">
        <v>71</v>
      </c>
      <c r="D285" s="61">
        <v>665</v>
      </c>
      <c r="E285" s="104"/>
      <c r="F285" s="104"/>
      <c r="G285" s="104"/>
      <c r="H285" s="104"/>
      <c r="I285" s="104"/>
      <c r="J285" s="104"/>
      <c r="K285" s="104"/>
      <c r="L285" s="104"/>
      <c r="M285" s="60" t="s">
        <v>486</v>
      </c>
      <c r="N285" s="54" t="s">
        <v>8280</v>
      </c>
      <c r="O285" s="54" t="s">
        <v>47</v>
      </c>
      <c r="P285" s="54" t="s">
        <v>47</v>
      </c>
      <c r="Q285" s="54" t="s">
        <v>449</v>
      </c>
      <c r="R285" s="54" t="s">
        <v>55</v>
      </c>
      <c r="S285" s="54" t="s">
        <v>56</v>
      </c>
      <c r="T285" s="54" t="s">
        <v>56</v>
      </c>
      <c r="AR285" s="54" t="s">
        <v>47</v>
      </c>
      <c r="AS285" s="54" t="s">
        <v>47</v>
      </c>
      <c r="AU285" s="54" t="s">
        <v>8281</v>
      </c>
      <c r="AV285" s="50">
        <v>458</v>
      </c>
    </row>
    <row r="286" spans="1:48" ht="30.95" customHeight="1">
      <c r="A286" s="60" t="s">
        <v>485</v>
      </c>
      <c r="B286" s="60" t="s">
        <v>487</v>
      </c>
      <c r="C286" s="60" t="s">
        <v>71</v>
      </c>
      <c r="D286" s="61">
        <v>59</v>
      </c>
      <c r="E286" s="104"/>
      <c r="F286" s="104"/>
      <c r="G286" s="104"/>
      <c r="H286" s="104"/>
      <c r="I286" s="104"/>
      <c r="J286" s="104"/>
      <c r="K286" s="104"/>
      <c r="L286" s="104"/>
      <c r="M286" s="60" t="s">
        <v>488</v>
      </c>
      <c r="N286" s="54" t="s">
        <v>8282</v>
      </c>
      <c r="O286" s="54" t="s">
        <v>47</v>
      </c>
      <c r="P286" s="54" t="s">
        <v>47</v>
      </c>
      <c r="Q286" s="54" t="s">
        <v>449</v>
      </c>
      <c r="R286" s="54" t="s">
        <v>55</v>
      </c>
      <c r="S286" s="54" t="s">
        <v>56</v>
      </c>
      <c r="T286" s="54" t="s">
        <v>56</v>
      </c>
      <c r="AR286" s="54" t="s">
        <v>47</v>
      </c>
      <c r="AS286" s="54" t="s">
        <v>47</v>
      </c>
      <c r="AU286" s="54" t="s">
        <v>8283</v>
      </c>
      <c r="AV286" s="50">
        <v>459</v>
      </c>
    </row>
    <row r="287" spans="1:48" ht="30.95" customHeight="1">
      <c r="A287" s="60" t="s">
        <v>489</v>
      </c>
      <c r="B287" s="60" t="s">
        <v>490</v>
      </c>
      <c r="C287" s="60" t="s">
        <v>168</v>
      </c>
      <c r="D287" s="61">
        <v>210</v>
      </c>
      <c r="E287" s="104"/>
      <c r="F287" s="104"/>
      <c r="G287" s="104"/>
      <c r="H287" s="104"/>
      <c r="I287" s="104"/>
      <c r="J287" s="104"/>
      <c r="K287" s="104"/>
      <c r="L287" s="104"/>
      <c r="M287" s="60" t="s">
        <v>491</v>
      </c>
      <c r="N287" s="54" t="s">
        <v>8284</v>
      </c>
      <c r="O287" s="54" t="s">
        <v>47</v>
      </c>
      <c r="P287" s="54" t="s">
        <v>47</v>
      </c>
      <c r="Q287" s="54" t="s">
        <v>449</v>
      </c>
      <c r="R287" s="54" t="s">
        <v>55</v>
      </c>
      <c r="S287" s="54" t="s">
        <v>56</v>
      </c>
      <c r="T287" s="54" t="s">
        <v>56</v>
      </c>
      <c r="AR287" s="54" t="s">
        <v>47</v>
      </c>
      <c r="AS287" s="54" t="s">
        <v>47</v>
      </c>
      <c r="AU287" s="54" t="s">
        <v>8285</v>
      </c>
      <c r="AV287" s="50">
        <v>60</v>
      </c>
    </row>
    <row r="288" spans="1:48" ht="30.95" customHeight="1">
      <c r="A288" s="60" t="s">
        <v>492</v>
      </c>
      <c r="B288" s="60" t="s">
        <v>493</v>
      </c>
      <c r="C288" s="60" t="s">
        <v>71</v>
      </c>
      <c r="D288" s="61">
        <v>281</v>
      </c>
      <c r="E288" s="104"/>
      <c r="F288" s="104"/>
      <c r="G288" s="104"/>
      <c r="H288" s="104"/>
      <c r="I288" s="104"/>
      <c r="J288" s="104"/>
      <c r="K288" s="104"/>
      <c r="L288" s="104"/>
      <c r="M288" s="60" t="s">
        <v>494</v>
      </c>
      <c r="N288" s="54" t="s">
        <v>8286</v>
      </c>
      <c r="O288" s="54" t="s">
        <v>47</v>
      </c>
      <c r="P288" s="54" t="s">
        <v>47</v>
      </c>
      <c r="Q288" s="54" t="s">
        <v>449</v>
      </c>
      <c r="R288" s="54" t="s">
        <v>55</v>
      </c>
      <c r="S288" s="54" t="s">
        <v>56</v>
      </c>
      <c r="T288" s="54" t="s">
        <v>56</v>
      </c>
      <c r="AR288" s="54" t="s">
        <v>47</v>
      </c>
      <c r="AS288" s="54" t="s">
        <v>47</v>
      </c>
      <c r="AU288" s="54" t="s">
        <v>8287</v>
      </c>
      <c r="AV288" s="50">
        <v>460</v>
      </c>
    </row>
    <row r="289" spans="1:48" ht="30.95" customHeight="1">
      <c r="A289" s="60" t="s">
        <v>495</v>
      </c>
      <c r="B289" s="60" t="s">
        <v>496</v>
      </c>
      <c r="C289" s="60" t="s">
        <v>71</v>
      </c>
      <c r="D289" s="61">
        <v>379</v>
      </c>
      <c r="E289" s="104"/>
      <c r="F289" s="104"/>
      <c r="G289" s="104"/>
      <c r="H289" s="104"/>
      <c r="I289" s="104"/>
      <c r="J289" s="104"/>
      <c r="K289" s="104"/>
      <c r="L289" s="104"/>
      <c r="M289" s="60" t="s">
        <v>497</v>
      </c>
      <c r="N289" s="54" t="s">
        <v>8288</v>
      </c>
      <c r="O289" s="54" t="s">
        <v>47</v>
      </c>
      <c r="P289" s="54" t="s">
        <v>47</v>
      </c>
      <c r="Q289" s="54" t="s">
        <v>449</v>
      </c>
      <c r="R289" s="54" t="s">
        <v>55</v>
      </c>
      <c r="S289" s="54" t="s">
        <v>56</v>
      </c>
      <c r="T289" s="54" t="s">
        <v>56</v>
      </c>
      <c r="AR289" s="54" t="s">
        <v>47</v>
      </c>
      <c r="AS289" s="54" t="s">
        <v>47</v>
      </c>
      <c r="AU289" s="54" t="s">
        <v>8289</v>
      </c>
      <c r="AV289" s="50">
        <v>461</v>
      </c>
    </row>
    <row r="290" spans="1:48" ht="30.95" customHeight="1">
      <c r="A290" s="60" t="s">
        <v>495</v>
      </c>
      <c r="B290" s="60" t="s">
        <v>498</v>
      </c>
      <c r="C290" s="60" t="s">
        <v>71</v>
      </c>
      <c r="D290" s="61">
        <v>295</v>
      </c>
      <c r="E290" s="104"/>
      <c r="F290" s="104"/>
      <c r="G290" s="104"/>
      <c r="H290" s="104"/>
      <c r="I290" s="104"/>
      <c r="J290" s="104"/>
      <c r="K290" s="104"/>
      <c r="L290" s="104"/>
      <c r="M290" s="60" t="s">
        <v>499</v>
      </c>
      <c r="N290" s="54" t="s">
        <v>8290</v>
      </c>
      <c r="O290" s="54" t="s">
        <v>47</v>
      </c>
      <c r="P290" s="54" t="s">
        <v>47</v>
      </c>
      <c r="Q290" s="54" t="s">
        <v>449</v>
      </c>
      <c r="R290" s="54" t="s">
        <v>55</v>
      </c>
      <c r="S290" s="54" t="s">
        <v>56</v>
      </c>
      <c r="T290" s="54" t="s">
        <v>56</v>
      </c>
      <c r="AR290" s="54" t="s">
        <v>47</v>
      </c>
      <c r="AS290" s="54" t="s">
        <v>47</v>
      </c>
      <c r="AU290" s="54" t="s">
        <v>8291</v>
      </c>
      <c r="AV290" s="50">
        <v>462</v>
      </c>
    </row>
    <row r="291" spans="1:48" ht="30.95" customHeight="1">
      <c r="A291" s="60" t="s">
        <v>77</v>
      </c>
      <c r="B291" s="61"/>
      <c r="C291" s="61"/>
      <c r="D291" s="61"/>
      <c r="E291" s="104"/>
      <c r="F291" s="104"/>
      <c r="G291" s="104"/>
      <c r="H291" s="104"/>
      <c r="I291" s="104"/>
      <c r="J291" s="104"/>
      <c r="K291" s="104"/>
      <c r="L291" s="104"/>
      <c r="M291" s="61"/>
      <c r="N291" s="50" t="s">
        <v>78</v>
      </c>
    </row>
    <row r="292" spans="1:48" ht="30.95" customHeight="1">
      <c r="A292" s="60" t="s">
        <v>500</v>
      </c>
      <c r="B292" s="60" t="s">
        <v>8292</v>
      </c>
      <c r="C292" s="61"/>
      <c r="D292" s="61"/>
      <c r="E292" s="104"/>
      <c r="F292" s="104"/>
      <c r="G292" s="104"/>
      <c r="H292" s="104"/>
      <c r="I292" s="104"/>
      <c r="J292" s="104"/>
      <c r="K292" s="104"/>
      <c r="L292" s="104"/>
      <c r="M292" s="61"/>
      <c r="Q292" s="54" t="s">
        <v>501</v>
      </c>
    </row>
    <row r="293" spans="1:48" ht="30.95" customHeight="1">
      <c r="A293" s="60" t="s">
        <v>502</v>
      </c>
      <c r="B293" s="60" t="s">
        <v>503</v>
      </c>
      <c r="C293" s="60" t="s">
        <v>53</v>
      </c>
      <c r="D293" s="61">
        <v>118</v>
      </c>
      <c r="E293" s="104"/>
      <c r="F293" s="104"/>
      <c r="G293" s="104"/>
      <c r="H293" s="104"/>
      <c r="I293" s="104"/>
      <c r="J293" s="104"/>
      <c r="K293" s="104"/>
      <c r="L293" s="104"/>
      <c r="M293" s="60" t="s">
        <v>504</v>
      </c>
      <c r="N293" s="54" t="s">
        <v>8293</v>
      </c>
      <c r="O293" s="54" t="s">
        <v>47</v>
      </c>
      <c r="P293" s="54" t="s">
        <v>47</v>
      </c>
      <c r="Q293" s="54" t="s">
        <v>501</v>
      </c>
      <c r="R293" s="54" t="s">
        <v>55</v>
      </c>
      <c r="S293" s="54" t="s">
        <v>56</v>
      </c>
      <c r="T293" s="54" t="s">
        <v>56</v>
      </c>
      <c r="AR293" s="54" t="s">
        <v>47</v>
      </c>
      <c r="AS293" s="54" t="s">
        <v>47</v>
      </c>
      <c r="AU293" s="54" t="s">
        <v>8294</v>
      </c>
      <c r="AV293" s="50">
        <v>381</v>
      </c>
    </row>
    <row r="294" spans="1:48" ht="30.95" customHeight="1">
      <c r="A294" s="60" t="s">
        <v>505</v>
      </c>
      <c r="B294" s="60" t="s">
        <v>506</v>
      </c>
      <c r="C294" s="60" t="s">
        <v>59</v>
      </c>
      <c r="D294" s="61">
        <v>13</v>
      </c>
      <c r="E294" s="104"/>
      <c r="F294" s="104"/>
      <c r="G294" s="104"/>
      <c r="H294" s="104"/>
      <c r="I294" s="104"/>
      <c r="J294" s="104"/>
      <c r="K294" s="104"/>
      <c r="L294" s="104"/>
      <c r="M294" s="60" t="s">
        <v>507</v>
      </c>
      <c r="N294" s="54" t="s">
        <v>8295</v>
      </c>
      <c r="O294" s="54" t="s">
        <v>47</v>
      </c>
      <c r="P294" s="54" t="s">
        <v>47</v>
      </c>
      <c r="Q294" s="54" t="s">
        <v>501</v>
      </c>
      <c r="R294" s="54" t="s">
        <v>55</v>
      </c>
      <c r="S294" s="54" t="s">
        <v>56</v>
      </c>
      <c r="T294" s="54" t="s">
        <v>56</v>
      </c>
      <c r="AR294" s="54" t="s">
        <v>47</v>
      </c>
      <c r="AS294" s="54" t="s">
        <v>47</v>
      </c>
      <c r="AU294" s="54" t="s">
        <v>8296</v>
      </c>
      <c r="AV294" s="50">
        <v>382</v>
      </c>
    </row>
    <row r="295" spans="1:48" ht="30.95" customHeight="1">
      <c r="A295" s="60" t="s">
        <v>508</v>
      </c>
      <c r="B295" s="60" t="s">
        <v>509</v>
      </c>
      <c r="C295" s="60" t="s">
        <v>63</v>
      </c>
      <c r="D295" s="61">
        <v>2</v>
      </c>
      <c r="E295" s="104"/>
      <c r="F295" s="104"/>
      <c r="G295" s="104"/>
      <c r="H295" s="104"/>
      <c r="I295" s="104"/>
      <c r="J295" s="104"/>
      <c r="K295" s="104"/>
      <c r="L295" s="104"/>
      <c r="M295" s="60" t="s">
        <v>510</v>
      </c>
      <c r="N295" s="54" t="s">
        <v>8297</v>
      </c>
      <c r="O295" s="54" t="s">
        <v>47</v>
      </c>
      <c r="P295" s="54" t="s">
        <v>47</v>
      </c>
      <c r="Q295" s="54" t="s">
        <v>501</v>
      </c>
      <c r="R295" s="54" t="s">
        <v>55</v>
      </c>
      <c r="S295" s="54" t="s">
        <v>56</v>
      </c>
      <c r="T295" s="54" t="s">
        <v>56</v>
      </c>
      <c r="AR295" s="54" t="s">
        <v>47</v>
      </c>
      <c r="AS295" s="54" t="s">
        <v>47</v>
      </c>
      <c r="AU295" s="54" t="s">
        <v>8298</v>
      </c>
      <c r="AV295" s="50">
        <v>383</v>
      </c>
    </row>
    <row r="296" spans="1:48" ht="30.95" customHeight="1">
      <c r="A296" s="60" t="s">
        <v>508</v>
      </c>
      <c r="B296" s="60" t="s">
        <v>511</v>
      </c>
      <c r="C296" s="60" t="s">
        <v>63</v>
      </c>
      <c r="D296" s="61">
        <v>11</v>
      </c>
      <c r="E296" s="104"/>
      <c r="F296" s="104"/>
      <c r="G296" s="104"/>
      <c r="H296" s="104"/>
      <c r="I296" s="104"/>
      <c r="J296" s="104"/>
      <c r="K296" s="104"/>
      <c r="L296" s="104"/>
      <c r="M296" s="60" t="s">
        <v>512</v>
      </c>
      <c r="N296" s="54" t="s">
        <v>8299</v>
      </c>
      <c r="O296" s="54" t="s">
        <v>47</v>
      </c>
      <c r="P296" s="54" t="s">
        <v>47</v>
      </c>
      <c r="Q296" s="54" t="s">
        <v>501</v>
      </c>
      <c r="R296" s="54" t="s">
        <v>55</v>
      </c>
      <c r="S296" s="54" t="s">
        <v>56</v>
      </c>
      <c r="T296" s="54" t="s">
        <v>56</v>
      </c>
      <c r="AR296" s="54" t="s">
        <v>47</v>
      </c>
      <c r="AS296" s="54" t="s">
        <v>47</v>
      </c>
      <c r="AU296" s="54" t="s">
        <v>8300</v>
      </c>
      <c r="AV296" s="50">
        <v>384</v>
      </c>
    </row>
    <row r="297" spans="1:48" ht="30.95" customHeight="1">
      <c r="A297" s="61"/>
      <c r="B297" s="61"/>
      <c r="C297" s="61"/>
      <c r="D297" s="61"/>
      <c r="E297" s="104"/>
      <c r="F297" s="104"/>
      <c r="G297" s="104"/>
      <c r="H297" s="104"/>
      <c r="I297" s="104"/>
      <c r="J297" s="104"/>
      <c r="K297" s="104"/>
      <c r="L297" s="104"/>
      <c r="M297" s="61"/>
      <c r="Q297" s="54" t="s">
        <v>501</v>
      </c>
    </row>
    <row r="298" spans="1:48" ht="30.95" customHeight="1">
      <c r="A298" s="61"/>
      <c r="B298" s="61"/>
      <c r="C298" s="61"/>
      <c r="D298" s="61"/>
      <c r="E298" s="104"/>
      <c r="F298" s="104"/>
      <c r="G298" s="104"/>
      <c r="H298" s="104"/>
      <c r="I298" s="104"/>
      <c r="J298" s="104"/>
      <c r="K298" s="104"/>
      <c r="L298" s="104"/>
      <c r="M298" s="61"/>
      <c r="Q298" s="54" t="s">
        <v>501</v>
      </c>
    </row>
    <row r="299" spans="1:48" ht="30.95" customHeight="1">
      <c r="A299" s="61"/>
      <c r="B299" s="61"/>
      <c r="C299" s="61"/>
      <c r="D299" s="61"/>
      <c r="E299" s="104"/>
      <c r="F299" s="104"/>
      <c r="G299" s="104"/>
      <c r="H299" s="104"/>
      <c r="I299" s="104"/>
      <c r="J299" s="104"/>
      <c r="K299" s="104"/>
      <c r="L299" s="104"/>
      <c r="M299" s="61"/>
      <c r="Q299" s="54" t="s">
        <v>501</v>
      </c>
    </row>
    <row r="300" spans="1:48" ht="30.95" customHeight="1">
      <c r="A300" s="61"/>
      <c r="B300" s="61"/>
      <c r="C300" s="61"/>
      <c r="D300" s="61"/>
      <c r="E300" s="104"/>
      <c r="F300" s="104"/>
      <c r="G300" s="104"/>
      <c r="H300" s="104"/>
      <c r="I300" s="104"/>
      <c r="J300" s="104"/>
      <c r="K300" s="104"/>
      <c r="L300" s="104"/>
      <c r="M300" s="61"/>
      <c r="Q300" s="54" t="s">
        <v>501</v>
      </c>
    </row>
    <row r="301" spans="1:48" ht="30.95" customHeight="1">
      <c r="A301" s="61"/>
      <c r="B301" s="61"/>
      <c r="C301" s="61"/>
      <c r="D301" s="61"/>
      <c r="E301" s="104"/>
      <c r="F301" s="104"/>
      <c r="G301" s="104"/>
      <c r="H301" s="104"/>
      <c r="I301" s="104"/>
      <c r="J301" s="104"/>
      <c r="K301" s="104"/>
      <c r="L301" s="104"/>
      <c r="M301" s="61"/>
      <c r="Q301" s="54" t="s">
        <v>501</v>
      </c>
    </row>
    <row r="302" spans="1:48" ht="30.95" customHeight="1">
      <c r="A302" s="61"/>
      <c r="B302" s="61"/>
      <c r="C302" s="61"/>
      <c r="D302" s="61"/>
      <c r="E302" s="104"/>
      <c r="F302" s="104"/>
      <c r="G302" s="104"/>
      <c r="H302" s="104"/>
      <c r="I302" s="104"/>
      <c r="J302" s="104"/>
      <c r="K302" s="104"/>
      <c r="L302" s="104"/>
      <c r="M302" s="61"/>
      <c r="Q302" s="54" t="s">
        <v>501</v>
      </c>
    </row>
    <row r="303" spans="1:48" ht="30.95" customHeight="1">
      <c r="A303" s="61"/>
      <c r="B303" s="61"/>
      <c r="C303" s="61"/>
      <c r="D303" s="61"/>
      <c r="E303" s="104"/>
      <c r="F303" s="104"/>
      <c r="G303" s="104"/>
      <c r="H303" s="104"/>
      <c r="I303" s="104"/>
      <c r="J303" s="104"/>
      <c r="K303" s="104"/>
      <c r="L303" s="104"/>
      <c r="M303" s="61"/>
      <c r="Q303" s="54" t="s">
        <v>501</v>
      </c>
    </row>
    <row r="304" spans="1:48" ht="30.95" customHeight="1">
      <c r="A304" s="61"/>
      <c r="B304" s="61"/>
      <c r="C304" s="61"/>
      <c r="D304" s="61"/>
      <c r="E304" s="104"/>
      <c r="F304" s="104"/>
      <c r="G304" s="104"/>
      <c r="H304" s="104"/>
      <c r="I304" s="104"/>
      <c r="J304" s="104"/>
      <c r="K304" s="104"/>
      <c r="L304" s="104"/>
      <c r="M304" s="61"/>
      <c r="Q304" s="54" t="s">
        <v>501</v>
      </c>
    </row>
    <row r="305" spans="1:48" ht="30.95" customHeight="1">
      <c r="A305" s="61"/>
      <c r="B305" s="61"/>
      <c r="C305" s="61"/>
      <c r="D305" s="61"/>
      <c r="E305" s="104"/>
      <c r="F305" s="104"/>
      <c r="G305" s="104"/>
      <c r="H305" s="104"/>
      <c r="I305" s="104"/>
      <c r="J305" s="104"/>
      <c r="K305" s="104"/>
      <c r="L305" s="104"/>
      <c r="M305" s="61"/>
      <c r="Q305" s="54" t="s">
        <v>501</v>
      </c>
    </row>
    <row r="306" spans="1:48" ht="30.95" customHeight="1">
      <c r="A306" s="61"/>
      <c r="B306" s="61"/>
      <c r="C306" s="61"/>
      <c r="D306" s="61"/>
      <c r="E306" s="104"/>
      <c r="F306" s="104"/>
      <c r="G306" s="104"/>
      <c r="H306" s="104"/>
      <c r="I306" s="104"/>
      <c r="J306" s="104"/>
      <c r="K306" s="104"/>
      <c r="L306" s="104"/>
      <c r="M306" s="61"/>
      <c r="Q306" s="54" t="s">
        <v>501</v>
      </c>
    </row>
    <row r="307" spans="1:48" ht="30.95" customHeight="1">
      <c r="A307" s="61"/>
      <c r="B307" s="61"/>
      <c r="C307" s="61"/>
      <c r="D307" s="61"/>
      <c r="E307" s="104"/>
      <c r="F307" s="104"/>
      <c r="G307" s="104"/>
      <c r="H307" s="104"/>
      <c r="I307" s="104"/>
      <c r="J307" s="104"/>
      <c r="K307" s="104"/>
      <c r="L307" s="104"/>
      <c r="M307" s="61"/>
      <c r="Q307" s="54" t="s">
        <v>501</v>
      </c>
    </row>
    <row r="308" spans="1:48" ht="30.95" customHeight="1">
      <c r="A308" s="61"/>
      <c r="B308" s="61"/>
      <c r="C308" s="61"/>
      <c r="D308" s="61"/>
      <c r="E308" s="104"/>
      <c r="F308" s="104"/>
      <c r="G308" s="104"/>
      <c r="H308" s="104"/>
      <c r="I308" s="104"/>
      <c r="J308" s="104"/>
      <c r="K308" s="104"/>
      <c r="L308" s="104"/>
      <c r="M308" s="61"/>
      <c r="Q308" s="54" t="s">
        <v>501</v>
      </c>
    </row>
    <row r="309" spans="1:48" ht="30.95" customHeight="1">
      <c r="A309" s="61"/>
      <c r="B309" s="61"/>
      <c r="C309" s="61"/>
      <c r="D309" s="61"/>
      <c r="E309" s="104"/>
      <c r="F309" s="104"/>
      <c r="G309" s="104"/>
      <c r="H309" s="104"/>
      <c r="I309" s="104"/>
      <c r="J309" s="104"/>
      <c r="K309" s="104"/>
      <c r="L309" s="104"/>
      <c r="M309" s="61"/>
      <c r="Q309" s="54" t="s">
        <v>501</v>
      </c>
    </row>
    <row r="310" spans="1:48" ht="30.95" customHeight="1">
      <c r="A310" s="61"/>
      <c r="B310" s="61"/>
      <c r="C310" s="61"/>
      <c r="D310" s="61"/>
      <c r="E310" s="104"/>
      <c r="F310" s="104"/>
      <c r="G310" s="104"/>
      <c r="H310" s="104"/>
      <c r="I310" s="104"/>
      <c r="J310" s="104"/>
      <c r="K310" s="104"/>
      <c r="L310" s="104"/>
      <c r="M310" s="61"/>
      <c r="Q310" s="54" t="s">
        <v>501</v>
      </c>
    </row>
    <row r="311" spans="1:48" ht="30.95" customHeight="1">
      <c r="A311" s="61"/>
      <c r="B311" s="61"/>
      <c r="C311" s="61"/>
      <c r="D311" s="61"/>
      <c r="E311" s="104"/>
      <c r="F311" s="104"/>
      <c r="G311" s="104"/>
      <c r="H311" s="104"/>
      <c r="I311" s="104"/>
      <c r="J311" s="104"/>
      <c r="K311" s="104"/>
      <c r="L311" s="104"/>
      <c r="M311" s="61"/>
      <c r="Q311" s="54" t="s">
        <v>501</v>
      </c>
    </row>
    <row r="312" spans="1:48" ht="30.95" customHeight="1">
      <c r="A312" s="61"/>
      <c r="B312" s="61"/>
      <c r="C312" s="61"/>
      <c r="D312" s="61"/>
      <c r="E312" s="104"/>
      <c r="F312" s="104"/>
      <c r="G312" s="104"/>
      <c r="H312" s="104"/>
      <c r="I312" s="104"/>
      <c r="J312" s="104"/>
      <c r="K312" s="104"/>
      <c r="L312" s="104"/>
      <c r="M312" s="61"/>
      <c r="Q312" s="54" t="s">
        <v>501</v>
      </c>
    </row>
    <row r="313" spans="1:48" ht="30.95" customHeight="1">
      <c r="A313" s="61"/>
      <c r="B313" s="61"/>
      <c r="C313" s="61"/>
      <c r="D313" s="61"/>
      <c r="E313" s="104"/>
      <c r="F313" s="104"/>
      <c r="G313" s="104"/>
      <c r="H313" s="104"/>
      <c r="I313" s="104"/>
      <c r="J313" s="104"/>
      <c r="K313" s="104"/>
      <c r="L313" s="104"/>
      <c r="M313" s="61"/>
      <c r="Q313" s="54" t="s">
        <v>501</v>
      </c>
    </row>
    <row r="314" spans="1:48" ht="30.95" customHeight="1">
      <c r="A314" s="61"/>
      <c r="B314" s="61"/>
      <c r="C314" s="61"/>
      <c r="D314" s="61"/>
      <c r="E314" s="104"/>
      <c r="F314" s="104"/>
      <c r="G314" s="104"/>
      <c r="H314" s="104"/>
      <c r="I314" s="104"/>
      <c r="J314" s="104"/>
      <c r="K314" s="104"/>
      <c r="L314" s="104"/>
      <c r="M314" s="61"/>
      <c r="Q314" s="54" t="s">
        <v>501</v>
      </c>
    </row>
    <row r="315" spans="1:48" ht="30.95" customHeight="1">
      <c r="A315" s="60" t="s">
        <v>77</v>
      </c>
      <c r="B315" s="61"/>
      <c r="C315" s="61"/>
      <c r="D315" s="61"/>
      <c r="E315" s="104"/>
      <c r="F315" s="104"/>
      <c r="G315" s="104"/>
      <c r="H315" s="104"/>
      <c r="I315" s="104"/>
      <c r="J315" s="104"/>
      <c r="K315" s="104"/>
      <c r="L315" s="104"/>
      <c r="M315" s="61"/>
      <c r="N315" s="50" t="s">
        <v>78</v>
      </c>
    </row>
    <row r="316" spans="1:48" ht="30.95" customHeight="1">
      <c r="A316" s="60" t="s">
        <v>513</v>
      </c>
      <c r="B316" s="60" t="s">
        <v>8301</v>
      </c>
      <c r="C316" s="61"/>
      <c r="D316" s="61"/>
      <c r="E316" s="104"/>
      <c r="F316" s="104"/>
      <c r="G316" s="104"/>
      <c r="H316" s="104"/>
      <c r="I316" s="104"/>
      <c r="J316" s="104"/>
      <c r="K316" s="104"/>
      <c r="L316" s="104"/>
      <c r="M316" s="61"/>
      <c r="Q316" s="54" t="s">
        <v>514</v>
      </c>
    </row>
    <row r="317" spans="1:48" ht="30.95" customHeight="1">
      <c r="A317" s="60" t="s">
        <v>515</v>
      </c>
      <c r="B317" s="60" t="s">
        <v>516</v>
      </c>
      <c r="C317" s="60" t="s">
        <v>53</v>
      </c>
      <c r="D317" s="61">
        <v>12</v>
      </c>
      <c r="E317" s="104"/>
      <c r="F317" s="104"/>
      <c r="G317" s="104"/>
      <c r="H317" s="104"/>
      <c r="I317" s="104"/>
      <c r="J317" s="104"/>
      <c r="K317" s="104"/>
      <c r="L317" s="104"/>
      <c r="M317" s="60" t="s">
        <v>517</v>
      </c>
      <c r="N317" s="54" t="s">
        <v>8302</v>
      </c>
      <c r="O317" s="54" t="s">
        <v>47</v>
      </c>
      <c r="P317" s="54" t="s">
        <v>47</v>
      </c>
      <c r="Q317" s="54" t="s">
        <v>514</v>
      </c>
      <c r="R317" s="54" t="s">
        <v>55</v>
      </c>
      <c r="S317" s="54" t="s">
        <v>56</v>
      </c>
      <c r="T317" s="54" t="s">
        <v>56</v>
      </c>
      <c r="AR317" s="54" t="s">
        <v>47</v>
      </c>
      <c r="AS317" s="54" t="s">
        <v>47</v>
      </c>
      <c r="AU317" s="54" t="s">
        <v>8303</v>
      </c>
      <c r="AV317" s="50">
        <v>417</v>
      </c>
    </row>
    <row r="318" spans="1:48" ht="30.95" customHeight="1">
      <c r="A318" s="60" t="s">
        <v>518</v>
      </c>
      <c r="B318" s="60" t="s">
        <v>519</v>
      </c>
      <c r="C318" s="60" t="s">
        <v>53</v>
      </c>
      <c r="D318" s="61">
        <v>318</v>
      </c>
      <c r="E318" s="104"/>
      <c r="F318" s="104"/>
      <c r="G318" s="104"/>
      <c r="H318" s="104"/>
      <c r="I318" s="104"/>
      <c r="J318" s="104"/>
      <c r="K318" s="104"/>
      <c r="L318" s="104"/>
      <c r="M318" s="60" t="s">
        <v>520</v>
      </c>
      <c r="N318" s="54" t="s">
        <v>8304</v>
      </c>
      <c r="O318" s="54" t="s">
        <v>47</v>
      </c>
      <c r="P318" s="54" t="s">
        <v>47</v>
      </c>
      <c r="Q318" s="54" t="s">
        <v>514</v>
      </c>
      <c r="R318" s="54" t="s">
        <v>55</v>
      </c>
      <c r="S318" s="54" t="s">
        <v>56</v>
      </c>
      <c r="T318" s="54" t="s">
        <v>56</v>
      </c>
      <c r="AR318" s="54" t="s">
        <v>47</v>
      </c>
      <c r="AS318" s="54" t="s">
        <v>47</v>
      </c>
      <c r="AU318" s="54" t="s">
        <v>8305</v>
      </c>
      <c r="AV318" s="50">
        <v>418</v>
      </c>
    </row>
    <row r="319" spans="1:48" ht="30.95" customHeight="1">
      <c r="A319" s="60" t="s">
        <v>521</v>
      </c>
      <c r="B319" s="60" t="s">
        <v>522</v>
      </c>
      <c r="C319" s="60" t="s">
        <v>53</v>
      </c>
      <c r="D319" s="61">
        <v>325</v>
      </c>
      <c r="E319" s="104"/>
      <c r="F319" s="104"/>
      <c r="G319" s="104"/>
      <c r="H319" s="104"/>
      <c r="I319" s="104"/>
      <c r="J319" s="104"/>
      <c r="K319" s="104"/>
      <c r="L319" s="104"/>
      <c r="M319" s="60" t="s">
        <v>523</v>
      </c>
      <c r="N319" s="54" t="s">
        <v>8306</v>
      </c>
      <c r="O319" s="54" t="s">
        <v>47</v>
      </c>
      <c r="P319" s="54" t="s">
        <v>47</v>
      </c>
      <c r="Q319" s="54" t="s">
        <v>514</v>
      </c>
      <c r="R319" s="54" t="s">
        <v>55</v>
      </c>
      <c r="S319" s="54" t="s">
        <v>56</v>
      </c>
      <c r="T319" s="54" t="s">
        <v>56</v>
      </c>
      <c r="AR319" s="54" t="s">
        <v>47</v>
      </c>
      <c r="AS319" s="54" t="s">
        <v>47</v>
      </c>
      <c r="AU319" s="54" t="s">
        <v>8307</v>
      </c>
      <c r="AV319" s="50">
        <v>419</v>
      </c>
    </row>
    <row r="320" spans="1:48" ht="30.95" customHeight="1">
      <c r="A320" s="60" t="s">
        <v>524</v>
      </c>
      <c r="B320" s="60" t="s">
        <v>525</v>
      </c>
      <c r="C320" s="60" t="s">
        <v>53</v>
      </c>
      <c r="D320" s="61">
        <v>320</v>
      </c>
      <c r="E320" s="104"/>
      <c r="F320" s="104"/>
      <c r="G320" s="104"/>
      <c r="H320" s="104"/>
      <c r="I320" s="104"/>
      <c r="J320" s="104"/>
      <c r="K320" s="104"/>
      <c r="L320" s="104"/>
      <c r="M320" s="60" t="s">
        <v>526</v>
      </c>
      <c r="N320" s="54" t="s">
        <v>8308</v>
      </c>
      <c r="O320" s="54" t="s">
        <v>47</v>
      </c>
      <c r="P320" s="54" t="s">
        <v>47</v>
      </c>
      <c r="Q320" s="54" t="s">
        <v>514</v>
      </c>
      <c r="R320" s="54" t="s">
        <v>55</v>
      </c>
      <c r="S320" s="54" t="s">
        <v>56</v>
      </c>
      <c r="T320" s="54" t="s">
        <v>56</v>
      </c>
      <c r="AR320" s="54" t="s">
        <v>47</v>
      </c>
      <c r="AS320" s="54" t="s">
        <v>47</v>
      </c>
      <c r="AU320" s="54" t="s">
        <v>8309</v>
      </c>
      <c r="AV320" s="50">
        <v>420</v>
      </c>
    </row>
    <row r="321" spans="1:48" ht="30.95" customHeight="1">
      <c r="A321" s="60" t="s">
        <v>527</v>
      </c>
      <c r="B321" s="60" t="s">
        <v>528</v>
      </c>
      <c r="C321" s="60" t="s">
        <v>53</v>
      </c>
      <c r="D321" s="61">
        <v>53</v>
      </c>
      <c r="E321" s="104"/>
      <c r="F321" s="104"/>
      <c r="G321" s="104"/>
      <c r="H321" s="104"/>
      <c r="I321" s="104"/>
      <c r="J321" s="104"/>
      <c r="K321" s="104"/>
      <c r="L321" s="104"/>
      <c r="M321" s="60" t="s">
        <v>529</v>
      </c>
      <c r="N321" s="54" t="s">
        <v>8310</v>
      </c>
      <c r="O321" s="54" t="s">
        <v>47</v>
      </c>
      <c r="P321" s="54" t="s">
        <v>47</v>
      </c>
      <c r="Q321" s="54" t="s">
        <v>514</v>
      </c>
      <c r="R321" s="54" t="s">
        <v>55</v>
      </c>
      <c r="S321" s="54" t="s">
        <v>56</v>
      </c>
      <c r="T321" s="54" t="s">
        <v>56</v>
      </c>
      <c r="AR321" s="54" t="s">
        <v>47</v>
      </c>
      <c r="AS321" s="54" t="s">
        <v>47</v>
      </c>
      <c r="AU321" s="54" t="s">
        <v>8311</v>
      </c>
      <c r="AV321" s="50">
        <v>421</v>
      </c>
    </row>
    <row r="322" spans="1:48" ht="30.95" customHeight="1">
      <c r="A322" s="60" t="s">
        <v>530</v>
      </c>
      <c r="B322" s="60" t="s">
        <v>531</v>
      </c>
      <c r="C322" s="60" t="s">
        <v>53</v>
      </c>
      <c r="D322" s="61">
        <v>21</v>
      </c>
      <c r="E322" s="104"/>
      <c r="F322" s="104"/>
      <c r="G322" s="104"/>
      <c r="H322" s="104"/>
      <c r="I322" s="104"/>
      <c r="J322" s="104"/>
      <c r="K322" s="104"/>
      <c r="L322" s="104"/>
      <c r="M322" s="60" t="s">
        <v>532</v>
      </c>
      <c r="N322" s="54" t="s">
        <v>8312</v>
      </c>
      <c r="O322" s="54" t="s">
        <v>47</v>
      </c>
      <c r="P322" s="54" t="s">
        <v>47</v>
      </c>
      <c r="Q322" s="54" t="s">
        <v>514</v>
      </c>
      <c r="R322" s="54" t="s">
        <v>55</v>
      </c>
      <c r="S322" s="54" t="s">
        <v>56</v>
      </c>
      <c r="T322" s="54" t="s">
        <v>56</v>
      </c>
      <c r="AR322" s="54" t="s">
        <v>47</v>
      </c>
      <c r="AS322" s="54" t="s">
        <v>47</v>
      </c>
      <c r="AU322" s="54" t="s">
        <v>8313</v>
      </c>
      <c r="AV322" s="50">
        <v>422</v>
      </c>
    </row>
    <row r="323" spans="1:48" ht="30.95" customHeight="1">
      <c r="A323" s="60" t="s">
        <v>533</v>
      </c>
      <c r="B323" s="60" t="s">
        <v>534</v>
      </c>
      <c r="C323" s="60" t="s">
        <v>146</v>
      </c>
      <c r="D323" s="61">
        <v>1</v>
      </c>
      <c r="E323" s="104"/>
      <c r="F323" s="104"/>
      <c r="G323" s="104"/>
      <c r="H323" s="104"/>
      <c r="I323" s="104"/>
      <c r="J323" s="104"/>
      <c r="K323" s="104"/>
      <c r="L323" s="104"/>
      <c r="M323" s="60" t="s">
        <v>535</v>
      </c>
      <c r="N323" s="54" t="s">
        <v>8314</v>
      </c>
      <c r="O323" s="54" t="s">
        <v>47</v>
      </c>
      <c r="P323" s="54" t="s">
        <v>47</v>
      </c>
      <c r="Q323" s="54" t="s">
        <v>514</v>
      </c>
      <c r="R323" s="54" t="s">
        <v>55</v>
      </c>
      <c r="S323" s="54" t="s">
        <v>56</v>
      </c>
      <c r="T323" s="54" t="s">
        <v>56</v>
      </c>
      <c r="AR323" s="54" t="s">
        <v>47</v>
      </c>
      <c r="AS323" s="54" t="s">
        <v>47</v>
      </c>
      <c r="AU323" s="54" t="s">
        <v>8315</v>
      </c>
      <c r="AV323" s="50">
        <v>423</v>
      </c>
    </row>
    <row r="324" spans="1:48" ht="30.95" customHeight="1">
      <c r="A324" s="60" t="s">
        <v>536</v>
      </c>
      <c r="B324" s="60" t="s">
        <v>537</v>
      </c>
      <c r="C324" s="60" t="s">
        <v>146</v>
      </c>
      <c r="D324" s="61">
        <v>1</v>
      </c>
      <c r="E324" s="104"/>
      <c r="F324" s="104"/>
      <c r="G324" s="104"/>
      <c r="H324" s="104"/>
      <c r="I324" s="104"/>
      <c r="J324" s="104"/>
      <c r="K324" s="104"/>
      <c r="L324" s="104"/>
      <c r="M324" s="60" t="s">
        <v>538</v>
      </c>
      <c r="N324" s="54" t="s">
        <v>8316</v>
      </c>
      <c r="O324" s="54" t="s">
        <v>47</v>
      </c>
      <c r="P324" s="54" t="s">
        <v>47</v>
      </c>
      <c r="Q324" s="54" t="s">
        <v>514</v>
      </c>
      <c r="R324" s="54" t="s">
        <v>55</v>
      </c>
      <c r="S324" s="54" t="s">
        <v>56</v>
      </c>
      <c r="T324" s="54" t="s">
        <v>56</v>
      </c>
      <c r="AR324" s="54" t="s">
        <v>47</v>
      </c>
      <c r="AS324" s="54" t="s">
        <v>47</v>
      </c>
      <c r="AU324" s="54" t="s">
        <v>8317</v>
      </c>
      <c r="AV324" s="50">
        <v>424</v>
      </c>
    </row>
    <row r="325" spans="1:48" ht="30.95" customHeight="1">
      <c r="A325" s="60" t="s">
        <v>539</v>
      </c>
      <c r="B325" s="60" t="s">
        <v>540</v>
      </c>
      <c r="C325" s="60" t="s">
        <v>146</v>
      </c>
      <c r="D325" s="61">
        <v>1</v>
      </c>
      <c r="E325" s="104"/>
      <c r="F325" s="104"/>
      <c r="G325" s="104"/>
      <c r="H325" s="104"/>
      <c r="I325" s="104"/>
      <c r="J325" s="104"/>
      <c r="K325" s="104"/>
      <c r="L325" s="104"/>
      <c r="M325" s="60" t="s">
        <v>541</v>
      </c>
      <c r="N325" s="54" t="s">
        <v>8318</v>
      </c>
      <c r="O325" s="54" t="s">
        <v>47</v>
      </c>
      <c r="P325" s="54" t="s">
        <v>47</v>
      </c>
      <c r="Q325" s="54" t="s">
        <v>514</v>
      </c>
      <c r="R325" s="54" t="s">
        <v>55</v>
      </c>
      <c r="S325" s="54" t="s">
        <v>56</v>
      </c>
      <c r="T325" s="54" t="s">
        <v>56</v>
      </c>
      <c r="AR325" s="54" t="s">
        <v>47</v>
      </c>
      <c r="AS325" s="54" t="s">
        <v>47</v>
      </c>
      <c r="AU325" s="54" t="s">
        <v>8319</v>
      </c>
      <c r="AV325" s="50">
        <v>425</v>
      </c>
    </row>
    <row r="326" spans="1:48" ht="30.95" customHeight="1">
      <c r="A326" s="60" t="s">
        <v>542</v>
      </c>
      <c r="B326" s="60" t="s">
        <v>543</v>
      </c>
      <c r="C326" s="60" t="s">
        <v>53</v>
      </c>
      <c r="D326" s="61">
        <v>70</v>
      </c>
      <c r="E326" s="104"/>
      <c r="F326" s="104"/>
      <c r="G326" s="104"/>
      <c r="H326" s="104"/>
      <c r="I326" s="104"/>
      <c r="J326" s="104"/>
      <c r="K326" s="104"/>
      <c r="L326" s="104"/>
      <c r="M326" s="60" t="s">
        <v>544</v>
      </c>
      <c r="N326" s="54" t="s">
        <v>8320</v>
      </c>
      <c r="O326" s="54" t="s">
        <v>47</v>
      </c>
      <c r="P326" s="54" t="s">
        <v>47</v>
      </c>
      <c r="Q326" s="54" t="s">
        <v>514</v>
      </c>
      <c r="R326" s="54" t="s">
        <v>55</v>
      </c>
      <c r="S326" s="54" t="s">
        <v>56</v>
      </c>
      <c r="T326" s="54" t="s">
        <v>56</v>
      </c>
      <c r="AR326" s="54" t="s">
        <v>47</v>
      </c>
      <c r="AS326" s="54" t="s">
        <v>47</v>
      </c>
      <c r="AU326" s="54" t="s">
        <v>8321</v>
      </c>
      <c r="AV326" s="50">
        <v>426</v>
      </c>
    </row>
    <row r="327" spans="1:48" ht="30.95" customHeight="1">
      <c r="A327" s="60" t="s">
        <v>542</v>
      </c>
      <c r="B327" s="60" t="s">
        <v>545</v>
      </c>
      <c r="C327" s="60" t="s">
        <v>53</v>
      </c>
      <c r="D327" s="61">
        <v>1</v>
      </c>
      <c r="E327" s="104"/>
      <c r="F327" s="104"/>
      <c r="G327" s="104"/>
      <c r="H327" s="104"/>
      <c r="I327" s="104"/>
      <c r="J327" s="104"/>
      <c r="K327" s="104"/>
      <c r="L327" s="104"/>
      <c r="M327" s="60" t="s">
        <v>546</v>
      </c>
      <c r="N327" s="54" t="s">
        <v>8322</v>
      </c>
      <c r="O327" s="54" t="s">
        <v>47</v>
      </c>
      <c r="P327" s="54" t="s">
        <v>47</v>
      </c>
      <c r="Q327" s="54" t="s">
        <v>514</v>
      </c>
      <c r="R327" s="54" t="s">
        <v>55</v>
      </c>
      <c r="S327" s="54" t="s">
        <v>56</v>
      </c>
      <c r="T327" s="54" t="s">
        <v>56</v>
      </c>
      <c r="AR327" s="54" t="s">
        <v>47</v>
      </c>
      <c r="AS327" s="54" t="s">
        <v>47</v>
      </c>
      <c r="AU327" s="54" t="s">
        <v>8323</v>
      </c>
      <c r="AV327" s="50">
        <v>427</v>
      </c>
    </row>
    <row r="328" spans="1:48" ht="30.95" customHeight="1">
      <c r="A328" s="60" t="s">
        <v>547</v>
      </c>
      <c r="B328" s="60" t="s">
        <v>548</v>
      </c>
      <c r="C328" s="60" t="s">
        <v>53</v>
      </c>
      <c r="D328" s="61">
        <v>65</v>
      </c>
      <c r="E328" s="104"/>
      <c r="F328" s="104"/>
      <c r="G328" s="104"/>
      <c r="H328" s="104"/>
      <c r="I328" s="104"/>
      <c r="J328" s="104"/>
      <c r="K328" s="104"/>
      <c r="L328" s="104"/>
      <c r="M328" s="60" t="s">
        <v>549</v>
      </c>
      <c r="N328" s="54" t="s">
        <v>8324</v>
      </c>
      <c r="O328" s="54" t="s">
        <v>47</v>
      </c>
      <c r="P328" s="54" t="s">
        <v>47</v>
      </c>
      <c r="Q328" s="54" t="s">
        <v>514</v>
      </c>
      <c r="R328" s="54" t="s">
        <v>55</v>
      </c>
      <c r="S328" s="54" t="s">
        <v>56</v>
      </c>
      <c r="T328" s="54" t="s">
        <v>56</v>
      </c>
      <c r="AR328" s="54" t="s">
        <v>47</v>
      </c>
      <c r="AS328" s="54" t="s">
        <v>47</v>
      </c>
      <c r="AU328" s="54" t="s">
        <v>8325</v>
      </c>
      <c r="AV328" s="50">
        <v>428</v>
      </c>
    </row>
    <row r="329" spans="1:48" ht="30.95" customHeight="1">
      <c r="A329" s="60" t="s">
        <v>550</v>
      </c>
      <c r="B329" s="60" t="s">
        <v>551</v>
      </c>
      <c r="C329" s="60" t="s">
        <v>53</v>
      </c>
      <c r="D329" s="61">
        <v>79</v>
      </c>
      <c r="E329" s="104"/>
      <c r="F329" s="104"/>
      <c r="G329" s="104"/>
      <c r="H329" s="104"/>
      <c r="I329" s="104"/>
      <c r="J329" s="104"/>
      <c r="K329" s="104"/>
      <c r="L329" s="104"/>
      <c r="M329" s="60" t="s">
        <v>552</v>
      </c>
      <c r="N329" s="54" t="s">
        <v>8326</v>
      </c>
      <c r="O329" s="54" t="s">
        <v>47</v>
      </c>
      <c r="P329" s="54" t="s">
        <v>47</v>
      </c>
      <c r="Q329" s="54" t="s">
        <v>514</v>
      </c>
      <c r="R329" s="54" t="s">
        <v>55</v>
      </c>
      <c r="S329" s="54" t="s">
        <v>56</v>
      </c>
      <c r="T329" s="54" t="s">
        <v>56</v>
      </c>
      <c r="AR329" s="54" t="s">
        <v>47</v>
      </c>
      <c r="AS329" s="54" t="s">
        <v>47</v>
      </c>
      <c r="AU329" s="54" t="s">
        <v>8327</v>
      </c>
      <c r="AV329" s="50">
        <v>429</v>
      </c>
    </row>
    <row r="330" spans="1:48" ht="30.95" customHeight="1">
      <c r="A330" s="60" t="s">
        <v>553</v>
      </c>
      <c r="B330" s="60" t="s">
        <v>548</v>
      </c>
      <c r="C330" s="60" t="s">
        <v>53</v>
      </c>
      <c r="D330" s="61">
        <v>54</v>
      </c>
      <c r="E330" s="104"/>
      <c r="F330" s="104"/>
      <c r="G330" s="104"/>
      <c r="H330" s="104"/>
      <c r="I330" s="104"/>
      <c r="J330" s="104"/>
      <c r="K330" s="104"/>
      <c r="L330" s="104"/>
      <c r="M330" s="60" t="s">
        <v>554</v>
      </c>
      <c r="N330" s="54" t="s">
        <v>8328</v>
      </c>
      <c r="O330" s="54" t="s">
        <v>47</v>
      </c>
      <c r="P330" s="54" t="s">
        <v>47</v>
      </c>
      <c r="Q330" s="54" t="s">
        <v>514</v>
      </c>
      <c r="R330" s="54" t="s">
        <v>55</v>
      </c>
      <c r="S330" s="54" t="s">
        <v>56</v>
      </c>
      <c r="T330" s="54" t="s">
        <v>56</v>
      </c>
      <c r="AR330" s="54" t="s">
        <v>47</v>
      </c>
      <c r="AS330" s="54" t="s">
        <v>47</v>
      </c>
      <c r="AU330" s="54" t="s">
        <v>8329</v>
      </c>
      <c r="AV330" s="50">
        <v>430</v>
      </c>
    </row>
    <row r="331" spans="1:48" ht="30.95" customHeight="1">
      <c r="A331" s="60" t="s">
        <v>555</v>
      </c>
      <c r="B331" s="60" t="s">
        <v>556</v>
      </c>
      <c r="C331" s="60" t="s">
        <v>53</v>
      </c>
      <c r="D331" s="61">
        <v>6</v>
      </c>
      <c r="E331" s="104"/>
      <c r="F331" s="104"/>
      <c r="G331" s="104"/>
      <c r="H331" s="104"/>
      <c r="I331" s="104"/>
      <c r="J331" s="104"/>
      <c r="K331" s="104"/>
      <c r="L331" s="104"/>
      <c r="M331" s="60" t="s">
        <v>557</v>
      </c>
      <c r="N331" s="54" t="s">
        <v>8330</v>
      </c>
      <c r="O331" s="54" t="s">
        <v>47</v>
      </c>
      <c r="P331" s="54" t="s">
        <v>47</v>
      </c>
      <c r="Q331" s="54" t="s">
        <v>514</v>
      </c>
      <c r="R331" s="54" t="s">
        <v>55</v>
      </c>
      <c r="S331" s="54" t="s">
        <v>56</v>
      </c>
      <c r="T331" s="54" t="s">
        <v>56</v>
      </c>
      <c r="AR331" s="54" t="s">
        <v>47</v>
      </c>
      <c r="AS331" s="54" t="s">
        <v>47</v>
      </c>
      <c r="AU331" s="54" t="s">
        <v>8331</v>
      </c>
      <c r="AV331" s="50">
        <v>431</v>
      </c>
    </row>
    <row r="332" spans="1:48" ht="30.95" customHeight="1">
      <c r="A332" s="60" t="s">
        <v>558</v>
      </c>
      <c r="B332" s="60" t="s">
        <v>559</v>
      </c>
      <c r="C332" s="60" t="s">
        <v>53</v>
      </c>
      <c r="D332" s="61">
        <v>6</v>
      </c>
      <c r="E332" s="104"/>
      <c r="F332" s="104"/>
      <c r="G332" s="104"/>
      <c r="H332" s="104"/>
      <c r="I332" s="104"/>
      <c r="J332" s="104"/>
      <c r="K332" s="104"/>
      <c r="L332" s="104"/>
      <c r="M332" s="60" t="s">
        <v>560</v>
      </c>
      <c r="N332" s="54" t="s">
        <v>8332</v>
      </c>
      <c r="O332" s="54" t="s">
        <v>47</v>
      </c>
      <c r="P332" s="54" t="s">
        <v>47</v>
      </c>
      <c r="Q332" s="54" t="s">
        <v>514</v>
      </c>
      <c r="R332" s="54" t="s">
        <v>55</v>
      </c>
      <c r="S332" s="54" t="s">
        <v>56</v>
      </c>
      <c r="T332" s="54" t="s">
        <v>56</v>
      </c>
      <c r="AR332" s="54" t="s">
        <v>47</v>
      </c>
      <c r="AS332" s="54" t="s">
        <v>47</v>
      </c>
      <c r="AU332" s="54" t="s">
        <v>8333</v>
      </c>
      <c r="AV332" s="50">
        <v>432</v>
      </c>
    </row>
    <row r="333" spans="1:48" ht="30.95" customHeight="1">
      <c r="A333" s="60" t="s">
        <v>561</v>
      </c>
      <c r="B333" s="60" t="s">
        <v>562</v>
      </c>
      <c r="C333" s="60" t="s">
        <v>53</v>
      </c>
      <c r="D333" s="61">
        <v>1</v>
      </c>
      <c r="E333" s="104"/>
      <c r="F333" s="104"/>
      <c r="G333" s="104"/>
      <c r="H333" s="104"/>
      <c r="I333" s="104"/>
      <c r="J333" s="104"/>
      <c r="K333" s="104"/>
      <c r="L333" s="104"/>
      <c r="M333" s="60" t="s">
        <v>563</v>
      </c>
      <c r="N333" s="54" t="s">
        <v>8334</v>
      </c>
      <c r="O333" s="54" t="s">
        <v>47</v>
      </c>
      <c r="P333" s="54" t="s">
        <v>47</v>
      </c>
      <c r="Q333" s="54" t="s">
        <v>514</v>
      </c>
      <c r="R333" s="54" t="s">
        <v>55</v>
      </c>
      <c r="S333" s="54" t="s">
        <v>56</v>
      </c>
      <c r="T333" s="54" t="s">
        <v>56</v>
      </c>
      <c r="AR333" s="54" t="s">
        <v>47</v>
      </c>
      <c r="AS333" s="54" t="s">
        <v>47</v>
      </c>
      <c r="AU333" s="54" t="s">
        <v>8335</v>
      </c>
      <c r="AV333" s="50">
        <v>433</v>
      </c>
    </row>
    <row r="334" spans="1:48" ht="30.95" customHeight="1">
      <c r="A334" s="60" t="s">
        <v>564</v>
      </c>
      <c r="B334" s="60" t="s">
        <v>565</v>
      </c>
      <c r="C334" s="60" t="s">
        <v>146</v>
      </c>
      <c r="D334" s="61">
        <v>1</v>
      </c>
      <c r="E334" s="104"/>
      <c r="F334" s="104"/>
      <c r="G334" s="104"/>
      <c r="H334" s="104"/>
      <c r="I334" s="104"/>
      <c r="J334" s="104"/>
      <c r="K334" s="104"/>
      <c r="L334" s="104"/>
      <c r="M334" s="60" t="s">
        <v>566</v>
      </c>
      <c r="N334" s="54" t="s">
        <v>8336</v>
      </c>
      <c r="O334" s="54" t="s">
        <v>47</v>
      </c>
      <c r="P334" s="54" t="s">
        <v>47</v>
      </c>
      <c r="Q334" s="54" t="s">
        <v>514</v>
      </c>
      <c r="R334" s="54" t="s">
        <v>55</v>
      </c>
      <c r="S334" s="54" t="s">
        <v>56</v>
      </c>
      <c r="T334" s="54" t="s">
        <v>56</v>
      </c>
      <c r="AR334" s="54" t="s">
        <v>47</v>
      </c>
      <c r="AS334" s="54" t="s">
        <v>47</v>
      </c>
      <c r="AU334" s="54" t="s">
        <v>8337</v>
      </c>
      <c r="AV334" s="50">
        <v>434</v>
      </c>
    </row>
    <row r="335" spans="1:48" ht="30.95" customHeight="1">
      <c r="A335" s="60" t="s">
        <v>567</v>
      </c>
      <c r="B335" s="60" t="s">
        <v>565</v>
      </c>
      <c r="C335" s="60" t="s">
        <v>146</v>
      </c>
      <c r="D335" s="61">
        <v>1</v>
      </c>
      <c r="E335" s="104"/>
      <c r="F335" s="104"/>
      <c r="G335" s="104"/>
      <c r="H335" s="104"/>
      <c r="I335" s="104"/>
      <c r="J335" s="104"/>
      <c r="K335" s="104"/>
      <c r="L335" s="104"/>
      <c r="M335" s="60" t="s">
        <v>568</v>
      </c>
      <c r="N335" s="54" t="s">
        <v>8338</v>
      </c>
      <c r="O335" s="54" t="s">
        <v>47</v>
      </c>
      <c r="P335" s="54" t="s">
        <v>47</v>
      </c>
      <c r="Q335" s="54" t="s">
        <v>514</v>
      </c>
      <c r="R335" s="54" t="s">
        <v>55</v>
      </c>
      <c r="S335" s="54" t="s">
        <v>56</v>
      </c>
      <c r="T335" s="54" t="s">
        <v>56</v>
      </c>
      <c r="AR335" s="54" t="s">
        <v>47</v>
      </c>
      <c r="AS335" s="54" t="s">
        <v>47</v>
      </c>
      <c r="AU335" s="54" t="s">
        <v>8339</v>
      </c>
      <c r="AV335" s="50">
        <v>435</v>
      </c>
    </row>
    <row r="336" spans="1:48" ht="30.95" customHeight="1">
      <c r="A336" s="60" t="s">
        <v>569</v>
      </c>
      <c r="B336" s="60" t="s">
        <v>570</v>
      </c>
      <c r="C336" s="60" t="s">
        <v>146</v>
      </c>
      <c r="D336" s="61">
        <v>2</v>
      </c>
      <c r="E336" s="104"/>
      <c r="F336" s="104"/>
      <c r="G336" s="104"/>
      <c r="H336" s="104"/>
      <c r="I336" s="104"/>
      <c r="J336" s="104"/>
      <c r="K336" s="104"/>
      <c r="L336" s="104"/>
      <c r="M336" s="60" t="s">
        <v>571</v>
      </c>
      <c r="N336" s="54" t="s">
        <v>8340</v>
      </c>
      <c r="O336" s="54" t="s">
        <v>47</v>
      </c>
      <c r="P336" s="54" t="s">
        <v>47</v>
      </c>
      <c r="Q336" s="54" t="s">
        <v>514</v>
      </c>
      <c r="R336" s="54" t="s">
        <v>55</v>
      </c>
      <c r="S336" s="54" t="s">
        <v>56</v>
      </c>
      <c r="T336" s="54" t="s">
        <v>56</v>
      </c>
      <c r="AR336" s="54" t="s">
        <v>47</v>
      </c>
      <c r="AS336" s="54" t="s">
        <v>47</v>
      </c>
      <c r="AU336" s="54" t="s">
        <v>8341</v>
      </c>
      <c r="AV336" s="50">
        <v>436</v>
      </c>
    </row>
    <row r="337" spans="1:48" ht="30.95" customHeight="1">
      <c r="A337" s="60" t="s">
        <v>569</v>
      </c>
      <c r="B337" s="60" t="s">
        <v>572</v>
      </c>
      <c r="C337" s="60" t="s">
        <v>146</v>
      </c>
      <c r="D337" s="61">
        <v>1</v>
      </c>
      <c r="E337" s="104"/>
      <c r="F337" s="104"/>
      <c r="G337" s="104"/>
      <c r="H337" s="104"/>
      <c r="I337" s="104"/>
      <c r="J337" s="104"/>
      <c r="K337" s="104"/>
      <c r="L337" s="104"/>
      <c r="M337" s="60" t="s">
        <v>573</v>
      </c>
      <c r="N337" s="54" t="s">
        <v>8342</v>
      </c>
      <c r="O337" s="54" t="s">
        <v>47</v>
      </c>
      <c r="P337" s="54" t="s">
        <v>47</v>
      </c>
      <c r="Q337" s="54" t="s">
        <v>514</v>
      </c>
      <c r="R337" s="54" t="s">
        <v>55</v>
      </c>
      <c r="S337" s="54" t="s">
        <v>56</v>
      </c>
      <c r="T337" s="54" t="s">
        <v>56</v>
      </c>
      <c r="AR337" s="54" t="s">
        <v>47</v>
      </c>
      <c r="AS337" s="54" t="s">
        <v>47</v>
      </c>
      <c r="AU337" s="54" t="s">
        <v>8343</v>
      </c>
      <c r="AV337" s="50">
        <v>437</v>
      </c>
    </row>
    <row r="338" spans="1:48" ht="30.95" customHeight="1">
      <c r="A338" s="60" t="s">
        <v>574</v>
      </c>
      <c r="B338" s="60" t="s">
        <v>575</v>
      </c>
      <c r="C338" s="60" t="s">
        <v>53</v>
      </c>
      <c r="D338" s="61">
        <v>166</v>
      </c>
      <c r="E338" s="104"/>
      <c r="F338" s="104"/>
      <c r="G338" s="104"/>
      <c r="H338" s="104"/>
      <c r="I338" s="104"/>
      <c r="J338" s="104"/>
      <c r="K338" s="104"/>
      <c r="L338" s="104"/>
      <c r="M338" s="60" t="s">
        <v>576</v>
      </c>
      <c r="N338" s="54" t="s">
        <v>8344</v>
      </c>
      <c r="O338" s="54" t="s">
        <v>47</v>
      </c>
      <c r="P338" s="54" t="s">
        <v>47</v>
      </c>
      <c r="Q338" s="54" t="s">
        <v>514</v>
      </c>
      <c r="R338" s="54" t="s">
        <v>55</v>
      </c>
      <c r="S338" s="54" t="s">
        <v>56</v>
      </c>
      <c r="T338" s="54" t="s">
        <v>56</v>
      </c>
      <c r="AR338" s="54" t="s">
        <v>47</v>
      </c>
      <c r="AS338" s="54" t="s">
        <v>47</v>
      </c>
      <c r="AU338" s="54" t="s">
        <v>8345</v>
      </c>
      <c r="AV338" s="50">
        <v>439</v>
      </c>
    </row>
    <row r="339" spans="1:48" ht="30.95" customHeight="1">
      <c r="A339" s="60" t="s">
        <v>577</v>
      </c>
      <c r="B339" s="60" t="s">
        <v>578</v>
      </c>
      <c r="C339" s="60" t="s">
        <v>53</v>
      </c>
      <c r="D339" s="61">
        <v>21</v>
      </c>
      <c r="E339" s="104"/>
      <c r="F339" s="104"/>
      <c r="G339" s="104"/>
      <c r="H339" s="104"/>
      <c r="I339" s="104"/>
      <c r="J339" s="104"/>
      <c r="K339" s="104"/>
      <c r="L339" s="104"/>
      <c r="M339" s="60" t="s">
        <v>579</v>
      </c>
      <c r="N339" s="54" t="s">
        <v>8346</v>
      </c>
      <c r="O339" s="54" t="s">
        <v>47</v>
      </c>
      <c r="P339" s="54" t="s">
        <v>47</v>
      </c>
      <c r="Q339" s="54" t="s">
        <v>514</v>
      </c>
      <c r="R339" s="54" t="s">
        <v>55</v>
      </c>
      <c r="S339" s="54" t="s">
        <v>56</v>
      </c>
      <c r="T339" s="54" t="s">
        <v>56</v>
      </c>
      <c r="AR339" s="54" t="s">
        <v>47</v>
      </c>
      <c r="AS339" s="54" t="s">
        <v>47</v>
      </c>
      <c r="AU339" s="54" t="s">
        <v>8347</v>
      </c>
      <c r="AV339" s="50">
        <v>440</v>
      </c>
    </row>
    <row r="340" spans="1:48" ht="30.95" customHeight="1">
      <c r="A340" s="60" t="s">
        <v>577</v>
      </c>
      <c r="B340" s="60" t="s">
        <v>580</v>
      </c>
      <c r="C340" s="60" t="s">
        <v>53</v>
      </c>
      <c r="D340" s="61">
        <v>1</v>
      </c>
      <c r="E340" s="104"/>
      <c r="F340" s="104"/>
      <c r="G340" s="104"/>
      <c r="H340" s="104"/>
      <c r="I340" s="104"/>
      <c r="J340" s="104"/>
      <c r="K340" s="104"/>
      <c r="L340" s="104"/>
      <c r="M340" s="60" t="s">
        <v>581</v>
      </c>
      <c r="N340" s="54" t="s">
        <v>8348</v>
      </c>
      <c r="O340" s="54" t="s">
        <v>47</v>
      </c>
      <c r="P340" s="54" t="s">
        <v>47</v>
      </c>
      <c r="Q340" s="54" t="s">
        <v>514</v>
      </c>
      <c r="R340" s="54" t="s">
        <v>55</v>
      </c>
      <c r="S340" s="54" t="s">
        <v>56</v>
      </c>
      <c r="T340" s="54" t="s">
        <v>56</v>
      </c>
      <c r="AR340" s="54" t="s">
        <v>47</v>
      </c>
      <c r="AS340" s="54" t="s">
        <v>47</v>
      </c>
      <c r="AU340" s="54" t="s">
        <v>8349</v>
      </c>
      <c r="AV340" s="50">
        <v>441</v>
      </c>
    </row>
    <row r="341" spans="1:48" ht="30.95" customHeight="1">
      <c r="A341" s="60" t="s">
        <v>582</v>
      </c>
      <c r="B341" s="60" t="s">
        <v>583</v>
      </c>
      <c r="C341" s="60" t="s">
        <v>53</v>
      </c>
      <c r="D341" s="61">
        <v>16</v>
      </c>
      <c r="E341" s="104"/>
      <c r="F341" s="104"/>
      <c r="G341" s="104"/>
      <c r="H341" s="104"/>
      <c r="I341" s="104"/>
      <c r="J341" s="104"/>
      <c r="K341" s="104"/>
      <c r="L341" s="104"/>
      <c r="M341" s="60" t="s">
        <v>584</v>
      </c>
      <c r="N341" s="54" t="s">
        <v>8350</v>
      </c>
      <c r="O341" s="54" t="s">
        <v>47</v>
      </c>
      <c r="P341" s="54" t="s">
        <v>47</v>
      </c>
      <c r="Q341" s="54" t="s">
        <v>514</v>
      </c>
      <c r="R341" s="54" t="s">
        <v>55</v>
      </c>
      <c r="S341" s="54" t="s">
        <v>56</v>
      </c>
      <c r="T341" s="54" t="s">
        <v>56</v>
      </c>
      <c r="AR341" s="54" t="s">
        <v>47</v>
      </c>
      <c r="AS341" s="54" t="s">
        <v>47</v>
      </c>
      <c r="AU341" s="54" t="s">
        <v>8351</v>
      </c>
      <c r="AV341" s="50">
        <v>442</v>
      </c>
    </row>
    <row r="342" spans="1:48" ht="30.95" customHeight="1">
      <c r="A342" s="60" t="s">
        <v>585</v>
      </c>
      <c r="B342" s="60" t="s">
        <v>586</v>
      </c>
      <c r="C342" s="60" t="s">
        <v>146</v>
      </c>
      <c r="D342" s="61">
        <v>42</v>
      </c>
      <c r="E342" s="104"/>
      <c r="F342" s="104"/>
      <c r="G342" s="104"/>
      <c r="H342" s="104"/>
      <c r="I342" s="104"/>
      <c r="J342" s="104"/>
      <c r="K342" s="104"/>
      <c r="L342" s="104"/>
      <c r="M342" s="60" t="s">
        <v>587</v>
      </c>
      <c r="N342" s="54" t="s">
        <v>8352</v>
      </c>
      <c r="O342" s="54" t="s">
        <v>47</v>
      </c>
      <c r="P342" s="54" t="s">
        <v>47</v>
      </c>
      <c r="Q342" s="54" t="s">
        <v>514</v>
      </c>
      <c r="R342" s="54" t="s">
        <v>55</v>
      </c>
      <c r="S342" s="54" t="s">
        <v>56</v>
      </c>
      <c r="T342" s="54" t="s">
        <v>56</v>
      </c>
      <c r="AR342" s="54" t="s">
        <v>47</v>
      </c>
      <c r="AS342" s="54" t="s">
        <v>47</v>
      </c>
      <c r="AU342" s="54" t="s">
        <v>8353</v>
      </c>
      <c r="AV342" s="50">
        <v>443</v>
      </c>
    </row>
    <row r="343" spans="1:48" ht="30.95" customHeight="1">
      <c r="A343" s="60" t="s">
        <v>588</v>
      </c>
      <c r="B343" s="60" t="s">
        <v>589</v>
      </c>
      <c r="C343" s="60" t="s">
        <v>146</v>
      </c>
      <c r="D343" s="61">
        <v>1</v>
      </c>
      <c r="E343" s="104"/>
      <c r="F343" s="104"/>
      <c r="G343" s="104"/>
      <c r="H343" s="104"/>
      <c r="I343" s="104"/>
      <c r="J343" s="104"/>
      <c r="K343" s="104"/>
      <c r="L343" s="104"/>
      <c r="M343" s="60" t="s">
        <v>590</v>
      </c>
      <c r="N343" s="54" t="s">
        <v>8354</v>
      </c>
      <c r="O343" s="54" t="s">
        <v>47</v>
      </c>
      <c r="P343" s="54" t="s">
        <v>47</v>
      </c>
      <c r="Q343" s="54" t="s">
        <v>514</v>
      </c>
      <c r="R343" s="54" t="s">
        <v>55</v>
      </c>
      <c r="S343" s="54" t="s">
        <v>56</v>
      </c>
      <c r="T343" s="54" t="s">
        <v>56</v>
      </c>
      <c r="AR343" s="54" t="s">
        <v>47</v>
      </c>
      <c r="AS343" s="54" t="s">
        <v>47</v>
      </c>
      <c r="AU343" s="54" t="s">
        <v>8355</v>
      </c>
      <c r="AV343" s="50">
        <v>444</v>
      </c>
    </row>
    <row r="344" spans="1:48" ht="30.95" customHeight="1">
      <c r="A344" s="60" t="s">
        <v>591</v>
      </c>
      <c r="B344" s="60" t="s">
        <v>47</v>
      </c>
      <c r="C344" s="60" t="s">
        <v>53</v>
      </c>
      <c r="D344" s="61">
        <v>22</v>
      </c>
      <c r="E344" s="104"/>
      <c r="F344" s="104"/>
      <c r="G344" s="104"/>
      <c r="H344" s="104"/>
      <c r="I344" s="104"/>
      <c r="J344" s="104"/>
      <c r="K344" s="104"/>
      <c r="L344" s="104"/>
      <c r="M344" s="60" t="s">
        <v>592</v>
      </c>
      <c r="N344" s="54" t="s">
        <v>8356</v>
      </c>
      <c r="O344" s="54" t="s">
        <v>47</v>
      </c>
      <c r="P344" s="54" t="s">
        <v>47</v>
      </c>
      <c r="Q344" s="54" t="s">
        <v>514</v>
      </c>
      <c r="R344" s="54" t="s">
        <v>55</v>
      </c>
      <c r="S344" s="54" t="s">
        <v>56</v>
      </c>
      <c r="T344" s="54" t="s">
        <v>56</v>
      </c>
      <c r="AR344" s="54" t="s">
        <v>47</v>
      </c>
      <c r="AS344" s="54" t="s">
        <v>47</v>
      </c>
      <c r="AU344" s="54" t="s">
        <v>8357</v>
      </c>
      <c r="AV344" s="50">
        <v>445</v>
      </c>
    </row>
    <row r="345" spans="1:48" ht="30.95" customHeight="1">
      <c r="A345" s="60" t="s">
        <v>593</v>
      </c>
      <c r="B345" s="60" t="s">
        <v>47</v>
      </c>
      <c r="C345" s="60" t="s">
        <v>71</v>
      </c>
      <c r="D345" s="61">
        <v>304</v>
      </c>
      <c r="E345" s="104"/>
      <c r="F345" s="104"/>
      <c r="G345" s="104"/>
      <c r="H345" s="104"/>
      <c r="I345" s="104"/>
      <c r="J345" s="104"/>
      <c r="K345" s="104"/>
      <c r="L345" s="104"/>
      <c r="M345" s="60" t="s">
        <v>594</v>
      </c>
      <c r="N345" s="54" t="s">
        <v>8358</v>
      </c>
      <c r="O345" s="54" t="s">
        <v>47</v>
      </c>
      <c r="P345" s="54" t="s">
        <v>47</v>
      </c>
      <c r="Q345" s="54" t="s">
        <v>514</v>
      </c>
      <c r="R345" s="54" t="s">
        <v>55</v>
      </c>
      <c r="S345" s="54" t="s">
        <v>56</v>
      </c>
      <c r="T345" s="54" t="s">
        <v>56</v>
      </c>
      <c r="AR345" s="54" t="s">
        <v>47</v>
      </c>
      <c r="AS345" s="54" t="s">
        <v>47</v>
      </c>
      <c r="AU345" s="54" t="s">
        <v>8359</v>
      </c>
      <c r="AV345" s="50">
        <v>446</v>
      </c>
    </row>
    <row r="346" spans="1:48" ht="30.95" customHeight="1">
      <c r="A346" s="60" t="s">
        <v>595</v>
      </c>
      <c r="B346" s="60" t="s">
        <v>531</v>
      </c>
      <c r="C346" s="60" t="s">
        <v>53</v>
      </c>
      <c r="D346" s="61">
        <v>188</v>
      </c>
      <c r="E346" s="104"/>
      <c r="F346" s="104"/>
      <c r="G346" s="104"/>
      <c r="H346" s="104"/>
      <c r="I346" s="104"/>
      <c r="J346" s="104"/>
      <c r="K346" s="104"/>
      <c r="L346" s="104"/>
      <c r="M346" s="60" t="s">
        <v>596</v>
      </c>
      <c r="N346" s="54" t="s">
        <v>8360</v>
      </c>
      <c r="O346" s="54" t="s">
        <v>47</v>
      </c>
      <c r="P346" s="54" t="s">
        <v>47</v>
      </c>
      <c r="Q346" s="54" t="s">
        <v>514</v>
      </c>
      <c r="R346" s="54" t="s">
        <v>55</v>
      </c>
      <c r="S346" s="54" t="s">
        <v>56</v>
      </c>
      <c r="T346" s="54" t="s">
        <v>56</v>
      </c>
      <c r="AR346" s="54" t="s">
        <v>47</v>
      </c>
      <c r="AS346" s="54" t="s">
        <v>47</v>
      </c>
      <c r="AU346" s="54" t="s">
        <v>8361</v>
      </c>
      <c r="AV346" s="50">
        <v>447</v>
      </c>
    </row>
    <row r="347" spans="1:48" ht="30.95" customHeight="1">
      <c r="A347" s="60" t="s">
        <v>597</v>
      </c>
      <c r="B347" s="60" t="s">
        <v>598</v>
      </c>
      <c r="C347" s="60" t="s">
        <v>53</v>
      </c>
      <c r="D347" s="61">
        <v>48</v>
      </c>
      <c r="E347" s="104"/>
      <c r="F347" s="104"/>
      <c r="G347" s="104"/>
      <c r="H347" s="104"/>
      <c r="I347" s="104"/>
      <c r="J347" s="104"/>
      <c r="K347" s="104"/>
      <c r="L347" s="104"/>
      <c r="M347" s="60" t="s">
        <v>599</v>
      </c>
      <c r="N347" s="54" t="s">
        <v>8362</v>
      </c>
      <c r="O347" s="54" t="s">
        <v>47</v>
      </c>
      <c r="P347" s="54" t="s">
        <v>47</v>
      </c>
      <c r="Q347" s="54" t="s">
        <v>514</v>
      </c>
      <c r="R347" s="54" t="s">
        <v>55</v>
      </c>
      <c r="S347" s="54" t="s">
        <v>56</v>
      </c>
      <c r="T347" s="54" t="s">
        <v>56</v>
      </c>
      <c r="AR347" s="54" t="s">
        <v>47</v>
      </c>
      <c r="AS347" s="54" t="s">
        <v>47</v>
      </c>
      <c r="AU347" s="54" t="s">
        <v>8363</v>
      </c>
      <c r="AV347" s="50">
        <v>449</v>
      </c>
    </row>
    <row r="348" spans="1:48" ht="30.95" customHeight="1">
      <c r="A348" s="60" t="s">
        <v>597</v>
      </c>
      <c r="B348" s="60" t="s">
        <v>600</v>
      </c>
      <c r="C348" s="60" t="s">
        <v>53</v>
      </c>
      <c r="D348" s="61">
        <v>29</v>
      </c>
      <c r="E348" s="104"/>
      <c r="F348" s="104"/>
      <c r="G348" s="104"/>
      <c r="H348" s="104"/>
      <c r="I348" s="104"/>
      <c r="J348" s="104"/>
      <c r="K348" s="104"/>
      <c r="L348" s="104"/>
      <c r="M348" s="60" t="s">
        <v>601</v>
      </c>
      <c r="N348" s="54" t="s">
        <v>8364</v>
      </c>
      <c r="O348" s="54" t="s">
        <v>47</v>
      </c>
      <c r="P348" s="54" t="s">
        <v>47</v>
      </c>
      <c r="Q348" s="54" t="s">
        <v>514</v>
      </c>
      <c r="R348" s="54" t="s">
        <v>55</v>
      </c>
      <c r="S348" s="54" t="s">
        <v>56</v>
      </c>
      <c r="T348" s="54" t="s">
        <v>56</v>
      </c>
      <c r="AR348" s="54" t="s">
        <v>47</v>
      </c>
      <c r="AS348" s="54" t="s">
        <v>47</v>
      </c>
      <c r="AU348" s="54" t="s">
        <v>8365</v>
      </c>
      <c r="AV348" s="50">
        <v>450</v>
      </c>
    </row>
    <row r="349" spans="1:48" ht="30.95" customHeight="1">
      <c r="A349" s="60" t="s">
        <v>602</v>
      </c>
      <c r="B349" s="60" t="s">
        <v>603</v>
      </c>
      <c r="C349" s="60" t="s">
        <v>53</v>
      </c>
      <c r="D349" s="61">
        <v>185</v>
      </c>
      <c r="E349" s="104"/>
      <c r="F349" s="104"/>
      <c r="G349" s="104"/>
      <c r="H349" s="104"/>
      <c r="I349" s="104"/>
      <c r="J349" s="104"/>
      <c r="K349" s="104"/>
      <c r="L349" s="104"/>
      <c r="M349" s="60" t="s">
        <v>604</v>
      </c>
      <c r="N349" s="54" t="s">
        <v>8366</v>
      </c>
      <c r="O349" s="54" t="s">
        <v>47</v>
      </c>
      <c r="P349" s="54" t="s">
        <v>47</v>
      </c>
      <c r="Q349" s="54" t="s">
        <v>514</v>
      </c>
      <c r="R349" s="54" t="s">
        <v>55</v>
      </c>
      <c r="S349" s="54" t="s">
        <v>56</v>
      </c>
      <c r="T349" s="54" t="s">
        <v>56</v>
      </c>
      <c r="AR349" s="54" t="s">
        <v>47</v>
      </c>
      <c r="AS349" s="54" t="s">
        <v>47</v>
      </c>
      <c r="AU349" s="54" t="s">
        <v>8367</v>
      </c>
      <c r="AV349" s="50">
        <v>448</v>
      </c>
    </row>
    <row r="350" spans="1:48" ht="30.95" customHeight="1">
      <c r="A350" s="61"/>
      <c r="B350" s="61"/>
      <c r="C350" s="61"/>
      <c r="D350" s="61"/>
      <c r="E350" s="104"/>
      <c r="F350" s="104"/>
      <c r="G350" s="104"/>
      <c r="H350" s="104"/>
      <c r="I350" s="104"/>
      <c r="J350" s="104"/>
      <c r="K350" s="104"/>
      <c r="L350" s="104"/>
      <c r="M350" s="61"/>
      <c r="Q350" s="54" t="s">
        <v>514</v>
      </c>
    </row>
    <row r="351" spans="1:48" ht="30.95" customHeight="1">
      <c r="A351" s="61"/>
      <c r="B351" s="61"/>
      <c r="C351" s="61"/>
      <c r="D351" s="61"/>
      <c r="E351" s="104"/>
      <c r="F351" s="104"/>
      <c r="G351" s="104"/>
      <c r="H351" s="104"/>
      <c r="I351" s="104"/>
      <c r="J351" s="104"/>
      <c r="K351" s="104"/>
      <c r="L351" s="104"/>
      <c r="M351" s="61"/>
      <c r="Q351" s="54" t="s">
        <v>514</v>
      </c>
    </row>
    <row r="352" spans="1:48" ht="30.95" customHeight="1">
      <c r="A352" s="61"/>
      <c r="B352" s="61"/>
      <c r="C352" s="61"/>
      <c r="D352" s="61"/>
      <c r="E352" s="104"/>
      <c r="F352" s="104"/>
      <c r="G352" s="104"/>
      <c r="H352" s="104"/>
      <c r="I352" s="104"/>
      <c r="J352" s="104"/>
      <c r="K352" s="104"/>
      <c r="L352" s="104"/>
      <c r="M352" s="61"/>
      <c r="Q352" s="54" t="s">
        <v>514</v>
      </c>
    </row>
    <row r="353" spans="1:48" ht="30.95" customHeight="1">
      <c r="A353" s="61"/>
      <c r="B353" s="61"/>
      <c r="C353" s="61"/>
      <c r="D353" s="61"/>
      <c r="E353" s="104"/>
      <c r="F353" s="104"/>
      <c r="G353" s="104"/>
      <c r="H353" s="104"/>
      <c r="I353" s="104"/>
      <c r="J353" s="104"/>
      <c r="K353" s="104"/>
      <c r="L353" s="104"/>
      <c r="M353" s="61"/>
      <c r="Q353" s="54" t="s">
        <v>514</v>
      </c>
    </row>
    <row r="354" spans="1:48" ht="30.95" customHeight="1">
      <c r="A354" s="61"/>
      <c r="B354" s="61"/>
      <c r="C354" s="61"/>
      <c r="D354" s="61"/>
      <c r="E354" s="104"/>
      <c r="F354" s="104"/>
      <c r="G354" s="104"/>
      <c r="H354" s="104"/>
      <c r="I354" s="104"/>
      <c r="J354" s="104"/>
      <c r="K354" s="104"/>
      <c r="L354" s="104"/>
      <c r="M354" s="61"/>
      <c r="Q354" s="54" t="s">
        <v>514</v>
      </c>
    </row>
    <row r="355" spans="1:48" ht="30.95" customHeight="1">
      <c r="A355" s="61"/>
      <c r="B355" s="61"/>
      <c r="C355" s="61"/>
      <c r="D355" s="61"/>
      <c r="E355" s="104"/>
      <c r="F355" s="104"/>
      <c r="G355" s="104"/>
      <c r="H355" s="104"/>
      <c r="I355" s="104"/>
      <c r="J355" s="104"/>
      <c r="K355" s="104"/>
      <c r="L355" s="104"/>
      <c r="M355" s="61"/>
      <c r="Q355" s="54" t="s">
        <v>514</v>
      </c>
    </row>
    <row r="356" spans="1:48" ht="30.95" customHeight="1">
      <c r="A356" s="61"/>
      <c r="B356" s="61"/>
      <c r="C356" s="61"/>
      <c r="D356" s="61"/>
      <c r="E356" s="104"/>
      <c r="F356" s="104"/>
      <c r="G356" s="104"/>
      <c r="H356" s="104"/>
      <c r="I356" s="104"/>
      <c r="J356" s="104"/>
      <c r="K356" s="104"/>
      <c r="L356" s="104"/>
      <c r="M356" s="61"/>
      <c r="Q356" s="54" t="s">
        <v>514</v>
      </c>
    </row>
    <row r="357" spans="1:48" ht="30.95" customHeight="1">
      <c r="A357" s="61"/>
      <c r="B357" s="61"/>
      <c r="C357" s="61"/>
      <c r="D357" s="61"/>
      <c r="E357" s="104"/>
      <c r="F357" s="104"/>
      <c r="G357" s="104"/>
      <c r="H357" s="104"/>
      <c r="I357" s="104"/>
      <c r="J357" s="104"/>
      <c r="K357" s="104"/>
      <c r="L357" s="104"/>
      <c r="M357" s="61"/>
      <c r="Q357" s="54" t="s">
        <v>514</v>
      </c>
    </row>
    <row r="358" spans="1:48" ht="30.95" customHeight="1">
      <c r="A358" s="61"/>
      <c r="B358" s="61"/>
      <c r="C358" s="61"/>
      <c r="D358" s="61"/>
      <c r="E358" s="104"/>
      <c r="F358" s="104"/>
      <c r="G358" s="104"/>
      <c r="H358" s="104"/>
      <c r="I358" s="104"/>
      <c r="J358" s="104"/>
      <c r="K358" s="104"/>
      <c r="L358" s="104"/>
      <c r="M358" s="61"/>
      <c r="Q358" s="54" t="s">
        <v>514</v>
      </c>
    </row>
    <row r="359" spans="1:48" ht="30.95" customHeight="1">
      <c r="A359" s="61"/>
      <c r="B359" s="61"/>
      <c r="C359" s="61"/>
      <c r="D359" s="61"/>
      <c r="E359" s="104"/>
      <c r="F359" s="104"/>
      <c r="G359" s="104"/>
      <c r="H359" s="104"/>
      <c r="I359" s="104"/>
      <c r="J359" s="104"/>
      <c r="K359" s="104"/>
      <c r="L359" s="104"/>
      <c r="M359" s="61"/>
      <c r="Q359" s="54" t="s">
        <v>514</v>
      </c>
    </row>
    <row r="360" spans="1:48" ht="30.95" customHeight="1">
      <c r="A360" s="61"/>
      <c r="B360" s="61"/>
      <c r="C360" s="61"/>
      <c r="D360" s="61"/>
      <c r="E360" s="104"/>
      <c r="F360" s="104"/>
      <c r="G360" s="104"/>
      <c r="H360" s="104"/>
      <c r="I360" s="104"/>
      <c r="J360" s="104"/>
      <c r="K360" s="104"/>
      <c r="L360" s="104"/>
      <c r="M360" s="61"/>
      <c r="Q360" s="54" t="s">
        <v>514</v>
      </c>
    </row>
    <row r="361" spans="1:48" ht="30.95" customHeight="1">
      <c r="A361" s="61"/>
      <c r="B361" s="61"/>
      <c r="C361" s="61"/>
      <c r="D361" s="61"/>
      <c r="E361" s="104"/>
      <c r="F361" s="104"/>
      <c r="G361" s="104"/>
      <c r="H361" s="104"/>
      <c r="I361" s="104"/>
      <c r="J361" s="104"/>
      <c r="K361" s="104"/>
      <c r="L361" s="104"/>
      <c r="M361" s="61"/>
      <c r="Q361" s="54" t="s">
        <v>514</v>
      </c>
    </row>
    <row r="362" spans="1:48" ht="30.95" customHeight="1">
      <c r="A362" s="61"/>
      <c r="B362" s="61"/>
      <c r="C362" s="61"/>
      <c r="D362" s="61"/>
      <c r="E362" s="104"/>
      <c r="F362" s="104"/>
      <c r="G362" s="104"/>
      <c r="H362" s="104"/>
      <c r="I362" s="104"/>
      <c r="J362" s="104"/>
      <c r="K362" s="104"/>
      <c r="L362" s="104"/>
      <c r="M362" s="61"/>
      <c r="Q362" s="54" t="s">
        <v>514</v>
      </c>
    </row>
    <row r="363" spans="1:48" ht="30.95" customHeight="1">
      <c r="A363" s="60" t="s">
        <v>77</v>
      </c>
      <c r="B363" s="61"/>
      <c r="C363" s="61"/>
      <c r="D363" s="61"/>
      <c r="E363" s="104"/>
      <c r="F363" s="104"/>
      <c r="G363" s="104"/>
      <c r="H363" s="104"/>
      <c r="I363" s="104"/>
      <c r="J363" s="104"/>
      <c r="K363" s="104"/>
      <c r="L363" s="104"/>
      <c r="M363" s="61"/>
      <c r="N363" s="50" t="s">
        <v>78</v>
      </c>
    </row>
    <row r="364" spans="1:48" ht="30.95" customHeight="1">
      <c r="A364" s="60" t="s">
        <v>605</v>
      </c>
      <c r="B364" s="60" t="s">
        <v>8292</v>
      </c>
      <c r="C364" s="61"/>
      <c r="D364" s="61"/>
      <c r="E364" s="104"/>
      <c r="F364" s="104"/>
      <c r="G364" s="104"/>
      <c r="H364" s="104"/>
      <c r="I364" s="104"/>
      <c r="J364" s="104"/>
      <c r="K364" s="104"/>
      <c r="L364" s="104"/>
      <c r="M364" s="61"/>
      <c r="Q364" s="54" t="s">
        <v>606</v>
      </c>
    </row>
    <row r="365" spans="1:48" ht="30.95" customHeight="1">
      <c r="A365" s="60" t="s">
        <v>607</v>
      </c>
      <c r="B365" s="60" t="s">
        <v>608</v>
      </c>
      <c r="C365" s="60" t="s">
        <v>71</v>
      </c>
      <c r="D365" s="61">
        <v>18.760000000000002</v>
      </c>
      <c r="E365" s="104"/>
      <c r="F365" s="104"/>
      <c r="G365" s="104"/>
      <c r="H365" s="104"/>
      <c r="I365" s="104"/>
      <c r="J365" s="104"/>
      <c r="K365" s="104"/>
      <c r="L365" s="104"/>
      <c r="M365" s="60" t="s">
        <v>1166</v>
      </c>
      <c r="N365" s="54" t="s">
        <v>8368</v>
      </c>
      <c r="O365" s="54" t="s">
        <v>47</v>
      </c>
      <c r="P365" s="54" t="s">
        <v>47</v>
      </c>
      <c r="Q365" s="54" t="s">
        <v>606</v>
      </c>
      <c r="R365" s="54" t="s">
        <v>56</v>
      </c>
      <c r="S365" s="54" t="s">
        <v>56</v>
      </c>
      <c r="T365" s="54" t="s">
        <v>55</v>
      </c>
      <c r="AR365" s="54" t="s">
        <v>47</v>
      </c>
      <c r="AS365" s="54" t="s">
        <v>47</v>
      </c>
      <c r="AU365" s="54" t="s">
        <v>8369</v>
      </c>
      <c r="AV365" s="50">
        <v>481</v>
      </c>
    </row>
    <row r="366" spans="1:48" ht="30.95" customHeight="1">
      <c r="A366" s="60" t="s">
        <v>607</v>
      </c>
      <c r="B366" s="60" t="s">
        <v>610</v>
      </c>
      <c r="C366" s="60" t="s">
        <v>71</v>
      </c>
      <c r="D366" s="61">
        <v>146.87</v>
      </c>
      <c r="E366" s="104"/>
      <c r="F366" s="104"/>
      <c r="G366" s="104"/>
      <c r="H366" s="104"/>
      <c r="I366" s="104"/>
      <c r="J366" s="104"/>
      <c r="K366" s="104"/>
      <c r="L366" s="104"/>
      <c r="M366" s="60" t="s">
        <v>609</v>
      </c>
      <c r="N366" s="54" t="s">
        <v>8370</v>
      </c>
      <c r="O366" s="54" t="s">
        <v>47</v>
      </c>
      <c r="P366" s="54" t="s">
        <v>47</v>
      </c>
      <c r="Q366" s="54" t="s">
        <v>606</v>
      </c>
      <c r="R366" s="54" t="s">
        <v>56</v>
      </c>
      <c r="S366" s="54" t="s">
        <v>56</v>
      </c>
      <c r="T366" s="54" t="s">
        <v>55</v>
      </c>
      <c r="AR366" s="54" t="s">
        <v>47</v>
      </c>
      <c r="AS366" s="54" t="s">
        <v>47</v>
      </c>
      <c r="AU366" s="54" t="s">
        <v>8371</v>
      </c>
      <c r="AV366" s="50">
        <v>482</v>
      </c>
    </row>
    <row r="367" spans="1:48" ht="30.95" customHeight="1">
      <c r="A367" s="60" t="s">
        <v>612</v>
      </c>
      <c r="B367" s="60" t="s">
        <v>613</v>
      </c>
      <c r="C367" s="60" t="s">
        <v>53</v>
      </c>
      <c r="D367" s="61">
        <v>179.82</v>
      </c>
      <c r="E367" s="104"/>
      <c r="F367" s="104"/>
      <c r="G367" s="104"/>
      <c r="H367" s="104"/>
      <c r="I367" s="104"/>
      <c r="J367" s="104"/>
      <c r="K367" s="104"/>
      <c r="L367" s="104"/>
      <c r="M367" s="60" t="s">
        <v>611</v>
      </c>
      <c r="N367" s="54" t="s">
        <v>8372</v>
      </c>
      <c r="O367" s="54" t="s">
        <v>47</v>
      </c>
      <c r="P367" s="54" t="s">
        <v>47</v>
      </c>
      <c r="Q367" s="54" t="s">
        <v>606</v>
      </c>
      <c r="R367" s="54" t="s">
        <v>56</v>
      </c>
      <c r="S367" s="54" t="s">
        <v>56</v>
      </c>
      <c r="T367" s="54" t="s">
        <v>55</v>
      </c>
      <c r="AR367" s="54" t="s">
        <v>47</v>
      </c>
      <c r="AS367" s="54" t="s">
        <v>47</v>
      </c>
      <c r="AU367" s="54" t="s">
        <v>8373</v>
      </c>
      <c r="AV367" s="50">
        <v>483</v>
      </c>
    </row>
    <row r="368" spans="1:48" ht="30.95" customHeight="1">
      <c r="A368" s="60" t="s">
        <v>607</v>
      </c>
      <c r="B368" s="60" t="s">
        <v>615</v>
      </c>
      <c r="C368" s="60" t="s">
        <v>71</v>
      </c>
      <c r="D368" s="61">
        <v>913.35</v>
      </c>
      <c r="E368" s="104"/>
      <c r="F368" s="104"/>
      <c r="G368" s="104"/>
      <c r="H368" s="104"/>
      <c r="I368" s="104"/>
      <c r="J368" s="104"/>
      <c r="K368" s="104"/>
      <c r="L368" s="104"/>
      <c r="M368" s="60" t="s">
        <v>2312</v>
      </c>
      <c r="N368" s="54" t="s">
        <v>8374</v>
      </c>
      <c r="O368" s="54" t="s">
        <v>47</v>
      </c>
      <c r="P368" s="54" t="s">
        <v>47</v>
      </c>
      <c r="Q368" s="54" t="s">
        <v>606</v>
      </c>
      <c r="R368" s="54" t="s">
        <v>56</v>
      </c>
      <c r="S368" s="54" t="s">
        <v>56</v>
      </c>
      <c r="T368" s="54" t="s">
        <v>55</v>
      </c>
      <c r="AR368" s="54" t="s">
        <v>47</v>
      </c>
      <c r="AS368" s="54" t="s">
        <v>47</v>
      </c>
      <c r="AU368" s="54" t="s">
        <v>8375</v>
      </c>
      <c r="AV368" s="50">
        <v>365</v>
      </c>
    </row>
    <row r="369" spans="1:48" ht="30.95" customHeight="1">
      <c r="A369" s="60" t="s">
        <v>612</v>
      </c>
      <c r="B369" s="60" t="s">
        <v>613</v>
      </c>
      <c r="C369" s="60" t="s">
        <v>53</v>
      </c>
      <c r="D369" s="61">
        <v>575.9</v>
      </c>
      <c r="E369" s="104"/>
      <c r="F369" s="104"/>
      <c r="G369" s="104"/>
      <c r="H369" s="104"/>
      <c r="I369" s="104"/>
      <c r="J369" s="104"/>
      <c r="K369" s="104"/>
      <c r="L369" s="104"/>
      <c r="M369" s="60" t="s">
        <v>616</v>
      </c>
      <c r="N369" s="54" t="s">
        <v>8376</v>
      </c>
      <c r="O369" s="54" t="s">
        <v>47</v>
      </c>
      <c r="P369" s="54" t="s">
        <v>47</v>
      </c>
      <c r="Q369" s="54" t="s">
        <v>606</v>
      </c>
      <c r="R369" s="54" t="s">
        <v>56</v>
      </c>
      <c r="S369" s="54" t="s">
        <v>56</v>
      </c>
      <c r="T369" s="54" t="s">
        <v>55</v>
      </c>
      <c r="AR369" s="54" t="s">
        <v>47</v>
      </c>
      <c r="AS369" s="54" t="s">
        <v>47</v>
      </c>
      <c r="AU369" s="54" t="s">
        <v>8377</v>
      </c>
      <c r="AV369" s="50">
        <v>366</v>
      </c>
    </row>
    <row r="370" spans="1:48" ht="30.95" customHeight="1">
      <c r="A370" s="60" t="s">
        <v>618</v>
      </c>
      <c r="B370" s="60" t="s">
        <v>619</v>
      </c>
      <c r="C370" s="60" t="s">
        <v>71</v>
      </c>
      <c r="D370" s="61">
        <v>230.35</v>
      </c>
      <c r="E370" s="104"/>
      <c r="F370" s="104"/>
      <c r="G370" s="104"/>
      <c r="H370" s="104"/>
      <c r="I370" s="104"/>
      <c r="J370" s="104"/>
      <c r="K370" s="104"/>
      <c r="L370" s="104"/>
      <c r="M370" s="60" t="s">
        <v>617</v>
      </c>
      <c r="N370" s="54" t="s">
        <v>8378</v>
      </c>
      <c r="O370" s="54" t="s">
        <v>47</v>
      </c>
      <c r="P370" s="54" t="s">
        <v>47</v>
      </c>
      <c r="Q370" s="54" t="s">
        <v>606</v>
      </c>
      <c r="R370" s="54" t="s">
        <v>56</v>
      </c>
      <c r="S370" s="54" t="s">
        <v>56</v>
      </c>
      <c r="T370" s="54" t="s">
        <v>55</v>
      </c>
      <c r="AR370" s="54" t="s">
        <v>47</v>
      </c>
      <c r="AS370" s="54" t="s">
        <v>47</v>
      </c>
      <c r="AU370" s="54" t="s">
        <v>8379</v>
      </c>
      <c r="AV370" s="50">
        <v>367</v>
      </c>
    </row>
    <row r="371" spans="1:48" ht="30.95" customHeight="1">
      <c r="A371" s="60" t="s">
        <v>621</v>
      </c>
      <c r="B371" s="60" t="s">
        <v>622</v>
      </c>
      <c r="C371" s="60" t="s">
        <v>53</v>
      </c>
      <c r="D371" s="61">
        <v>313.94</v>
      </c>
      <c r="E371" s="104"/>
      <c r="F371" s="104"/>
      <c r="G371" s="104"/>
      <c r="H371" s="104"/>
      <c r="I371" s="104"/>
      <c r="J371" s="104"/>
      <c r="K371" s="104"/>
      <c r="L371" s="104"/>
      <c r="M371" s="60" t="s">
        <v>620</v>
      </c>
      <c r="N371" s="54" t="s">
        <v>8380</v>
      </c>
      <c r="O371" s="54" t="s">
        <v>47</v>
      </c>
      <c r="P371" s="54" t="s">
        <v>47</v>
      </c>
      <c r="Q371" s="54" t="s">
        <v>606</v>
      </c>
      <c r="R371" s="54" t="s">
        <v>56</v>
      </c>
      <c r="S371" s="54" t="s">
        <v>56</v>
      </c>
      <c r="T371" s="54" t="s">
        <v>55</v>
      </c>
      <c r="AR371" s="54" t="s">
        <v>47</v>
      </c>
      <c r="AS371" s="54" t="s">
        <v>47</v>
      </c>
      <c r="AU371" s="54" t="s">
        <v>8381</v>
      </c>
      <c r="AV371" s="50">
        <v>368</v>
      </c>
    </row>
    <row r="372" spans="1:48" ht="30.95" customHeight="1">
      <c r="A372" s="60" t="s">
        <v>624</v>
      </c>
      <c r="B372" s="60" t="s">
        <v>625</v>
      </c>
      <c r="C372" s="60" t="s">
        <v>71</v>
      </c>
      <c r="D372" s="61">
        <v>237.12</v>
      </c>
      <c r="E372" s="104"/>
      <c r="F372" s="104"/>
      <c r="G372" s="104"/>
      <c r="H372" s="104"/>
      <c r="I372" s="104"/>
      <c r="J372" s="104"/>
      <c r="K372" s="104"/>
      <c r="L372" s="104"/>
      <c r="M372" s="60" t="s">
        <v>1235</v>
      </c>
      <c r="N372" s="54" t="s">
        <v>8382</v>
      </c>
      <c r="O372" s="54" t="s">
        <v>47</v>
      </c>
      <c r="P372" s="54" t="s">
        <v>47</v>
      </c>
      <c r="Q372" s="54" t="s">
        <v>606</v>
      </c>
      <c r="R372" s="54" t="s">
        <v>56</v>
      </c>
      <c r="S372" s="54" t="s">
        <v>56</v>
      </c>
      <c r="T372" s="54" t="s">
        <v>55</v>
      </c>
      <c r="AR372" s="54" t="s">
        <v>47</v>
      </c>
      <c r="AS372" s="54" t="s">
        <v>47</v>
      </c>
      <c r="AU372" s="54" t="s">
        <v>8383</v>
      </c>
      <c r="AV372" s="50">
        <v>369</v>
      </c>
    </row>
    <row r="373" spans="1:48" ht="30.95" customHeight="1">
      <c r="A373" s="60" t="s">
        <v>607</v>
      </c>
      <c r="B373" s="60" t="s">
        <v>619</v>
      </c>
      <c r="C373" s="60" t="s">
        <v>71</v>
      </c>
      <c r="D373" s="61">
        <v>104.48</v>
      </c>
      <c r="E373" s="104"/>
      <c r="F373" s="104"/>
      <c r="G373" s="104"/>
      <c r="H373" s="104"/>
      <c r="I373" s="104"/>
      <c r="J373" s="104"/>
      <c r="K373" s="104"/>
      <c r="L373" s="104"/>
      <c r="M373" s="60" t="s">
        <v>623</v>
      </c>
      <c r="N373" s="54" t="s">
        <v>8384</v>
      </c>
      <c r="O373" s="54" t="s">
        <v>47</v>
      </c>
      <c r="P373" s="54" t="s">
        <v>47</v>
      </c>
      <c r="Q373" s="54" t="s">
        <v>606</v>
      </c>
      <c r="R373" s="54" t="s">
        <v>56</v>
      </c>
      <c r="S373" s="54" t="s">
        <v>56</v>
      </c>
      <c r="T373" s="54" t="s">
        <v>55</v>
      </c>
      <c r="AR373" s="54" t="s">
        <v>47</v>
      </c>
      <c r="AS373" s="54" t="s">
        <v>47</v>
      </c>
      <c r="AU373" s="54" t="s">
        <v>8385</v>
      </c>
      <c r="AV373" s="50">
        <v>370</v>
      </c>
    </row>
    <row r="374" spans="1:48" ht="30.95" customHeight="1">
      <c r="A374" s="60" t="s">
        <v>621</v>
      </c>
      <c r="B374" s="60" t="s">
        <v>622</v>
      </c>
      <c r="C374" s="60" t="s">
        <v>53</v>
      </c>
      <c r="D374" s="61">
        <v>108.35</v>
      </c>
      <c r="E374" s="104"/>
      <c r="F374" s="104"/>
      <c r="G374" s="104"/>
      <c r="H374" s="104"/>
      <c r="I374" s="104"/>
      <c r="J374" s="104"/>
      <c r="K374" s="104"/>
      <c r="L374" s="104"/>
      <c r="M374" s="60" t="s">
        <v>627</v>
      </c>
      <c r="N374" s="54" t="s">
        <v>8386</v>
      </c>
      <c r="O374" s="54" t="s">
        <v>47</v>
      </c>
      <c r="P374" s="54" t="s">
        <v>47</v>
      </c>
      <c r="Q374" s="54" t="s">
        <v>606</v>
      </c>
      <c r="R374" s="54" t="s">
        <v>56</v>
      </c>
      <c r="S374" s="54" t="s">
        <v>56</v>
      </c>
      <c r="T374" s="54" t="s">
        <v>55</v>
      </c>
      <c r="AR374" s="54" t="s">
        <v>47</v>
      </c>
      <c r="AS374" s="54" t="s">
        <v>47</v>
      </c>
      <c r="AU374" s="54" t="s">
        <v>8387</v>
      </c>
      <c r="AV374" s="50">
        <v>371</v>
      </c>
    </row>
    <row r="375" spans="1:48" ht="30.95" customHeight="1">
      <c r="A375" s="60" t="s">
        <v>624</v>
      </c>
      <c r="B375" s="60" t="s">
        <v>629</v>
      </c>
      <c r="C375" s="60" t="s">
        <v>71</v>
      </c>
      <c r="D375" s="61">
        <v>107.56</v>
      </c>
      <c r="E375" s="104"/>
      <c r="F375" s="104"/>
      <c r="G375" s="104"/>
      <c r="H375" s="104"/>
      <c r="I375" s="104"/>
      <c r="J375" s="104"/>
      <c r="K375" s="104"/>
      <c r="L375" s="104"/>
      <c r="M375" s="60" t="s">
        <v>628</v>
      </c>
      <c r="N375" s="54" t="s">
        <v>8388</v>
      </c>
      <c r="O375" s="54" t="s">
        <v>47</v>
      </c>
      <c r="P375" s="54" t="s">
        <v>47</v>
      </c>
      <c r="Q375" s="54" t="s">
        <v>606</v>
      </c>
      <c r="R375" s="54" t="s">
        <v>56</v>
      </c>
      <c r="S375" s="54" t="s">
        <v>56</v>
      </c>
      <c r="T375" s="54" t="s">
        <v>55</v>
      </c>
      <c r="AR375" s="54" t="s">
        <v>47</v>
      </c>
      <c r="AS375" s="54" t="s">
        <v>47</v>
      </c>
      <c r="AU375" s="54" t="s">
        <v>8389</v>
      </c>
      <c r="AV375" s="50">
        <v>372</v>
      </c>
    </row>
    <row r="376" spans="1:48" ht="30.95" customHeight="1">
      <c r="A376" s="60" t="s">
        <v>631</v>
      </c>
      <c r="B376" s="60" t="s">
        <v>632</v>
      </c>
      <c r="C376" s="60" t="s">
        <v>71</v>
      </c>
      <c r="D376" s="61">
        <v>36.729999999999997</v>
      </c>
      <c r="E376" s="104"/>
      <c r="F376" s="104"/>
      <c r="G376" s="104"/>
      <c r="H376" s="104"/>
      <c r="I376" s="104"/>
      <c r="J376" s="104"/>
      <c r="K376" s="104"/>
      <c r="L376" s="104"/>
      <c r="M376" s="60" t="s">
        <v>626</v>
      </c>
      <c r="N376" s="54" t="s">
        <v>8390</v>
      </c>
      <c r="O376" s="54" t="s">
        <v>47</v>
      </c>
      <c r="P376" s="54" t="s">
        <v>47</v>
      </c>
      <c r="Q376" s="54" t="s">
        <v>606</v>
      </c>
      <c r="R376" s="54" t="s">
        <v>56</v>
      </c>
      <c r="S376" s="54" t="s">
        <v>56</v>
      </c>
      <c r="T376" s="54" t="s">
        <v>55</v>
      </c>
      <c r="AR376" s="54" t="s">
        <v>47</v>
      </c>
      <c r="AS376" s="54" t="s">
        <v>47</v>
      </c>
      <c r="AU376" s="54" t="s">
        <v>8391</v>
      </c>
      <c r="AV376" s="50">
        <v>373</v>
      </c>
    </row>
    <row r="377" spans="1:48" ht="30.95" customHeight="1">
      <c r="A377" s="60" t="s">
        <v>621</v>
      </c>
      <c r="B377" s="60" t="s">
        <v>622</v>
      </c>
      <c r="C377" s="60" t="s">
        <v>53</v>
      </c>
      <c r="D377" s="61">
        <v>39.06</v>
      </c>
      <c r="E377" s="104"/>
      <c r="F377" s="104"/>
      <c r="G377" s="104"/>
      <c r="H377" s="104"/>
      <c r="I377" s="104"/>
      <c r="J377" s="104"/>
      <c r="K377" s="104"/>
      <c r="L377" s="104"/>
      <c r="M377" s="60" t="s">
        <v>633</v>
      </c>
      <c r="N377" s="54" t="s">
        <v>8392</v>
      </c>
      <c r="O377" s="54" t="s">
        <v>47</v>
      </c>
      <c r="P377" s="54" t="s">
        <v>47</v>
      </c>
      <c r="Q377" s="54" t="s">
        <v>606</v>
      </c>
      <c r="R377" s="54" t="s">
        <v>56</v>
      </c>
      <c r="S377" s="54" t="s">
        <v>56</v>
      </c>
      <c r="T377" s="54" t="s">
        <v>55</v>
      </c>
      <c r="AR377" s="54" t="s">
        <v>47</v>
      </c>
      <c r="AS377" s="54" t="s">
        <v>47</v>
      </c>
      <c r="AU377" s="54" t="s">
        <v>8393</v>
      </c>
      <c r="AV377" s="50">
        <v>374</v>
      </c>
    </row>
    <row r="378" spans="1:48" ht="30.95" customHeight="1">
      <c r="A378" s="60" t="s">
        <v>624</v>
      </c>
      <c r="B378" s="60" t="s">
        <v>635</v>
      </c>
      <c r="C378" s="60" t="s">
        <v>71</v>
      </c>
      <c r="D378" s="61">
        <v>37.81</v>
      </c>
      <c r="E378" s="104"/>
      <c r="F378" s="104"/>
      <c r="G378" s="104"/>
      <c r="H378" s="104"/>
      <c r="I378" s="104"/>
      <c r="J378" s="104"/>
      <c r="K378" s="104"/>
      <c r="L378" s="104"/>
      <c r="M378" s="60" t="s">
        <v>634</v>
      </c>
      <c r="N378" s="54" t="s">
        <v>8394</v>
      </c>
      <c r="O378" s="54" t="s">
        <v>47</v>
      </c>
      <c r="P378" s="54" t="s">
        <v>47</v>
      </c>
      <c r="Q378" s="54" t="s">
        <v>606</v>
      </c>
      <c r="R378" s="54" t="s">
        <v>56</v>
      </c>
      <c r="S378" s="54" t="s">
        <v>56</v>
      </c>
      <c r="T378" s="54" t="s">
        <v>55</v>
      </c>
      <c r="AR378" s="54" t="s">
        <v>47</v>
      </c>
      <c r="AS378" s="54" t="s">
        <v>47</v>
      </c>
      <c r="AU378" s="54" t="s">
        <v>8395</v>
      </c>
      <c r="AV378" s="50">
        <v>375</v>
      </c>
    </row>
    <row r="379" spans="1:48" ht="30.95" customHeight="1">
      <c r="A379" s="61"/>
      <c r="B379" s="61"/>
      <c r="C379" s="61"/>
      <c r="D379" s="61"/>
      <c r="E379" s="104"/>
      <c r="F379" s="104"/>
      <c r="G379" s="104"/>
      <c r="H379" s="104"/>
      <c r="I379" s="104"/>
      <c r="J379" s="104"/>
      <c r="K379" s="104"/>
      <c r="L379" s="104"/>
      <c r="M379" s="61"/>
      <c r="Q379" s="54" t="s">
        <v>606</v>
      </c>
    </row>
    <row r="380" spans="1:48" ht="30.95" customHeight="1">
      <c r="A380" s="61"/>
      <c r="B380" s="61"/>
      <c r="C380" s="61"/>
      <c r="D380" s="61"/>
      <c r="E380" s="104"/>
      <c r="F380" s="104"/>
      <c r="G380" s="104"/>
      <c r="H380" s="104"/>
      <c r="I380" s="104"/>
      <c r="J380" s="104"/>
      <c r="K380" s="104"/>
      <c r="L380" s="104"/>
      <c r="M380" s="61"/>
      <c r="Q380" s="54" t="s">
        <v>606</v>
      </c>
    </row>
    <row r="381" spans="1:48" ht="30.95" customHeight="1">
      <c r="A381" s="61"/>
      <c r="B381" s="61"/>
      <c r="C381" s="61"/>
      <c r="D381" s="61"/>
      <c r="E381" s="104"/>
      <c r="F381" s="104"/>
      <c r="G381" s="104"/>
      <c r="H381" s="104"/>
      <c r="I381" s="104"/>
      <c r="J381" s="104"/>
      <c r="K381" s="104"/>
      <c r="L381" s="104"/>
      <c r="M381" s="61"/>
      <c r="Q381" s="54" t="s">
        <v>606</v>
      </c>
    </row>
    <row r="382" spans="1:48" ht="30.95" customHeight="1">
      <c r="A382" s="61"/>
      <c r="B382" s="61"/>
      <c r="C382" s="61"/>
      <c r="D382" s="61"/>
      <c r="E382" s="104"/>
      <c r="F382" s="104"/>
      <c r="G382" s="104"/>
      <c r="H382" s="104"/>
      <c r="I382" s="104"/>
      <c r="J382" s="104"/>
      <c r="K382" s="104"/>
      <c r="L382" s="104"/>
      <c r="M382" s="61"/>
      <c r="Q382" s="54" t="s">
        <v>606</v>
      </c>
    </row>
    <row r="383" spans="1:48" ht="30.95" customHeight="1">
      <c r="A383" s="61"/>
      <c r="B383" s="61"/>
      <c r="C383" s="61"/>
      <c r="D383" s="61"/>
      <c r="E383" s="104"/>
      <c r="F383" s="104"/>
      <c r="G383" s="104"/>
      <c r="H383" s="104"/>
      <c r="I383" s="104"/>
      <c r="J383" s="104"/>
      <c r="K383" s="104"/>
      <c r="L383" s="104"/>
      <c r="M383" s="61"/>
      <c r="Q383" s="54" t="s">
        <v>606</v>
      </c>
    </row>
    <row r="384" spans="1:48" ht="30.95" customHeight="1">
      <c r="A384" s="61"/>
      <c r="B384" s="61"/>
      <c r="C384" s="61"/>
      <c r="D384" s="61"/>
      <c r="E384" s="104"/>
      <c r="F384" s="104"/>
      <c r="G384" s="104"/>
      <c r="H384" s="104"/>
      <c r="I384" s="104"/>
      <c r="J384" s="104"/>
      <c r="K384" s="104"/>
      <c r="L384" s="104"/>
      <c r="M384" s="61"/>
      <c r="Q384" s="54" t="s">
        <v>606</v>
      </c>
    </row>
    <row r="385" spans="1:48" ht="30.95" customHeight="1">
      <c r="A385" s="61"/>
      <c r="B385" s="61"/>
      <c r="C385" s="61"/>
      <c r="D385" s="61"/>
      <c r="E385" s="104"/>
      <c r="F385" s="104"/>
      <c r="G385" s="104"/>
      <c r="H385" s="104"/>
      <c r="I385" s="104"/>
      <c r="J385" s="104"/>
      <c r="K385" s="104"/>
      <c r="L385" s="104"/>
      <c r="M385" s="61"/>
      <c r="Q385" s="54" t="s">
        <v>606</v>
      </c>
    </row>
    <row r="386" spans="1:48" ht="30.95" customHeight="1">
      <c r="A386" s="61"/>
      <c r="B386" s="61"/>
      <c r="C386" s="61"/>
      <c r="D386" s="61"/>
      <c r="E386" s="104"/>
      <c r="F386" s="104"/>
      <c r="G386" s="104"/>
      <c r="H386" s="104"/>
      <c r="I386" s="104"/>
      <c r="J386" s="104"/>
      <c r="K386" s="104"/>
      <c r="L386" s="104"/>
      <c r="M386" s="61"/>
      <c r="Q386" s="54" t="s">
        <v>606</v>
      </c>
    </row>
    <row r="387" spans="1:48" ht="30.95" customHeight="1">
      <c r="A387" s="60" t="s">
        <v>77</v>
      </c>
      <c r="B387" s="61"/>
      <c r="C387" s="61"/>
      <c r="D387" s="61"/>
      <c r="E387" s="104"/>
      <c r="F387" s="104"/>
      <c r="G387" s="104"/>
      <c r="H387" s="104"/>
      <c r="I387" s="104"/>
      <c r="J387" s="104"/>
      <c r="K387" s="104"/>
      <c r="L387" s="104"/>
      <c r="M387" s="61"/>
      <c r="N387" s="50" t="s">
        <v>78</v>
      </c>
    </row>
    <row r="388" spans="1:48" ht="30.95" customHeight="1">
      <c r="A388" s="60" t="s">
        <v>637</v>
      </c>
      <c r="B388" s="60" t="s">
        <v>8292</v>
      </c>
      <c r="C388" s="61"/>
      <c r="D388" s="61"/>
      <c r="E388" s="104"/>
      <c r="F388" s="104"/>
      <c r="G388" s="104"/>
      <c r="H388" s="104"/>
      <c r="I388" s="104"/>
      <c r="J388" s="104"/>
      <c r="K388" s="104"/>
      <c r="L388" s="104"/>
      <c r="M388" s="61"/>
      <c r="Q388" s="54" t="s">
        <v>638</v>
      </c>
    </row>
    <row r="389" spans="1:48" ht="30.95" customHeight="1">
      <c r="A389" s="60" t="s">
        <v>639</v>
      </c>
      <c r="B389" s="60" t="s">
        <v>640</v>
      </c>
      <c r="C389" s="60" t="s">
        <v>71</v>
      </c>
      <c r="D389" s="61">
        <v>1376</v>
      </c>
      <c r="E389" s="104"/>
      <c r="F389" s="104"/>
      <c r="G389" s="104"/>
      <c r="H389" s="104"/>
      <c r="I389" s="104"/>
      <c r="J389" s="104"/>
      <c r="K389" s="104"/>
      <c r="L389" s="104"/>
      <c r="M389" s="60" t="s">
        <v>1159</v>
      </c>
      <c r="N389" s="54" t="s">
        <v>8396</v>
      </c>
      <c r="O389" s="54" t="s">
        <v>47</v>
      </c>
      <c r="P389" s="54" t="s">
        <v>47</v>
      </c>
      <c r="Q389" s="54" t="s">
        <v>638</v>
      </c>
      <c r="R389" s="54" t="s">
        <v>56</v>
      </c>
      <c r="S389" s="54" t="s">
        <v>56</v>
      </c>
      <c r="T389" s="54" t="s">
        <v>55</v>
      </c>
      <c r="AR389" s="54" t="s">
        <v>47</v>
      </c>
      <c r="AS389" s="54" t="s">
        <v>47</v>
      </c>
      <c r="AU389" s="54" t="s">
        <v>8397</v>
      </c>
      <c r="AV389" s="50">
        <v>376</v>
      </c>
    </row>
    <row r="390" spans="1:48" ht="30.95" customHeight="1">
      <c r="A390" s="60" t="s">
        <v>642</v>
      </c>
      <c r="B390" s="60" t="s">
        <v>643</v>
      </c>
      <c r="C390" s="60" t="s">
        <v>71</v>
      </c>
      <c r="D390" s="61">
        <v>396</v>
      </c>
      <c r="E390" s="104"/>
      <c r="F390" s="104"/>
      <c r="G390" s="104"/>
      <c r="H390" s="104"/>
      <c r="I390" s="104"/>
      <c r="J390" s="104"/>
      <c r="K390" s="104"/>
      <c r="L390" s="104"/>
      <c r="M390" s="60" t="s">
        <v>641</v>
      </c>
      <c r="N390" s="54" t="s">
        <v>8398</v>
      </c>
      <c r="O390" s="54" t="s">
        <v>47</v>
      </c>
      <c r="P390" s="54" t="s">
        <v>47</v>
      </c>
      <c r="Q390" s="54" t="s">
        <v>638</v>
      </c>
      <c r="R390" s="54" t="s">
        <v>56</v>
      </c>
      <c r="S390" s="54" t="s">
        <v>56</v>
      </c>
      <c r="T390" s="54" t="s">
        <v>55</v>
      </c>
      <c r="AR390" s="54" t="s">
        <v>47</v>
      </c>
      <c r="AS390" s="54" t="s">
        <v>47</v>
      </c>
      <c r="AU390" s="54" t="s">
        <v>8399</v>
      </c>
      <c r="AV390" s="50">
        <v>377</v>
      </c>
    </row>
    <row r="391" spans="1:48" ht="30.95" customHeight="1">
      <c r="A391" s="60" t="s">
        <v>645</v>
      </c>
      <c r="B391" s="60" t="s">
        <v>646</v>
      </c>
      <c r="C391" s="60" t="s">
        <v>53</v>
      </c>
      <c r="D391" s="61">
        <v>769</v>
      </c>
      <c r="E391" s="104"/>
      <c r="F391" s="104"/>
      <c r="G391" s="104"/>
      <c r="H391" s="104"/>
      <c r="I391" s="104"/>
      <c r="J391" s="104"/>
      <c r="K391" s="104"/>
      <c r="L391" s="104"/>
      <c r="M391" s="60" t="s">
        <v>644</v>
      </c>
      <c r="N391" s="54" t="s">
        <v>8400</v>
      </c>
      <c r="O391" s="54" t="s">
        <v>47</v>
      </c>
      <c r="P391" s="54" t="s">
        <v>47</v>
      </c>
      <c r="Q391" s="54" t="s">
        <v>638</v>
      </c>
      <c r="R391" s="54" t="s">
        <v>56</v>
      </c>
      <c r="S391" s="54" t="s">
        <v>56</v>
      </c>
      <c r="T391" s="54" t="s">
        <v>55</v>
      </c>
      <c r="AR391" s="54" t="s">
        <v>47</v>
      </c>
      <c r="AS391" s="54" t="s">
        <v>47</v>
      </c>
      <c r="AU391" s="54" t="s">
        <v>8401</v>
      </c>
      <c r="AV391" s="50">
        <v>378</v>
      </c>
    </row>
    <row r="392" spans="1:48" ht="30.95" customHeight="1">
      <c r="A392" s="60" t="s">
        <v>648</v>
      </c>
      <c r="B392" s="60" t="s">
        <v>649</v>
      </c>
      <c r="C392" s="60" t="s">
        <v>53</v>
      </c>
      <c r="D392" s="61">
        <v>150</v>
      </c>
      <c r="E392" s="104"/>
      <c r="F392" s="104"/>
      <c r="G392" s="104"/>
      <c r="H392" s="104"/>
      <c r="I392" s="104"/>
      <c r="J392" s="104"/>
      <c r="K392" s="104"/>
      <c r="L392" s="104"/>
      <c r="M392" s="60" t="s">
        <v>647</v>
      </c>
      <c r="N392" s="54" t="s">
        <v>8402</v>
      </c>
      <c r="O392" s="54" t="s">
        <v>47</v>
      </c>
      <c r="P392" s="54" t="s">
        <v>47</v>
      </c>
      <c r="Q392" s="54" t="s">
        <v>638</v>
      </c>
      <c r="R392" s="54" t="s">
        <v>56</v>
      </c>
      <c r="S392" s="54" t="s">
        <v>56</v>
      </c>
      <c r="T392" s="54" t="s">
        <v>55</v>
      </c>
      <c r="AR392" s="54" t="s">
        <v>47</v>
      </c>
      <c r="AS392" s="54" t="s">
        <v>47</v>
      </c>
      <c r="AU392" s="54" t="s">
        <v>8403</v>
      </c>
      <c r="AV392" s="50">
        <v>379</v>
      </c>
    </row>
    <row r="393" spans="1:48" ht="30.95" customHeight="1">
      <c r="A393" s="60" t="s">
        <v>651</v>
      </c>
      <c r="B393" s="60" t="s">
        <v>47</v>
      </c>
      <c r="C393" s="60" t="s">
        <v>53</v>
      </c>
      <c r="D393" s="61">
        <v>130</v>
      </c>
      <c r="E393" s="104"/>
      <c r="F393" s="104"/>
      <c r="G393" s="104"/>
      <c r="H393" s="104"/>
      <c r="I393" s="104"/>
      <c r="J393" s="104"/>
      <c r="K393" s="104"/>
      <c r="L393" s="104"/>
      <c r="M393" s="60" t="s">
        <v>1018</v>
      </c>
      <c r="N393" s="54" t="s">
        <v>8404</v>
      </c>
      <c r="O393" s="54" t="s">
        <v>47</v>
      </c>
      <c r="P393" s="54" t="s">
        <v>47</v>
      </c>
      <c r="Q393" s="54" t="s">
        <v>638</v>
      </c>
      <c r="R393" s="54" t="s">
        <v>56</v>
      </c>
      <c r="S393" s="54" t="s">
        <v>56</v>
      </c>
      <c r="T393" s="54" t="s">
        <v>55</v>
      </c>
      <c r="AR393" s="54" t="s">
        <v>47</v>
      </c>
      <c r="AS393" s="54" t="s">
        <v>47</v>
      </c>
      <c r="AU393" s="54" t="s">
        <v>8405</v>
      </c>
      <c r="AV393" s="50">
        <v>380</v>
      </c>
    </row>
    <row r="394" spans="1:48" ht="30.95" customHeight="1">
      <c r="A394" s="61"/>
      <c r="B394" s="61"/>
      <c r="C394" s="61"/>
      <c r="D394" s="61"/>
      <c r="E394" s="104"/>
      <c r="F394" s="104"/>
      <c r="G394" s="104"/>
      <c r="H394" s="104"/>
      <c r="I394" s="104"/>
      <c r="J394" s="104"/>
      <c r="K394" s="104"/>
      <c r="L394" s="104"/>
      <c r="M394" s="61"/>
      <c r="Q394" s="54" t="s">
        <v>638</v>
      </c>
    </row>
    <row r="395" spans="1:48" ht="30.95" customHeight="1">
      <c r="A395" s="61"/>
      <c r="B395" s="61"/>
      <c r="C395" s="61"/>
      <c r="D395" s="61"/>
      <c r="E395" s="104"/>
      <c r="F395" s="104"/>
      <c r="G395" s="104"/>
      <c r="H395" s="104"/>
      <c r="I395" s="104"/>
      <c r="J395" s="104"/>
      <c r="K395" s="104"/>
      <c r="L395" s="104"/>
      <c r="M395" s="61"/>
      <c r="Q395" s="54" t="s">
        <v>638</v>
      </c>
    </row>
    <row r="396" spans="1:48" ht="30.95" customHeight="1">
      <c r="A396" s="61"/>
      <c r="B396" s="61"/>
      <c r="C396" s="61"/>
      <c r="D396" s="61"/>
      <c r="E396" s="104"/>
      <c r="F396" s="104"/>
      <c r="G396" s="104"/>
      <c r="H396" s="104"/>
      <c r="I396" s="104"/>
      <c r="J396" s="104"/>
      <c r="K396" s="104"/>
      <c r="L396" s="104"/>
      <c r="M396" s="61"/>
      <c r="Q396" s="54" t="s">
        <v>638</v>
      </c>
    </row>
    <row r="397" spans="1:48" ht="30.95" customHeight="1">
      <c r="A397" s="61"/>
      <c r="B397" s="61"/>
      <c r="C397" s="61"/>
      <c r="D397" s="61"/>
      <c r="E397" s="104"/>
      <c r="F397" s="104"/>
      <c r="G397" s="104"/>
      <c r="H397" s="104"/>
      <c r="I397" s="104"/>
      <c r="J397" s="104"/>
      <c r="K397" s="104"/>
      <c r="L397" s="104"/>
      <c r="M397" s="61"/>
      <c r="Q397" s="54" t="s">
        <v>638</v>
      </c>
    </row>
    <row r="398" spans="1:48" ht="30.95" customHeight="1">
      <c r="A398" s="61"/>
      <c r="B398" s="61"/>
      <c r="C398" s="61"/>
      <c r="D398" s="61"/>
      <c r="E398" s="104"/>
      <c r="F398" s="104"/>
      <c r="G398" s="104"/>
      <c r="H398" s="104"/>
      <c r="I398" s="104"/>
      <c r="J398" s="104"/>
      <c r="K398" s="104"/>
      <c r="L398" s="104"/>
      <c r="M398" s="61"/>
      <c r="Q398" s="54" t="s">
        <v>638</v>
      </c>
    </row>
    <row r="399" spans="1:48" ht="30.95" customHeight="1">
      <c r="A399" s="61"/>
      <c r="B399" s="61"/>
      <c r="C399" s="61"/>
      <c r="D399" s="61"/>
      <c r="E399" s="104"/>
      <c r="F399" s="104"/>
      <c r="G399" s="104"/>
      <c r="H399" s="104"/>
      <c r="I399" s="104"/>
      <c r="J399" s="104"/>
      <c r="K399" s="104"/>
      <c r="L399" s="104"/>
      <c r="M399" s="61"/>
      <c r="Q399" s="54" t="s">
        <v>638</v>
      </c>
    </row>
    <row r="400" spans="1:48" ht="30.95" customHeight="1">
      <c r="A400" s="61"/>
      <c r="B400" s="61"/>
      <c r="C400" s="61"/>
      <c r="D400" s="61"/>
      <c r="E400" s="104"/>
      <c r="F400" s="104"/>
      <c r="G400" s="104"/>
      <c r="H400" s="104"/>
      <c r="I400" s="104"/>
      <c r="J400" s="104"/>
      <c r="K400" s="104"/>
      <c r="L400" s="104"/>
      <c r="M400" s="61"/>
      <c r="Q400" s="54" t="s">
        <v>638</v>
      </c>
    </row>
    <row r="401" spans="1:48" ht="30.95" customHeight="1">
      <c r="A401" s="61"/>
      <c r="B401" s="61"/>
      <c r="C401" s="61"/>
      <c r="D401" s="61"/>
      <c r="E401" s="104"/>
      <c r="F401" s="104"/>
      <c r="G401" s="104"/>
      <c r="H401" s="104"/>
      <c r="I401" s="104"/>
      <c r="J401" s="104"/>
      <c r="K401" s="104"/>
      <c r="L401" s="104"/>
      <c r="M401" s="61"/>
      <c r="Q401" s="54" t="s">
        <v>638</v>
      </c>
    </row>
    <row r="402" spans="1:48" ht="30.95" customHeight="1">
      <c r="A402" s="61"/>
      <c r="B402" s="61"/>
      <c r="C402" s="61"/>
      <c r="D402" s="61"/>
      <c r="E402" s="104"/>
      <c r="F402" s="104"/>
      <c r="G402" s="104"/>
      <c r="H402" s="104"/>
      <c r="I402" s="104"/>
      <c r="J402" s="104"/>
      <c r="K402" s="104"/>
      <c r="L402" s="104"/>
      <c r="M402" s="61"/>
      <c r="Q402" s="54" t="s">
        <v>638</v>
      </c>
    </row>
    <row r="403" spans="1:48" ht="30.95" customHeight="1">
      <c r="A403" s="61"/>
      <c r="B403" s="61"/>
      <c r="C403" s="61"/>
      <c r="D403" s="61"/>
      <c r="E403" s="104"/>
      <c r="F403" s="104"/>
      <c r="G403" s="104"/>
      <c r="H403" s="104"/>
      <c r="I403" s="104"/>
      <c r="J403" s="104"/>
      <c r="K403" s="104"/>
      <c r="L403" s="104"/>
      <c r="M403" s="61"/>
      <c r="Q403" s="54" t="s">
        <v>638</v>
      </c>
    </row>
    <row r="404" spans="1:48" ht="30.95" customHeight="1">
      <c r="A404" s="61"/>
      <c r="B404" s="61"/>
      <c r="C404" s="61"/>
      <c r="D404" s="61"/>
      <c r="E404" s="104"/>
      <c r="F404" s="104"/>
      <c r="G404" s="104"/>
      <c r="H404" s="104"/>
      <c r="I404" s="104"/>
      <c r="J404" s="104"/>
      <c r="K404" s="104"/>
      <c r="L404" s="104"/>
      <c r="M404" s="61"/>
      <c r="Q404" s="54" t="s">
        <v>638</v>
      </c>
    </row>
    <row r="405" spans="1:48" ht="30.95" customHeight="1">
      <c r="A405" s="61"/>
      <c r="B405" s="61"/>
      <c r="C405" s="61"/>
      <c r="D405" s="61"/>
      <c r="E405" s="104"/>
      <c r="F405" s="104"/>
      <c r="G405" s="104"/>
      <c r="H405" s="104"/>
      <c r="I405" s="104"/>
      <c r="J405" s="104"/>
      <c r="K405" s="104"/>
      <c r="L405" s="104"/>
      <c r="M405" s="61"/>
      <c r="Q405" s="54" t="s">
        <v>638</v>
      </c>
    </row>
    <row r="406" spans="1:48" ht="30.95" customHeight="1">
      <c r="A406" s="61"/>
      <c r="B406" s="61"/>
      <c r="C406" s="61"/>
      <c r="D406" s="61"/>
      <c r="E406" s="104"/>
      <c r="F406" s="104"/>
      <c r="G406" s="104"/>
      <c r="H406" s="104"/>
      <c r="I406" s="104"/>
      <c r="J406" s="104"/>
      <c r="K406" s="104"/>
      <c r="L406" s="104"/>
      <c r="M406" s="61"/>
      <c r="Q406" s="54" t="s">
        <v>638</v>
      </c>
    </row>
    <row r="407" spans="1:48" ht="30.95" customHeight="1">
      <c r="A407" s="61"/>
      <c r="B407" s="61"/>
      <c r="C407" s="61"/>
      <c r="D407" s="61"/>
      <c r="E407" s="104"/>
      <c r="F407" s="104"/>
      <c r="G407" s="104"/>
      <c r="H407" s="104"/>
      <c r="I407" s="104"/>
      <c r="J407" s="104"/>
      <c r="K407" s="104"/>
      <c r="L407" s="104"/>
      <c r="M407" s="61"/>
      <c r="Q407" s="54" t="s">
        <v>638</v>
      </c>
    </row>
    <row r="408" spans="1:48" ht="30.95" customHeight="1">
      <c r="A408" s="61"/>
      <c r="B408" s="61"/>
      <c r="C408" s="61"/>
      <c r="D408" s="61"/>
      <c r="E408" s="104"/>
      <c r="F408" s="104"/>
      <c r="G408" s="104"/>
      <c r="H408" s="104"/>
      <c r="I408" s="104"/>
      <c r="J408" s="104"/>
      <c r="K408" s="104"/>
      <c r="L408" s="104"/>
      <c r="M408" s="61"/>
      <c r="Q408" s="54" t="s">
        <v>638</v>
      </c>
    </row>
    <row r="409" spans="1:48" ht="30.95" customHeight="1">
      <c r="A409" s="61"/>
      <c r="B409" s="61"/>
      <c r="C409" s="61"/>
      <c r="D409" s="61"/>
      <c r="E409" s="104"/>
      <c r="F409" s="104"/>
      <c r="G409" s="104"/>
      <c r="H409" s="104"/>
      <c r="I409" s="104"/>
      <c r="J409" s="104"/>
      <c r="K409" s="104"/>
      <c r="L409" s="104"/>
      <c r="M409" s="61"/>
      <c r="Q409" s="54" t="s">
        <v>638</v>
      </c>
    </row>
    <row r="410" spans="1:48" ht="30.95" customHeight="1">
      <c r="A410" s="61"/>
      <c r="B410" s="61"/>
      <c r="C410" s="61"/>
      <c r="D410" s="61"/>
      <c r="E410" s="104"/>
      <c r="F410" s="104"/>
      <c r="G410" s="104"/>
      <c r="H410" s="104"/>
      <c r="I410" s="104"/>
      <c r="J410" s="104"/>
      <c r="K410" s="104"/>
      <c r="L410" s="104"/>
      <c r="M410" s="61"/>
      <c r="Q410" s="54" t="s">
        <v>638</v>
      </c>
    </row>
    <row r="411" spans="1:48" ht="30.95" customHeight="1">
      <c r="A411" s="60" t="s">
        <v>77</v>
      </c>
      <c r="B411" s="61"/>
      <c r="C411" s="61"/>
      <c r="D411" s="61"/>
      <c r="E411" s="104"/>
      <c r="F411" s="104"/>
      <c r="G411" s="104"/>
      <c r="H411" s="104"/>
      <c r="I411" s="104"/>
      <c r="J411" s="104"/>
      <c r="K411" s="104"/>
      <c r="L411" s="104"/>
      <c r="M411" s="61"/>
      <c r="N411" s="50" t="s">
        <v>78</v>
      </c>
    </row>
    <row r="412" spans="1:48" ht="30.95" customHeight="1">
      <c r="A412" s="60" t="s">
        <v>653</v>
      </c>
      <c r="B412" s="60" t="s">
        <v>130</v>
      </c>
      <c r="C412" s="61"/>
      <c r="D412" s="61"/>
      <c r="E412" s="104"/>
      <c r="F412" s="104"/>
      <c r="G412" s="104"/>
      <c r="H412" s="104"/>
      <c r="I412" s="104"/>
      <c r="J412" s="104"/>
      <c r="K412" s="104"/>
      <c r="L412" s="104"/>
      <c r="M412" s="61"/>
      <c r="Q412" s="54" t="s">
        <v>654</v>
      </c>
    </row>
    <row r="413" spans="1:48" ht="30.95" customHeight="1">
      <c r="A413" s="60" t="s">
        <v>655</v>
      </c>
      <c r="B413" s="60" t="s">
        <v>656</v>
      </c>
      <c r="C413" s="60" t="s">
        <v>71</v>
      </c>
      <c r="D413" s="61">
        <v>207</v>
      </c>
      <c r="E413" s="104"/>
      <c r="F413" s="104"/>
      <c r="G413" s="104"/>
      <c r="H413" s="104"/>
      <c r="I413" s="104"/>
      <c r="J413" s="104"/>
      <c r="K413" s="104"/>
      <c r="L413" s="104"/>
      <c r="M413" s="60" t="s">
        <v>657</v>
      </c>
      <c r="N413" s="54" t="s">
        <v>8406</v>
      </c>
      <c r="O413" s="54" t="s">
        <v>47</v>
      </c>
      <c r="P413" s="54" t="s">
        <v>47</v>
      </c>
      <c r="Q413" s="54" t="s">
        <v>654</v>
      </c>
      <c r="R413" s="54" t="s">
        <v>55</v>
      </c>
      <c r="S413" s="54" t="s">
        <v>56</v>
      </c>
      <c r="T413" s="54" t="s">
        <v>56</v>
      </c>
      <c r="AR413" s="54" t="s">
        <v>47</v>
      </c>
      <c r="AS413" s="54" t="s">
        <v>47</v>
      </c>
      <c r="AU413" s="54" t="s">
        <v>8407</v>
      </c>
      <c r="AV413" s="50">
        <v>298</v>
      </c>
    </row>
    <row r="414" spans="1:48" ht="30.95" customHeight="1">
      <c r="A414" s="60" t="s">
        <v>655</v>
      </c>
      <c r="B414" s="60" t="s">
        <v>658</v>
      </c>
      <c r="C414" s="60" t="s">
        <v>71</v>
      </c>
      <c r="D414" s="61">
        <v>79</v>
      </c>
      <c r="E414" s="104"/>
      <c r="F414" s="104"/>
      <c r="G414" s="104"/>
      <c r="H414" s="104"/>
      <c r="I414" s="104"/>
      <c r="J414" s="104"/>
      <c r="K414" s="104"/>
      <c r="L414" s="104"/>
      <c r="M414" s="60" t="s">
        <v>659</v>
      </c>
      <c r="N414" s="54" t="s">
        <v>8408</v>
      </c>
      <c r="O414" s="54" t="s">
        <v>47</v>
      </c>
      <c r="P414" s="54" t="s">
        <v>47</v>
      </c>
      <c r="Q414" s="54" t="s">
        <v>654</v>
      </c>
      <c r="R414" s="54" t="s">
        <v>55</v>
      </c>
      <c r="S414" s="54" t="s">
        <v>56</v>
      </c>
      <c r="T414" s="54" t="s">
        <v>56</v>
      </c>
      <c r="AR414" s="54" t="s">
        <v>47</v>
      </c>
      <c r="AS414" s="54" t="s">
        <v>47</v>
      </c>
      <c r="AU414" s="54" t="s">
        <v>8409</v>
      </c>
      <c r="AV414" s="50">
        <v>299</v>
      </c>
    </row>
    <row r="415" spans="1:48" ht="30.95" customHeight="1">
      <c r="A415" s="60" t="s">
        <v>655</v>
      </c>
      <c r="B415" s="60" t="s">
        <v>660</v>
      </c>
      <c r="C415" s="60" t="s">
        <v>71</v>
      </c>
      <c r="D415" s="61">
        <v>757</v>
      </c>
      <c r="E415" s="104"/>
      <c r="F415" s="104"/>
      <c r="G415" s="104"/>
      <c r="H415" s="104"/>
      <c r="I415" s="104"/>
      <c r="J415" s="104"/>
      <c r="K415" s="104"/>
      <c r="L415" s="104"/>
      <c r="M415" s="60" t="s">
        <v>661</v>
      </c>
      <c r="N415" s="54" t="s">
        <v>8410</v>
      </c>
      <c r="O415" s="54" t="s">
        <v>47</v>
      </c>
      <c r="P415" s="54" t="s">
        <v>47</v>
      </c>
      <c r="Q415" s="54" t="s">
        <v>654</v>
      </c>
      <c r="R415" s="54" t="s">
        <v>55</v>
      </c>
      <c r="S415" s="54" t="s">
        <v>56</v>
      </c>
      <c r="T415" s="54" t="s">
        <v>56</v>
      </c>
      <c r="AR415" s="54" t="s">
        <v>47</v>
      </c>
      <c r="AS415" s="54" t="s">
        <v>47</v>
      </c>
      <c r="AU415" s="54" t="s">
        <v>8411</v>
      </c>
      <c r="AV415" s="50">
        <v>300</v>
      </c>
    </row>
    <row r="416" spans="1:48" ht="30.95" customHeight="1">
      <c r="A416" s="60" t="s">
        <v>655</v>
      </c>
      <c r="B416" s="60" t="s">
        <v>662</v>
      </c>
      <c r="C416" s="60" t="s">
        <v>71</v>
      </c>
      <c r="D416" s="61">
        <v>181</v>
      </c>
      <c r="E416" s="104"/>
      <c r="F416" s="104"/>
      <c r="G416" s="104"/>
      <c r="H416" s="104"/>
      <c r="I416" s="104"/>
      <c r="J416" s="104"/>
      <c r="K416" s="104"/>
      <c r="L416" s="104"/>
      <c r="M416" s="60" t="s">
        <v>663</v>
      </c>
      <c r="N416" s="54" t="s">
        <v>8412</v>
      </c>
      <c r="O416" s="54" t="s">
        <v>47</v>
      </c>
      <c r="P416" s="54" t="s">
        <v>47</v>
      </c>
      <c r="Q416" s="54" t="s">
        <v>654</v>
      </c>
      <c r="R416" s="54" t="s">
        <v>55</v>
      </c>
      <c r="S416" s="54" t="s">
        <v>56</v>
      </c>
      <c r="T416" s="54" t="s">
        <v>56</v>
      </c>
      <c r="AR416" s="54" t="s">
        <v>47</v>
      </c>
      <c r="AS416" s="54" t="s">
        <v>47</v>
      </c>
      <c r="AU416" s="54" t="s">
        <v>8413</v>
      </c>
      <c r="AV416" s="50">
        <v>301</v>
      </c>
    </row>
    <row r="417" spans="1:48" ht="30.95" customHeight="1">
      <c r="A417" s="60" t="s">
        <v>655</v>
      </c>
      <c r="B417" s="60" t="s">
        <v>664</v>
      </c>
      <c r="C417" s="60" t="s">
        <v>71</v>
      </c>
      <c r="D417" s="61">
        <v>16</v>
      </c>
      <c r="E417" s="104"/>
      <c r="F417" s="104"/>
      <c r="G417" s="104"/>
      <c r="H417" s="104"/>
      <c r="I417" s="104"/>
      <c r="J417" s="104"/>
      <c r="K417" s="104"/>
      <c r="L417" s="104"/>
      <c r="M417" s="60" t="s">
        <v>665</v>
      </c>
      <c r="N417" s="54" t="s">
        <v>8414</v>
      </c>
      <c r="O417" s="54" t="s">
        <v>47</v>
      </c>
      <c r="P417" s="54" t="s">
        <v>47</v>
      </c>
      <c r="Q417" s="54" t="s">
        <v>654</v>
      </c>
      <c r="R417" s="54" t="s">
        <v>55</v>
      </c>
      <c r="S417" s="54" t="s">
        <v>56</v>
      </c>
      <c r="T417" s="54" t="s">
        <v>56</v>
      </c>
      <c r="AR417" s="54" t="s">
        <v>47</v>
      </c>
      <c r="AS417" s="54" t="s">
        <v>47</v>
      </c>
      <c r="AU417" s="54" t="s">
        <v>8415</v>
      </c>
      <c r="AV417" s="50">
        <v>303</v>
      </c>
    </row>
    <row r="418" spans="1:48" ht="30.95" customHeight="1">
      <c r="A418" s="60" t="s">
        <v>655</v>
      </c>
      <c r="B418" s="60" t="s">
        <v>666</v>
      </c>
      <c r="C418" s="60" t="s">
        <v>71</v>
      </c>
      <c r="D418" s="61">
        <v>89</v>
      </c>
      <c r="E418" s="104"/>
      <c r="F418" s="104"/>
      <c r="G418" s="104"/>
      <c r="H418" s="104"/>
      <c r="I418" s="104"/>
      <c r="J418" s="104"/>
      <c r="K418" s="104"/>
      <c r="L418" s="104"/>
      <c r="M418" s="60" t="s">
        <v>667</v>
      </c>
      <c r="N418" s="54" t="s">
        <v>8416</v>
      </c>
      <c r="O418" s="54" t="s">
        <v>47</v>
      </c>
      <c r="P418" s="54" t="s">
        <v>47</v>
      </c>
      <c r="Q418" s="54" t="s">
        <v>654</v>
      </c>
      <c r="R418" s="54" t="s">
        <v>55</v>
      </c>
      <c r="S418" s="54" t="s">
        <v>56</v>
      </c>
      <c r="T418" s="54" t="s">
        <v>56</v>
      </c>
      <c r="AR418" s="54" t="s">
        <v>47</v>
      </c>
      <c r="AS418" s="54" t="s">
        <v>47</v>
      </c>
      <c r="AU418" s="54" t="s">
        <v>8417</v>
      </c>
      <c r="AV418" s="50">
        <v>302</v>
      </c>
    </row>
    <row r="419" spans="1:48" ht="30.95" customHeight="1">
      <c r="A419" s="60" t="s">
        <v>655</v>
      </c>
      <c r="B419" s="60" t="s">
        <v>668</v>
      </c>
      <c r="C419" s="60" t="s">
        <v>71</v>
      </c>
      <c r="D419" s="61">
        <v>706</v>
      </c>
      <c r="E419" s="104"/>
      <c r="F419" s="104"/>
      <c r="G419" s="104"/>
      <c r="H419" s="104"/>
      <c r="I419" s="104"/>
      <c r="J419" s="104"/>
      <c r="K419" s="104"/>
      <c r="L419" s="104"/>
      <c r="M419" s="60" t="s">
        <v>669</v>
      </c>
      <c r="N419" s="54" t="s">
        <v>8418</v>
      </c>
      <c r="O419" s="54" t="s">
        <v>47</v>
      </c>
      <c r="P419" s="54" t="s">
        <v>47</v>
      </c>
      <c r="Q419" s="54" t="s">
        <v>654</v>
      </c>
      <c r="R419" s="54" t="s">
        <v>55</v>
      </c>
      <c r="S419" s="54" t="s">
        <v>56</v>
      </c>
      <c r="T419" s="54" t="s">
        <v>56</v>
      </c>
      <c r="AR419" s="54" t="s">
        <v>47</v>
      </c>
      <c r="AS419" s="54" t="s">
        <v>47</v>
      </c>
      <c r="AU419" s="54" t="s">
        <v>8419</v>
      </c>
      <c r="AV419" s="50">
        <v>304</v>
      </c>
    </row>
    <row r="420" spans="1:48" ht="30.95" customHeight="1">
      <c r="A420" s="60" t="s">
        <v>655</v>
      </c>
      <c r="B420" s="60" t="s">
        <v>670</v>
      </c>
      <c r="C420" s="60" t="s">
        <v>71</v>
      </c>
      <c r="D420" s="61">
        <v>191</v>
      </c>
      <c r="E420" s="104"/>
      <c r="F420" s="104"/>
      <c r="G420" s="104"/>
      <c r="H420" s="104"/>
      <c r="I420" s="104"/>
      <c r="J420" s="104"/>
      <c r="K420" s="104"/>
      <c r="L420" s="104"/>
      <c r="M420" s="60" t="s">
        <v>671</v>
      </c>
      <c r="N420" s="54" t="s">
        <v>8420</v>
      </c>
      <c r="O420" s="54" t="s">
        <v>47</v>
      </c>
      <c r="P420" s="54" t="s">
        <v>47</v>
      </c>
      <c r="Q420" s="54" t="s">
        <v>654</v>
      </c>
      <c r="R420" s="54" t="s">
        <v>55</v>
      </c>
      <c r="S420" s="54" t="s">
        <v>56</v>
      </c>
      <c r="T420" s="54" t="s">
        <v>56</v>
      </c>
      <c r="AR420" s="54" t="s">
        <v>47</v>
      </c>
      <c r="AS420" s="54" t="s">
        <v>47</v>
      </c>
      <c r="AU420" s="54" t="s">
        <v>8421</v>
      </c>
      <c r="AV420" s="50">
        <v>305</v>
      </c>
    </row>
    <row r="421" spans="1:48" ht="30.95" customHeight="1">
      <c r="A421" s="60" t="s">
        <v>672</v>
      </c>
      <c r="B421" s="60" t="s">
        <v>473</v>
      </c>
      <c r="C421" s="60" t="s">
        <v>71</v>
      </c>
      <c r="D421" s="61">
        <v>512</v>
      </c>
      <c r="E421" s="104"/>
      <c r="F421" s="104"/>
      <c r="G421" s="104"/>
      <c r="H421" s="104"/>
      <c r="I421" s="104"/>
      <c r="J421" s="104"/>
      <c r="K421" s="104"/>
      <c r="L421" s="104"/>
      <c r="M421" s="60" t="s">
        <v>673</v>
      </c>
      <c r="N421" s="54" t="s">
        <v>8422</v>
      </c>
      <c r="O421" s="54" t="s">
        <v>47</v>
      </c>
      <c r="P421" s="54" t="s">
        <v>47</v>
      </c>
      <c r="Q421" s="54" t="s">
        <v>654</v>
      </c>
      <c r="R421" s="54" t="s">
        <v>55</v>
      </c>
      <c r="S421" s="54" t="s">
        <v>56</v>
      </c>
      <c r="T421" s="54" t="s">
        <v>56</v>
      </c>
      <c r="AR421" s="54" t="s">
        <v>47</v>
      </c>
      <c r="AS421" s="54" t="s">
        <v>47</v>
      </c>
      <c r="AU421" s="54" t="s">
        <v>8423</v>
      </c>
      <c r="AV421" s="50">
        <v>306</v>
      </c>
    </row>
    <row r="422" spans="1:48" ht="30.95" customHeight="1">
      <c r="A422" s="60" t="s">
        <v>672</v>
      </c>
      <c r="B422" s="60" t="s">
        <v>303</v>
      </c>
      <c r="C422" s="60" t="s">
        <v>71</v>
      </c>
      <c r="D422" s="61">
        <v>917</v>
      </c>
      <c r="E422" s="104"/>
      <c r="F422" s="104"/>
      <c r="G422" s="104"/>
      <c r="H422" s="104"/>
      <c r="I422" s="104"/>
      <c r="J422" s="104"/>
      <c r="K422" s="104"/>
      <c r="L422" s="104"/>
      <c r="M422" s="60" t="s">
        <v>674</v>
      </c>
      <c r="N422" s="54" t="s">
        <v>8424</v>
      </c>
      <c r="O422" s="54" t="s">
        <v>47</v>
      </c>
      <c r="P422" s="54" t="s">
        <v>47</v>
      </c>
      <c r="Q422" s="54" t="s">
        <v>654</v>
      </c>
      <c r="R422" s="54" t="s">
        <v>55</v>
      </c>
      <c r="S422" s="54" t="s">
        <v>56</v>
      </c>
      <c r="T422" s="54" t="s">
        <v>56</v>
      </c>
      <c r="AR422" s="54" t="s">
        <v>47</v>
      </c>
      <c r="AS422" s="54" t="s">
        <v>47</v>
      </c>
      <c r="AU422" s="54" t="s">
        <v>8425</v>
      </c>
      <c r="AV422" s="50">
        <v>307</v>
      </c>
    </row>
    <row r="423" spans="1:48" ht="30.95" customHeight="1">
      <c r="A423" s="60" t="s">
        <v>675</v>
      </c>
      <c r="B423" s="60" t="s">
        <v>676</v>
      </c>
      <c r="C423" s="60" t="s">
        <v>71</v>
      </c>
      <c r="D423" s="61">
        <v>28</v>
      </c>
      <c r="E423" s="104"/>
      <c r="F423" s="104"/>
      <c r="G423" s="104"/>
      <c r="H423" s="104"/>
      <c r="I423" s="104"/>
      <c r="J423" s="104"/>
      <c r="K423" s="104"/>
      <c r="L423" s="104"/>
      <c r="M423" s="60" t="s">
        <v>677</v>
      </c>
      <c r="N423" s="54" t="s">
        <v>8426</v>
      </c>
      <c r="O423" s="54" t="s">
        <v>47</v>
      </c>
      <c r="P423" s="54" t="s">
        <v>47</v>
      </c>
      <c r="Q423" s="54" t="s">
        <v>654</v>
      </c>
      <c r="R423" s="54" t="s">
        <v>55</v>
      </c>
      <c r="S423" s="54" t="s">
        <v>56</v>
      </c>
      <c r="T423" s="54" t="s">
        <v>56</v>
      </c>
      <c r="AR423" s="54" t="s">
        <v>47</v>
      </c>
      <c r="AS423" s="54" t="s">
        <v>47</v>
      </c>
      <c r="AU423" s="54" t="s">
        <v>8427</v>
      </c>
      <c r="AV423" s="50">
        <v>308</v>
      </c>
    </row>
    <row r="424" spans="1:48" ht="30.95" customHeight="1">
      <c r="A424" s="60" t="s">
        <v>675</v>
      </c>
      <c r="B424" s="60" t="s">
        <v>678</v>
      </c>
      <c r="C424" s="60" t="s">
        <v>71</v>
      </c>
      <c r="D424" s="61">
        <v>1726</v>
      </c>
      <c r="E424" s="104"/>
      <c r="F424" s="104"/>
      <c r="G424" s="104"/>
      <c r="H424" s="104"/>
      <c r="I424" s="104"/>
      <c r="J424" s="104"/>
      <c r="K424" s="104"/>
      <c r="L424" s="104"/>
      <c r="M424" s="60" t="s">
        <v>679</v>
      </c>
      <c r="N424" s="54" t="s">
        <v>8428</v>
      </c>
      <c r="O424" s="54" t="s">
        <v>47</v>
      </c>
      <c r="P424" s="54" t="s">
        <v>47</v>
      </c>
      <c r="Q424" s="54" t="s">
        <v>654</v>
      </c>
      <c r="R424" s="54" t="s">
        <v>55</v>
      </c>
      <c r="S424" s="54" t="s">
        <v>56</v>
      </c>
      <c r="T424" s="54" t="s">
        <v>56</v>
      </c>
      <c r="AR424" s="54" t="s">
        <v>47</v>
      </c>
      <c r="AS424" s="54" t="s">
        <v>47</v>
      </c>
      <c r="AU424" s="54" t="s">
        <v>8429</v>
      </c>
      <c r="AV424" s="50">
        <v>309</v>
      </c>
    </row>
    <row r="425" spans="1:48" ht="30.95" customHeight="1">
      <c r="A425" s="60" t="s">
        <v>680</v>
      </c>
      <c r="B425" s="60" t="s">
        <v>681</v>
      </c>
      <c r="C425" s="60" t="s">
        <v>71</v>
      </c>
      <c r="D425" s="61">
        <v>27</v>
      </c>
      <c r="E425" s="104"/>
      <c r="F425" s="104"/>
      <c r="G425" s="104"/>
      <c r="H425" s="104"/>
      <c r="I425" s="104"/>
      <c r="J425" s="104"/>
      <c r="K425" s="104"/>
      <c r="L425" s="104"/>
      <c r="M425" s="60" t="s">
        <v>682</v>
      </c>
      <c r="N425" s="54" t="s">
        <v>8430</v>
      </c>
      <c r="O425" s="54" t="s">
        <v>47</v>
      </c>
      <c r="P425" s="54" t="s">
        <v>47</v>
      </c>
      <c r="Q425" s="54" t="s">
        <v>654</v>
      </c>
      <c r="R425" s="54" t="s">
        <v>55</v>
      </c>
      <c r="S425" s="54" t="s">
        <v>56</v>
      </c>
      <c r="T425" s="54" t="s">
        <v>56</v>
      </c>
      <c r="AR425" s="54" t="s">
        <v>47</v>
      </c>
      <c r="AS425" s="54" t="s">
        <v>47</v>
      </c>
      <c r="AU425" s="54" t="s">
        <v>8431</v>
      </c>
      <c r="AV425" s="50">
        <v>310</v>
      </c>
    </row>
    <row r="426" spans="1:48" ht="30.95" customHeight="1">
      <c r="A426" s="60" t="s">
        <v>683</v>
      </c>
      <c r="B426" s="60" t="s">
        <v>684</v>
      </c>
      <c r="C426" s="60" t="s">
        <v>71</v>
      </c>
      <c r="D426" s="61">
        <v>23</v>
      </c>
      <c r="E426" s="104"/>
      <c r="F426" s="104"/>
      <c r="G426" s="104"/>
      <c r="H426" s="104"/>
      <c r="I426" s="104"/>
      <c r="J426" s="104"/>
      <c r="K426" s="104"/>
      <c r="L426" s="104"/>
      <c r="M426" s="60" t="s">
        <v>685</v>
      </c>
      <c r="N426" s="54" t="s">
        <v>8432</v>
      </c>
      <c r="O426" s="54" t="s">
        <v>47</v>
      </c>
      <c r="P426" s="54" t="s">
        <v>47</v>
      </c>
      <c r="Q426" s="54" t="s">
        <v>654</v>
      </c>
      <c r="R426" s="54" t="s">
        <v>55</v>
      </c>
      <c r="S426" s="54" t="s">
        <v>56</v>
      </c>
      <c r="T426" s="54" t="s">
        <v>56</v>
      </c>
      <c r="AR426" s="54" t="s">
        <v>47</v>
      </c>
      <c r="AS426" s="54" t="s">
        <v>47</v>
      </c>
      <c r="AU426" s="54" t="s">
        <v>8433</v>
      </c>
      <c r="AV426" s="50">
        <v>311</v>
      </c>
    </row>
    <row r="427" spans="1:48" ht="30.95" customHeight="1">
      <c r="A427" s="60" t="s">
        <v>686</v>
      </c>
      <c r="B427" s="60" t="s">
        <v>47</v>
      </c>
      <c r="C427" s="60" t="s">
        <v>53</v>
      </c>
      <c r="D427" s="61">
        <v>699</v>
      </c>
      <c r="E427" s="104"/>
      <c r="F427" s="104"/>
      <c r="G427" s="104"/>
      <c r="H427" s="104"/>
      <c r="I427" s="104"/>
      <c r="J427" s="104"/>
      <c r="K427" s="104"/>
      <c r="L427" s="104"/>
      <c r="M427" s="60" t="s">
        <v>687</v>
      </c>
      <c r="N427" s="54" t="s">
        <v>8434</v>
      </c>
      <c r="O427" s="54" t="s">
        <v>47</v>
      </c>
      <c r="P427" s="54" t="s">
        <v>47</v>
      </c>
      <c r="Q427" s="54" t="s">
        <v>654</v>
      </c>
      <c r="R427" s="54" t="s">
        <v>55</v>
      </c>
      <c r="S427" s="54" t="s">
        <v>56</v>
      </c>
      <c r="T427" s="54" t="s">
        <v>56</v>
      </c>
      <c r="AR427" s="54" t="s">
        <v>47</v>
      </c>
      <c r="AS427" s="54" t="s">
        <v>47</v>
      </c>
      <c r="AU427" s="54" t="s">
        <v>8435</v>
      </c>
      <c r="AV427" s="50">
        <v>312</v>
      </c>
    </row>
    <row r="428" spans="1:48" ht="30.95" customHeight="1">
      <c r="A428" s="60" t="s">
        <v>688</v>
      </c>
      <c r="B428" s="60" t="s">
        <v>689</v>
      </c>
      <c r="C428" s="60" t="s">
        <v>53</v>
      </c>
      <c r="D428" s="61">
        <v>32</v>
      </c>
      <c r="E428" s="104"/>
      <c r="F428" s="104"/>
      <c r="G428" s="104"/>
      <c r="H428" s="104"/>
      <c r="I428" s="104"/>
      <c r="J428" s="104"/>
      <c r="K428" s="104"/>
      <c r="L428" s="104"/>
      <c r="M428" s="60" t="s">
        <v>690</v>
      </c>
      <c r="N428" s="54" t="s">
        <v>8436</v>
      </c>
      <c r="O428" s="54" t="s">
        <v>47</v>
      </c>
      <c r="P428" s="54" t="s">
        <v>47</v>
      </c>
      <c r="Q428" s="54" t="s">
        <v>654</v>
      </c>
      <c r="R428" s="54" t="s">
        <v>55</v>
      </c>
      <c r="S428" s="54" t="s">
        <v>56</v>
      </c>
      <c r="T428" s="54" t="s">
        <v>56</v>
      </c>
      <c r="AR428" s="54" t="s">
        <v>47</v>
      </c>
      <c r="AS428" s="54" t="s">
        <v>47</v>
      </c>
      <c r="AU428" s="54" t="s">
        <v>8437</v>
      </c>
      <c r="AV428" s="50">
        <v>313</v>
      </c>
    </row>
    <row r="429" spans="1:48" ht="30.95" customHeight="1">
      <c r="A429" s="60" t="s">
        <v>691</v>
      </c>
      <c r="B429" s="60" t="s">
        <v>47</v>
      </c>
      <c r="C429" s="60" t="s">
        <v>53</v>
      </c>
      <c r="D429" s="61">
        <v>506</v>
      </c>
      <c r="E429" s="104"/>
      <c r="F429" s="104"/>
      <c r="G429" s="104"/>
      <c r="H429" s="104"/>
      <c r="I429" s="104"/>
      <c r="J429" s="104"/>
      <c r="K429" s="104"/>
      <c r="L429" s="104"/>
      <c r="M429" s="60" t="s">
        <v>692</v>
      </c>
      <c r="N429" s="54" t="s">
        <v>8438</v>
      </c>
      <c r="O429" s="54" t="s">
        <v>47</v>
      </c>
      <c r="P429" s="54" t="s">
        <v>47</v>
      </c>
      <c r="Q429" s="54" t="s">
        <v>654</v>
      </c>
      <c r="R429" s="54" t="s">
        <v>55</v>
      </c>
      <c r="S429" s="54" t="s">
        <v>56</v>
      </c>
      <c r="T429" s="54" t="s">
        <v>56</v>
      </c>
      <c r="AR429" s="54" t="s">
        <v>47</v>
      </c>
      <c r="AS429" s="54" t="s">
        <v>47</v>
      </c>
      <c r="AU429" s="54" t="s">
        <v>8439</v>
      </c>
      <c r="AV429" s="50">
        <v>314</v>
      </c>
    </row>
    <row r="430" spans="1:48" ht="30.95" customHeight="1">
      <c r="A430" s="61"/>
      <c r="B430" s="61"/>
      <c r="C430" s="61"/>
      <c r="D430" s="61"/>
      <c r="E430" s="104"/>
      <c r="F430" s="104"/>
      <c r="G430" s="104"/>
      <c r="H430" s="104"/>
      <c r="I430" s="104"/>
      <c r="J430" s="104"/>
      <c r="K430" s="104"/>
      <c r="L430" s="104"/>
      <c r="M430" s="61"/>
      <c r="Q430" s="54" t="s">
        <v>654</v>
      </c>
    </row>
    <row r="431" spans="1:48" ht="30.95" customHeight="1">
      <c r="A431" s="61"/>
      <c r="B431" s="61"/>
      <c r="C431" s="61"/>
      <c r="D431" s="61"/>
      <c r="E431" s="104"/>
      <c r="F431" s="104"/>
      <c r="G431" s="104"/>
      <c r="H431" s="104"/>
      <c r="I431" s="104"/>
      <c r="J431" s="104"/>
      <c r="K431" s="104"/>
      <c r="L431" s="104"/>
      <c r="M431" s="61"/>
      <c r="Q431" s="54" t="s">
        <v>654</v>
      </c>
    </row>
    <row r="432" spans="1:48" ht="30.95" customHeight="1">
      <c r="A432" s="61"/>
      <c r="B432" s="61"/>
      <c r="C432" s="61"/>
      <c r="D432" s="61"/>
      <c r="E432" s="104"/>
      <c r="F432" s="104"/>
      <c r="G432" s="104"/>
      <c r="H432" s="104"/>
      <c r="I432" s="104"/>
      <c r="J432" s="104"/>
      <c r="K432" s="104"/>
      <c r="L432" s="104"/>
      <c r="M432" s="61"/>
      <c r="Q432" s="54" t="s">
        <v>654</v>
      </c>
    </row>
    <row r="433" spans="1:48" ht="30.95" customHeight="1">
      <c r="A433" s="61"/>
      <c r="B433" s="61"/>
      <c r="C433" s="61"/>
      <c r="D433" s="61"/>
      <c r="E433" s="104"/>
      <c r="F433" s="104"/>
      <c r="G433" s="104"/>
      <c r="H433" s="104"/>
      <c r="I433" s="104"/>
      <c r="J433" s="104"/>
      <c r="K433" s="104"/>
      <c r="L433" s="104"/>
      <c r="M433" s="61"/>
      <c r="Q433" s="54" t="s">
        <v>654</v>
      </c>
    </row>
    <row r="434" spans="1:48" ht="30.95" customHeight="1">
      <c r="A434" s="61"/>
      <c r="B434" s="61"/>
      <c r="C434" s="61"/>
      <c r="D434" s="61"/>
      <c r="E434" s="104"/>
      <c r="F434" s="104"/>
      <c r="G434" s="104"/>
      <c r="H434" s="104"/>
      <c r="I434" s="104"/>
      <c r="J434" s="104"/>
      <c r="K434" s="104"/>
      <c r="L434" s="104"/>
      <c r="M434" s="61"/>
      <c r="Q434" s="54" t="s">
        <v>654</v>
      </c>
    </row>
    <row r="435" spans="1:48" ht="30.95" customHeight="1">
      <c r="A435" s="60" t="s">
        <v>77</v>
      </c>
      <c r="B435" s="61"/>
      <c r="C435" s="61"/>
      <c r="D435" s="61"/>
      <c r="E435" s="104"/>
      <c r="F435" s="104"/>
      <c r="G435" s="104"/>
      <c r="H435" s="104"/>
      <c r="I435" s="104"/>
      <c r="J435" s="104"/>
      <c r="K435" s="104"/>
      <c r="L435" s="104"/>
      <c r="M435" s="61"/>
      <c r="N435" s="50" t="s">
        <v>78</v>
      </c>
    </row>
    <row r="436" spans="1:48" ht="30.95" customHeight="1">
      <c r="A436" s="60" t="s">
        <v>693</v>
      </c>
      <c r="B436" s="60" t="s">
        <v>8025</v>
      </c>
      <c r="C436" s="61"/>
      <c r="D436" s="61"/>
      <c r="E436" s="104"/>
      <c r="F436" s="104"/>
      <c r="G436" s="104"/>
      <c r="H436" s="104"/>
      <c r="I436" s="104"/>
      <c r="J436" s="104"/>
      <c r="K436" s="104"/>
      <c r="L436" s="104"/>
      <c r="M436" s="61"/>
      <c r="Q436" s="54" t="s">
        <v>694</v>
      </c>
    </row>
    <row r="437" spans="1:48" ht="30.95" customHeight="1">
      <c r="A437" s="60" t="s">
        <v>695</v>
      </c>
      <c r="B437" s="60" t="s">
        <v>696</v>
      </c>
      <c r="C437" s="60" t="s">
        <v>59</v>
      </c>
      <c r="D437" s="61">
        <v>3</v>
      </c>
      <c r="E437" s="104"/>
      <c r="F437" s="104"/>
      <c r="G437" s="104"/>
      <c r="H437" s="104"/>
      <c r="I437" s="104"/>
      <c r="J437" s="104"/>
      <c r="K437" s="104"/>
      <c r="L437" s="104"/>
      <c r="M437" s="60" t="s">
        <v>697</v>
      </c>
      <c r="N437" s="54" t="s">
        <v>8440</v>
      </c>
      <c r="O437" s="54" t="s">
        <v>47</v>
      </c>
      <c r="P437" s="54" t="s">
        <v>47</v>
      </c>
      <c r="Q437" s="54" t="s">
        <v>694</v>
      </c>
      <c r="R437" s="54" t="s">
        <v>56</v>
      </c>
      <c r="S437" s="54" t="s">
        <v>56</v>
      </c>
      <c r="T437" s="54" t="s">
        <v>55</v>
      </c>
      <c r="AR437" s="54" t="s">
        <v>47</v>
      </c>
      <c r="AS437" s="54" t="s">
        <v>47</v>
      </c>
      <c r="AU437" s="54" t="s">
        <v>8441</v>
      </c>
      <c r="AV437" s="50">
        <v>119</v>
      </c>
    </row>
    <row r="438" spans="1:48" ht="30.95" customHeight="1">
      <c r="A438" s="60" t="s">
        <v>698</v>
      </c>
      <c r="B438" s="60" t="s">
        <v>699</v>
      </c>
      <c r="C438" s="60" t="s">
        <v>59</v>
      </c>
      <c r="D438" s="61">
        <v>4</v>
      </c>
      <c r="E438" s="104"/>
      <c r="F438" s="104"/>
      <c r="G438" s="104"/>
      <c r="H438" s="104"/>
      <c r="I438" s="104"/>
      <c r="J438" s="104"/>
      <c r="K438" s="104"/>
      <c r="L438" s="104"/>
      <c r="M438" s="60" t="s">
        <v>359</v>
      </c>
      <c r="N438" s="54" t="s">
        <v>8442</v>
      </c>
      <c r="O438" s="54" t="s">
        <v>47</v>
      </c>
      <c r="P438" s="54" t="s">
        <v>47</v>
      </c>
      <c r="Q438" s="54" t="s">
        <v>694</v>
      </c>
      <c r="R438" s="54" t="s">
        <v>56</v>
      </c>
      <c r="S438" s="54" t="s">
        <v>56</v>
      </c>
      <c r="T438" s="54" t="s">
        <v>55</v>
      </c>
      <c r="AR438" s="54" t="s">
        <v>47</v>
      </c>
      <c r="AS438" s="54" t="s">
        <v>47</v>
      </c>
      <c r="AU438" s="54" t="s">
        <v>8443</v>
      </c>
      <c r="AV438" s="50">
        <v>120</v>
      </c>
    </row>
    <row r="439" spans="1:48" ht="30.95" customHeight="1">
      <c r="A439" s="60" t="s">
        <v>701</v>
      </c>
      <c r="B439" s="60" t="s">
        <v>702</v>
      </c>
      <c r="C439" s="60" t="s">
        <v>59</v>
      </c>
      <c r="D439" s="61">
        <v>2</v>
      </c>
      <c r="E439" s="104"/>
      <c r="F439" s="104"/>
      <c r="G439" s="104"/>
      <c r="H439" s="104"/>
      <c r="I439" s="104"/>
      <c r="J439" s="104"/>
      <c r="K439" s="104"/>
      <c r="L439" s="104"/>
      <c r="M439" s="60" t="s">
        <v>1943</v>
      </c>
      <c r="N439" s="54" t="s">
        <v>8444</v>
      </c>
      <c r="O439" s="54" t="s">
        <v>47</v>
      </c>
      <c r="P439" s="54" t="s">
        <v>47</v>
      </c>
      <c r="Q439" s="54" t="s">
        <v>694</v>
      </c>
      <c r="R439" s="54" t="s">
        <v>56</v>
      </c>
      <c r="S439" s="54" t="s">
        <v>56</v>
      </c>
      <c r="T439" s="54" t="s">
        <v>55</v>
      </c>
      <c r="AR439" s="54" t="s">
        <v>47</v>
      </c>
      <c r="AS439" s="54" t="s">
        <v>47</v>
      </c>
      <c r="AU439" s="54" t="s">
        <v>8445</v>
      </c>
      <c r="AV439" s="50">
        <v>476</v>
      </c>
    </row>
    <row r="440" spans="1:48" ht="30.95" customHeight="1">
      <c r="A440" s="60" t="s">
        <v>704</v>
      </c>
      <c r="B440" s="60" t="s">
        <v>705</v>
      </c>
      <c r="C440" s="60" t="s">
        <v>59</v>
      </c>
      <c r="D440" s="61">
        <v>22</v>
      </c>
      <c r="E440" s="104"/>
      <c r="F440" s="104"/>
      <c r="G440" s="104"/>
      <c r="H440" s="104"/>
      <c r="I440" s="104"/>
      <c r="J440" s="104"/>
      <c r="K440" s="104"/>
      <c r="L440" s="104"/>
      <c r="M440" s="60" t="s">
        <v>706</v>
      </c>
      <c r="N440" s="54" t="s">
        <v>8446</v>
      </c>
      <c r="O440" s="54" t="s">
        <v>47</v>
      </c>
      <c r="P440" s="54" t="s">
        <v>47</v>
      </c>
      <c r="Q440" s="54" t="s">
        <v>694</v>
      </c>
      <c r="R440" s="54" t="s">
        <v>55</v>
      </c>
      <c r="S440" s="54" t="s">
        <v>56</v>
      </c>
      <c r="T440" s="54" t="s">
        <v>56</v>
      </c>
      <c r="AR440" s="54" t="s">
        <v>47</v>
      </c>
      <c r="AS440" s="54" t="s">
        <v>47</v>
      </c>
      <c r="AU440" s="54" t="s">
        <v>8447</v>
      </c>
      <c r="AV440" s="50">
        <v>125</v>
      </c>
    </row>
    <row r="441" spans="1:48" ht="30.95" customHeight="1">
      <c r="A441" s="60" t="s">
        <v>707</v>
      </c>
      <c r="B441" s="60" t="s">
        <v>708</v>
      </c>
      <c r="C441" s="60" t="s">
        <v>59</v>
      </c>
      <c r="D441" s="61">
        <v>2</v>
      </c>
      <c r="E441" s="104"/>
      <c r="F441" s="104"/>
      <c r="G441" s="104"/>
      <c r="H441" s="104"/>
      <c r="I441" s="104"/>
      <c r="J441" s="104"/>
      <c r="K441" s="104"/>
      <c r="L441" s="104"/>
      <c r="M441" s="60" t="s">
        <v>709</v>
      </c>
      <c r="N441" s="54" t="s">
        <v>8448</v>
      </c>
      <c r="O441" s="54" t="s">
        <v>47</v>
      </c>
      <c r="P441" s="54" t="s">
        <v>47</v>
      </c>
      <c r="Q441" s="54" t="s">
        <v>694</v>
      </c>
      <c r="R441" s="54" t="s">
        <v>55</v>
      </c>
      <c r="S441" s="54" t="s">
        <v>56</v>
      </c>
      <c r="T441" s="54" t="s">
        <v>56</v>
      </c>
      <c r="AR441" s="54" t="s">
        <v>47</v>
      </c>
      <c r="AS441" s="54" t="s">
        <v>47</v>
      </c>
      <c r="AU441" s="54" t="s">
        <v>8449</v>
      </c>
      <c r="AV441" s="50">
        <v>126</v>
      </c>
    </row>
    <row r="442" spans="1:48" ht="30.95" customHeight="1">
      <c r="A442" s="60" t="s">
        <v>710</v>
      </c>
      <c r="B442" s="60" t="s">
        <v>711</v>
      </c>
      <c r="C442" s="60" t="s">
        <v>59</v>
      </c>
      <c r="D442" s="61">
        <v>1</v>
      </c>
      <c r="E442" s="104"/>
      <c r="F442" s="104"/>
      <c r="G442" s="104"/>
      <c r="H442" s="104"/>
      <c r="I442" s="104"/>
      <c r="J442" s="104"/>
      <c r="K442" s="104"/>
      <c r="L442" s="104"/>
      <c r="M442" s="60" t="s">
        <v>712</v>
      </c>
      <c r="N442" s="54" t="s">
        <v>8450</v>
      </c>
      <c r="O442" s="54" t="s">
        <v>47</v>
      </c>
      <c r="P442" s="54" t="s">
        <v>47</v>
      </c>
      <c r="Q442" s="54" t="s">
        <v>694</v>
      </c>
      <c r="R442" s="54" t="s">
        <v>55</v>
      </c>
      <c r="S442" s="54" t="s">
        <v>56</v>
      </c>
      <c r="T442" s="54" t="s">
        <v>56</v>
      </c>
      <c r="AR442" s="54" t="s">
        <v>47</v>
      </c>
      <c r="AS442" s="54" t="s">
        <v>47</v>
      </c>
      <c r="AU442" s="54" t="s">
        <v>8451</v>
      </c>
      <c r="AV442" s="50">
        <v>127</v>
      </c>
    </row>
    <row r="443" spans="1:48" ht="30.95" customHeight="1">
      <c r="A443" s="60" t="s">
        <v>713</v>
      </c>
      <c r="B443" s="60" t="s">
        <v>708</v>
      </c>
      <c r="C443" s="60" t="s">
        <v>59</v>
      </c>
      <c r="D443" s="61">
        <v>4</v>
      </c>
      <c r="E443" s="104"/>
      <c r="F443" s="104"/>
      <c r="G443" s="104"/>
      <c r="H443" s="104"/>
      <c r="I443" s="104"/>
      <c r="J443" s="104"/>
      <c r="K443" s="104"/>
      <c r="L443" s="104"/>
      <c r="M443" s="60" t="s">
        <v>714</v>
      </c>
      <c r="N443" s="54" t="s">
        <v>8452</v>
      </c>
      <c r="O443" s="54" t="s">
        <v>47</v>
      </c>
      <c r="P443" s="54" t="s">
        <v>47</v>
      </c>
      <c r="Q443" s="54" t="s">
        <v>694</v>
      </c>
      <c r="R443" s="54" t="s">
        <v>55</v>
      </c>
      <c r="S443" s="54" t="s">
        <v>56</v>
      </c>
      <c r="T443" s="54" t="s">
        <v>56</v>
      </c>
      <c r="AR443" s="54" t="s">
        <v>47</v>
      </c>
      <c r="AS443" s="54" t="s">
        <v>47</v>
      </c>
      <c r="AU443" s="54" t="s">
        <v>8453</v>
      </c>
      <c r="AV443" s="50">
        <v>128</v>
      </c>
    </row>
    <row r="444" spans="1:48" ht="30.95" customHeight="1">
      <c r="A444" s="60" t="s">
        <v>715</v>
      </c>
      <c r="B444" s="60" t="s">
        <v>716</v>
      </c>
      <c r="C444" s="60" t="s">
        <v>59</v>
      </c>
      <c r="D444" s="61">
        <v>1</v>
      </c>
      <c r="E444" s="104"/>
      <c r="F444" s="104"/>
      <c r="G444" s="104"/>
      <c r="H444" s="104"/>
      <c r="I444" s="104"/>
      <c r="J444" s="104"/>
      <c r="K444" s="104"/>
      <c r="L444" s="104"/>
      <c r="M444" s="60" t="s">
        <v>717</v>
      </c>
      <c r="N444" s="54" t="s">
        <v>8454</v>
      </c>
      <c r="O444" s="54" t="s">
        <v>47</v>
      </c>
      <c r="P444" s="54" t="s">
        <v>47</v>
      </c>
      <c r="Q444" s="54" t="s">
        <v>694</v>
      </c>
      <c r="R444" s="54" t="s">
        <v>56</v>
      </c>
      <c r="S444" s="54" t="s">
        <v>56</v>
      </c>
      <c r="T444" s="54" t="s">
        <v>55</v>
      </c>
      <c r="AR444" s="54" t="s">
        <v>47</v>
      </c>
      <c r="AS444" s="54" t="s">
        <v>47</v>
      </c>
      <c r="AU444" s="54" t="s">
        <v>8455</v>
      </c>
      <c r="AV444" s="50">
        <v>129</v>
      </c>
    </row>
    <row r="445" spans="1:48" ht="30.95" customHeight="1">
      <c r="A445" s="60" t="s">
        <v>718</v>
      </c>
      <c r="B445" s="60" t="s">
        <v>719</v>
      </c>
      <c r="C445" s="60" t="s">
        <v>59</v>
      </c>
      <c r="D445" s="61">
        <v>1</v>
      </c>
      <c r="E445" s="104"/>
      <c r="F445" s="104"/>
      <c r="G445" s="104"/>
      <c r="H445" s="104"/>
      <c r="I445" s="104"/>
      <c r="J445" s="104"/>
      <c r="K445" s="104"/>
      <c r="L445" s="104"/>
      <c r="M445" s="60" t="s">
        <v>720</v>
      </c>
      <c r="N445" s="54" t="s">
        <v>8456</v>
      </c>
      <c r="O445" s="54" t="s">
        <v>47</v>
      </c>
      <c r="P445" s="54" t="s">
        <v>47</v>
      </c>
      <c r="Q445" s="54" t="s">
        <v>694</v>
      </c>
      <c r="R445" s="54" t="s">
        <v>56</v>
      </c>
      <c r="S445" s="54" t="s">
        <v>56</v>
      </c>
      <c r="T445" s="54" t="s">
        <v>55</v>
      </c>
      <c r="AR445" s="54" t="s">
        <v>47</v>
      </c>
      <c r="AS445" s="54" t="s">
        <v>47</v>
      </c>
      <c r="AU445" s="54" t="s">
        <v>8457</v>
      </c>
      <c r="AV445" s="50">
        <v>130</v>
      </c>
    </row>
    <row r="446" spans="1:48" ht="30.95" customHeight="1">
      <c r="A446" s="60" t="s">
        <v>721</v>
      </c>
      <c r="B446" s="60" t="s">
        <v>722</v>
      </c>
      <c r="C446" s="60" t="s">
        <v>59</v>
      </c>
      <c r="D446" s="61">
        <v>1</v>
      </c>
      <c r="E446" s="104"/>
      <c r="F446" s="104"/>
      <c r="G446" s="104"/>
      <c r="H446" s="104"/>
      <c r="I446" s="104"/>
      <c r="J446" s="104"/>
      <c r="K446" s="104"/>
      <c r="L446" s="104"/>
      <c r="M446" s="60" t="s">
        <v>723</v>
      </c>
      <c r="N446" s="54" t="s">
        <v>8458</v>
      </c>
      <c r="O446" s="54" t="s">
        <v>47</v>
      </c>
      <c r="P446" s="54" t="s">
        <v>47</v>
      </c>
      <c r="Q446" s="54" t="s">
        <v>694</v>
      </c>
      <c r="R446" s="54" t="s">
        <v>56</v>
      </c>
      <c r="S446" s="54" t="s">
        <v>56</v>
      </c>
      <c r="T446" s="54" t="s">
        <v>55</v>
      </c>
      <c r="AR446" s="54" t="s">
        <v>47</v>
      </c>
      <c r="AS446" s="54" t="s">
        <v>47</v>
      </c>
      <c r="AU446" s="54" t="s">
        <v>8459</v>
      </c>
      <c r="AV446" s="50">
        <v>131</v>
      </c>
    </row>
    <row r="447" spans="1:48" ht="30.95" customHeight="1">
      <c r="A447" s="60" t="s">
        <v>724</v>
      </c>
      <c r="B447" s="60" t="s">
        <v>725</v>
      </c>
      <c r="C447" s="60" t="s">
        <v>59</v>
      </c>
      <c r="D447" s="61">
        <v>4</v>
      </c>
      <c r="E447" s="104"/>
      <c r="F447" s="104"/>
      <c r="G447" s="104"/>
      <c r="H447" s="104"/>
      <c r="I447" s="104"/>
      <c r="J447" s="104"/>
      <c r="K447" s="104"/>
      <c r="L447" s="104"/>
      <c r="M447" s="60" t="s">
        <v>726</v>
      </c>
      <c r="N447" s="54" t="s">
        <v>8460</v>
      </c>
      <c r="O447" s="54" t="s">
        <v>47</v>
      </c>
      <c r="P447" s="54" t="s">
        <v>47</v>
      </c>
      <c r="Q447" s="54" t="s">
        <v>694</v>
      </c>
      <c r="R447" s="54" t="s">
        <v>56</v>
      </c>
      <c r="S447" s="54" t="s">
        <v>56</v>
      </c>
      <c r="T447" s="54" t="s">
        <v>55</v>
      </c>
      <c r="AR447" s="54" t="s">
        <v>47</v>
      </c>
      <c r="AS447" s="54" t="s">
        <v>47</v>
      </c>
      <c r="AU447" s="54" t="s">
        <v>8461</v>
      </c>
      <c r="AV447" s="50">
        <v>132</v>
      </c>
    </row>
    <row r="448" spans="1:48" ht="30.95" customHeight="1">
      <c r="A448" s="60" t="s">
        <v>727</v>
      </c>
      <c r="B448" s="60" t="s">
        <v>728</v>
      </c>
      <c r="C448" s="60" t="s">
        <v>59</v>
      </c>
      <c r="D448" s="61">
        <v>1</v>
      </c>
      <c r="E448" s="104"/>
      <c r="F448" s="104"/>
      <c r="G448" s="104"/>
      <c r="H448" s="104"/>
      <c r="I448" s="104"/>
      <c r="J448" s="104"/>
      <c r="K448" s="104"/>
      <c r="L448" s="104"/>
      <c r="M448" s="60" t="s">
        <v>729</v>
      </c>
      <c r="N448" s="54" t="s">
        <v>8462</v>
      </c>
      <c r="O448" s="54" t="s">
        <v>47</v>
      </c>
      <c r="P448" s="54" t="s">
        <v>47</v>
      </c>
      <c r="Q448" s="54" t="s">
        <v>694</v>
      </c>
      <c r="R448" s="54" t="s">
        <v>56</v>
      </c>
      <c r="S448" s="54" t="s">
        <v>56</v>
      </c>
      <c r="T448" s="54" t="s">
        <v>55</v>
      </c>
      <c r="AR448" s="54" t="s">
        <v>47</v>
      </c>
      <c r="AS448" s="54" t="s">
        <v>47</v>
      </c>
      <c r="AU448" s="54" t="s">
        <v>8463</v>
      </c>
      <c r="AV448" s="50">
        <v>133</v>
      </c>
    </row>
    <row r="449" spans="1:48" ht="30.95" customHeight="1">
      <c r="A449" s="60" t="s">
        <v>730</v>
      </c>
      <c r="B449" s="60" t="s">
        <v>731</v>
      </c>
      <c r="C449" s="60" t="s">
        <v>59</v>
      </c>
      <c r="D449" s="61">
        <v>1</v>
      </c>
      <c r="E449" s="104"/>
      <c r="F449" s="104"/>
      <c r="G449" s="104"/>
      <c r="H449" s="104"/>
      <c r="I449" s="104"/>
      <c r="J449" s="104"/>
      <c r="K449" s="104"/>
      <c r="L449" s="104"/>
      <c r="M449" s="60" t="s">
        <v>732</v>
      </c>
      <c r="N449" s="54" t="s">
        <v>8464</v>
      </c>
      <c r="O449" s="54" t="s">
        <v>47</v>
      </c>
      <c r="P449" s="54" t="s">
        <v>47</v>
      </c>
      <c r="Q449" s="54" t="s">
        <v>694</v>
      </c>
      <c r="R449" s="54" t="s">
        <v>56</v>
      </c>
      <c r="S449" s="54" t="s">
        <v>56</v>
      </c>
      <c r="T449" s="54" t="s">
        <v>55</v>
      </c>
      <c r="AR449" s="54" t="s">
        <v>47</v>
      </c>
      <c r="AS449" s="54" t="s">
        <v>47</v>
      </c>
      <c r="AU449" s="54" t="s">
        <v>8465</v>
      </c>
      <c r="AV449" s="50">
        <v>134</v>
      </c>
    </row>
    <row r="450" spans="1:48" ht="30.95" customHeight="1">
      <c r="A450" s="60" t="s">
        <v>733</v>
      </c>
      <c r="B450" s="60" t="s">
        <v>734</v>
      </c>
      <c r="C450" s="60" t="s">
        <v>59</v>
      </c>
      <c r="D450" s="61">
        <v>1</v>
      </c>
      <c r="E450" s="104"/>
      <c r="F450" s="104"/>
      <c r="G450" s="104"/>
      <c r="H450" s="104"/>
      <c r="I450" s="104"/>
      <c r="J450" s="104"/>
      <c r="K450" s="104"/>
      <c r="L450" s="104"/>
      <c r="M450" s="60" t="s">
        <v>735</v>
      </c>
      <c r="N450" s="54" t="s">
        <v>8466</v>
      </c>
      <c r="O450" s="54" t="s">
        <v>47</v>
      </c>
      <c r="P450" s="54" t="s">
        <v>47</v>
      </c>
      <c r="Q450" s="54" t="s">
        <v>694</v>
      </c>
      <c r="R450" s="54" t="s">
        <v>56</v>
      </c>
      <c r="S450" s="54" t="s">
        <v>56</v>
      </c>
      <c r="T450" s="54" t="s">
        <v>55</v>
      </c>
      <c r="AR450" s="54" t="s">
        <v>47</v>
      </c>
      <c r="AS450" s="54" t="s">
        <v>47</v>
      </c>
      <c r="AU450" s="54" t="s">
        <v>8467</v>
      </c>
      <c r="AV450" s="50">
        <v>135</v>
      </c>
    </row>
    <row r="451" spans="1:48" ht="30.95" customHeight="1">
      <c r="A451" s="60" t="s">
        <v>736</v>
      </c>
      <c r="B451" s="60" t="s">
        <v>737</v>
      </c>
      <c r="C451" s="60" t="s">
        <v>59</v>
      </c>
      <c r="D451" s="61">
        <v>3</v>
      </c>
      <c r="E451" s="104"/>
      <c r="F451" s="104"/>
      <c r="G451" s="104"/>
      <c r="H451" s="104"/>
      <c r="I451" s="104"/>
      <c r="J451" s="104"/>
      <c r="K451" s="104"/>
      <c r="L451" s="104"/>
      <c r="M451" s="60" t="s">
        <v>738</v>
      </c>
      <c r="N451" s="54" t="s">
        <v>8468</v>
      </c>
      <c r="O451" s="54" t="s">
        <v>47</v>
      </c>
      <c r="P451" s="54" t="s">
        <v>47</v>
      </c>
      <c r="Q451" s="54" t="s">
        <v>694</v>
      </c>
      <c r="R451" s="54" t="s">
        <v>56</v>
      </c>
      <c r="S451" s="54" t="s">
        <v>56</v>
      </c>
      <c r="T451" s="54" t="s">
        <v>55</v>
      </c>
      <c r="AR451" s="54" t="s">
        <v>47</v>
      </c>
      <c r="AS451" s="54" t="s">
        <v>47</v>
      </c>
      <c r="AU451" s="54" t="s">
        <v>8469</v>
      </c>
      <c r="AV451" s="50">
        <v>136</v>
      </c>
    </row>
    <row r="452" spans="1:48" ht="30.95" customHeight="1">
      <c r="A452" s="60" t="s">
        <v>739</v>
      </c>
      <c r="B452" s="60" t="s">
        <v>740</v>
      </c>
      <c r="C452" s="60" t="s">
        <v>59</v>
      </c>
      <c r="D452" s="61">
        <v>2</v>
      </c>
      <c r="E452" s="104"/>
      <c r="F452" s="104"/>
      <c r="G452" s="104"/>
      <c r="H452" s="104"/>
      <c r="I452" s="104"/>
      <c r="J452" s="104"/>
      <c r="K452" s="104"/>
      <c r="L452" s="104"/>
      <c r="M452" s="60" t="s">
        <v>741</v>
      </c>
      <c r="N452" s="54" t="s">
        <v>8470</v>
      </c>
      <c r="O452" s="54" t="s">
        <v>47</v>
      </c>
      <c r="P452" s="54" t="s">
        <v>47</v>
      </c>
      <c r="Q452" s="54" t="s">
        <v>694</v>
      </c>
      <c r="R452" s="54" t="s">
        <v>56</v>
      </c>
      <c r="S452" s="54" t="s">
        <v>56</v>
      </c>
      <c r="T452" s="54" t="s">
        <v>55</v>
      </c>
      <c r="AR452" s="54" t="s">
        <v>47</v>
      </c>
      <c r="AS452" s="54" t="s">
        <v>47</v>
      </c>
      <c r="AU452" s="54" t="s">
        <v>8471</v>
      </c>
      <c r="AV452" s="50">
        <v>137</v>
      </c>
    </row>
    <row r="453" spans="1:48" ht="30.95" customHeight="1">
      <c r="A453" s="60" t="s">
        <v>742</v>
      </c>
      <c r="B453" s="60" t="s">
        <v>743</v>
      </c>
      <c r="C453" s="60" t="s">
        <v>59</v>
      </c>
      <c r="D453" s="61">
        <v>1</v>
      </c>
      <c r="E453" s="104"/>
      <c r="F453" s="104"/>
      <c r="G453" s="104"/>
      <c r="H453" s="104"/>
      <c r="I453" s="104"/>
      <c r="J453" s="104"/>
      <c r="K453" s="104"/>
      <c r="L453" s="104"/>
      <c r="M453" s="60" t="s">
        <v>744</v>
      </c>
      <c r="N453" s="54" t="s">
        <v>8472</v>
      </c>
      <c r="O453" s="54" t="s">
        <v>47</v>
      </c>
      <c r="P453" s="54" t="s">
        <v>47</v>
      </c>
      <c r="Q453" s="54" t="s">
        <v>694</v>
      </c>
      <c r="R453" s="54" t="s">
        <v>56</v>
      </c>
      <c r="S453" s="54" t="s">
        <v>56</v>
      </c>
      <c r="T453" s="54" t="s">
        <v>55</v>
      </c>
      <c r="AR453" s="54" t="s">
        <v>47</v>
      </c>
      <c r="AS453" s="54" t="s">
        <v>47</v>
      </c>
      <c r="AU453" s="54" t="s">
        <v>8473</v>
      </c>
      <c r="AV453" s="50">
        <v>138</v>
      </c>
    </row>
    <row r="454" spans="1:48" ht="30.95" customHeight="1">
      <c r="A454" s="60" t="s">
        <v>745</v>
      </c>
      <c r="B454" s="60" t="s">
        <v>746</v>
      </c>
      <c r="C454" s="60" t="s">
        <v>59</v>
      </c>
      <c r="D454" s="61">
        <v>1</v>
      </c>
      <c r="E454" s="104"/>
      <c r="F454" s="104"/>
      <c r="G454" s="104"/>
      <c r="H454" s="104"/>
      <c r="I454" s="104"/>
      <c r="J454" s="104"/>
      <c r="K454" s="104"/>
      <c r="L454" s="104"/>
      <c r="M454" s="60" t="s">
        <v>747</v>
      </c>
      <c r="N454" s="54" t="s">
        <v>8474</v>
      </c>
      <c r="O454" s="54" t="s">
        <v>47</v>
      </c>
      <c r="P454" s="54" t="s">
        <v>47</v>
      </c>
      <c r="Q454" s="54" t="s">
        <v>694</v>
      </c>
      <c r="R454" s="54" t="s">
        <v>56</v>
      </c>
      <c r="S454" s="54" t="s">
        <v>56</v>
      </c>
      <c r="T454" s="54" t="s">
        <v>55</v>
      </c>
      <c r="AR454" s="54" t="s">
        <v>47</v>
      </c>
      <c r="AS454" s="54" t="s">
        <v>47</v>
      </c>
      <c r="AU454" s="54" t="s">
        <v>8475</v>
      </c>
      <c r="AV454" s="50">
        <v>139</v>
      </c>
    </row>
    <row r="455" spans="1:48" ht="30.95" customHeight="1">
      <c r="A455" s="60" t="s">
        <v>748</v>
      </c>
      <c r="B455" s="60" t="s">
        <v>749</v>
      </c>
      <c r="C455" s="60" t="s">
        <v>59</v>
      </c>
      <c r="D455" s="61">
        <v>1</v>
      </c>
      <c r="E455" s="104"/>
      <c r="F455" s="104"/>
      <c r="G455" s="104"/>
      <c r="H455" s="104"/>
      <c r="I455" s="104"/>
      <c r="J455" s="104"/>
      <c r="K455" s="104"/>
      <c r="L455" s="104"/>
      <c r="M455" s="60" t="s">
        <v>750</v>
      </c>
      <c r="N455" s="54" t="s">
        <v>8476</v>
      </c>
      <c r="O455" s="54" t="s">
        <v>47</v>
      </c>
      <c r="P455" s="54" t="s">
        <v>47</v>
      </c>
      <c r="Q455" s="54" t="s">
        <v>694</v>
      </c>
      <c r="R455" s="54" t="s">
        <v>56</v>
      </c>
      <c r="S455" s="54" t="s">
        <v>56</v>
      </c>
      <c r="T455" s="54" t="s">
        <v>55</v>
      </c>
      <c r="AR455" s="54" t="s">
        <v>47</v>
      </c>
      <c r="AS455" s="54" t="s">
        <v>47</v>
      </c>
      <c r="AU455" s="54" t="s">
        <v>8477</v>
      </c>
      <c r="AV455" s="50">
        <v>140</v>
      </c>
    </row>
    <row r="456" spans="1:48" ht="30.95" customHeight="1">
      <c r="A456" s="60" t="s">
        <v>751</v>
      </c>
      <c r="B456" s="60" t="s">
        <v>752</v>
      </c>
      <c r="C456" s="60" t="s">
        <v>59</v>
      </c>
      <c r="D456" s="61">
        <v>1</v>
      </c>
      <c r="E456" s="104"/>
      <c r="F456" s="104"/>
      <c r="G456" s="104"/>
      <c r="H456" s="104"/>
      <c r="I456" s="104"/>
      <c r="J456" s="104"/>
      <c r="K456" s="104"/>
      <c r="L456" s="104"/>
      <c r="M456" s="60" t="s">
        <v>753</v>
      </c>
      <c r="N456" s="54" t="s">
        <v>8478</v>
      </c>
      <c r="O456" s="54" t="s">
        <v>47</v>
      </c>
      <c r="P456" s="54" t="s">
        <v>47</v>
      </c>
      <c r="Q456" s="54" t="s">
        <v>694</v>
      </c>
      <c r="R456" s="54" t="s">
        <v>56</v>
      </c>
      <c r="S456" s="54" t="s">
        <v>56</v>
      </c>
      <c r="T456" s="54" t="s">
        <v>55</v>
      </c>
      <c r="AR456" s="54" t="s">
        <v>47</v>
      </c>
      <c r="AS456" s="54" t="s">
        <v>47</v>
      </c>
      <c r="AU456" s="54" t="s">
        <v>8479</v>
      </c>
      <c r="AV456" s="50">
        <v>141</v>
      </c>
    </row>
    <row r="457" spans="1:48" ht="30.95" customHeight="1">
      <c r="A457" s="60" t="s">
        <v>754</v>
      </c>
      <c r="B457" s="60" t="s">
        <v>755</v>
      </c>
      <c r="C457" s="60" t="s">
        <v>59</v>
      </c>
      <c r="D457" s="61">
        <v>1</v>
      </c>
      <c r="E457" s="104"/>
      <c r="F457" s="104"/>
      <c r="G457" s="104"/>
      <c r="H457" s="104"/>
      <c r="I457" s="104"/>
      <c r="J457" s="104"/>
      <c r="K457" s="104"/>
      <c r="L457" s="104"/>
      <c r="M457" s="60" t="s">
        <v>756</v>
      </c>
      <c r="N457" s="54" t="s">
        <v>8480</v>
      </c>
      <c r="O457" s="54" t="s">
        <v>47</v>
      </c>
      <c r="P457" s="54" t="s">
        <v>47</v>
      </c>
      <c r="Q457" s="54" t="s">
        <v>694</v>
      </c>
      <c r="R457" s="54" t="s">
        <v>56</v>
      </c>
      <c r="S457" s="54" t="s">
        <v>56</v>
      </c>
      <c r="T457" s="54" t="s">
        <v>55</v>
      </c>
      <c r="AR457" s="54" t="s">
        <v>47</v>
      </c>
      <c r="AS457" s="54" t="s">
        <v>47</v>
      </c>
      <c r="AU457" s="54" t="s">
        <v>8481</v>
      </c>
      <c r="AV457" s="50">
        <v>142</v>
      </c>
    </row>
    <row r="458" spans="1:48" ht="30.95" customHeight="1">
      <c r="A458" s="60" t="s">
        <v>757</v>
      </c>
      <c r="B458" s="60" t="s">
        <v>758</v>
      </c>
      <c r="C458" s="60" t="s">
        <v>59</v>
      </c>
      <c r="D458" s="61">
        <v>1</v>
      </c>
      <c r="E458" s="104"/>
      <c r="F458" s="104"/>
      <c r="G458" s="104"/>
      <c r="H458" s="104"/>
      <c r="I458" s="104"/>
      <c r="J458" s="104"/>
      <c r="K458" s="104"/>
      <c r="L458" s="104"/>
      <c r="M458" s="60" t="s">
        <v>759</v>
      </c>
      <c r="N458" s="54" t="s">
        <v>8482</v>
      </c>
      <c r="O458" s="54" t="s">
        <v>47</v>
      </c>
      <c r="P458" s="54" t="s">
        <v>47</v>
      </c>
      <c r="Q458" s="54" t="s">
        <v>694</v>
      </c>
      <c r="R458" s="54" t="s">
        <v>56</v>
      </c>
      <c r="S458" s="54" t="s">
        <v>56</v>
      </c>
      <c r="T458" s="54" t="s">
        <v>55</v>
      </c>
      <c r="AR458" s="54" t="s">
        <v>47</v>
      </c>
      <c r="AS458" s="54" t="s">
        <v>47</v>
      </c>
      <c r="AU458" s="54" t="s">
        <v>8483</v>
      </c>
      <c r="AV458" s="50">
        <v>143</v>
      </c>
    </row>
    <row r="459" spans="1:48" ht="30.95" customHeight="1">
      <c r="A459" s="60" t="s">
        <v>760</v>
      </c>
      <c r="B459" s="60" t="s">
        <v>761</v>
      </c>
      <c r="C459" s="60" t="s">
        <v>59</v>
      </c>
      <c r="D459" s="61">
        <v>1</v>
      </c>
      <c r="E459" s="104"/>
      <c r="F459" s="104"/>
      <c r="G459" s="104"/>
      <c r="H459" s="104"/>
      <c r="I459" s="104"/>
      <c r="J459" s="104"/>
      <c r="K459" s="104"/>
      <c r="L459" s="104"/>
      <c r="M459" s="60" t="s">
        <v>762</v>
      </c>
      <c r="N459" s="54" t="s">
        <v>8484</v>
      </c>
      <c r="O459" s="54" t="s">
        <v>47</v>
      </c>
      <c r="P459" s="54" t="s">
        <v>47</v>
      </c>
      <c r="Q459" s="54" t="s">
        <v>694</v>
      </c>
      <c r="R459" s="54" t="s">
        <v>56</v>
      </c>
      <c r="S459" s="54" t="s">
        <v>56</v>
      </c>
      <c r="T459" s="54" t="s">
        <v>55</v>
      </c>
      <c r="AR459" s="54" t="s">
        <v>47</v>
      </c>
      <c r="AS459" s="54" t="s">
        <v>47</v>
      </c>
      <c r="AU459" s="54" t="s">
        <v>8485</v>
      </c>
      <c r="AV459" s="50">
        <v>144</v>
      </c>
    </row>
    <row r="460" spans="1:48" ht="30.95" customHeight="1">
      <c r="A460" s="60" t="s">
        <v>763</v>
      </c>
      <c r="B460" s="60" t="s">
        <v>764</v>
      </c>
      <c r="C460" s="60" t="s">
        <v>59</v>
      </c>
      <c r="D460" s="61">
        <v>1</v>
      </c>
      <c r="E460" s="104"/>
      <c r="F460" s="104"/>
      <c r="G460" s="104"/>
      <c r="H460" s="104"/>
      <c r="I460" s="104"/>
      <c r="J460" s="104"/>
      <c r="K460" s="104"/>
      <c r="L460" s="104"/>
      <c r="M460" s="60" t="s">
        <v>765</v>
      </c>
      <c r="N460" s="54" t="s">
        <v>8486</v>
      </c>
      <c r="O460" s="54" t="s">
        <v>47</v>
      </c>
      <c r="P460" s="54" t="s">
        <v>47</v>
      </c>
      <c r="Q460" s="54" t="s">
        <v>694</v>
      </c>
      <c r="R460" s="54" t="s">
        <v>56</v>
      </c>
      <c r="S460" s="54" t="s">
        <v>56</v>
      </c>
      <c r="T460" s="54" t="s">
        <v>55</v>
      </c>
      <c r="AR460" s="54" t="s">
        <v>47</v>
      </c>
      <c r="AS460" s="54" t="s">
        <v>47</v>
      </c>
      <c r="AU460" s="54" t="s">
        <v>8487</v>
      </c>
      <c r="AV460" s="50">
        <v>145</v>
      </c>
    </row>
    <row r="461" spans="1:48" ht="30.95" customHeight="1">
      <c r="A461" s="60" t="s">
        <v>766</v>
      </c>
      <c r="B461" s="60" t="s">
        <v>767</v>
      </c>
      <c r="C461" s="60" t="s">
        <v>59</v>
      </c>
      <c r="D461" s="61">
        <v>1</v>
      </c>
      <c r="E461" s="104"/>
      <c r="F461" s="104"/>
      <c r="G461" s="104"/>
      <c r="H461" s="104"/>
      <c r="I461" s="104"/>
      <c r="J461" s="104"/>
      <c r="K461" s="104"/>
      <c r="L461" s="104"/>
      <c r="M461" s="60" t="s">
        <v>768</v>
      </c>
      <c r="N461" s="54" t="s">
        <v>8488</v>
      </c>
      <c r="O461" s="54" t="s">
        <v>47</v>
      </c>
      <c r="P461" s="54" t="s">
        <v>47</v>
      </c>
      <c r="Q461" s="54" t="s">
        <v>694</v>
      </c>
      <c r="R461" s="54" t="s">
        <v>56</v>
      </c>
      <c r="S461" s="54" t="s">
        <v>56</v>
      </c>
      <c r="T461" s="54" t="s">
        <v>55</v>
      </c>
      <c r="AR461" s="54" t="s">
        <v>47</v>
      </c>
      <c r="AS461" s="54" t="s">
        <v>47</v>
      </c>
      <c r="AU461" s="54" t="s">
        <v>8489</v>
      </c>
      <c r="AV461" s="50">
        <v>146</v>
      </c>
    </row>
    <row r="462" spans="1:48" ht="30.95" customHeight="1">
      <c r="A462" s="60" t="s">
        <v>769</v>
      </c>
      <c r="B462" s="60" t="s">
        <v>770</v>
      </c>
      <c r="C462" s="60" t="s">
        <v>59</v>
      </c>
      <c r="D462" s="61">
        <v>1</v>
      </c>
      <c r="E462" s="104"/>
      <c r="F462" s="104"/>
      <c r="G462" s="104"/>
      <c r="H462" s="104"/>
      <c r="I462" s="104"/>
      <c r="J462" s="104"/>
      <c r="K462" s="104"/>
      <c r="L462" s="104"/>
      <c r="M462" s="60" t="s">
        <v>771</v>
      </c>
      <c r="N462" s="54" t="s">
        <v>8490</v>
      </c>
      <c r="O462" s="54" t="s">
        <v>47</v>
      </c>
      <c r="P462" s="54" t="s">
        <v>47</v>
      </c>
      <c r="Q462" s="54" t="s">
        <v>694</v>
      </c>
      <c r="R462" s="54" t="s">
        <v>56</v>
      </c>
      <c r="S462" s="54" t="s">
        <v>56</v>
      </c>
      <c r="T462" s="54" t="s">
        <v>55</v>
      </c>
      <c r="AR462" s="54" t="s">
        <v>47</v>
      </c>
      <c r="AS462" s="54" t="s">
        <v>47</v>
      </c>
      <c r="AU462" s="54" t="s">
        <v>8491</v>
      </c>
      <c r="AV462" s="50">
        <v>147</v>
      </c>
    </row>
    <row r="463" spans="1:48" ht="30.95" customHeight="1">
      <c r="A463" s="60" t="s">
        <v>772</v>
      </c>
      <c r="B463" s="60" t="s">
        <v>773</v>
      </c>
      <c r="C463" s="60" t="s">
        <v>59</v>
      </c>
      <c r="D463" s="61">
        <v>1</v>
      </c>
      <c r="E463" s="104"/>
      <c r="F463" s="104"/>
      <c r="G463" s="104"/>
      <c r="H463" s="104"/>
      <c r="I463" s="104"/>
      <c r="J463" s="104"/>
      <c r="K463" s="104"/>
      <c r="L463" s="104"/>
      <c r="M463" s="60" t="s">
        <v>774</v>
      </c>
      <c r="N463" s="54" t="s">
        <v>8492</v>
      </c>
      <c r="O463" s="54" t="s">
        <v>47</v>
      </c>
      <c r="P463" s="54" t="s">
        <v>47</v>
      </c>
      <c r="Q463" s="54" t="s">
        <v>694</v>
      </c>
      <c r="R463" s="54" t="s">
        <v>56</v>
      </c>
      <c r="S463" s="54" t="s">
        <v>56</v>
      </c>
      <c r="T463" s="54" t="s">
        <v>55</v>
      </c>
      <c r="AR463" s="54" t="s">
        <v>47</v>
      </c>
      <c r="AS463" s="54" t="s">
        <v>47</v>
      </c>
      <c r="AU463" s="54" t="s">
        <v>8493</v>
      </c>
      <c r="AV463" s="50">
        <v>148</v>
      </c>
    </row>
    <row r="464" spans="1:48" ht="30.95" customHeight="1">
      <c r="A464" s="60" t="s">
        <v>775</v>
      </c>
      <c r="B464" s="60" t="s">
        <v>776</v>
      </c>
      <c r="C464" s="60" t="s">
        <v>59</v>
      </c>
      <c r="D464" s="61">
        <v>1</v>
      </c>
      <c r="E464" s="104"/>
      <c r="F464" s="104"/>
      <c r="G464" s="104"/>
      <c r="H464" s="104"/>
      <c r="I464" s="104"/>
      <c r="J464" s="104"/>
      <c r="K464" s="104"/>
      <c r="L464" s="104"/>
      <c r="M464" s="60" t="s">
        <v>2028</v>
      </c>
      <c r="N464" s="54" t="s">
        <v>8494</v>
      </c>
      <c r="O464" s="54" t="s">
        <v>47</v>
      </c>
      <c r="P464" s="54" t="s">
        <v>47</v>
      </c>
      <c r="Q464" s="54" t="s">
        <v>694</v>
      </c>
      <c r="R464" s="54" t="s">
        <v>56</v>
      </c>
      <c r="S464" s="54" t="s">
        <v>56</v>
      </c>
      <c r="T464" s="54" t="s">
        <v>55</v>
      </c>
      <c r="AR464" s="54" t="s">
        <v>47</v>
      </c>
      <c r="AS464" s="54" t="s">
        <v>47</v>
      </c>
      <c r="AU464" s="54" t="s">
        <v>8495</v>
      </c>
      <c r="AV464" s="50">
        <v>149</v>
      </c>
    </row>
    <row r="465" spans="1:48" ht="30.95" customHeight="1">
      <c r="A465" s="60" t="s">
        <v>778</v>
      </c>
      <c r="B465" s="60" t="s">
        <v>779</v>
      </c>
      <c r="C465" s="60" t="s">
        <v>59</v>
      </c>
      <c r="D465" s="61">
        <v>3</v>
      </c>
      <c r="E465" s="104"/>
      <c r="F465" s="104"/>
      <c r="G465" s="104"/>
      <c r="H465" s="104"/>
      <c r="I465" s="104"/>
      <c r="J465" s="104"/>
      <c r="K465" s="104"/>
      <c r="L465" s="104"/>
      <c r="M465" s="60" t="s">
        <v>780</v>
      </c>
      <c r="N465" s="54" t="s">
        <v>8496</v>
      </c>
      <c r="O465" s="54" t="s">
        <v>47</v>
      </c>
      <c r="P465" s="54" t="s">
        <v>47</v>
      </c>
      <c r="Q465" s="54" t="s">
        <v>694</v>
      </c>
      <c r="R465" s="54" t="s">
        <v>55</v>
      </c>
      <c r="S465" s="54" t="s">
        <v>56</v>
      </c>
      <c r="T465" s="54" t="s">
        <v>56</v>
      </c>
      <c r="AR465" s="54" t="s">
        <v>47</v>
      </c>
      <c r="AS465" s="54" t="s">
        <v>47</v>
      </c>
      <c r="AU465" s="54" t="s">
        <v>8497</v>
      </c>
      <c r="AV465" s="50">
        <v>162</v>
      </c>
    </row>
    <row r="466" spans="1:48" ht="30.95" customHeight="1">
      <c r="A466" s="60" t="s">
        <v>781</v>
      </c>
      <c r="B466" s="60" t="s">
        <v>782</v>
      </c>
      <c r="C466" s="60" t="s">
        <v>59</v>
      </c>
      <c r="D466" s="61">
        <v>1</v>
      </c>
      <c r="E466" s="104"/>
      <c r="F466" s="104"/>
      <c r="G466" s="104"/>
      <c r="H466" s="104"/>
      <c r="I466" s="104"/>
      <c r="J466" s="104"/>
      <c r="K466" s="104"/>
      <c r="L466" s="104"/>
      <c r="M466" s="60" t="s">
        <v>783</v>
      </c>
      <c r="N466" s="54" t="s">
        <v>8498</v>
      </c>
      <c r="O466" s="54" t="s">
        <v>47</v>
      </c>
      <c r="P466" s="54" t="s">
        <v>47</v>
      </c>
      <c r="Q466" s="54" t="s">
        <v>694</v>
      </c>
      <c r="R466" s="54" t="s">
        <v>55</v>
      </c>
      <c r="S466" s="54" t="s">
        <v>56</v>
      </c>
      <c r="T466" s="54" t="s">
        <v>56</v>
      </c>
      <c r="AR466" s="54" t="s">
        <v>47</v>
      </c>
      <c r="AS466" s="54" t="s">
        <v>47</v>
      </c>
      <c r="AU466" s="54" t="s">
        <v>8499</v>
      </c>
      <c r="AV466" s="50">
        <v>163</v>
      </c>
    </row>
    <row r="467" spans="1:48" ht="30.95" customHeight="1">
      <c r="A467" s="60" t="s">
        <v>784</v>
      </c>
      <c r="B467" s="60" t="s">
        <v>785</v>
      </c>
      <c r="C467" s="60" t="s">
        <v>59</v>
      </c>
      <c r="D467" s="61">
        <v>1</v>
      </c>
      <c r="E467" s="104"/>
      <c r="F467" s="104"/>
      <c r="G467" s="104"/>
      <c r="H467" s="104"/>
      <c r="I467" s="104"/>
      <c r="J467" s="104"/>
      <c r="K467" s="104"/>
      <c r="L467" s="104"/>
      <c r="M467" s="60" t="s">
        <v>786</v>
      </c>
      <c r="N467" s="54" t="s">
        <v>8500</v>
      </c>
      <c r="O467" s="54" t="s">
        <v>47</v>
      </c>
      <c r="P467" s="54" t="s">
        <v>47</v>
      </c>
      <c r="Q467" s="54" t="s">
        <v>694</v>
      </c>
      <c r="R467" s="54" t="s">
        <v>55</v>
      </c>
      <c r="S467" s="54" t="s">
        <v>56</v>
      </c>
      <c r="T467" s="54" t="s">
        <v>56</v>
      </c>
      <c r="AR467" s="54" t="s">
        <v>47</v>
      </c>
      <c r="AS467" s="54" t="s">
        <v>47</v>
      </c>
      <c r="AU467" s="54" t="s">
        <v>8501</v>
      </c>
      <c r="AV467" s="50">
        <v>164</v>
      </c>
    </row>
    <row r="468" spans="1:48" ht="30.95" customHeight="1">
      <c r="A468" s="60" t="s">
        <v>787</v>
      </c>
      <c r="B468" s="60" t="s">
        <v>788</v>
      </c>
      <c r="C468" s="60" t="s">
        <v>59</v>
      </c>
      <c r="D468" s="61">
        <v>1</v>
      </c>
      <c r="E468" s="104"/>
      <c r="F468" s="104"/>
      <c r="G468" s="104"/>
      <c r="H468" s="104"/>
      <c r="I468" s="104"/>
      <c r="J468" s="104"/>
      <c r="K468" s="104"/>
      <c r="L468" s="104"/>
      <c r="M468" s="60" t="s">
        <v>789</v>
      </c>
      <c r="N468" s="54" t="s">
        <v>8502</v>
      </c>
      <c r="O468" s="54" t="s">
        <v>47</v>
      </c>
      <c r="P468" s="54" t="s">
        <v>47</v>
      </c>
      <c r="Q468" s="54" t="s">
        <v>694</v>
      </c>
      <c r="R468" s="54" t="s">
        <v>55</v>
      </c>
      <c r="S468" s="54" t="s">
        <v>56</v>
      </c>
      <c r="T468" s="54" t="s">
        <v>56</v>
      </c>
      <c r="AR468" s="54" t="s">
        <v>47</v>
      </c>
      <c r="AS468" s="54" t="s">
        <v>47</v>
      </c>
      <c r="AU468" s="54" t="s">
        <v>8503</v>
      </c>
      <c r="AV468" s="50">
        <v>165</v>
      </c>
    </row>
    <row r="469" spans="1:48" ht="30.95" customHeight="1">
      <c r="A469" s="60" t="s">
        <v>790</v>
      </c>
      <c r="B469" s="60" t="s">
        <v>791</v>
      </c>
      <c r="C469" s="60" t="s">
        <v>59</v>
      </c>
      <c r="D469" s="61">
        <v>3</v>
      </c>
      <c r="E469" s="104"/>
      <c r="F469" s="104"/>
      <c r="G469" s="104"/>
      <c r="H469" s="104"/>
      <c r="I469" s="104"/>
      <c r="J469" s="104"/>
      <c r="K469" s="104"/>
      <c r="L469" s="104"/>
      <c r="M469" s="60" t="s">
        <v>792</v>
      </c>
      <c r="N469" s="54" t="s">
        <v>8504</v>
      </c>
      <c r="O469" s="54" t="s">
        <v>47</v>
      </c>
      <c r="P469" s="54" t="s">
        <v>47</v>
      </c>
      <c r="Q469" s="54" t="s">
        <v>694</v>
      </c>
      <c r="R469" s="54" t="s">
        <v>55</v>
      </c>
      <c r="S469" s="54" t="s">
        <v>56</v>
      </c>
      <c r="T469" s="54" t="s">
        <v>56</v>
      </c>
      <c r="AR469" s="54" t="s">
        <v>47</v>
      </c>
      <c r="AS469" s="54" t="s">
        <v>47</v>
      </c>
      <c r="AU469" s="54" t="s">
        <v>8505</v>
      </c>
      <c r="AV469" s="50">
        <v>166</v>
      </c>
    </row>
    <row r="470" spans="1:48" ht="30.95" customHeight="1">
      <c r="A470" s="60" t="s">
        <v>793</v>
      </c>
      <c r="B470" s="60" t="s">
        <v>725</v>
      </c>
      <c r="C470" s="60" t="s">
        <v>59</v>
      </c>
      <c r="D470" s="61">
        <v>4</v>
      </c>
      <c r="E470" s="104"/>
      <c r="F470" s="104"/>
      <c r="G470" s="104"/>
      <c r="H470" s="104"/>
      <c r="I470" s="104"/>
      <c r="J470" s="104"/>
      <c r="K470" s="104"/>
      <c r="L470" s="104"/>
      <c r="M470" s="60" t="s">
        <v>794</v>
      </c>
      <c r="N470" s="54" t="s">
        <v>8506</v>
      </c>
      <c r="O470" s="54" t="s">
        <v>47</v>
      </c>
      <c r="P470" s="54" t="s">
        <v>47</v>
      </c>
      <c r="Q470" s="54" t="s">
        <v>694</v>
      </c>
      <c r="R470" s="54" t="s">
        <v>55</v>
      </c>
      <c r="S470" s="54" t="s">
        <v>56</v>
      </c>
      <c r="T470" s="54" t="s">
        <v>56</v>
      </c>
      <c r="AR470" s="54" t="s">
        <v>47</v>
      </c>
      <c r="AS470" s="54" t="s">
        <v>47</v>
      </c>
      <c r="AU470" s="54" t="s">
        <v>8507</v>
      </c>
      <c r="AV470" s="50">
        <v>167</v>
      </c>
    </row>
    <row r="471" spans="1:48" ht="30.95" customHeight="1">
      <c r="A471" s="60" t="s">
        <v>795</v>
      </c>
      <c r="B471" s="60" t="s">
        <v>796</v>
      </c>
      <c r="C471" s="60" t="s">
        <v>59</v>
      </c>
      <c r="D471" s="61">
        <v>1</v>
      </c>
      <c r="E471" s="104"/>
      <c r="F471" s="104"/>
      <c r="G471" s="104"/>
      <c r="H471" s="104"/>
      <c r="I471" s="104"/>
      <c r="J471" s="104"/>
      <c r="K471" s="104"/>
      <c r="L471" s="104"/>
      <c r="M471" s="60" t="s">
        <v>797</v>
      </c>
      <c r="N471" s="54" t="s">
        <v>8508</v>
      </c>
      <c r="O471" s="54" t="s">
        <v>47</v>
      </c>
      <c r="P471" s="54" t="s">
        <v>47</v>
      </c>
      <c r="Q471" s="54" t="s">
        <v>694</v>
      </c>
      <c r="R471" s="54" t="s">
        <v>55</v>
      </c>
      <c r="S471" s="54" t="s">
        <v>56</v>
      </c>
      <c r="T471" s="54" t="s">
        <v>56</v>
      </c>
      <c r="AR471" s="54" t="s">
        <v>47</v>
      </c>
      <c r="AS471" s="54" t="s">
        <v>47</v>
      </c>
      <c r="AU471" s="54" t="s">
        <v>8509</v>
      </c>
      <c r="AV471" s="50">
        <v>168</v>
      </c>
    </row>
    <row r="472" spans="1:48" ht="30.95" customHeight="1">
      <c r="A472" s="60" t="s">
        <v>798</v>
      </c>
      <c r="B472" s="60" t="s">
        <v>799</v>
      </c>
      <c r="C472" s="60" t="s">
        <v>59</v>
      </c>
      <c r="D472" s="61">
        <v>8</v>
      </c>
      <c r="E472" s="104"/>
      <c r="F472" s="104"/>
      <c r="G472" s="104"/>
      <c r="H472" s="104"/>
      <c r="I472" s="104"/>
      <c r="J472" s="104"/>
      <c r="K472" s="104"/>
      <c r="L472" s="104"/>
      <c r="M472" s="60" t="s">
        <v>800</v>
      </c>
      <c r="N472" s="54" t="s">
        <v>8510</v>
      </c>
      <c r="O472" s="54" t="s">
        <v>47</v>
      </c>
      <c r="P472" s="54" t="s">
        <v>47</v>
      </c>
      <c r="Q472" s="54" t="s">
        <v>694</v>
      </c>
      <c r="R472" s="54" t="s">
        <v>55</v>
      </c>
      <c r="S472" s="54" t="s">
        <v>56</v>
      </c>
      <c r="T472" s="54" t="s">
        <v>56</v>
      </c>
      <c r="AR472" s="54" t="s">
        <v>47</v>
      </c>
      <c r="AS472" s="54" t="s">
        <v>47</v>
      </c>
      <c r="AU472" s="54" t="s">
        <v>8511</v>
      </c>
      <c r="AV472" s="50">
        <v>150</v>
      </c>
    </row>
    <row r="473" spans="1:48" ht="30.95" customHeight="1">
      <c r="A473" s="60" t="s">
        <v>801</v>
      </c>
      <c r="B473" s="60" t="s">
        <v>799</v>
      </c>
      <c r="C473" s="60" t="s">
        <v>59</v>
      </c>
      <c r="D473" s="61">
        <v>2</v>
      </c>
      <c r="E473" s="104"/>
      <c r="F473" s="104"/>
      <c r="G473" s="104"/>
      <c r="H473" s="104"/>
      <c r="I473" s="104"/>
      <c r="J473" s="104"/>
      <c r="K473" s="104"/>
      <c r="L473" s="104"/>
      <c r="M473" s="60" t="s">
        <v>802</v>
      </c>
      <c r="N473" s="54" t="s">
        <v>8512</v>
      </c>
      <c r="O473" s="54" t="s">
        <v>47</v>
      </c>
      <c r="P473" s="54" t="s">
        <v>47</v>
      </c>
      <c r="Q473" s="54" t="s">
        <v>694</v>
      </c>
      <c r="R473" s="54" t="s">
        <v>55</v>
      </c>
      <c r="S473" s="54" t="s">
        <v>56</v>
      </c>
      <c r="T473" s="54" t="s">
        <v>56</v>
      </c>
      <c r="AR473" s="54" t="s">
        <v>47</v>
      </c>
      <c r="AS473" s="54" t="s">
        <v>47</v>
      </c>
      <c r="AU473" s="54" t="s">
        <v>8513</v>
      </c>
      <c r="AV473" s="50">
        <v>151</v>
      </c>
    </row>
    <row r="474" spans="1:48" ht="30.95" customHeight="1">
      <c r="A474" s="60" t="s">
        <v>803</v>
      </c>
      <c r="B474" s="60" t="s">
        <v>804</v>
      </c>
      <c r="C474" s="60" t="s">
        <v>59</v>
      </c>
      <c r="D474" s="61">
        <v>1</v>
      </c>
      <c r="E474" s="104"/>
      <c r="F474" s="104"/>
      <c r="G474" s="104"/>
      <c r="H474" s="104"/>
      <c r="I474" s="104"/>
      <c r="J474" s="104"/>
      <c r="K474" s="104"/>
      <c r="L474" s="104"/>
      <c r="M474" s="60" t="s">
        <v>805</v>
      </c>
      <c r="N474" s="54" t="s">
        <v>8514</v>
      </c>
      <c r="O474" s="54" t="s">
        <v>47</v>
      </c>
      <c r="P474" s="54" t="s">
        <v>47</v>
      </c>
      <c r="Q474" s="54" t="s">
        <v>694</v>
      </c>
      <c r="R474" s="54" t="s">
        <v>55</v>
      </c>
      <c r="S474" s="54" t="s">
        <v>56</v>
      </c>
      <c r="T474" s="54" t="s">
        <v>56</v>
      </c>
      <c r="AR474" s="54" t="s">
        <v>47</v>
      </c>
      <c r="AS474" s="54" t="s">
        <v>47</v>
      </c>
      <c r="AU474" s="54" t="s">
        <v>8515</v>
      </c>
      <c r="AV474" s="50">
        <v>152</v>
      </c>
    </row>
    <row r="475" spans="1:48" ht="30.95" customHeight="1">
      <c r="A475" s="60" t="s">
        <v>806</v>
      </c>
      <c r="B475" s="60" t="s">
        <v>807</v>
      </c>
      <c r="C475" s="60" t="s">
        <v>59</v>
      </c>
      <c r="D475" s="61">
        <v>12</v>
      </c>
      <c r="E475" s="104"/>
      <c r="F475" s="104"/>
      <c r="G475" s="104"/>
      <c r="H475" s="104"/>
      <c r="I475" s="104"/>
      <c r="J475" s="104"/>
      <c r="K475" s="104"/>
      <c r="L475" s="104"/>
      <c r="M475" s="60" t="s">
        <v>808</v>
      </c>
      <c r="N475" s="54" t="s">
        <v>8516</v>
      </c>
      <c r="O475" s="54" t="s">
        <v>47</v>
      </c>
      <c r="P475" s="54" t="s">
        <v>47</v>
      </c>
      <c r="Q475" s="54" t="s">
        <v>694</v>
      </c>
      <c r="R475" s="54" t="s">
        <v>55</v>
      </c>
      <c r="S475" s="54" t="s">
        <v>56</v>
      </c>
      <c r="T475" s="54" t="s">
        <v>56</v>
      </c>
      <c r="AR475" s="54" t="s">
        <v>47</v>
      </c>
      <c r="AS475" s="54" t="s">
        <v>47</v>
      </c>
      <c r="AU475" s="54" t="s">
        <v>8517</v>
      </c>
      <c r="AV475" s="50">
        <v>153</v>
      </c>
    </row>
    <row r="476" spans="1:48" ht="30.95" customHeight="1">
      <c r="A476" s="60" t="s">
        <v>809</v>
      </c>
      <c r="B476" s="60" t="s">
        <v>810</v>
      </c>
      <c r="C476" s="60" t="s">
        <v>59</v>
      </c>
      <c r="D476" s="61">
        <v>1</v>
      </c>
      <c r="E476" s="104"/>
      <c r="F476" s="104"/>
      <c r="G476" s="104"/>
      <c r="H476" s="104"/>
      <c r="I476" s="104"/>
      <c r="J476" s="104"/>
      <c r="K476" s="104"/>
      <c r="L476" s="104"/>
      <c r="M476" s="60" t="s">
        <v>811</v>
      </c>
      <c r="N476" s="54" t="s">
        <v>8518</v>
      </c>
      <c r="O476" s="54" t="s">
        <v>47</v>
      </c>
      <c r="P476" s="54" t="s">
        <v>47</v>
      </c>
      <c r="Q476" s="54" t="s">
        <v>694</v>
      </c>
      <c r="R476" s="54" t="s">
        <v>55</v>
      </c>
      <c r="S476" s="54" t="s">
        <v>56</v>
      </c>
      <c r="T476" s="54" t="s">
        <v>56</v>
      </c>
      <c r="AR476" s="54" t="s">
        <v>47</v>
      </c>
      <c r="AS476" s="54" t="s">
        <v>47</v>
      </c>
      <c r="AU476" s="54" t="s">
        <v>8519</v>
      </c>
      <c r="AV476" s="50">
        <v>154</v>
      </c>
    </row>
    <row r="477" spans="1:48" ht="30.95" customHeight="1">
      <c r="A477" s="60" t="s">
        <v>812</v>
      </c>
      <c r="B477" s="60" t="s">
        <v>813</v>
      </c>
      <c r="C477" s="60" t="s">
        <v>59</v>
      </c>
      <c r="D477" s="61">
        <v>2</v>
      </c>
      <c r="E477" s="104"/>
      <c r="F477" s="104"/>
      <c r="G477" s="104"/>
      <c r="H477" s="104"/>
      <c r="I477" s="104"/>
      <c r="J477" s="104"/>
      <c r="K477" s="104"/>
      <c r="L477" s="104"/>
      <c r="M477" s="60" t="s">
        <v>814</v>
      </c>
      <c r="N477" s="54" t="s">
        <v>8520</v>
      </c>
      <c r="O477" s="54" t="s">
        <v>47</v>
      </c>
      <c r="P477" s="54" t="s">
        <v>47</v>
      </c>
      <c r="Q477" s="54" t="s">
        <v>694</v>
      </c>
      <c r="R477" s="54" t="s">
        <v>55</v>
      </c>
      <c r="S477" s="54" t="s">
        <v>56</v>
      </c>
      <c r="T477" s="54" t="s">
        <v>56</v>
      </c>
      <c r="AR477" s="54" t="s">
        <v>47</v>
      </c>
      <c r="AS477" s="54" t="s">
        <v>47</v>
      </c>
      <c r="AU477" s="54" t="s">
        <v>8521</v>
      </c>
      <c r="AV477" s="50">
        <v>155</v>
      </c>
    </row>
    <row r="478" spans="1:48" ht="30.95" customHeight="1">
      <c r="A478" s="60" t="s">
        <v>815</v>
      </c>
      <c r="B478" s="60" t="s">
        <v>816</v>
      </c>
      <c r="C478" s="60" t="s">
        <v>59</v>
      </c>
      <c r="D478" s="61">
        <v>1</v>
      </c>
      <c r="E478" s="104"/>
      <c r="F478" s="104"/>
      <c r="G478" s="104"/>
      <c r="H478" s="104"/>
      <c r="I478" s="104"/>
      <c r="J478" s="104"/>
      <c r="K478" s="104"/>
      <c r="L478" s="104"/>
      <c r="M478" s="60" t="s">
        <v>817</v>
      </c>
      <c r="N478" s="54" t="s">
        <v>8522</v>
      </c>
      <c r="O478" s="54" t="s">
        <v>47</v>
      </c>
      <c r="P478" s="54" t="s">
        <v>47</v>
      </c>
      <c r="Q478" s="54" t="s">
        <v>694</v>
      </c>
      <c r="R478" s="54" t="s">
        <v>55</v>
      </c>
      <c r="S478" s="54" t="s">
        <v>56</v>
      </c>
      <c r="T478" s="54" t="s">
        <v>56</v>
      </c>
      <c r="AR478" s="54" t="s">
        <v>47</v>
      </c>
      <c r="AS478" s="54" t="s">
        <v>47</v>
      </c>
      <c r="AU478" s="54" t="s">
        <v>8523</v>
      </c>
      <c r="AV478" s="50">
        <v>156</v>
      </c>
    </row>
    <row r="479" spans="1:48" ht="30.95" customHeight="1">
      <c r="A479" s="60" t="s">
        <v>818</v>
      </c>
      <c r="B479" s="60" t="s">
        <v>819</v>
      </c>
      <c r="C479" s="60" t="s">
        <v>59</v>
      </c>
      <c r="D479" s="61">
        <v>1</v>
      </c>
      <c r="E479" s="104"/>
      <c r="F479" s="104"/>
      <c r="G479" s="104"/>
      <c r="H479" s="104"/>
      <c r="I479" s="104"/>
      <c r="J479" s="104"/>
      <c r="K479" s="104"/>
      <c r="L479" s="104"/>
      <c r="M479" s="60" t="s">
        <v>820</v>
      </c>
      <c r="N479" s="54" t="s">
        <v>8524</v>
      </c>
      <c r="O479" s="54" t="s">
        <v>47</v>
      </c>
      <c r="P479" s="54" t="s">
        <v>47</v>
      </c>
      <c r="Q479" s="54" t="s">
        <v>694</v>
      </c>
      <c r="R479" s="54" t="s">
        <v>55</v>
      </c>
      <c r="S479" s="54" t="s">
        <v>56</v>
      </c>
      <c r="T479" s="54" t="s">
        <v>56</v>
      </c>
      <c r="AR479" s="54" t="s">
        <v>47</v>
      </c>
      <c r="AS479" s="54" t="s">
        <v>47</v>
      </c>
      <c r="AU479" s="54" t="s">
        <v>8525</v>
      </c>
      <c r="AV479" s="50">
        <v>157</v>
      </c>
    </row>
    <row r="480" spans="1:48" ht="30.95" customHeight="1">
      <c r="A480" s="60" t="s">
        <v>821</v>
      </c>
      <c r="B480" s="60" t="s">
        <v>799</v>
      </c>
      <c r="C480" s="60" t="s">
        <v>59</v>
      </c>
      <c r="D480" s="61">
        <v>14</v>
      </c>
      <c r="E480" s="104"/>
      <c r="F480" s="104"/>
      <c r="G480" s="104"/>
      <c r="H480" s="104"/>
      <c r="I480" s="104"/>
      <c r="J480" s="104"/>
      <c r="K480" s="104"/>
      <c r="L480" s="104"/>
      <c r="M480" s="60" t="s">
        <v>822</v>
      </c>
      <c r="N480" s="54" t="s">
        <v>8526</v>
      </c>
      <c r="O480" s="54" t="s">
        <v>47</v>
      </c>
      <c r="P480" s="54" t="s">
        <v>47</v>
      </c>
      <c r="Q480" s="54" t="s">
        <v>694</v>
      </c>
      <c r="R480" s="54" t="s">
        <v>55</v>
      </c>
      <c r="S480" s="54" t="s">
        <v>56</v>
      </c>
      <c r="T480" s="54" t="s">
        <v>56</v>
      </c>
      <c r="AR480" s="54" t="s">
        <v>47</v>
      </c>
      <c r="AS480" s="54" t="s">
        <v>47</v>
      </c>
      <c r="AU480" s="54" t="s">
        <v>8527</v>
      </c>
      <c r="AV480" s="50">
        <v>158</v>
      </c>
    </row>
    <row r="481" spans="1:48" ht="30.95" customHeight="1">
      <c r="A481" s="60" t="s">
        <v>823</v>
      </c>
      <c r="B481" s="60" t="s">
        <v>813</v>
      </c>
      <c r="C481" s="60" t="s">
        <v>59</v>
      </c>
      <c r="D481" s="61">
        <v>3</v>
      </c>
      <c r="E481" s="104"/>
      <c r="F481" s="104"/>
      <c r="G481" s="104"/>
      <c r="H481" s="104"/>
      <c r="I481" s="104"/>
      <c r="J481" s="104"/>
      <c r="K481" s="104"/>
      <c r="L481" s="104"/>
      <c r="M481" s="60" t="s">
        <v>824</v>
      </c>
      <c r="N481" s="54" t="s">
        <v>8528</v>
      </c>
      <c r="O481" s="54" t="s">
        <v>47</v>
      </c>
      <c r="P481" s="54" t="s">
        <v>47</v>
      </c>
      <c r="Q481" s="54" t="s">
        <v>694</v>
      </c>
      <c r="R481" s="54" t="s">
        <v>55</v>
      </c>
      <c r="S481" s="54" t="s">
        <v>56</v>
      </c>
      <c r="T481" s="54" t="s">
        <v>56</v>
      </c>
      <c r="AR481" s="54" t="s">
        <v>47</v>
      </c>
      <c r="AS481" s="54" t="s">
        <v>47</v>
      </c>
      <c r="AU481" s="54" t="s">
        <v>8529</v>
      </c>
      <c r="AV481" s="50">
        <v>159</v>
      </c>
    </row>
    <row r="482" spans="1:48" ht="30.95" customHeight="1">
      <c r="A482" s="60" t="s">
        <v>825</v>
      </c>
      <c r="B482" s="60" t="s">
        <v>826</v>
      </c>
      <c r="C482" s="60" t="s">
        <v>59</v>
      </c>
      <c r="D482" s="61">
        <v>1</v>
      </c>
      <c r="E482" s="104"/>
      <c r="F482" s="104"/>
      <c r="G482" s="104"/>
      <c r="H482" s="104"/>
      <c r="I482" s="104"/>
      <c r="J482" s="104"/>
      <c r="K482" s="104"/>
      <c r="L482" s="104"/>
      <c r="M482" s="60" t="s">
        <v>827</v>
      </c>
      <c r="N482" s="54" t="s">
        <v>8530</v>
      </c>
      <c r="O482" s="54" t="s">
        <v>47</v>
      </c>
      <c r="P482" s="54" t="s">
        <v>47</v>
      </c>
      <c r="Q482" s="54" t="s">
        <v>694</v>
      </c>
      <c r="R482" s="54" t="s">
        <v>55</v>
      </c>
      <c r="S482" s="54" t="s">
        <v>56</v>
      </c>
      <c r="T482" s="54" t="s">
        <v>56</v>
      </c>
      <c r="AR482" s="54" t="s">
        <v>47</v>
      </c>
      <c r="AS482" s="54" t="s">
        <v>47</v>
      </c>
      <c r="AU482" s="54" t="s">
        <v>8531</v>
      </c>
      <c r="AV482" s="50">
        <v>160</v>
      </c>
    </row>
    <row r="483" spans="1:48" ht="30.95" customHeight="1">
      <c r="A483" s="60" t="s">
        <v>828</v>
      </c>
      <c r="B483" s="60" t="s">
        <v>829</v>
      </c>
      <c r="C483" s="60" t="s">
        <v>59</v>
      </c>
      <c r="D483" s="61">
        <v>5</v>
      </c>
      <c r="E483" s="104"/>
      <c r="F483" s="104"/>
      <c r="G483" s="104"/>
      <c r="H483" s="104"/>
      <c r="I483" s="104"/>
      <c r="J483" s="104"/>
      <c r="K483" s="104"/>
      <c r="L483" s="104"/>
      <c r="M483" s="60" t="s">
        <v>830</v>
      </c>
      <c r="N483" s="54" t="s">
        <v>8532</v>
      </c>
      <c r="O483" s="54" t="s">
        <v>47</v>
      </c>
      <c r="P483" s="54" t="s">
        <v>47</v>
      </c>
      <c r="Q483" s="54" t="s">
        <v>694</v>
      </c>
      <c r="R483" s="54" t="s">
        <v>55</v>
      </c>
      <c r="S483" s="54" t="s">
        <v>56</v>
      </c>
      <c r="T483" s="54" t="s">
        <v>56</v>
      </c>
      <c r="AR483" s="54" t="s">
        <v>47</v>
      </c>
      <c r="AS483" s="54" t="s">
        <v>47</v>
      </c>
      <c r="AU483" s="54" t="s">
        <v>8533</v>
      </c>
      <c r="AV483" s="50">
        <v>161</v>
      </c>
    </row>
    <row r="484" spans="1:48" ht="30.95" customHeight="1">
      <c r="A484" s="60" t="s">
        <v>831</v>
      </c>
      <c r="B484" s="60" t="s">
        <v>832</v>
      </c>
      <c r="C484" s="60" t="s">
        <v>59</v>
      </c>
      <c r="D484" s="61">
        <v>1</v>
      </c>
      <c r="E484" s="104"/>
      <c r="F484" s="104"/>
      <c r="G484" s="104"/>
      <c r="H484" s="104"/>
      <c r="I484" s="104"/>
      <c r="J484" s="104"/>
      <c r="K484" s="104"/>
      <c r="L484" s="104"/>
      <c r="M484" s="60" t="s">
        <v>1193</v>
      </c>
      <c r="N484" s="54" t="s">
        <v>8534</v>
      </c>
      <c r="O484" s="54" t="s">
        <v>47</v>
      </c>
      <c r="P484" s="54" t="s">
        <v>47</v>
      </c>
      <c r="Q484" s="54" t="s">
        <v>694</v>
      </c>
      <c r="R484" s="54" t="s">
        <v>56</v>
      </c>
      <c r="S484" s="54" t="s">
        <v>56</v>
      </c>
      <c r="T484" s="54" t="s">
        <v>55</v>
      </c>
      <c r="AR484" s="54" t="s">
        <v>47</v>
      </c>
      <c r="AS484" s="54" t="s">
        <v>47</v>
      </c>
      <c r="AU484" s="54" t="s">
        <v>8535</v>
      </c>
      <c r="AV484" s="50">
        <v>169</v>
      </c>
    </row>
    <row r="485" spans="1:48" ht="30.95" customHeight="1">
      <c r="A485" s="60" t="s">
        <v>834</v>
      </c>
      <c r="B485" s="60" t="s">
        <v>835</v>
      </c>
      <c r="C485" s="60" t="s">
        <v>59</v>
      </c>
      <c r="D485" s="61">
        <v>1</v>
      </c>
      <c r="E485" s="104"/>
      <c r="F485" s="104"/>
      <c r="G485" s="104"/>
      <c r="H485" s="104"/>
      <c r="I485" s="104"/>
      <c r="J485" s="104"/>
      <c r="K485" s="104"/>
      <c r="L485" s="104"/>
      <c r="M485" s="60" t="s">
        <v>833</v>
      </c>
      <c r="N485" s="54" t="s">
        <v>8536</v>
      </c>
      <c r="O485" s="54" t="s">
        <v>47</v>
      </c>
      <c r="P485" s="54" t="s">
        <v>47</v>
      </c>
      <c r="Q485" s="54" t="s">
        <v>694</v>
      </c>
      <c r="R485" s="54" t="s">
        <v>56</v>
      </c>
      <c r="S485" s="54" t="s">
        <v>56</v>
      </c>
      <c r="T485" s="54" t="s">
        <v>55</v>
      </c>
      <c r="AR485" s="54" t="s">
        <v>47</v>
      </c>
      <c r="AS485" s="54" t="s">
        <v>47</v>
      </c>
      <c r="AU485" s="54" t="s">
        <v>8537</v>
      </c>
      <c r="AV485" s="50">
        <v>170</v>
      </c>
    </row>
    <row r="486" spans="1:48" ht="30.95" customHeight="1">
      <c r="A486" s="60" t="s">
        <v>837</v>
      </c>
      <c r="B486" s="60" t="s">
        <v>838</v>
      </c>
      <c r="C486" s="60" t="s">
        <v>59</v>
      </c>
      <c r="D486" s="61">
        <v>1</v>
      </c>
      <c r="E486" s="104"/>
      <c r="F486" s="104"/>
      <c r="G486" s="104"/>
      <c r="H486" s="104"/>
      <c r="I486" s="104"/>
      <c r="J486" s="104"/>
      <c r="K486" s="104"/>
      <c r="L486" s="104"/>
      <c r="M486" s="60" t="s">
        <v>836</v>
      </c>
      <c r="N486" s="54" t="s">
        <v>8538</v>
      </c>
      <c r="O486" s="54" t="s">
        <v>47</v>
      </c>
      <c r="P486" s="54" t="s">
        <v>47</v>
      </c>
      <c r="Q486" s="54" t="s">
        <v>694</v>
      </c>
      <c r="R486" s="54" t="s">
        <v>56</v>
      </c>
      <c r="S486" s="54" t="s">
        <v>56</v>
      </c>
      <c r="T486" s="54" t="s">
        <v>55</v>
      </c>
      <c r="AR486" s="54" t="s">
        <v>47</v>
      </c>
      <c r="AS486" s="54" t="s">
        <v>47</v>
      </c>
      <c r="AU486" s="54" t="s">
        <v>8539</v>
      </c>
      <c r="AV486" s="50">
        <v>171</v>
      </c>
    </row>
    <row r="487" spans="1:48" ht="30.95" customHeight="1">
      <c r="A487" s="60" t="s">
        <v>840</v>
      </c>
      <c r="B487" s="60" t="s">
        <v>841</v>
      </c>
      <c r="C487" s="60" t="s">
        <v>59</v>
      </c>
      <c r="D487" s="61">
        <v>1</v>
      </c>
      <c r="E487" s="104"/>
      <c r="F487" s="104"/>
      <c r="G487" s="104"/>
      <c r="H487" s="104"/>
      <c r="I487" s="104"/>
      <c r="J487" s="104"/>
      <c r="K487" s="104"/>
      <c r="L487" s="104"/>
      <c r="M487" s="60" t="s">
        <v>839</v>
      </c>
      <c r="N487" s="54" t="s">
        <v>8540</v>
      </c>
      <c r="O487" s="54" t="s">
        <v>47</v>
      </c>
      <c r="P487" s="54" t="s">
        <v>47</v>
      </c>
      <c r="Q487" s="54" t="s">
        <v>694</v>
      </c>
      <c r="R487" s="54" t="s">
        <v>56</v>
      </c>
      <c r="S487" s="54" t="s">
        <v>56</v>
      </c>
      <c r="T487" s="54" t="s">
        <v>55</v>
      </c>
      <c r="AR487" s="54" t="s">
        <v>47</v>
      </c>
      <c r="AS487" s="54" t="s">
        <v>47</v>
      </c>
      <c r="AU487" s="54" t="s">
        <v>8541</v>
      </c>
      <c r="AV487" s="50">
        <v>172</v>
      </c>
    </row>
    <row r="488" spans="1:48" ht="30.95" customHeight="1">
      <c r="A488" s="60" t="s">
        <v>843</v>
      </c>
      <c r="B488" s="60" t="s">
        <v>844</v>
      </c>
      <c r="C488" s="60" t="s">
        <v>59</v>
      </c>
      <c r="D488" s="61">
        <v>1</v>
      </c>
      <c r="E488" s="104"/>
      <c r="F488" s="104"/>
      <c r="G488" s="104"/>
      <c r="H488" s="104"/>
      <c r="I488" s="104"/>
      <c r="J488" s="104"/>
      <c r="K488" s="104"/>
      <c r="L488" s="104"/>
      <c r="M488" s="60" t="s">
        <v>842</v>
      </c>
      <c r="N488" s="54" t="s">
        <v>8542</v>
      </c>
      <c r="O488" s="54" t="s">
        <v>47</v>
      </c>
      <c r="P488" s="54" t="s">
        <v>47</v>
      </c>
      <c r="Q488" s="54" t="s">
        <v>694</v>
      </c>
      <c r="R488" s="54" t="s">
        <v>56</v>
      </c>
      <c r="S488" s="54" t="s">
        <v>56</v>
      </c>
      <c r="T488" s="54" t="s">
        <v>55</v>
      </c>
      <c r="AR488" s="54" t="s">
        <v>47</v>
      </c>
      <c r="AS488" s="54" t="s">
        <v>47</v>
      </c>
      <c r="AU488" s="54" t="s">
        <v>8543</v>
      </c>
      <c r="AV488" s="50">
        <v>173</v>
      </c>
    </row>
    <row r="489" spans="1:48" ht="30.95" customHeight="1">
      <c r="A489" s="60" t="s">
        <v>846</v>
      </c>
      <c r="B489" s="60" t="s">
        <v>847</v>
      </c>
      <c r="C489" s="60" t="s">
        <v>71</v>
      </c>
      <c r="D489" s="61">
        <v>88</v>
      </c>
      <c r="E489" s="104"/>
      <c r="F489" s="104"/>
      <c r="G489" s="104"/>
      <c r="H489" s="104"/>
      <c r="I489" s="104"/>
      <c r="J489" s="104"/>
      <c r="K489" s="104"/>
      <c r="L489" s="104"/>
      <c r="M489" s="60" t="s">
        <v>848</v>
      </c>
      <c r="N489" s="54" t="s">
        <v>8544</v>
      </c>
      <c r="O489" s="54" t="s">
        <v>47</v>
      </c>
      <c r="P489" s="54" t="s">
        <v>47</v>
      </c>
      <c r="Q489" s="54" t="s">
        <v>694</v>
      </c>
      <c r="R489" s="54" t="s">
        <v>56</v>
      </c>
      <c r="S489" s="54" t="s">
        <v>56</v>
      </c>
      <c r="T489" s="54" t="s">
        <v>55</v>
      </c>
      <c r="AR489" s="54" t="s">
        <v>47</v>
      </c>
      <c r="AS489" s="54" t="s">
        <v>47</v>
      </c>
      <c r="AU489" s="54" t="s">
        <v>8545</v>
      </c>
      <c r="AV489" s="50">
        <v>287</v>
      </c>
    </row>
    <row r="490" spans="1:48" ht="30.95" customHeight="1">
      <c r="A490" s="60" t="s">
        <v>849</v>
      </c>
      <c r="B490" s="60" t="s">
        <v>850</v>
      </c>
      <c r="C490" s="60" t="s">
        <v>71</v>
      </c>
      <c r="D490" s="61">
        <v>88</v>
      </c>
      <c r="E490" s="104"/>
      <c r="F490" s="104"/>
      <c r="G490" s="104"/>
      <c r="H490" s="104"/>
      <c r="I490" s="104"/>
      <c r="J490" s="104"/>
      <c r="K490" s="104"/>
      <c r="L490" s="104"/>
      <c r="M490" s="60" t="s">
        <v>851</v>
      </c>
      <c r="N490" s="54" t="s">
        <v>8546</v>
      </c>
      <c r="O490" s="54" t="s">
        <v>47</v>
      </c>
      <c r="P490" s="54" t="s">
        <v>47</v>
      </c>
      <c r="Q490" s="54" t="s">
        <v>694</v>
      </c>
      <c r="R490" s="54" t="s">
        <v>55</v>
      </c>
      <c r="S490" s="54" t="s">
        <v>56</v>
      </c>
      <c r="T490" s="54" t="s">
        <v>56</v>
      </c>
      <c r="AR490" s="54" t="s">
        <v>47</v>
      </c>
      <c r="AS490" s="54" t="s">
        <v>47</v>
      </c>
      <c r="AU490" s="54" t="s">
        <v>8547</v>
      </c>
      <c r="AV490" s="50">
        <v>288</v>
      </c>
    </row>
    <row r="491" spans="1:48" ht="30.95" customHeight="1">
      <c r="A491" s="60" t="s">
        <v>846</v>
      </c>
      <c r="B491" s="60" t="s">
        <v>852</v>
      </c>
      <c r="C491" s="60" t="s">
        <v>71</v>
      </c>
      <c r="D491" s="61">
        <v>7</v>
      </c>
      <c r="E491" s="104"/>
      <c r="F491" s="104"/>
      <c r="G491" s="104"/>
      <c r="H491" s="104"/>
      <c r="I491" s="104"/>
      <c r="J491" s="104"/>
      <c r="K491" s="104"/>
      <c r="L491" s="104"/>
      <c r="M491" s="60" t="s">
        <v>853</v>
      </c>
      <c r="N491" s="54" t="s">
        <v>8548</v>
      </c>
      <c r="O491" s="54" t="s">
        <v>47</v>
      </c>
      <c r="P491" s="54" t="s">
        <v>47</v>
      </c>
      <c r="Q491" s="54" t="s">
        <v>694</v>
      </c>
      <c r="R491" s="54" t="s">
        <v>56</v>
      </c>
      <c r="S491" s="54" t="s">
        <v>56</v>
      </c>
      <c r="T491" s="54" t="s">
        <v>55</v>
      </c>
      <c r="AR491" s="54" t="s">
        <v>47</v>
      </c>
      <c r="AS491" s="54" t="s">
        <v>47</v>
      </c>
      <c r="AU491" s="54" t="s">
        <v>8549</v>
      </c>
      <c r="AV491" s="50">
        <v>289</v>
      </c>
    </row>
    <row r="492" spans="1:48" ht="30.95" customHeight="1">
      <c r="A492" s="60" t="s">
        <v>849</v>
      </c>
      <c r="B492" s="60" t="s">
        <v>854</v>
      </c>
      <c r="C492" s="60" t="s">
        <v>71</v>
      </c>
      <c r="D492" s="61">
        <v>7</v>
      </c>
      <c r="E492" s="104"/>
      <c r="F492" s="104"/>
      <c r="G492" s="104"/>
      <c r="H492" s="104"/>
      <c r="I492" s="104"/>
      <c r="J492" s="104"/>
      <c r="K492" s="104"/>
      <c r="L492" s="104"/>
      <c r="M492" s="60" t="s">
        <v>855</v>
      </c>
      <c r="N492" s="54" t="s">
        <v>8550</v>
      </c>
      <c r="O492" s="54" t="s">
        <v>47</v>
      </c>
      <c r="P492" s="54" t="s">
        <v>47</v>
      </c>
      <c r="Q492" s="54" t="s">
        <v>694</v>
      </c>
      <c r="R492" s="54" t="s">
        <v>55</v>
      </c>
      <c r="S492" s="54" t="s">
        <v>56</v>
      </c>
      <c r="T492" s="54" t="s">
        <v>56</v>
      </c>
      <c r="AR492" s="54" t="s">
        <v>47</v>
      </c>
      <c r="AS492" s="54" t="s">
        <v>47</v>
      </c>
      <c r="AU492" s="54" t="s">
        <v>8551</v>
      </c>
      <c r="AV492" s="50">
        <v>290</v>
      </c>
    </row>
    <row r="493" spans="1:48" ht="30.95" customHeight="1">
      <c r="A493" s="60" t="s">
        <v>856</v>
      </c>
      <c r="B493" s="60" t="s">
        <v>857</v>
      </c>
      <c r="C493" s="60" t="s">
        <v>71</v>
      </c>
      <c r="D493" s="61">
        <v>549</v>
      </c>
      <c r="E493" s="104"/>
      <c r="F493" s="104"/>
      <c r="G493" s="104"/>
      <c r="H493" s="104"/>
      <c r="I493" s="104"/>
      <c r="J493" s="104"/>
      <c r="K493" s="104"/>
      <c r="L493" s="104"/>
      <c r="M493" s="60" t="s">
        <v>858</v>
      </c>
      <c r="N493" s="54" t="s">
        <v>8552</v>
      </c>
      <c r="O493" s="54" t="s">
        <v>47</v>
      </c>
      <c r="P493" s="54" t="s">
        <v>47</v>
      </c>
      <c r="Q493" s="54" t="s">
        <v>694</v>
      </c>
      <c r="R493" s="54" t="s">
        <v>56</v>
      </c>
      <c r="S493" s="54" t="s">
        <v>56</v>
      </c>
      <c r="T493" s="54" t="s">
        <v>55</v>
      </c>
      <c r="AR493" s="54" t="s">
        <v>47</v>
      </c>
      <c r="AS493" s="54" t="s">
        <v>47</v>
      </c>
      <c r="AU493" s="54" t="s">
        <v>8553</v>
      </c>
      <c r="AV493" s="50">
        <v>291</v>
      </c>
    </row>
    <row r="494" spans="1:48" ht="30.95" customHeight="1">
      <c r="A494" s="60" t="s">
        <v>859</v>
      </c>
      <c r="B494" s="60" t="s">
        <v>860</v>
      </c>
      <c r="C494" s="60" t="s">
        <v>71</v>
      </c>
      <c r="D494" s="61">
        <v>549</v>
      </c>
      <c r="E494" s="104"/>
      <c r="F494" s="104"/>
      <c r="G494" s="104"/>
      <c r="H494" s="104"/>
      <c r="I494" s="104"/>
      <c r="J494" s="104"/>
      <c r="K494" s="104"/>
      <c r="L494" s="104"/>
      <c r="M494" s="60" t="s">
        <v>861</v>
      </c>
      <c r="N494" s="54" t="s">
        <v>8554</v>
      </c>
      <c r="O494" s="54" t="s">
        <v>47</v>
      </c>
      <c r="P494" s="54" t="s">
        <v>47</v>
      </c>
      <c r="Q494" s="54" t="s">
        <v>694</v>
      </c>
      <c r="R494" s="54" t="s">
        <v>55</v>
      </c>
      <c r="S494" s="54" t="s">
        <v>56</v>
      </c>
      <c r="T494" s="54" t="s">
        <v>56</v>
      </c>
      <c r="AR494" s="54" t="s">
        <v>47</v>
      </c>
      <c r="AS494" s="54" t="s">
        <v>47</v>
      </c>
      <c r="AU494" s="54" t="s">
        <v>8555</v>
      </c>
      <c r="AV494" s="50">
        <v>292</v>
      </c>
    </row>
    <row r="495" spans="1:48" ht="30.95" customHeight="1">
      <c r="A495" s="60" t="s">
        <v>862</v>
      </c>
      <c r="B495" s="60" t="s">
        <v>863</v>
      </c>
      <c r="C495" s="60" t="s">
        <v>53</v>
      </c>
      <c r="D495" s="61">
        <v>760</v>
      </c>
      <c r="E495" s="104"/>
      <c r="F495" s="104"/>
      <c r="G495" s="104"/>
      <c r="H495" s="104"/>
      <c r="I495" s="104"/>
      <c r="J495" s="104"/>
      <c r="K495" s="104"/>
      <c r="L495" s="104"/>
      <c r="M495" s="60" t="s">
        <v>864</v>
      </c>
      <c r="N495" s="54" t="s">
        <v>8556</v>
      </c>
      <c r="O495" s="54" t="s">
        <v>47</v>
      </c>
      <c r="P495" s="54" t="s">
        <v>47</v>
      </c>
      <c r="Q495" s="54" t="s">
        <v>694</v>
      </c>
      <c r="R495" s="54" t="s">
        <v>55</v>
      </c>
      <c r="S495" s="54" t="s">
        <v>56</v>
      </c>
      <c r="T495" s="54" t="s">
        <v>56</v>
      </c>
      <c r="AR495" s="54" t="s">
        <v>47</v>
      </c>
      <c r="AS495" s="54" t="s">
        <v>47</v>
      </c>
      <c r="AU495" s="54" t="s">
        <v>8557</v>
      </c>
      <c r="AV495" s="50">
        <v>293</v>
      </c>
    </row>
    <row r="496" spans="1:48" ht="30.95" customHeight="1">
      <c r="A496" s="60" t="s">
        <v>865</v>
      </c>
      <c r="B496" s="60" t="s">
        <v>863</v>
      </c>
      <c r="C496" s="60" t="s">
        <v>53</v>
      </c>
      <c r="D496" s="61">
        <v>2240</v>
      </c>
      <c r="E496" s="104"/>
      <c r="F496" s="104"/>
      <c r="G496" s="104"/>
      <c r="H496" s="104"/>
      <c r="I496" s="104"/>
      <c r="J496" s="104"/>
      <c r="K496" s="104"/>
      <c r="L496" s="104"/>
      <c r="M496" s="60" t="s">
        <v>866</v>
      </c>
      <c r="N496" s="54" t="s">
        <v>8558</v>
      </c>
      <c r="O496" s="54" t="s">
        <v>47</v>
      </c>
      <c r="P496" s="54" t="s">
        <v>47</v>
      </c>
      <c r="Q496" s="54" t="s">
        <v>694</v>
      </c>
      <c r="R496" s="54" t="s">
        <v>55</v>
      </c>
      <c r="S496" s="54" t="s">
        <v>56</v>
      </c>
      <c r="T496" s="54" t="s">
        <v>56</v>
      </c>
      <c r="AR496" s="54" t="s">
        <v>47</v>
      </c>
      <c r="AS496" s="54" t="s">
        <v>47</v>
      </c>
      <c r="AU496" s="54" t="s">
        <v>8559</v>
      </c>
      <c r="AV496" s="50">
        <v>294</v>
      </c>
    </row>
    <row r="497" spans="1:48" ht="30.95" customHeight="1">
      <c r="A497" s="60" t="s">
        <v>867</v>
      </c>
      <c r="B497" s="60" t="s">
        <v>868</v>
      </c>
      <c r="C497" s="60" t="s">
        <v>53</v>
      </c>
      <c r="D497" s="61">
        <v>1176</v>
      </c>
      <c r="E497" s="104"/>
      <c r="F497" s="104"/>
      <c r="G497" s="104"/>
      <c r="H497" s="104"/>
      <c r="I497" s="104"/>
      <c r="J497" s="104"/>
      <c r="K497" s="104"/>
      <c r="L497" s="104"/>
      <c r="M497" s="60" t="s">
        <v>869</v>
      </c>
      <c r="N497" s="54" t="s">
        <v>8560</v>
      </c>
      <c r="O497" s="54" t="s">
        <v>47</v>
      </c>
      <c r="P497" s="54" t="s">
        <v>47</v>
      </c>
      <c r="Q497" s="54" t="s">
        <v>694</v>
      </c>
      <c r="R497" s="54" t="s">
        <v>55</v>
      </c>
      <c r="S497" s="54" t="s">
        <v>56</v>
      </c>
      <c r="T497" s="54" t="s">
        <v>56</v>
      </c>
      <c r="AR497" s="54" t="s">
        <v>47</v>
      </c>
      <c r="AS497" s="54" t="s">
        <v>47</v>
      </c>
      <c r="AU497" s="54" t="s">
        <v>8561</v>
      </c>
      <c r="AV497" s="50">
        <v>295</v>
      </c>
    </row>
    <row r="498" spans="1:48" ht="30.95" customHeight="1">
      <c r="A498" s="60" t="s">
        <v>870</v>
      </c>
      <c r="B498" s="60" t="s">
        <v>47</v>
      </c>
      <c r="C498" s="60" t="s">
        <v>53</v>
      </c>
      <c r="D498" s="61">
        <v>1176</v>
      </c>
      <c r="E498" s="104"/>
      <c r="F498" s="104"/>
      <c r="G498" s="104"/>
      <c r="H498" s="104"/>
      <c r="I498" s="104"/>
      <c r="J498" s="104"/>
      <c r="K498" s="104"/>
      <c r="L498" s="104"/>
      <c r="M498" s="60" t="s">
        <v>871</v>
      </c>
      <c r="N498" s="54" t="s">
        <v>8562</v>
      </c>
      <c r="O498" s="54" t="s">
        <v>47</v>
      </c>
      <c r="P498" s="54" t="s">
        <v>47</v>
      </c>
      <c r="Q498" s="54" t="s">
        <v>694</v>
      </c>
      <c r="R498" s="54" t="s">
        <v>55</v>
      </c>
      <c r="S498" s="54" t="s">
        <v>56</v>
      </c>
      <c r="T498" s="54" t="s">
        <v>56</v>
      </c>
      <c r="AR498" s="54" t="s">
        <v>47</v>
      </c>
      <c r="AS498" s="54" t="s">
        <v>47</v>
      </c>
      <c r="AU498" s="54" t="s">
        <v>8563</v>
      </c>
      <c r="AV498" s="50">
        <v>296</v>
      </c>
    </row>
    <row r="499" spans="1:48" ht="30.95" customHeight="1">
      <c r="A499" s="60" t="s">
        <v>872</v>
      </c>
      <c r="B499" s="60" t="s">
        <v>47</v>
      </c>
      <c r="C499" s="60" t="s">
        <v>53</v>
      </c>
      <c r="D499" s="61">
        <v>766</v>
      </c>
      <c r="E499" s="104"/>
      <c r="F499" s="104"/>
      <c r="G499" s="104"/>
      <c r="H499" s="104"/>
      <c r="I499" s="104"/>
      <c r="J499" s="104"/>
      <c r="K499" s="104"/>
      <c r="L499" s="104"/>
      <c r="M499" s="60" t="s">
        <v>873</v>
      </c>
      <c r="N499" s="54" t="s">
        <v>8564</v>
      </c>
      <c r="O499" s="54" t="s">
        <v>47</v>
      </c>
      <c r="P499" s="54" t="s">
        <v>47</v>
      </c>
      <c r="Q499" s="54" t="s">
        <v>694</v>
      </c>
      <c r="R499" s="54" t="s">
        <v>55</v>
      </c>
      <c r="S499" s="54" t="s">
        <v>56</v>
      </c>
      <c r="T499" s="54" t="s">
        <v>56</v>
      </c>
      <c r="AR499" s="54" t="s">
        <v>47</v>
      </c>
      <c r="AS499" s="54" t="s">
        <v>47</v>
      </c>
      <c r="AU499" s="54" t="s">
        <v>8565</v>
      </c>
      <c r="AV499" s="50">
        <v>297</v>
      </c>
    </row>
    <row r="500" spans="1:48" ht="30.95" customHeight="1">
      <c r="A500" s="60" t="s">
        <v>874</v>
      </c>
      <c r="B500" s="60" t="s">
        <v>47</v>
      </c>
      <c r="C500" s="60" t="s">
        <v>47</v>
      </c>
      <c r="D500" s="61"/>
      <c r="E500" s="104"/>
      <c r="F500" s="104"/>
      <c r="G500" s="104"/>
      <c r="H500" s="104"/>
      <c r="I500" s="104"/>
      <c r="J500" s="104"/>
      <c r="K500" s="104"/>
      <c r="L500" s="104"/>
      <c r="M500" s="60" t="s">
        <v>845</v>
      </c>
      <c r="N500" s="54" t="s">
        <v>8566</v>
      </c>
      <c r="O500" s="54" t="s">
        <v>47</v>
      </c>
      <c r="P500" s="54" t="s">
        <v>47</v>
      </c>
      <c r="Q500" s="54" t="s">
        <v>694</v>
      </c>
      <c r="R500" s="54" t="s">
        <v>56</v>
      </c>
      <c r="S500" s="54" t="s">
        <v>56</v>
      </c>
      <c r="T500" s="54" t="s">
        <v>55</v>
      </c>
      <c r="AR500" s="54" t="s">
        <v>47</v>
      </c>
      <c r="AS500" s="54" t="s">
        <v>47</v>
      </c>
      <c r="AU500" s="54" t="s">
        <v>8567</v>
      </c>
      <c r="AV500" s="50">
        <v>30</v>
      </c>
    </row>
    <row r="501" spans="1:48" ht="30.95" customHeight="1">
      <c r="A501" s="60" t="s">
        <v>876</v>
      </c>
      <c r="B501" s="60" t="s">
        <v>877</v>
      </c>
      <c r="C501" s="60" t="s">
        <v>59</v>
      </c>
      <c r="D501" s="61">
        <v>75</v>
      </c>
      <c r="E501" s="104"/>
      <c r="F501" s="104"/>
      <c r="G501" s="104"/>
      <c r="H501" s="104"/>
      <c r="I501" s="104"/>
      <c r="J501" s="104"/>
      <c r="K501" s="104"/>
      <c r="L501" s="104"/>
      <c r="M501" s="60" t="s">
        <v>875</v>
      </c>
      <c r="N501" s="54" t="s">
        <v>8568</v>
      </c>
      <c r="O501" s="54" t="s">
        <v>47</v>
      </c>
      <c r="P501" s="54" t="s">
        <v>47</v>
      </c>
      <c r="Q501" s="54" t="s">
        <v>694</v>
      </c>
      <c r="R501" s="54" t="s">
        <v>56</v>
      </c>
      <c r="S501" s="54" t="s">
        <v>56</v>
      </c>
      <c r="T501" s="54" t="s">
        <v>55</v>
      </c>
      <c r="AR501" s="54" t="s">
        <v>47</v>
      </c>
      <c r="AS501" s="54" t="s">
        <v>47</v>
      </c>
      <c r="AU501" s="54" t="s">
        <v>8569</v>
      </c>
      <c r="AV501" s="50">
        <v>31</v>
      </c>
    </row>
    <row r="502" spans="1:48" ht="30.95" customHeight="1">
      <c r="A502" s="60" t="s">
        <v>879</v>
      </c>
      <c r="B502" s="60" t="s">
        <v>880</v>
      </c>
      <c r="C502" s="60" t="s">
        <v>59</v>
      </c>
      <c r="D502" s="61">
        <v>62</v>
      </c>
      <c r="E502" s="104"/>
      <c r="F502" s="104"/>
      <c r="G502" s="104"/>
      <c r="H502" s="104"/>
      <c r="I502" s="104"/>
      <c r="J502" s="104"/>
      <c r="K502" s="104"/>
      <c r="L502" s="104"/>
      <c r="M502" s="60" t="s">
        <v>878</v>
      </c>
      <c r="N502" s="54" t="s">
        <v>8570</v>
      </c>
      <c r="O502" s="54" t="s">
        <v>47</v>
      </c>
      <c r="P502" s="54" t="s">
        <v>47</v>
      </c>
      <c r="Q502" s="54" t="s">
        <v>694</v>
      </c>
      <c r="R502" s="54" t="s">
        <v>56</v>
      </c>
      <c r="S502" s="54" t="s">
        <v>56</v>
      </c>
      <c r="T502" s="54" t="s">
        <v>55</v>
      </c>
      <c r="AR502" s="54" t="s">
        <v>47</v>
      </c>
      <c r="AS502" s="54" t="s">
        <v>47</v>
      </c>
      <c r="AU502" s="54" t="s">
        <v>8571</v>
      </c>
      <c r="AV502" s="50">
        <v>32</v>
      </c>
    </row>
    <row r="503" spans="1:48" ht="30.95" customHeight="1">
      <c r="A503" s="60" t="s">
        <v>882</v>
      </c>
      <c r="B503" s="60" t="s">
        <v>883</v>
      </c>
      <c r="C503" s="60" t="s">
        <v>59</v>
      </c>
      <c r="D503" s="61">
        <v>10</v>
      </c>
      <c r="E503" s="104"/>
      <c r="F503" s="104"/>
      <c r="G503" s="104"/>
      <c r="H503" s="104"/>
      <c r="I503" s="104"/>
      <c r="J503" s="104"/>
      <c r="K503" s="104"/>
      <c r="L503" s="104"/>
      <c r="M503" s="60" t="s">
        <v>881</v>
      </c>
      <c r="N503" s="54" t="s">
        <v>8572</v>
      </c>
      <c r="O503" s="54" t="s">
        <v>47</v>
      </c>
      <c r="P503" s="54" t="s">
        <v>47</v>
      </c>
      <c r="Q503" s="54" t="s">
        <v>694</v>
      </c>
      <c r="R503" s="54" t="s">
        <v>56</v>
      </c>
      <c r="S503" s="54" t="s">
        <v>56</v>
      </c>
      <c r="T503" s="54" t="s">
        <v>55</v>
      </c>
      <c r="AR503" s="54" t="s">
        <v>47</v>
      </c>
      <c r="AS503" s="54" t="s">
        <v>47</v>
      </c>
      <c r="AU503" s="54" t="s">
        <v>8573</v>
      </c>
      <c r="AV503" s="50">
        <v>33</v>
      </c>
    </row>
    <row r="504" spans="1:48" ht="30.95" customHeight="1">
      <c r="A504" s="60" t="s">
        <v>885</v>
      </c>
      <c r="B504" s="60" t="s">
        <v>886</v>
      </c>
      <c r="C504" s="60" t="s">
        <v>59</v>
      </c>
      <c r="D504" s="61">
        <v>25</v>
      </c>
      <c r="E504" s="104"/>
      <c r="F504" s="104"/>
      <c r="G504" s="104"/>
      <c r="H504" s="104"/>
      <c r="I504" s="104"/>
      <c r="J504" s="104"/>
      <c r="K504" s="104"/>
      <c r="L504" s="104"/>
      <c r="M504" s="60" t="s">
        <v>884</v>
      </c>
      <c r="N504" s="54" t="s">
        <v>8574</v>
      </c>
      <c r="O504" s="54" t="s">
        <v>47</v>
      </c>
      <c r="P504" s="54" t="s">
        <v>47</v>
      </c>
      <c r="Q504" s="54" t="s">
        <v>694</v>
      </c>
      <c r="R504" s="54" t="s">
        <v>56</v>
      </c>
      <c r="S504" s="54" t="s">
        <v>56</v>
      </c>
      <c r="T504" s="54" t="s">
        <v>55</v>
      </c>
      <c r="AR504" s="54" t="s">
        <v>47</v>
      </c>
      <c r="AS504" s="54" t="s">
        <v>47</v>
      </c>
      <c r="AU504" s="54" t="s">
        <v>8575</v>
      </c>
      <c r="AV504" s="50">
        <v>34</v>
      </c>
    </row>
    <row r="505" spans="1:48" ht="30.95" customHeight="1">
      <c r="A505" s="60" t="s">
        <v>885</v>
      </c>
      <c r="B505" s="60" t="s">
        <v>888</v>
      </c>
      <c r="C505" s="60" t="s">
        <v>59</v>
      </c>
      <c r="D505" s="61">
        <v>13</v>
      </c>
      <c r="E505" s="104"/>
      <c r="F505" s="104"/>
      <c r="G505" s="104"/>
      <c r="H505" s="104"/>
      <c r="I505" s="104"/>
      <c r="J505" s="104"/>
      <c r="K505" s="104"/>
      <c r="L505" s="104"/>
      <c r="M505" s="60" t="s">
        <v>887</v>
      </c>
      <c r="N505" s="54" t="s">
        <v>8576</v>
      </c>
      <c r="O505" s="54" t="s">
        <v>47</v>
      </c>
      <c r="P505" s="54" t="s">
        <v>47</v>
      </c>
      <c r="Q505" s="54" t="s">
        <v>694</v>
      </c>
      <c r="R505" s="54" t="s">
        <v>56</v>
      </c>
      <c r="S505" s="54" t="s">
        <v>56</v>
      </c>
      <c r="T505" s="54" t="s">
        <v>55</v>
      </c>
      <c r="AR505" s="54" t="s">
        <v>47</v>
      </c>
      <c r="AS505" s="54" t="s">
        <v>47</v>
      </c>
      <c r="AU505" s="54" t="s">
        <v>8577</v>
      </c>
      <c r="AV505" s="50">
        <v>35</v>
      </c>
    </row>
    <row r="506" spans="1:48" ht="30.95" customHeight="1">
      <c r="A506" s="60" t="s">
        <v>890</v>
      </c>
      <c r="B506" s="60" t="s">
        <v>891</v>
      </c>
      <c r="C506" s="60" t="s">
        <v>59</v>
      </c>
      <c r="D506" s="61">
        <v>7</v>
      </c>
      <c r="E506" s="104"/>
      <c r="F506" s="104"/>
      <c r="G506" s="104"/>
      <c r="H506" s="104"/>
      <c r="I506" s="104"/>
      <c r="J506" s="104"/>
      <c r="K506" s="104"/>
      <c r="L506" s="104"/>
      <c r="M506" s="60" t="s">
        <v>700</v>
      </c>
      <c r="N506" s="54" t="s">
        <v>8578</v>
      </c>
      <c r="O506" s="54" t="s">
        <v>47</v>
      </c>
      <c r="P506" s="54" t="s">
        <v>47</v>
      </c>
      <c r="Q506" s="54" t="s">
        <v>694</v>
      </c>
      <c r="R506" s="54" t="s">
        <v>56</v>
      </c>
      <c r="S506" s="54" t="s">
        <v>56</v>
      </c>
      <c r="T506" s="54" t="s">
        <v>55</v>
      </c>
      <c r="AR506" s="54" t="s">
        <v>47</v>
      </c>
      <c r="AS506" s="54" t="s">
        <v>47</v>
      </c>
      <c r="AU506" s="54" t="s">
        <v>8579</v>
      </c>
      <c r="AV506" s="50">
        <v>36</v>
      </c>
    </row>
    <row r="507" spans="1:48" ht="30.95" customHeight="1">
      <c r="A507" s="60" t="s">
        <v>893</v>
      </c>
      <c r="B507" s="60" t="s">
        <v>894</v>
      </c>
      <c r="C507" s="60" t="s">
        <v>59</v>
      </c>
      <c r="D507" s="61">
        <v>23</v>
      </c>
      <c r="E507" s="104"/>
      <c r="F507" s="104"/>
      <c r="G507" s="104"/>
      <c r="H507" s="104"/>
      <c r="I507" s="104"/>
      <c r="J507" s="104"/>
      <c r="K507" s="104"/>
      <c r="L507" s="104"/>
      <c r="M507" s="60" t="s">
        <v>889</v>
      </c>
      <c r="N507" s="54" t="s">
        <v>8580</v>
      </c>
      <c r="O507" s="54" t="s">
        <v>47</v>
      </c>
      <c r="P507" s="54" t="s">
        <v>47</v>
      </c>
      <c r="Q507" s="54" t="s">
        <v>694</v>
      </c>
      <c r="R507" s="54" t="s">
        <v>56</v>
      </c>
      <c r="S507" s="54" t="s">
        <v>56</v>
      </c>
      <c r="T507" s="54" t="s">
        <v>55</v>
      </c>
      <c r="AR507" s="54" t="s">
        <v>47</v>
      </c>
      <c r="AS507" s="54" t="s">
        <v>47</v>
      </c>
      <c r="AU507" s="54" t="s">
        <v>8581</v>
      </c>
      <c r="AV507" s="50">
        <v>37</v>
      </c>
    </row>
    <row r="508" spans="1:48" ht="30.95" customHeight="1">
      <c r="A508" s="60" t="s">
        <v>896</v>
      </c>
      <c r="B508" s="60" t="s">
        <v>897</v>
      </c>
      <c r="C508" s="60" t="s">
        <v>59</v>
      </c>
      <c r="D508" s="61">
        <v>1</v>
      </c>
      <c r="E508" s="104"/>
      <c r="F508" s="104"/>
      <c r="G508" s="104"/>
      <c r="H508" s="104"/>
      <c r="I508" s="104"/>
      <c r="J508" s="104"/>
      <c r="K508" s="104"/>
      <c r="L508" s="104"/>
      <c r="M508" s="60" t="s">
        <v>895</v>
      </c>
      <c r="N508" s="54" t="s">
        <v>8582</v>
      </c>
      <c r="O508" s="54" t="s">
        <v>47</v>
      </c>
      <c r="P508" s="54" t="s">
        <v>47</v>
      </c>
      <c r="Q508" s="54" t="s">
        <v>694</v>
      </c>
      <c r="R508" s="54" t="s">
        <v>56</v>
      </c>
      <c r="S508" s="54" t="s">
        <v>56</v>
      </c>
      <c r="T508" s="54" t="s">
        <v>55</v>
      </c>
      <c r="AR508" s="54" t="s">
        <v>47</v>
      </c>
      <c r="AS508" s="54" t="s">
        <v>47</v>
      </c>
      <c r="AU508" s="54" t="s">
        <v>8583</v>
      </c>
      <c r="AV508" s="50">
        <v>38</v>
      </c>
    </row>
    <row r="509" spans="1:48" ht="30.95" customHeight="1">
      <c r="A509" s="60" t="s">
        <v>899</v>
      </c>
      <c r="B509" s="60" t="s">
        <v>900</v>
      </c>
      <c r="C509" s="60" t="s">
        <v>59</v>
      </c>
      <c r="D509" s="61">
        <v>8</v>
      </c>
      <c r="E509" s="104"/>
      <c r="F509" s="104"/>
      <c r="G509" s="104"/>
      <c r="H509" s="104"/>
      <c r="I509" s="104"/>
      <c r="J509" s="104"/>
      <c r="K509" s="104"/>
      <c r="L509" s="104"/>
      <c r="M509" s="60" t="s">
        <v>898</v>
      </c>
      <c r="N509" s="54" t="s">
        <v>8584</v>
      </c>
      <c r="O509" s="54" t="s">
        <v>47</v>
      </c>
      <c r="P509" s="54" t="s">
        <v>47</v>
      </c>
      <c r="Q509" s="54" t="s">
        <v>694</v>
      </c>
      <c r="R509" s="54" t="s">
        <v>56</v>
      </c>
      <c r="S509" s="54" t="s">
        <v>56</v>
      </c>
      <c r="T509" s="54" t="s">
        <v>55</v>
      </c>
      <c r="AR509" s="54" t="s">
        <v>47</v>
      </c>
      <c r="AS509" s="54" t="s">
        <v>47</v>
      </c>
      <c r="AU509" s="54" t="s">
        <v>8585</v>
      </c>
      <c r="AV509" s="50">
        <v>39</v>
      </c>
    </row>
    <row r="510" spans="1:48" ht="30.95" customHeight="1">
      <c r="A510" s="60" t="s">
        <v>902</v>
      </c>
      <c r="B510" s="60" t="s">
        <v>903</v>
      </c>
      <c r="C510" s="60" t="s">
        <v>59</v>
      </c>
      <c r="D510" s="61">
        <v>7</v>
      </c>
      <c r="E510" s="104"/>
      <c r="F510" s="104"/>
      <c r="G510" s="104"/>
      <c r="H510" s="104"/>
      <c r="I510" s="104"/>
      <c r="J510" s="104"/>
      <c r="K510" s="104"/>
      <c r="L510" s="104"/>
      <c r="M510" s="60" t="s">
        <v>892</v>
      </c>
      <c r="N510" s="54" t="s">
        <v>8586</v>
      </c>
      <c r="O510" s="54" t="s">
        <v>47</v>
      </c>
      <c r="P510" s="54" t="s">
        <v>47</v>
      </c>
      <c r="Q510" s="54" t="s">
        <v>694</v>
      </c>
      <c r="R510" s="54" t="s">
        <v>56</v>
      </c>
      <c r="S510" s="54" t="s">
        <v>56</v>
      </c>
      <c r="T510" s="54" t="s">
        <v>55</v>
      </c>
      <c r="AR510" s="54" t="s">
        <v>47</v>
      </c>
      <c r="AS510" s="54" t="s">
        <v>47</v>
      </c>
      <c r="AU510" s="54" t="s">
        <v>8587</v>
      </c>
      <c r="AV510" s="50">
        <v>40</v>
      </c>
    </row>
    <row r="511" spans="1:48" ht="30.95" customHeight="1">
      <c r="A511" s="60" t="s">
        <v>905</v>
      </c>
      <c r="B511" s="60" t="s">
        <v>906</v>
      </c>
      <c r="C511" s="60" t="s">
        <v>59</v>
      </c>
      <c r="D511" s="61">
        <v>10</v>
      </c>
      <c r="E511" s="104"/>
      <c r="F511" s="104"/>
      <c r="G511" s="104"/>
      <c r="H511" s="104"/>
      <c r="I511" s="104"/>
      <c r="J511" s="104"/>
      <c r="K511" s="104"/>
      <c r="L511" s="104"/>
      <c r="M511" s="60" t="s">
        <v>901</v>
      </c>
      <c r="N511" s="54" t="s">
        <v>8588</v>
      </c>
      <c r="O511" s="54" t="s">
        <v>47</v>
      </c>
      <c r="P511" s="54" t="s">
        <v>47</v>
      </c>
      <c r="Q511" s="54" t="s">
        <v>694</v>
      </c>
      <c r="R511" s="54" t="s">
        <v>56</v>
      </c>
      <c r="S511" s="54" t="s">
        <v>56</v>
      </c>
      <c r="T511" s="54" t="s">
        <v>55</v>
      </c>
      <c r="AR511" s="54" t="s">
        <v>47</v>
      </c>
      <c r="AS511" s="54" t="s">
        <v>47</v>
      </c>
      <c r="AU511" s="54" t="s">
        <v>8589</v>
      </c>
      <c r="AV511" s="50">
        <v>41</v>
      </c>
    </row>
    <row r="512" spans="1:48" ht="30.95" customHeight="1">
      <c r="A512" s="60" t="s">
        <v>908</v>
      </c>
      <c r="B512" s="60" t="s">
        <v>909</v>
      </c>
      <c r="C512" s="60" t="s">
        <v>59</v>
      </c>
      <c r="D512" s="61">
        <v>3</v>
      </c>
      <c r="E512" s="104"/>
      <c r="F512" s="104"/>
      <c r="G512" s="104"/>
      <c r="H512" s="104"/>
      <c r="I512" s="104"/>
      <c r="J512" s="104"/>
      <c r="K512" s="104"/>
      <c r="L512" s="104"/>
      <c r="M512" s="60" t="s">
        <v>904</v>
      </c>
      <c r="N512" s="54" t="s">
        <v>8590</v>
      </c>
      <c r="O512" s="54" t="s">
        <v>47</v>
      </c>
      <c r="P512" s="54" t="s">
        <v>47</v>
      </c>
      <c r="Q512" s="54" t="s">
        <v>694</v>
      </c>
      <c r="R512" s="54" t="s">
        <v>56</v>
      </c>
      <c r="S512" s="54" t="s">
        <v>56</v>
      </c>
      <c r="T512" s="54" t="s">
        <v>55</v>
      </c>
      <c r="AR512" s="54" t="s">
        <v>47</v>
      </c>
      <c r="AS512" s="54" t="s">
        <v>47</v>
      </c>
      <c r="AU512" s="54" t="s">
        <v>8591</v>
      </c>
      <c r="AV512" s="50">
        <v>42</v>
      </c>
    </row>
    <row r="513" spans="1:48" ht="30.95" customHeight="1">
      <c r="A513" s="60" t="s">
        <v>911</v>
      </c>
      <c r="B513" s="60" t="s">
        <v>912</v>
      </c>
      <c r="C513" s="60" t="s">
        <v>59</v>
      </c>
      <c r="D513" s="61">
        <v>3</v>
      </c>
      <c r="E513" s="104"/>
      <c r="F513" s="104"/>
      <c r="G513" s="104"/>
      <c r="H513" s="104"/>
      <c r="I513" s="104"/>
      <c r="J513" s="104"/>
      <c r="K513" s="104"/>
      <c r="L513" s="104"/>
      <c r="M513" s="60" t="s">
        <v>907</v>
      </c>
      <c r="N513" s="54" t="s">
        <v>8592</v>
      </c>
      <c r="O513" s="54" t="s">
        <v>47</v>
      </c>
      <c r="P513" s="54" t="s">
        <v>47</v>
      </c>
      <c r="Q513" s="54" t="s">
        <v>694</v>
      </c>
      <c r="R513" s="54" t="s">
        <v>56</v>
      </c>
      <c r="S513" s="54" t="s">
        <v>56</v>
      </c>
      <c r="T513" s="54" t="s">
        <v>55</v>
      </c>
      <c r="AR513" s="54" t="s">
        <v>47</v>
      </c>
      <c r="AS513" s="54" t="s">
        <v>47</v>
      </c>
      <c r="AU513" s="54" t="s">
        <v>8593</v>
      </c>
      <c r="AV513" s="50">
        <v>43</v>
      </c>
    </row>
    <row r="514" spans="1:48" ht="30.95" customHeight="1">
      <c r="A514" s="60" t="s">
        <v>914</v>
      </c>
      <c r="B514" s="60" t="s">
        <v>915</v>
      </c>
      <c r="C514" s="60" t="s">
        <v>59</v>
      </c>
      <c r="D514" s="61">
        <v>3</v>
      </c>
      <c r="E514" s="104"/>
      <c r="F514" s="104"/>
      <c r="G514" s="104"/>
      <c r="H514" s="104"/>
      <c r="I514" s="104"/>
      <c r="J514" s="104"/>
      <c r="K514" s="104"/>
      <c r="L514" s="104"/>
      <c r="M514" s="60" t="s">
        <v>913</v>
      </c>
      <c r="N514" s="54" t="s">
        <v>8594</v>
      </c>
      <c r="O514" s="54" t="s">
        <v>47</v>
      </c>
      <c r="P514" s="54" t="s">
        <v>47</v>
      </c>
      <c r="Q514" s="54" t="s">
        <v>694</v>
      </c>
      <c r="R514" s="54" t="s">
        <v>56</v>
      </c>
      <c r="S514" s="54" t="s">
        <v>56</v>
      </c>
      <c r="T514" s="54" t="s">
        <v>55</v>
      </c>
      <c r="AR514" s="54" t="s">
        <v>47</v>
      </c>
      <c r="AS514" s="54" t="s">
        <v>47</v>
      </c>
      <c r="AU514" s="54" t="s">
        <v>8595</v>
      </c>
      <c r="AV514" s="50">
        <v>44</v>
      </c>
    </row>
    <row r="515" spans="1:48" ht="30.95" customHeight="1">
      <c r="A515" s="60" t="s">
        <v>917</v>
      </c>
      <c r="B515" s="60" t="s">
        <v>918</v>
      </c>
      <c r="C515" s="60" t="s">
        <v>59</v>
      </c>
      <c r="D515" s="61">
        <v>13</v>
      </c>
      <c r="E515" s="104"/>
      <c r="F515" s="104"/>
      <c r="G515" s="104"/>
      <c r="H515" s="104"/>
      <c r="I515" s="104"/>
      <c r="J515" s="104"/>
      <c r="K515" s="104"/>
      <c r="L515" s="104"/>
      <c r="M515" s="60" t="s">
        <v>916</v>
      </c>
      <c r="N515" s="54" t="s">
        <v>8596</v>
      </c>
      <c r="O515" s="54" t="s">
        <v>47</v>
      </c>
      <c r="P515" s="54" t="s">
        <v>47</v>
      </c>
      <c r="Q515" s="54" t="s">
        <v>694</v>
      </c>
      <c r="R515" s="54" t="s">
        <v>56</v>
      </c>
      <c r="S515" s="54" t="s">
        <v>56</v>
      </c>
      <c r="T515" s="54" t="s">
        <v>55</v>
      </c>
      <c r="AR515" s="54" t="s">
        <v>47</v>
      </c>
      <c r="AS515" s="54" t="s">
        <v>47</v>
      </c>
      <c r="AU515" s="54" t="s">
        <v>8597</v>
      </c>
      <c r="AV515" s="50">
        <v>45</v>
      </c>
    </row>
    <row r="516" spans="1:48" ht="30.95" customHeight="1">
      <c r="A516" s="60" t="s">
        <v>920</v>
      </c>
      <c r="B516" s="60" t="s">
        <v>921</v>
      </c>
      <c r="C516" s="60" t="s">
        <v>59</v>
      </c>
      <c r="D516" s="61">
        <v>7</v>
      </c>
      <c r="E516" s="104"/>
      <c r="F516" s="104"/>
      <c r="G516" s="104"/>
      <c r="H516" s="104"/>
      <c r="I516" s="104"/>
      <c r="J516" s="104"/>
      <c r="K516" s="104"/>
      <c r="L516" s="104"/>
      <c r="M516" s="60" t="s">
        <v>910</v>
      </c>
      <c r="N516" s="54" t="s">
        <v>8598</v>
      </c>
      <c r="O516" s="54" t="s">
        <v>47</v>
      </c>
      <c r="P516" s="54" t="s">
        <v>47</v>
      </c>
      <c r="Q516" s="54" t="s">
        <v>694</v>
      </c>
      <c r="R516" s="54" t="s">
        <v>56</v>
      </c>
      <c r="S516" s="54" t="s">
        <v>56</v>
      </c>
      <c r="T516" s="54" t="s">
        <v>55</v>
      </c>
      <c r="AR516" s="54" t="s">
        <v>47</v>
      </c>
      <c r="AS516" s="54" t="s">
        <v>47</v>
      </c>
      <c r="AU516" s="54" t="s">
        <v>8599</v>
      </c>
      <c r="AV516" s="50">
        <v>46</v>
      </c>
    </row>
    <row r="517" spans="1:48" ht="30.95" customHeight="1">
      <c r="A517" s="60" t="s">
        <v>923</v>
      </c>
      <c r="B517" s="60" t="s">
        <v>924</v>
      </c>
      <c r="C517" s="60" t="s">
        <v>59</v>
      </c>
      <c r="D517" s="61">
        <v>30</v>
      </c>
      <c r="E517" s="104"/>
      <c r="F517" s="104"/>
      <c r="G517" s="104"/>
      <c r="H517" s="104"/>
      <c r="I517" s="104"/>
      <c r="J517" s="104"/>
      <c r="K517" s="104"/>
      <c r="L517" s="104"/>
      <c r="M517" s="60" t="s">
        <v>919</v>
      </c>
      <c r="N517" s="54" t="s">
        <v>8600</v>
      </c>
      <c r="O517" s="54" t="s">
        <v>47</v>
      </c>
      <c r="P517" s="54" t="s">
        <v>47</v>
      </c>
      <c r="Q517" s="54" t="s">
        <v>694</v>
      </c>
      <c r="R517" s="54" t="s">
        <v>56</v>
      </c>
      <c r="S517" s="54" t="s">
        <v>56</v>
      </c>
      <c r="T517" s="54" t="s">
        <v>55</v>
      </c>
      <c r="AR517" s="54" t="s">
        <v>47</v>
      </c>
      <c r="AS517" s="54" t="s">
        <v>47</v>
      </c>
      <c r="AU517" s="54" t="s">
        <v>8601</v>
      </c>
      <c r="AV517" s="50">
        <v>47</v>
      </c>
    </row>
    <row r="518" spans="1:48" ht="30.95" customHeight="1">
      <c r="A518" s="60" t="s">
        <v>926</v>
      </c>
      <c r="B518" s="60" t="s">
        <v>927</v>
      </c>
      <c r="C518" s="60" t="s">
        <v>59</v>
      </c>
      <c r="D518" s="61">
        <v>13</v>
      </c>
      <c r="E518" s="104"/>
      <c r="F518" s="104"/>
      <c r="G518" s="104"/>
      <c r="H518" s="104"/>
      <c r="I518" s="104"/>
      <c r="J518" s="104"/>
      <c r="K518" s="104"/>
      <c r="L518" s="104"/>
      <c r="M518" s="60" t="s">
        <v>925</v>
      </c>
      <c r="N518" s="54" t="s">
        <v>8602</v>
      </c>
      <c r="O518" s="54" t="s">
        <v>47</v>
      </c>
      <c r="P518" s="54" t="s">
        <v>47</v>
      </c>
      <c r="Q518" s="54" t="s">
        <v>694</v>
      </c>
      <c r="R518" s="54" t="s">
        <v>56</v>
      </c>
      <c r="S518" s="54" t="s">
        <v>56</v>
      </c>
      <c r="T518" s="54" t="s">
        <v>55</v>
      </c>
      <c r="AR518" s="54" t="s">
        <v>47</v>
      </c>
      <c r="AS518" s="54" t="s">
        <v>47</v>
      </c>
      <c r="AU518" s="54" t="s">
        <v>8603</v>
      </c>
      <c r="AV518" s="50">
        <v>48</v>
      </c>
    </row>
    <row r="519" spans="1:48" ht="30.95" customHeight="1">
      <c r="A519" s="60" t="s">
        <v>929</v>
      </c>
      <c r="B519" s="60" t="s">
        <v>930</v>
      </c>
      <c r="C519" s="60" t="s">
        <v>59</v>
      </c>
      <c r="D519" s="61">
        <v>7</v>
      </c>
      <c r="E519" s="104"/>
      <c r="F519" s="104"/>
      <c r="G519" s="104"/>
      <c r="H519" s="104"/>
      <c r="I519" s="104"/>
      <c r="J519" s="104"/>
      <c r="K519" s="104"/>
      <c r="L519" s="104"/>
      <c r="M519" s="60" t="s">
        <v>928</v>
      </c>
      <c r="N519" s="54" t="s">
        <v>8604</v>
      </c>
      <c r="O519" s="54" t="s">
        <v>47</v>
      </c>
      <c r="P519" s="54" t="s">
        <v>47</v>
      </c>
      <c r="Q519" s="54" t="s">
        <v>694</v>
      </c>
      <c r="R519" s="54" t="s">
        <v>56</v>
      </c>
      <c r="S519" s="54" t="s">
        <v>56</v>
      </c>
      <c r="T519" s="54" t="s">
        <v>55</v>
      </c>
      <c r="AR519" s="54" t="s">
        <v>47</v>
      </c>
      <c r="AS519" s="54" t="s">
        <v>47</v>
      </c>
      <c r="AU519" s="54" t="s">
        <v>8605</v>
      </c>
      <c r="AV519" s="50">
        <v>49</v>
      </c>
    </row>
    <row r="520" spans="1:48" ht="30.95" customHeight="1">
      <c r="A520" s="60" t="s">
        <v>929</v>
      </c>
      <c r="B520" s="60" t="s">
        <v>932</v>
      </c>
      <c r="C520" s="60" t="s">
        <v>59</v>
      </c>
      <c r="D520" s="61">
        <v>3</v>
      </c>
      <c r="E520" s="104"/>
      <c r="F520" s="104"/>
      <c r="G520" s="104"/>
      <c r="H520" s="104"/>
      <c r="I520" s="104"/>
      <c r="J520" s="104"/>
      <c r="K520" s="104"/>
      <c r="L520" s="104"/>
      <c r="M520" s="60" t="s">
        <v>931</v>
      </c>
      <c r="N520" s="54" t="s">
        <v>8606</v>
      </c>
      <c r="O520" s="54" t="s">
        <v>47</v>
      </c>
      <c r="P520" s="54" t="s">
        <v>47</v>
      </c>
      <c r="Q520" s="54" t="s">
        <v>694</v>
      </c>
      <c r="R520" s="54" t="s">
        <v>56</v>
      </c>
      <c r="S520" s="54" t="s">
        <v>56</v>
      </c>
      <c r="T520" s="54" t="s">
        <v>55</v>
      </c>
      <c r="AR520" s="54" t="s">
        <v>47</v>
      </c>
      <c r="AS520" s="54" t="s">
        <v>47</v>
      </c>
      <c r="AU520" s="54" t="s">
        <v>8607</v>
      </c>
      <c r="AV520" s="50">
        <v>50</v>
      </c>
    </row>
    <row r="521" spans="1:48" ht="30.95" customHeight="1">
      <c r="A521" s="60" t="s">
        <v>929</v>
      </c>
      <c r="B521" s="60" t="s">
        <v>934</v>
      </c>
      <c r="C521" s="60" t="s">
        <v>59</v>
      </c>
      <c r="D521" s="61">
        <v>7</v>
      </c>
      <c r="E521" s="104"/>
      <c r="F521" s="104"/>
      <c r="G521" s="104"/>
      <c r="H521" s="104"/>
      <c r="I521" s="104"/>
      <c r="J521" s="104"/>
      <c r="K521" s="104"/>
      <c r="L521" s="104"/>
      <c r="M521" s="60" t="s">
        <v>922</v>
      </c>
      <c r="N521" s="54" t="s">
        <v>8608</v>
      </c>
      <c r="O521" s="54" t="s">
        <v>47</v>
      </c>
      <c r="P521" s="54" t="s">
        <v>47</v>
      </c>
      <c r="Q521" s="54" t="s">
        <v>694</v>
      </c>
      <c r="R521" s="54" t="s">
        <v>56</v>
      </c>
      <c r="S521" s="54" t="s">
        <v>56</v>
      </c>
      <c r="T521" s="54" t="s">
        <v>55</v>
      </c>
      <c r="AR521" s="54" t="s">
        <v>47</v>
      </c>
      <c r="AS521" s="54" t="s">
        <v>47</v>
      </c>
      <c r="AU521" s="54" t="s">
        <v>8609</v>
      </c>
      <c r="AV521" s="50">
        <v>51</v>
      </c>
    </row>
    <row r="522" spans="1:48" ht="30.95" customHeight="1">
      <c r="A522" s="60" t="s">
        <v>936</v>
      </c>
      <c r="B522" s="60" t="s">
        <v>937</v>
      </c>
      <c r="C522" s="60" t="s">
        <v>59</v>
      </c>
      <c r="D522" s="61">
        <v>1</v>
      </c>
      <c r="E522" s="104"/>
      <c r="F522" s="104"/>
      <c r="G522" s="104"/>
      <c r="H522" s="104"/>
      <c r="I522" s="104"/>
      <c r="J522" s="104"/>
      <c r="K522" s="104"/>
      <c r="L522" s="104"/>
      <c r="M522" s="60" t="s">
        <v>933</v>
      </c>
      <c r="N522" s="54" t="s">
        <v>8610</v>
      </c>
      <c r="O522" s="54" t="s">
        <v>47</v>
      </c>
      <c r="P522" s="54" t="s">
        <v>47</v>
      </c>
      <c r="Q522" s="54" t="s">
        <v>694</v>
      </c>
      <c r="R522" s="54" t="s">
        <v>56</v>
      </c>
      <c r="S522" s="54" t="s">
        <v>56</v>
      </c>
      <c r="T522" s="54" t="s">
        <v>55</v>
      </c>
      <c r="AR522" s="54" t="s">
        <v>47</v>
      </c>
      <c r="AS522" s="54" t="s">
        <v>47</v>
      </c>
      <c r="AU522" s="54" t="s">
        <v>8611</v>
      </c>
      <c r="AV522" s="50">
        <v>52</v>
      </c>
    </row>
    <row r="523" spans="1:48" ht="30.95" customHeight="1">
      <c r="A523" s="61"/>
      <c r="B523" s="61"/>
      <c r="C523" s="61"/>
      <c r="D523" s="61"/>
      <c r="E523" s="104"/>
      <c r="F523" s="104"/>
      <c r="G523" s="104"/>
      <c r="H523" s="104"/>
      <c r="I523" s="104"/>
      <c r="J523" s="104"/>
      <c r="K523" s="104"/>
      <c r="L523" s="104"/>
      <c r="M523" s="61"/>
      <c r="Q523" s="54" t="s">
        <v>694</v>
      </c>
    </row>
    <row r="524" spans="1:48" ht="30.95" customHeight="1">
      <c r="A524" s="61"/>
      <c r="B524" s="61"/>
      <c r="C524" s="61"/>
      <c r="D524" s="61"/>
      <c r="E524" s="104"/>
      <c r="F524" s="104"/>
      <c r="G524" s="104"/>
      <c r="H524" s="104"/>
      <c r="I524" s="104"/>
      <c r="J524" s="104"/>
      <c r="K524" s="104"/>
      <c r="L524" s="104"/>
      <c r="M524" s="61"/>
      <c r="Q524" s="54" t="s">
        <v>694</v>
      </c>
    </row>
    <row r="525" spans="1:48" ht="30.95" customHeight="1">
      <c r="A525" s="61"/>
      <c r="B525" s="61"/>
      <c r="C525" s="61"/>
      <c r="D525" s="61"/>
      <c r="E525" s="104"/>
      <c r="F525" s="104"/>
      <c r="G525" s="104"/>
      <c r="H525" s="104"/>
      <c r="I525" s="104"/>
      <c r="J525" s="104"/>
      <c r="K525" s="104"/>
      <c r="L525" s="104"/>
      <c r="M525" s="61"/>
      <c r="Q525" s="54" t="s">
        <v>694</v>
      </c>
    </row>
    <row r="526" spans="1:48" ht="30.95" customHeight="1">
      <c r="A526" s="61"/>
      <c r="B526" s="61"/>
      <c r="C526" s="61"/>
      <c r="D526" s="61"/>
      <c r="E526" s="104"/>
      <c r="F526" s="104"/>
      <c r="G526" s="104"/>
      <c r="H526" s="104"/>
      <c r="I526" s="104"/>
      <c r="J526" s="104"/>
      <c r="K526" s="104"/>
      <c r="L526" s="104"/>
      <c r="M526" s="61"/>
      <c r="Q526" s="54" t="s">
        <v>694</v>
      </c>
    </row>
    <row r="527" spans="1:48" ht="30.95" customHeight="1">
      <c r="A527" s="61"/>
      <c r="B527" s="61"/>
      <c r="C527" s="61"/>
      <c r="D527" s="61"/>
      <c r="E527" s="104"/>
      <c r="F527" s="104"/>
      <c r="G527" s="104"/>
      <c r="H527" s="104"/>
      <c r="I527" s="104"/>
      <c r="J527" s="104"/>
      <c r="K527" s="104"/>
      <c r="L527" s="104"/>
      <c r="M527" s="61"/>
      <c r="Q527" s="54" t="s">
        <v>694</v>
      </c>
    </row>
    <row r="528" spans="1:48" ht="30.95" customHeight="1">
      <c r="A528" s="61"/>
      <c r="B528" s="61"/>
      <c r="C528" s="61"/>
      <c r="D528" s="61"/>
      <c r="E528" s="104"/>
      <c r="F528" s="104"/>
      <c r="G528" s="104"/>
      <c r="H528" s="104"/>
      <c r="I528" s="104"/>
      <c r="J528" s="104"/>
      <c r="K528" s="104"/>
      <c r="L528" s="104"/>
      <c r="M528" s="61"/>
      <c r="Q528" s="54" t="s">
        <v>694</v>
      </c>
    </row>
    <row r="529" spans="1:48" ht="30.95" customHeight="1">
      <c r="A529" s="61"/>
      <c r="B529" s="61"/>
      <c r="C529" s="61"/>
      <c r="D529" s="61"/>
      <c r="E529" s="104"/>
      <c r="F529" s="104"/>
      <c r="G529" s="104"/>
      <c r="H529" s="104"/>
      <c r="I529" s="104"/>
      <c r="J529" s="104"/>
      <c r="K529" s="104"/>
      <c r="L529" s="104"/>
      <c r="M529" s="61"/>
      <c r="Q529" s="54" t="s">
        <v>694</v>
      </c>
    </row>
    <row r="530" spans="1:48" ht="30.95" customHeight="1">
      <c r="A530" s="61"/>
      <c r="B530" s="61"/>
      <c r="C530" s="61"/>
      <c r="D530" s="61"/>
      <c r="E530" s="104"/>
      <c r="F530" s="104"/>
      <c r="G530" s="104"/>
      <c r="H530" s="104"/>
      <c r="I530" s="104"/>
      <c r="J530" s="104"/>
      <c r="K530" s="104"/>
      <c r="L530" s="104"/>
      <c r="M530" s="61"/>
      <c r="Q530" s="54" t="s">
        <v>694</v>
      </c>
    </row>
    <row r="531" spans="1:48" ht="30.95" customHeight="1">
      <c r="A531" s="60" t="s">
        <v>77</v>
      </c>
      <c r="B531" s="61"/>
      <c r="C531" s="61"/>
      <c r="D531" s="61"/>
      <c r="E531" s="104"/>
      <c r="F531" s="104"/>
      <c r="G531" s="104"/>
      <c r="H531" s="104"/>
      <c r="I531" s="104"/>
      <c r="J531" s="104"/>
      <c r="K531" s="104"/>
      <c r="L531" s="104"/>
      <c r="M531" s="61"/>
      <c r="N531" s="50" t="s">
        <v>78</v>
      </c>
    </row>
    <row r="532" spans="1:48" ht="30.95" customHeight="1">
      <c r="A532" s="60" t="s">
        <v>939</v>
      </c>
      <c r="B532" s="60" t="s">
        <v>8612</v>
      </c>
      <c r="C532" s="61"/>
      <c r="D532" s="61"/>
      <c r="E532" s="104"/>
      <c r="F532" s="104"/>
      <c r="G532" s="104"/>
      <c r="H532" s="104"/>
      <c r="I532" s="104"/>
      <c r="J532" s="104"/>
      <c r="K532" s="104"/>
      <c r="L532" s="104"/>
      <c r="M532" s="61"/>
      <c r="Q532" s="54" t="s">
        <v>940</v>
      </c>
    </row>
    <row r="533" spans="1:48" ht="30.95" customHeight="1">
      <c r="A533" s="60" t="s">
        <v>941</v>
      </c>
      <c r="B533" s="60" t="s">
        <v>942</v>
      </c>
      <c r="C533" s="60" t="s">
        <v>71</v>
      </c>
      <c r="D533" s="61">
        <v>241</v>
      </c>
      <c r="E533" s="104"/>
      <c r="F533" s="104"/>
      <c r="G533" s="104"/>
      <c r="H533" s="104"/>
      <c r="I533" s="104"/>
      <c r="J533" s="104"/>
      <c r="K533" s="104"/>
      <c r="L533" s="104"/>
      <c r="M533" s="60" t="s">
        <v>943</v>
      </c>
      <c r="N533" s="54" t="s">
        <v>8613</v>
      </c>
      <c r="O533" s="54" t="s">
        <v>47</v>
      </c>
      <c r="P533" s="54" t="s">
        <v>47</v>
      </c>
      <c r="Q533" s="54" t="s">
        <v>940</v>
      </c>
      <c r="R533" s="54" t="s">
        <v>55</v>
      </c>
      <c r="S533" s="54" t="s">
        <v>56</v>
      </c>
      <c r="T533" s="54" t="s">
        <v>56</v>
      </c>
      <c r="AR533" s="54" t="s">
        <v>47</v>
      </c>
      <c r="AS533" s="54" t="s">
        <v>47</v>
      </c>
      <c r="AU533" s="54" t="s">
        <v>8614</v>
      </c>
      <c r="AV533" s="50">
        <v>220</v>
      </c>
    </row>
    <row r="534" spans="1:48" ht="30.95" customHeight="1">
      <c r="A534" s="60" t="s">
        <v>944</v>
      </c>
      <c r="B534" s="60" t="s">
        <v>945</v>
      </c>
      <c r="C534" s="60" t="s">
        <v>71</v>
      </c>
      <c r="D534" s="61">
        <v>32</v>
      </c>
      <c r="E534" s="104"/>
      <c r="F534" s="104"/>
      <c r="G534" s="104"/>
      <c r="H534" s="104"/>
      <c r="I534" s="104"/>
      <c r="J534" s="104"/>
      <c r="K534" s="104"/>
      <c r="L534" s="104"/>
      <c r="M534" s="60" t="s">
        <v>946</v>
      </c>
      <c r="N534" s="54" t="s">
        <v>8615</v>
      </c>
      <c r="O534" s="54" t="s">
        <v>47</v>
      </c>
      <c r="P534" s="54" t="s">
        <v>47</v>
      </c>
      <c r="Q534" s="54" t="s">
        <v>940</v>
      </c>
      <c r="R534" s="54" t="s">
        <v>55</v>
      </c>
      <c r="S534" s="54" t="s">
        <v>56</v>
      </c>
      <c r="T534" s="54" t="s">
        <v>56</v>
      </c>
      <c r="AR534" s="54" t="s">
        <v>47</v>
      </c>
      <c r="AS534" s="54" t="s">
        <v>47</v>
      </c>
      <c r="AU534" s="54" t="s">
        <v>8616</v>
      </c>
      <c r="AV534" s="50">
        <v>221</v>
      </c>
    </row>
    <row r="535" spans="1:48" ht="30.95" customHeight="1">
      <c r="A535" s="60" t="s">
        <v>944</v>
      </c>
      <c r="B535" s="60" t="s">
        <v>947</v>
      </c>
      <c r="C535" s="60" t="s">
        <v>71</v>
      </c>
      <c r="D535" s="61">
        <v>46</v>
      </c>
      <c r="E535" s="104"/>
      <c r="F535" s="104"/>
      <c r="G535" s="104"/>
      <c r="H535" s="104"/>
      <c r="I535" s="104"/>
      <c r="J535" s="104"/>
      <c r="K535" s="104"/>
      <c r="L535" s="104"/>
      <c r="M535" s="60" t="s">
        <v>948</v>
      </c>
      <c r="N535" s="54" t="s">
        <v>8617</v>
      </c>
      <c r="O535" s="54" t="s">
        <v>47</v>
      </c>
      <c r="P535" s="54" t="s">
        <v>47</v>
      </c>
      <c r="Q535" s="54" t="s">
        <v>940</v>
      </c>
      <c r="R535" s="54" t="s">
        <v>55</v>
      </c>
      <c r="S535" s="54" t="s">
        <v>56</v>
      </c>
      <c r="T535" s="54" t="s">
        <v>56</v>
      </c>
      <c r="AR535" s="54" t="s">
        <v>47</v>
      </c>
      <c r="AS535" s="54" t="s">
        <v>47</v>
      </c>
      <c r="AU535" s="54" t="s">
        <v>8618</v>
      </c>
      <c r="AV535" s="50">
        <v>222</v>
      </c>
    </row>
    <row r="536" spans="1:48" ht="30.95" customHeight="1">
      <c r="A536" s="60" t="s">
        <v>949</v>
      </c>
      <c r="B536" s="60" t="s">
        <v>950</v>
      </c>
      <c r="C536" s="60" t="s">
        <v>71</v>
      </c>
      <c r="D536" s="61">
        <v>927</v>
      </c>
      <c r="E536" s="104"/>
      <c r="F536" s="104"/>
      <c r="G536" s="104"/>
      <c r="H536" s="104"/>
      <c r="I536" s="104"/>
      <c r="J536" s="104"/>
      <c r="K536" s="104"/>
      <c r="L536" s="104"/>
      <c r="M536" s="60" t="s">
        <v>951</v>
      </c>
      <c r="N536" s="54" t="s">
        <v>8619</v>
      </c>
      <c r="O536" s="54" t="s">
        <v>47</v>
      </c>
      <c r="P536" s="54" t="s">
        <v>47</v>
      </c>
      <c r="Q536" s="54" t="s">
        <v>940</v>
      </c>
      <c r="R536" s="54" t="s">
        <v>55</v>
      </c>
      <c r="S536" s="54" t="s">
        <v>56</v>
      </c>
      <c r="T536" s="54" t="s">
        <v>56</v>
      </c>
      <c r="AR536" s="54" t="s">
        <v>47</v>
      </c>
      <c r="AS536" s="54" t="s">
        <v>47</v>
      </c>
      <c r="AU536" s="54" t="s">
        <v>8620</v>
      </c>
      <c r="AV536" s="50">
        <v>223</v>
      </c>
    </row>
    <row r="537" spans="1:48" ht="30.95" customHeight="1">
      <c r="A537" s="60" t="s">
        <v>949</v>
      </c>
      <c r="B537" s="60" t="s">
        <v>952</v>
      </c>
      <c r="C537" s="60" t="s">
        <v>71</v>
      </c>
      <c r="D537" s="61">
        <v>625</v>
      </c>
      <c r="E537" s="104"/>
      <c r="F537" s="104"/>
      <c r="G537" s="104"/>
      <c r="H537" s="104"/>
      <c r="I537" s="104"/>
      <c r="J537" s="104"/>
      <c r="K537" s="104"/>
      <c r="L537" s="104"/>
      <c r="M537" s="60" t="s">
        <v>953</v>
      </c>
      <c r="N537" s="54" t="s">
        <v>8621</v>
      </c>
      <c r="O537" s="54" t="s">
        <v>47</v>
      </c>
      <c r="P537" s="54" t="s">
        <v>47</v>
      </c>
      <c r="Q537" s="54" t="s">
        <v>940</v>
      </c>
      <c r="R537" s="54" t="s">
        <v>55</v>
      </c>
      <c r="S537" s="54" t="s">
        <v>56</v>
      </c>
      <c r="T537" s="54" t="s">
        <v>56</v>
      </c>
      <c r="AR537" s="54" t="s">
        <v>47</v>
      </c>
      <c r="AS537" s="54" t="s">
        <v>47</v>
      </c>
      <c r="AU537" s="54" t="s">
        <v>8622</v>
      </c>
      <c r="AV537" s="50">
        <v>224</v>
      </c>
    </row>
    <row r="538" spans="1:48" ht="30.95" customHeight="1">
      <c r="A538" s="60" t="s">
        <v>949</v>
      </c>
      <c r="B538" s="60" t="s">
        <v>954</v>
      </c>
      <c r="C538" s="60" t="s">
        <v>71</v>
      </c>
      <c r="D538" s="61">
        <v>323</v>
      </c>
      <c r="E538" s="104"/>
      <c r="F538" s="104"/>
      <c r="G538" s="104"/>
      <c r="H538" s="104"/>
      <c r="I538" s="104"/>
      <c r="J538" s="104"/>
      <c r="K538" s="104"/>
      <c r="L538" s="104"/>
      <c r="M538" s="60" t="s">
        <v>955</v>
      </c>
      <c r="N538" s="54" t="s">
        <v>8623</v>
      </c>
      <c r="O538" s="54" t="s">
        <v>47</v>
      </c>
      <c r="P538" s="54" t="s">
        <v>47</v>
      </c>
      <c r="Q538" s="54" t="s">
        <v>940</v>
      </c>
      <c r="R538" s="54" t="s">
        <v>55</v>
      </c>
      <c r="S538" s="54" t="s">
        <v>56</v>
      </c>
      <c r="T538" s="54" t="s">
        <v>56</v>
      </c>
      <c r="AR538" s="54" t="s">
        <v>47</v>
      </c>
      <c r="AS538" s="54" t="s">
        <v>47</v>
      </c>
      <c r="AU538" s="54" t="s">
        <v>8624</v>
      </c>
      <c r="AV538" s="50">
        <v>225</v>
      </c>
    </row>
    <row r="539" spans="1:48" ht="30.95" customHeight="1">
      <c r="A539" s="60" t="s">
        <v>949</v>
      </c>
      <c r="B539" s="60" t="s">
        <v>956</v>
      </c>
      <c r="C539" s="60" t="s">
        <v>71</v>
      </c>
      <c r="D539" s="61">
        <v>594</v>
      </c>
      <c r="E539" s="104"/>
      <c r="F539" s="104"/>
      <c r="G539" s="104"/>
      <c r="H539" s="104"/>
      <c r="I539" s="104"/>
      <c r="J539" s="104"/>
      <c r="K539" s="104"/>
      <c r="L539" s="104"/>
      <c r="M539" s="60" t="s">
        <v>957</v>
      </c>
      <c r="N539" s="54" t="s">
        <v>8625</v>
      </c>
      <c r="O539" s="54" t="s">
        <v>47</v>
      </c>
      <c r="P539" s="54" t="s">
        <v>47</v>
      </c>
      <c r="Q539" s="54" t="s">
        <v>940</v>
      </c>
      <c r="R539" s="54" t="s">
        <v>55</v>
      </c>
      <c r="S539" s="54" t="s">
        <v>56</v>
      </c>
      <c r="T539" s="54" t="s">
        <v>56</v>
      </c>
      <c r="AR539" s="54" t="s">
        <v>47</v>
      </c>
      <c r="AS539" s="54" t="s">
        <v>47</v>
      </c>
      <c r="AU539" s="54" t="s">
        <v>8626</v>
      </c>
      <c r="AV539" s="50">
        <v>226</v>
      </c>
    </row>
    <row r="540" spans="1:48" ht="30.95" customHeight="1">
      <c r="A540" s="60" t="s">
        <v>949</v>
      </c>
      <c r="B540" s="60" t="s">
        <v>958</v>
      </c>
      <c r="C540" s="60" t="s">
        <v>71</v>
      </c>
      <c r="D540" s="61">
        <v>157</v>
      </c>
      <c r="E540" s="104"/>
      <c r="F540" s="104"/>
      <c r="G540" s="104"/>
      <c r="H540" s="104"/>
      <c r="I540" s="104"/>
      <c r="J540" s="104"/>
      <c r="K540" s="104"/>
      <c r="L540" s="104"/>
      <c r="M540" s="60" t="s">
        <v>959</v>
      </c>
      <c r="N540" s="54" t="s">
        <v>8627</v>
      </c>
      <c r="O540" s="54" t="s">
        <v>47</v>
      </c>
      <c r="P540" s="54" t="s">
        <v>47</v>
      </c>
      <c r="Q540" s="54" t="s">
        <v>940</v>
      </c>
      <c r="R540" s="54" t="s">
        <v>55</v>
      </c>
      <c r="S540" s="54" t="s">
        <v>56</v>
      </c>
      <c r="T540" s="54" t="s">
        <v>56</v>
      </c>
      <c r="AR540" s="54" t="s">
        <v>47</v>
      </c>
      <c r="AS540" s="54" t="s">
        <v>47</v>
      </c>
      <c r="AU540" s="54" t="s">
        <v>8628</v>
      </c>
      <c r="AV540" s="50">
        <v>227</v>
      </c>
    </row>
    <row r="541" spans="1:48" ht="30.95" customHeight="1">
      <c r="A541" s="60" t="s">
        <v>960</v>
      </c>
      <c r="B541" s="60" t="s">
        <v>961</v>
      </c>
      <c r="C541" s="60" t="s">
        <v>71</v>
      </c>
      <c r="D541" s="61">
        <v>122</v>
      </c>
      <c r="E541" s="104"/>
      <c r="F541" s="104"/>
      <c r="G541" s="104"/>
      <c r="H541" s="104"/>
      <c r="I541" s="104"/>
      <c r="J541" s="104"/>
      <c r="K541" s="104"/>
      <c r="L541" s="104"/>
      <c r="M541" s="60" t="s">
        <v>962</v>
      </c>
      <c r="N541" s="54" t="s">
        <v>8629</v>
      </c>
      <c r="O541" s="54" t="s">
        <v>47</v>
      </c>
      <c r="P541" s="54" t="s">
        <v>47</v>
      </c>
      <c r="Q541" s="54" t="s">
        <v>940</v>
      </c>
      <c r="R541" s="54" t="s">
        <v>55</v>
      </c>
      <c r="S541" s="54" t="s">
        <v>56</v>
      </c>
      <c r="T541" s="54" t="s">
        <v>56</v>
      </c>
      <c r="AR541" s="54" t="s">
        <v>47</v>
      </c>
      <c r="AS541" s="54" t="s">
        <v>47</v>
      </c>
      <c r="AU541" s="54" t="s">
        <v>8630</v>
      </c>
      <c r="AV541" s="50">
        <v>235</v>
      </c>
    </row>
    <row r="542" spans="1:48" ht="30.95" customHeight="1">
      <c r="A542" s="60" t="s">
        <v>963</v>
      </c>
      <c r="B542" s="60" t="s">
        <v>964</v>
      </c>
      <c r="C542" s="60" t="s">
        <v>71</v>
      </c>
      <c r="D542" s="61">
        <v>11</v>
      </c>
      <c r="E542" s="104"/>
      <c r="F542" s="104"/>
      <c r="G542" s="104"/>
      <c r="H542" s="104"/>
      <c r="I542" s="104"/>
      <c r="J542" s="104"/>
      <c r="K542" s="104"/>
      <c r="L542" s="104"/>
      <c r="M542" s="60" t="s">
        <v>965</v>
      </c>
      <c r="N542" s="54" t="s">
        <v>8631</v>
      </c>
      <c r="O542" s="54" t="s">
        <v>47</v>
      </c>
      <c r="P542" s="54" t="s">
        <v>47</v>
      </c>
      <c r="Q542" s="54" t="s">
        <v>940</v>
      </c>
      <c r="R542" s="54" t="s">
        <v>55</v>
      </c>
      <c r="S542" s="54" t="s">
        <v>56</v>
      </c>
      <c r="T542" s="54" t="s">
        <v>56</v>
      </c>
      <c r="AR542" s="54" t="s">
        <v>47</v>
      </c>
      <c r="AS542" s="54" t="s">
        <v>47</v>
      </c>
      <c r="AU542" s="54" t="s">
        <v>8632</v>
      </c>
      <c r="AV542" s="50">
        <v>228</v>
      </c>
    </row>
    <row r="543" spans="1:48" ht="30.95" customHeight="1">
      <c r="A543" s="60" t="s">
        <v>966</v>
      </c>
      <c r="B543" s="60" t="s">
        <v>967</v>
      </c>
      <c r="C543" s="60" t="s">
        <v>71</v>
      </c>
      <c r="D543" s="61">
        <v>307</v>
      </c>
      <c r="E543" s="104"/>
      <c r="F543" s="104"/>
      <c r="G543" s="104"/>
      <c r="H543" s="104"/>
      <c r="I543" s="104"/>
      <c r="J543" s="104"/>
      <c r="K543" s="104"/>
      <c r="L543" s="104"/>
      <c r="M543" s="60" t="s">
        <v>968</v>
      </c>
      <c r="N543" s="54" t="s">
        <v>8633</v>
      </c>
      <c r="O543" s="54" t="s">
        <v>47</v>
      </c>
      <c r="P543" s="54" t="s">
        <v>47</v>
      </c>
      <c r="Q543" s="54" t="s">
        <v>940</v>
      </c>
      <c r="R543" s="54" t="s">
        <v>55</v>
      </c>
      <c r="S543" s="54" t="s">
        <v>56</v>
      </c>
      <c r="T543" s="54" t="s">
        <v>56</v>
      </c>
      <c r="AR543" s="54" t="s">
        <v>47</v>
      </c>
      <c r="AS543" s="54" t="s">
        <v>47</v>
      </c>
      <c r="AU543" s="54" t="s">
        <v>8634</v>
      </c>
      <c r="AV543" s="50">
        <v>229</v>
      </c>
    </row>
    <row r="544" spans="1:48" ht="30.95" customHeight="1">
      <c r="A544" s="60" t="s">
        <v>969</v>
      </c>
      <c r="B544" s="60" t="s">
        <v>464</v>
      </c>
      <c r="C544" s="60" t="s">
        <v>71</v>
      </c>
      <c r="D544" s="61">
        <v>11</v>
      </c>
      <c r="E544" s="104"/>
      <c r="F544" s="104"/>
      <c r="G544" s="104"/>
      <c r="H544" s="104"/>
      <c r="I544" s="104"/>
      <c r="J544" s="104"/>
      <c r="K544" s="104"/>
      <c r="L544" s="104"/>
      <c r="M544" s="60" t="s">
        <v>970</v>
      </c>
      <c r="N544" s="54" t="s">
        <v>8635</v>
      </c>
      <c r="O544" s="54" t="s">
        <v>47</v>
      </c>
      <c r="P544" s="54" t="s">
        <v>47</v>
      </c>
      <c r="Q544" s="54" t="s">
        <v>940</v>
      </c>
      <c r="R544" s="54" t="s">
        <v>55</v>
      </c>
      <c r="S544" s="54" t="s">
        <v>56</v>
      </c>
      <c r="T544" s="54" t="s">
        <v>56</v>
      </c>
      <c r="AR544" s="54" t="s">
        <v>47</v>
      </c>
      <c r="AS544" s="54" t="s">
        <v>47</v>
      </c>
      <c r="AU544" s="54" t="s">
        <v>8636</v>
      </c>
      <c r="AV544" s="50">
        <v>230</v>
      </c>
    </row>
    <row r="545" spans="1:48" ht="30.95" customHeight="1">
      <c r="A545" s="60" t="s">
        <v>971</v>
      </c>
      <c r="B545" s="60" t="s">
        <v>972</v>
      </c>
      <c r="C545" s="60" t="s">
        <v>71</v>
      </c>
      <c r="D545" s="61">
        <v>7</v>
      </c>
      <c r="E545" s="104"/>
      <c r="F545" s="104"/>
      <c r="G545" s="104"/>
      <c r="H545" s="104"/>
      <c r="I545" s="104"/>
      <c r="J545" s="104"/>
      <c r="K545" s="104"/>
      <c r="L545" s="104"/>
      <c r="M545" s="60" t="s">
        <v>973</v>
      </c>
      <c r="N545" s="54" t="s">
        <v>8637</v>
      </c>
      <c r="O545" s="54" t="s">
        <v>47</v>
      </c>
      <c r="P545" s="54" t="s">
        <v>47</v>
      </c>
      <c r="Q545" s="54" t="s">
        <v>940</v>
      </c>
      <c r="R545" s="54" t="s">
        <v>55</v>
      </c>
      <c r="S545" s="54" t="s">
        <v>56</v>
      </c>
      <c r="T545" s="54" t="s">
        <v>56</v>
      </c>
      <c r="AR545" s="54" t="s">
        <v>47</v>
      </c>
      <c r="AS545" s="54" t="s">
        <v>47</v>
      </c>
      <c r="AU545" s="54" t="s">
        <v>8638</v>
      </c>
      <c r="AV545" s="50">
        <v>234</v>
      </c>
    </row>
    <row r="546" spans="1:48" ht="30.95" customHeight="1">
      <c r="A546" s="60" t="s">
        <v>974</v>
      </c>
      <c r="B546" s="60" t="s">
        <v>972</v>
      </c>
      <c r="C546" s="60" t="s">
        <v>71</v>
      </c>
      <c r="D546" s="61">
        <v>138</v>
      </c>
      <c r="E546" s="104"/>
      <c r="F546" s="104"/>
      <c r="G546" s="104"/>
      <c r="H546" s="104"/>
      <c r="I546" s="104"/>
      <c r="J546" s="104"/>
      <c r="K546" s="104"/>
      <c r="L546" s="104"/>
      <c r="M546" s="60" t="s">
        <v>975</v>
      </c>
      <c r="N546" s="54" t="s">
        <v>8639</v>
      </c>
      <c r="O546" s="54" t="s">
        <v>47</v>
      </c>
      <c r="P546" s="54" t="s">
        <v>47</v>
      </c>
      <c r="Q546" s="54" t="s">
        <v>940</v>
      </c>
      <c r="R546" s="54" t="s">
        <v>55</v>
      </c>
      <c r="S546" s="54" t="s">
        <v>56</v>
      </c>
      <c r="T546" s="54" t="s">
        <v>56</v>
      </c>
      <c r="AR546" s="54" t="s">
        <v>47</v>
      </c>
      <c r="AS546" s="54" t="s">
        <v>47</v>
      </c>
      <c r="AU546" s="54" t="s">
        <v>8640</v>
      </c>
      <c r="AV546" s="50">
        <v>231</v>
      </c>
    </row>
    <row r="547" spans="1:48" ht="30.95" customHeight="1">
      <c r="A547" s="60" t="s">
        <v>976</v>
      </c>
      <c r="B547" s="60" t="s">
        <v>977</v>
      </c>
      <c r="C547" s="60" t="s">
        <v>53</v>
      </c>
      <c r="D547" s="61">
        <v>132</v>
      </c>
      <c r="E547" s="104"/>
      <c r="F547" s="104"/>
      <c r="G547" s="104"/>
      <c r="H547" s="104"/>
      <c r="I547" s="104"/>
      <c r="J547" s="104"/>
      <c r="K547" s="104"/>
      <c r="L547" s="104"/>
      <c r="M547" s="60" t="s">
        <v>978</v>
      </c>
      <c r="N547" s="54" t="s">
        <v>8641</v>
      </c>
      <c r="O547" s="54" t="s">
        <v>47</v>
      </c>
      <c r="P547" s="54" t="s">
        <v>47</v>
      </c>
      <c r="Q547" s="54" t="s">
        <v>940</v>
      </c>
      <c r="R547" s="54" t="s">
        <v>55</v>
      </c>
      <c r="S547" s="54" t="s">
        <v>56</v>
      </c>
      <c r="T547" s="54" t="s">
        <v>56</v>
      </c>
      <c r="AR547" s="54" t="s">
        <v>47</v>
      </c>
      <c r="AS547" s="54" t="s">
        <v>47</v>
      </c>
      <c r="AU547" s="54" t="s">
        <v>8642</v>
      </c>
      <c r="AV547" s="50">
        <v>232</v>
      </c>
    </row>
    <row r="548" spans="1:48" ht="30.95" customHeight="1">
      <c r="A548" s="60" t="s">
        <v>979</v>
      </c>
      <c r="B548" s="60" t="s">
        <v>47</v>
      </c>
      <c r="C548" s="60" t="s">
        <v>59</v>
      </c>
      <c r="D548" s="61">
        <v>1</v>
      </c>
      <c r="E548" s="104"/>
      <c r="F548" s="104"/>
      <c r="G548" s="104"/>
      <c r="H548" s="104"/>
      <c r="I548" s="104"/>
      <c r="J548" s="104"/>
      <c r="K548" s="104"/>
      <c r="L548" s="104"/>
      <c r="M548" s="60" t="s">
        <v>980</v>
      </c>
      <c r="N548" s="54" t="s">
        <v>8643</v>
      </c>
      <c r="O548" s="54" t="s">
        <v>47</v>
      </c>
      <c r="P548" s="54" t="s">
        <v>47</v>
      </c>
      <c r="Q548" s="54" t="s">
        <v>940</v>
      </c>
      <c r="R548" s="54" t="s">
        <v>55</v>
      </c>
      <c r="S548" s="54" t="s">
        <v>56</v>
      </c>
      <c r="T548" s="54" t="s">
        <v>56</v>
      </c>
      <c r="AR548" s="54" t="s">
        <v>47</v>
      </c>
      <c r="AS548" s="54" t="s">
        <v>47</v>
      </c>
      <c r="AU548" s="54" t="s">
        <v>8644</v>
      </c>
      <c r="AV548" s="50">
        <v>233</v>
      </c>
    </row>
    <row r="549" spans="1:48" ht="30.95" customHeight="1">
      <c r="A549" s="61"/>
      <c r="B549" s="61"/>
      <c r="C549" s="61"/>
      <c r="D549" s="61"/>
      <c r="E549" s="104"/>
      <c r="F549" s="104"/>
      <c r="G549" s="104"/>
      <c r="H549" s="104"/>
      <c r="I549" s="104"/>
      <c r="J549" s="104"/>
      <c r="K549" s="104"/>
      <c r="L549" s="104"/>
      <c r="M549" s="61"/>
      <c r="Q549" s="54" t="s">
        <v>940</v>
      </c>
    </row>
    <row r="550" spans="1:48" ht="30.95" customHeight="1">
      <c r="A550" s="61"/>
      <c r="B550" s="61"/>
      <c r="C550" s="61"/>
      <c r="D550" s="61"/>
      <c r="E550" s="104"/>
      <c r="F550" s="104"/>
      <c r="G550" s="104"/>
      <c r="H550" s="104"/>
      <c r="I550" s="104"/>
      <c r="J550" s="104"/>
      <c r="K550" s="104"/>
      <c r="L550" s="104"/>
      <c r="M550" s="61"/>
      <c r="Q550" s="54" t="s">
        <v>940</v>
      </c>
    </row>
    <row r="551" spans="1:48" ht="30.95" customHeight="1">
      <c r="A551" s="61"/>
      <c r="B551" s="61"/>
      <c r="C551" s="61"/>
      <c r="D551" s="61"/>
      <c r="E551" s="104"/>
      <c r="F551" s="104"/>
      <c r="G551" s="104"/>
      <c r="H551" s="104"/>
      <c r="I551" s="104"/>
      <c r="J551" s="104"/>
      <c r="K551" s="104"/>
      <c r="L551" s="104"/>
      <c r="M551" s="61"/>
      <c r="Q551" s="54" t="s">
        <v>940</v>
      </c>
    </row>
    <row r="552" spans="1:48" ht="30.95" customHeight="1">
      <c r="A552" s="61"/>
      <c r="B552" s="61"/>
      <c r="C552" s="61"/>
      <c r="D552" s="61"/>
      <c r="E552" s="104"/>
      <c r="F552" s="104"/>
      <c r="G552" s="104"/>
      <c r="H552" s="104"/>
      <c r="I552" s="104"/>
      <c r="J552" s="104"/>
      <c r="K552" s="104"/>
      <c r="L552" s="104"/>
      <c r="M552" s="61"/>
      <c r="Q552" s="54" t="s">
        <v>940</v>
      </c>
    </row>
    <row r="553" spans="1:48" ht="30.95" customHeight="1">
      <c r="A553" s="61"/>
      <c r="B553" s="61"/>
      <c r="C553" s="61"/>
      <c r="D553" s="61"/>
      <c r="E553" s="104"/>
      <c r="F553" s="104"/>
      <c r="G553" s="104"/>
      <c r="H553" s="104"/>
      <c r="I553" s="104"/>
      <c r="J553" s="104"/>
      <c r="K553" s="104"/>
      <c r="L553" s="104"/>
      <c r="M553" s="61"/>
      <c r="Q553" s="54" t="s">
        <v>940</v>
      </c>
    </row>
    <row r="554" spans="1:48" ht="30.95" customHeight="1">
      <c r="A554" s="61"/>
      <c r="B554" s="61"/>
      <c r="C554" s="61"/>
      <c r="D554" s="61"/>
      <c r="E554" s="104"/>
      <c r="F554" s="104"/>
      <c r="G554" s="104"/>
      <c r="H554" s="104"/>
      <c r="I554" s="104"/>
      <c r="J554" s="104"/>
      <c r="K554" s="104"/>
      <c r="L554" s="104"/>
      <c r="M554" s="61"/>
      <c r="Q554" s="54" t="s">
        <v>940</v>
      </c>
    </row>
    <row r="555" spans="1:48" ht="30.95" customHeight="1">
      <c r="A555" s="60" t="s">
        <v>77</v>
      </c>
      <c r="B555" s="61"/>
      <c r="C555" s="61"/>
      <c r="D555" s="61"/>
      <c r="E555" s="104"/>
      <c r="F555" s="104"/>
      <c r="G555" s="104"/>
      <c r="H555" s="104"/>
      <c r="I555" s="104"/>
      <c r="J555" s="104"/>
      <c r="K555" s="104"/>
      <c r="L555" s="104"/>
      <c r="M555" s="61"/>
      <c r="N555" s="50" t="s">
        <v>78</v>
      </c>
    </row>
    <row r="556" spans="1:48" ht="30.95" customHeight="1">
      <c r="A556" s="60" t="s">
        <v>981</v>
      </c>
      <c r="B556" s="60" t="s">
        <v>8645</v>
      </c>
      <c r="C556" s="61"/>
      <c r="D556" s="61"/>
      <c r="E556" s="104"/>
      <c r="F556" s="104"/>
      <c r="G556" s="104"/>
      <c r="H556" s="104"/>
      <c r="I556" s="104"/>
      <c r="J556" s="104"/>
      <c r="K556" s="104"/>
      <c r="L556" s="104"/>
      <c r="M556" s="61"/>
      <c r="Q556" s="54" t="s">
        <v>982</v>
      </c>
    </row>
    <row r="557" spans="1:48" ht="30.95" customHeight="1">
      <c r="A557" s="60" t="s">
        <v>983</v>
      </c>
      <c r="B557" s="60" t="s">
        <v>984</v>
      </c>
      <c r="C557" s="60" t="s">
        <v>59</v>
      </c>
      <c r="D557" s="61">
        <v>1</v>
      </c>
      <c r="E557" s="104"/>
      <c r="F557" s="104"/>
      <c r="G557" s="104"/>
      <c r="H557" s="104"/>
      <c r="I557" s="104"/>
      <c r="J557" s="104"/>
      <c r="K557" s="104"/>
      <c r="L557" s="104"/>
      <c r="M557" s="60" t="s">
        <v>985</v>
      </c>
      <c r="N557" s="54" t="s">
        <v>8646</v>
      </c>
      <c r="O557" s="54" t="s">
        <v>47</v>
      </c>
      <c r="P557" s="54" t="s">
        <v>47</v>
      </c>
      <c r="Q557" s="54" t="s">
        <v>982</v>
      </c>
      <c r="R557" s="54" t="s">
        <v>56</v>
      </c>
      <c r="S557" s="54" t="s">
        <v>56</v>
      </c>
      <c r="T557" s="54" t="s">
        <v>55</v>
      </c>
      <c r="AR557" s="54" t="s">
        <v>47</v>
      </c>
      <c r="AS557" s="54" t="s">
        <v>47</v>
      </c>
      <c r="AU557" s="54" t="s">
        <v>8647</v>
      </c>
      <c r="AV557" s="50">
        <v>477</v>
      </c>
    </row>
    <row r="558" spans="1:48" ht="30.95" customHeight="1">
      <c r="A558" s="60" t="s">
        <v>986</v>
      </c>
      <c r="B558" s="60" t="s">
        <v>987</v>
      </c>
      <c r="C558" s="60" t="s">
        <v>59</v>
      </c>
      <c r="D558" s="61">
        <v>30</v>
      </c>
      <c r="E558" s="104"/>
      <c r="F558" s="104"/>
      <c r="G558" s="104"/>
      <c r="H558" s="104"/>
      <c r="I558" s="104"/>
      <c r="J558" s="104"/>
      <c r="K558" s="104"/>
      <c r="L558" s="104"/>
      <c r="M558" s="60" t="s">
        <v>988</v>
      </c>
      <c r="N558" s="54" t="s">
        <v>8648</v>
      </c>
      <c r="O558" s="54" t="s">
        <v>47</v>
      </c>
      <c r="P558" s="54" t="s">
        <v>47</v>
      </c>
      <c r="Q558" s="54" t="s">
        <v>982</v>
      </c>
      <c r="R558" s="54" t="s">
        <v>56</v>
      </c>
      <c r="S558" s="54" t="s">
        <v>56</v>
      </c>
      <c r="T558" s="54" t="s">
        <v>55</v>
      </c>
      <c r="AR558" s="54" t="s">
        <v>47</v>
      </c>
      <c r="AS558" s="54" t="s">
        <v>47</v>
      </c>
      <c r="AU558" s="54" t="s">
        <v>8649</v>
      </c>
      <c r="AV558" s="50">
        <v>277</v>
      </c>
    </row>
    <row r="559" spans="1:48" ht="30.95" customHeight="1">
      <c r="A559" s="60" t="s">
        <v>989</v>
      </c>
      <c r="B559" s="60" t="s">
        <v>990</v>
      </c>
      <c r="C559" s="60" t="s">
        <v>59</v>
      </c>
      <c r="D559" s="61">
        <v>45</v>
      </c>
      <c r="E559" s="104"/>
      <c r="F559" s="104"/>
      <c r="G559" s="104"/>
      <c r="H559" s="104"/>
      <c r="I559" s="104"/>
      <c r="J559" s="104"/>
      <c r="K559" s="104"/>
      <c r="L559" s="104"/>
      <c r="M559" s="60" t="s">
        <v>991</v>
      </c>
      <c r="N559" s="54" t="s">
        <v>8650</v>
      </c>
      <c r="O559" s="54" t="s">
        <v>47</v>
      </c>
      <c r="P559" s="54" t="s">
        <v>47</v>
      </c>
      <c r="Q559" s="54" t="s">
        <v>982</v>
      </c>
      <c r="R559" s="54" t="s">
        <v>56</v>
      </c>
      <c r="S559" s="54" t="s">
        <v>56</v>
      </c>
      <c r="T559" s="54" t="s">
        <v>55</v>
      </c>
      <c r="AR559" s="54" t="s">
        <v>47</v>
      </c>
      <c r="AS559" s="54" t="s">
        <v>47</v>
      </c>
      <c r="AU559" s="54" t="s">
        <v>8651</v>
      </c>
      <c r="AV559" s="50">
        <v>278</v>
      </c>
    </row>
    <row r="560" spans="1:48" ht="30.95" customHeight="1">
      <c r="A560" s="60" t="s">
        <v>992</v>
      </c>
      <c r="B560" s="60" t="s">
        <v>47</v>
      </c>
      <c r="C560" s="60" t="s">
        <v>59</v>
      </c>
      <c r="D560" s="61">
        <v>1</v>
      </c>
      <c r="E560" s="104"/>
      <c r="F560" s="104"/>
      <c r="G560" s="104"/>
      <c r="H560" s="104"/>
      <c r="I560" s="104"/>
      <c r="J560" s="104"/>
      <c r="K560" s="104"/>
      <c r="L560" s="104"/>
      <c r="M560" s="60" t="s">
        <v>993</v>
      </c>
      <c r="N560" s="54" t="s">
        <v>8652</v>
      </c>
      <c r="O560" s="54" t="s">
        <v>47</v>
      </c>
      <c r="P560" s="54" t="s">
        <v>47</v>
      </c>
      <c r="Q560" s="54" t="s">
        <v>982</v>
      </c>
      <c r="R560" s="54" t="s">
        <v>56</v>
      </c>
      <c r="S560" s="54" t="s">
        <v>56</v>
      </c>
      <c r="T560" s="54" t="s">
        <v>55</v>
      </c>
      <c r="AR560" s="54" t="s">
        <v>47</v>
      </c>
      <c r="AS560" s="54" t="s">
        <v>47</v>
      </c>
      <c r="AU560" s="54" t="s">
        <v>8653</v>
      </c>
      <c r="AV560" s="50">
        <v>279</v>
      </c>
    </row>
    <row r="561" spans="1:48" ht="30.95" customHeight="1">
      <c r="A561" s="60" t="s">
        <v>994</v>
      </c>
      <c r="B561" s="60" t="s">
        <v>995</v>
      </c>
      <c r="C561" s="60" t="s">
        <v>59</v>
      </c>
      <c r="D561" s="61">
        <v>146</v>
      </c>
      <c r="E561" s="104"/>
      <c r="F561" s="104"/>
      <c r="G561" s="104"/>
      <c r="H561" s="104"/>
      <c r="I561" s="104"/>
      <c r="J561" s="104"/>
      <c r="K561" s="104"/>
      <c r="L561" s="104"/>
      <c r="M561" s="60" t="s">
        <v>996</v>
      </c>
      <c r="N561" s="54" t="s">
        <v>8654</v>
      </c>
      <c r="O561" s="54" t="s">
        <v>47</v>
      </c>
      <c r="P561" s="54" t="s">
        <v>47</v>
      </c>
      <c r="Q561" s="54" t="s">
        <v>982</v>
      </c>
      <c r="R561" s="54" t="s">
        <v>56</v>
      </c>
      <c r="S561" s="54" t="s">
        <v>56</v>
      </c>
      <c r="T561" s="54" t="s">
        <v>55</v>
      </c>
      <c r="AR561" s="54" t="s">
        <v>47</v>
      </c>
      <c r="AS561" s="54" t="s">
        <v>47</v>
      </c>
      <c r="AU561" s="54" t="s">
        <v>8655</v>
      </c>
      <c r="AV561" s="50">
        <v>280</v>
      </c>
    </row>
    <row r="562" spans="1:48" ht="30.95" customHeight="1">
      <c r="A562" s="60" t="s">
        <v>997</v>
      </c>
      <c r="B562" s="60" t="s">
        <v>995</v>
      </c>
      <c r="C562" s="60" t="s">
        <v>59</v>
      </c>
      <c r="D562" s="61">
        <v>133</v>
      </c>
      <c r="E562" s="104"/>
      <c r="F562" s="104"/>
      <c r="G562" s="104"/>
      <c r="H562" s="104"/>
      <c r="I562" s="104"/>
      <c r="J562" s="104"/>
      <c r="K562" s="104"/>
      <c r="L562" s="104"/>
      <c r="M562" s="60" t="s">
        <v>998</v>
      </c>
      <c r="N562" s="54" t="s">
        <v>8656</v>
      </c>
      <c r="O562" s="54" t="s">
        <v>47</v>
      </c>
      <c r="P562" s="54" t="s">
        <v>47</v>
      </c>
      <c r="Q562" s="54" t="s">
        <v>982</v>
      </c>
      <c r="R562" s="54" t="s">
        <v>56</v>
      </c>
      <c r="S562" s="54" t="s">
        <v>56</v>
      </c>
      <c r="T562" s="54" t="s">
        <v>55</v>
      </c>
      <c r="AR562" s="54" t="s">
        <v>47</v>
      </c>
      <c r="AS562" s="54" t="s">
        <v>47</v>
      </c>
      <c r="AU562" s="54" t="s">
        <v>8657</v>
      </c>
      <c r="AV562" s="50">
        <v>281</v>
      </c>
    </row>
    <row r="563" spans="1:48" ht="30.95" customHeight="1">
      <c r="A563" s="60" t="s">
        <v>999</v>
      </c>
      <c r="B563" s="60" t="s">
        <v>1000</v>
      </c>
      <c r="C563" s="60" t="s">
        <v>211</v>
      </c>
      <c r="D563" s="61">
        <v>1</v>
      </c>
      <c r="E563" s="104"/>
      <c r="F563" s="104"/>
      <c r="G563" s="104"/>
      <c r="H563" s="104"/>
      <c r="I563" s="104"/>
      <c r="J563" s="104"/>
      <c r="K563" s="104"/>
      <c r="L563" s="104"/>
      <c r="M563" s="60" t="s">
        <v>1001</v>
      </c>
      <c r="N563" s="54" t="s">
        <v>8658</v>
      </c>
      <c r="O563" s="54" t="s">
        <v>47</v>
      </c>
      <c r="P563" s="54" t="s">
        <v>47</v>
      </c>
      <c r="Q563" s="54" t="s">
        <v>982</v>
      </c>
      <c r="R563" s="54" t="s">
        <v>56</v>
      </c>
      <c r="S563" s="54" t="s">
        <v>56</v>
      </c>
      <c r="T563" s="54" t="s">
        <v>55</v>
      </c>
      <c r="AR563" s="54" t="s">
        <v>47</v>
      </c>
      <c r="AS563" s="54" t="s">
        <v>47</v>
      </c>
      <c r="AU563" s="54" t="s">
        <v>8659</v>
      </c>
      <c r="AV563" s="50">
        <v>286</v>
      </c>
    </row>
    <row r="564" spans="1:48" ht="30.95" customHeight="1">
      <c r="A564" s="60" t="s">
        <v>1002</v>
      </c>
      <c r="B564" s="60" t="s">
        <v>1003</v>
      </c>
      <c r="C564" s="60" t="s">
        <v>59</v>
      </c>
      <c r="D564" s="61">
        <v>40</v>
      </c>
      <c r="E564" s="104"/>
      <c r="F564" s="104"/>
      <c r="G564" s="104"/>
      <c r="H564" s="104"/>
      <c r="I564" s="104"/>
      <c r="J564" s="104"/>
      <c r="K564" s="104"/>
      <c r="L564" s="104"/>
      <c r="M564" s="60" t="s">
        <v>1004</v>
      </c>
      <c r="N564" s="54" t="s">
        <v>8660</v>
      </c>
      <c r="O564" s="54" t="s">
        <v>47</v>
      </c>
      <c r="P564" s="54" t="s">
        <v>47</v>
      </c>
      <c r="Q564" s="54" t="s">
        <v>982</v>
      </c>
      <c r="R564" s="54" t="s">
        <v>55</v>
      </c>
      <c r="S564" s="54" t="s">
        <v>56</v>
      </c>
      <c r="T564" s="54" t="s">
        <v>56</v>
      </c>
      <c r="AR564" s="54" t="s">
        <v>47</v>
      </c>
      <c r="AS564" s="54" t="s">
        <v>47</v>
      </c>
      <c r="AU564" s="54" t="s">
        <v>8661</v>
      </c>
      <c r="AV564" s="50">
        <v>282</v>
      </c>
    </row>
    <row r="565" spans="1:48" ht="30.95" customHeight="1">
      <c r="A565" s="60" t="s">
        <v>1005</v>
      </c>
      <c r="B565" s="60" t="s">
        <v>1006</v>
      </c>
      <c r="C565" s="60" t="s">
        <v>53</v>
      </c>
      <c r="D565" s="61">
        <v>12</v>
      </c>
      <c r="E565" s="104"/>
      <c r="F565" s="104"/>
      <c r="G565" s="104"/>
      <c r="H565" s="104"/>
      <c r="I565" s="104"/>
      <c r="J565" s="104"/>
      <c r="K565" s="104"/>
      <c r="L565" s="104"/>
      <c r="M565" s="60" t="s">
        <v>1007</v>
      </c>
      <c r="N565" s="54" t="s">
        <v>8662</v>
      </c>
      <c r="O565" s="54" t="s">
        <v>47</v>
      </c>
      <c r="P565" s="54" t="s">
        <v>47</v>
      </c>
      <c r="Q565" s="54" t="s">
        <v>982</v>
      </c>
      <c r="R565" s="54" t="s">
        <v>55</v>
      </c>
      <c r="S565" s="54" t="s">
        <v>56</v>
      </c>
      <c r="T565" s="54" t="s">
        <v>56</v>
      </c>
      <c r="AR565" s="54" t="s">
        <v>47</v>
      </c>
      <c r="AS565" s="54" t="s">
        <v>47</v>
      </c>
      <c r="AU565" s="54" t="s">
        <v>8663</v>
      </c>
      <c r="AV565" s="50">
        <v>283</v>
      </c>
    </row>
    <row r="566" spans="1:48" ht="30.95" customHeight="1">
      <c r="A566" s="60" t="s">
        <v>1008</v>
      </c>
      <c r="B566" s="60" t="s">
        <v>1009</v>
      </c>
      <c r="C566" s="60" t="s">
        <v>63</v>
      </c>
      <c r="D566" s="61">
        <v>20</v>
      </c>
      <c r="E566" s="104"/>
      <c r="F566" s="104"/>
      <c r="G566" s="104"/>
      <c r="H566" s="104"/>
      <c r="I566" s="104"/>
      <c r="J566" s="104"/>
      <c r="K566" s="104"/>
      <c r="L566" s="104"/>
      <c r="M566" s="60" t="s">
        <v>1010</v>
      </c>
      <c r="N566" s="54" t="s">
        <v>8664</v>
      </c>
      <c r="O566" s="54" t="s">
        <v>47</v>
      </c>
      <c r="P566" s="54" t="s">
        <v>47</v>
      </c>
      <c r="Q566" s="54" t="s">
        <v>982</v>
      </c>
      <c r="R566" s="54" t="s">
        <v>55</v>
      </c>
      <c r="S566" s="54" t="s">
        <v>56</v>
      </c>
      <c r="T566" s="54" t="s">
        <v>56</v>
      </c>
      <c r="AR566" s="54" t="s">
        <v>47</v>
      </c>
      <c r="AS566" s="54" t="s">
        <v>47</v>
      </c>
      <c r="AU566" s="54" t="s">
        <v>8665</v>
      </c>
      <c r="AV566" s="50">
        <v>284</v>
      </c>
    </row>
    <row r="567" spans="1:48" ht="30.95" customHeight="1">
      <c r="A567" s="60" t="s">
        <v>1011</v>
      </c>
      <c r="B567" s="60" t="s">
        <v>1012</v>
      </c>
      <c r="C567" s="60" t="s">
        <v>53</v>
      </c>
      <c r="D567" s="61">
        <v>20</v>
      </c>
      <c r="E567" s="104"/>
      <c r="F567" s="104"/>
      <c r="G567" s="104"/>
      <c r="H567" s="104"/>
      <c r="I567" s="104"/>
      <c r="J567" s="104"/>
      <c r="K567" s="104"/>
      <c r="L567" s="104"/>
      <c r="M567" s="60" t="s">
        <v>1013</v>
      </c>
      <c r="N567" s="54" t="s">
        <v>8666</v>
      </c>
      <c r="O567" s="54" t="s">
        <v>47</v>
      </c>
      <c r="P567" s="54" t="s">
        <v>47</v>
      </c>
      <c r="Q567" s="54" t="s">
        <v>982</v>
      </c>
      <c r="R567" s="54" t="s">
        <v>55</v>
      </c>
      <c r="S567" s="54" t="s">
        <v>56</v>
      </c>
      <c r="T567" s="54" t="s">
        <v>56</v>
      </c>
      <c r="AR567" s="54" t="s">
        <v>47</v>
      </c>
      <c r="AS567" s="54" t="s">
        <v>47</v>
      </c>
      <c r="AU567" s="54" t="s">
        <v>8667</v>
      </c>
      <c r="AV567" s="50">
        <v>285</v>
      </c>
    </row>
    <row r="568" spans="1:48" ht="30.95" customHeight="1">
      <c r="A568" s="60" t="s">
        <v>1014</v>
      </c>
      <c r="B568" s="60" t="s">
        <v>47</v>
      </c>
      <c r="C568" s="60" t="s">
        <v>63</v>
      </c>
      <c r="D568" s="61">
        <v>1</v>
      </c>
      <c r="E568" s="104"/>
      <c r="F568" s="104"/>
      <c r="G568" s="104"/>
      <c r="H568" s="104"/>
      <c r="I568" s="104"/>
      <c r="J568" s="104"/>
      <c r="K568" s="104"/>
      <c r="L568" s="104"/>
      <c r="M568" s="60" t="s">
        <v>1015</v>
      </c>
      <c r="N568" s="54" t="s">
        <v>8668</v>
      </c>
      <c r="O568" s="54" t="s">
        <v>47</v>
      </c>
      <c r="P568" s="54" t="s">
        <v>47</v>
      </c>
      <c r="Q568" s="54" t="s">
        <v>982</v>
      </c>
      <c r="R568" s="54" t="s">
        <v>56</v>
      </c>
      <c r="S568" s="54" t="s">
        <v>56</v>
      </c>
      <c r="T568" s="54" t="s">
        <v>55</v>
      </c>
      <c r="AR568" s="54" t="s">
        <v>47</v>
      </c>
      <c r="AS568" s="54" t="s">
        <v>47</v>
      </c>
      <c r="AU568" s="54" t="s">
        <v>8669</v>
      </c>
      <c r="AV568" s="50">
        <v>174</v>
      </c>
    </row>
    <row r="569" spans="1:48" ht="30.95" customHeight="1">
      <c r="A569" s="60" t="s">
        <v>1016</v>
      </c>
      <c r="B569" s="60" t="s">
        <v>1017</v>
      </c>
      <c r="C569" s="60" t="s">
        <v>63</v>
      </c>
      <c r="D569" s="61">
        <v>1</v>
      </c>
      <c r="E569" s="104"/>
      <c r="F569" s="104"/>
      <c r="G569" s="104"/>
      <c r="H569" s="104"/>
      <c r="I569" s="104"/>
      <c r="J569" s="104"/>
      <c r="K569" s="104"/>
      <c r="L569" s="104"/>
      <c r="M569" s="60" t="s">
        <v>630</v>
      </c>
      <c r="N569" s="54" t="s">
        <v>8670</v>
      </c>
      <c r="O569" s="54" t="s">
        <v>47</v>
      </c>
      <c r="P569" s="54" t="s">
        <v>47</v>
      </c>
      <c r="Q569" s="54" t="s">
        <v>982</v>
      </c>
      <c r="R569" s="54" t="s">
        <v>56</v>
      </c>
      <c r="S569" s="54" t="s">
        <v>56</v>
      </c>
      <c r="T569" s="54" t="s">
        <v>55</v>
      </c>
      <c r="AR569" s="54" t="s">
        <v>47</v>
      </c>
      <c r="AS569" s="54" t="s">
        <v>47</v>
      </c>
      <c r="AU569" s="54" t="s">
        <v>8671</v>
      </c>
      <c r="AV569" s="50">
        <v>109</v>
      </c>
    </row>
    <row r="570" spans="1:48" ht="30.95" customHeight="1">
      <c r="A570" s="60" t="s">
        <v>1019</v>
      </c>
      <c r="B570" s="60" t="s">
        <v>47</v>
      </c>
      <c r="C570" s="60" t="s">
        <v>63</v>
      </c>
      <c r="D570" s="61">
        <v>1</v>
      </c>
      <c r="E570" s="104"/>
      <c r="F570" s="104"/>
      <c r="G570" s="104"/>
      <c r="H570" s="104"/>
      <c r="I570" s="104"/>
      <c r="J570" s="104"/>
      <c r="K570" s="104"/>
      <c r="L570" s="104"/>
      <c r="M570" s="60" t="s">
        <v>1187</v>
      </c>
      <c r="N570" s="54" t="s">
        <v>8672</v>
      </c>
      <c r="O570" s="54" t="s">
        <v>47</v>
      </c>
      <c r="P570" s="54" t="s">
        <v>47</v>
      </c>
      <c r="Q570" s="54" t="s">
        <v>982</v>
      </c>
      <c r="R570" s="54" t="s">
        <v>56</v>
      </c>
      <c r="S570" s="54" t="s">
        <v>56</v>
      </c>
      <c r="T570" s="54" t="s">
        <v>55</v>
      </c>
      <c r="AR570" s="54" t="s">
        <v>47</v>
      </c>
      <c r="AS570" s="54" t="s">
        <v>47</v>
      </c>
      <c r="AU570" s="54" t="s">
        <v>8673</v>
      </c>
      <c r="AV570" s="50">
        <v>487</v>
      </c>
    </row>
    <row r="571" spans="1:48" ht="30.95" customHeight="1">
      <c r="A571" s="140" t="s">
        <v>1170</v>
      </c>
      <c r="B571" s="140" t="s">
        <v>1171</v>
      </c>
      <c r="C571" s="140" t="s">
        <v>1172</v>
      </c>
      <c r="D571" s="141">
        <v>30</v>
      </c>
      <c r="E571" s="124"/>
      <c r="F571" s="124"/>
      <c r="G571" s="124"/>
      <c r="H571" s="124"/>
      <c r="I571" s="124"/>
      <c r="J571" s="124"/>
      <c r="K571" s="124"/>
      <c r="L571" s="124"/>
      <c r="M571" s="140" t="s">
        <v>1173</v>
      </c>
      <c r="Q571" s="54" t="s">
        <v>982</v>
      </c>
    </row>
    <row r="572" spans="1:48" ht="30.95" customHeight="1">
      <c r="A572" s="61"/>
      <c r="B572" s="61"/>
      <c r="C572" s="61"/>
      <c r="D572" s="61"/>
      <c r="E572" s="104"/>
      <c r="F572" s="104"/>
      <c r="G572" s="104"/>
      <c r="H572" s="104"/>
      <c r="I572" s="104"/>
      <c r="J572" s="104"/>
      <c r="K572" s="104"/>
      <c r="L572" s="104"/>
      <c r="M572" s="61"/>
      <c r="Q572" s="54" t="s">
        <v>982</v>
      </c>
    </row>
    <row r="573" spans="1:48" ht="30.95" customHeight="1">
      <c r="A573" s="61"/>
      <c r="B573" s="61"/>
      <c r="C573" s="61"/>
      <c r="D573" s="61"/>
      <c r="E573" s="104"/>
      <c r="F573" s="104"/>
      <c r="G573" s="104"/>
      <c r="H573" s="104"/>
      <c r="I573" s="104"/>
      <c r="J573" s="104"/>
      <c r="K573" s="104"/>
      <c r="L573" s="104"/>
      <c r="M573" s="61"/>
      <c r="Q573" s="54" t="s">
        <v>982</v>
      </c>
    </row>
    <row r="574" spans="1:48" ht="30.95" customHeight="1">
      <c r="A574" s="61"/>
      <c r="B574" s="61"/>
      <c r="C574" s="61"/>
      <c r="D574" s="61"/>
      <c r="E574" s="104"/>
      <c r="F574" s="104"/>
      <c r="G574" s="104"/>
      <c r="H574" s="104"/>
      <c r="I574" s="104"/>
      <c r="J574" s="104"/>
      <c r="K574" s="104"/>
      <c r="L574" s="104"/>
      <c r="M574" s="61"/>
      <c r="Q574" s="54" t="s">
        <v>982</v>
      </c>
    </row>
    <row r="575" spans="1:48" ht="30.95" customHeight="1">
      <c r="A575" s="61"/>
      <c r="B575" s="61"/>
      <c r="C575" s="61"/>
      <c r="D575" s="61"/>
      <c r="E575" s="104"/>
      <c r="F575" s="104"/>
      <c r="G575" s="104"/>
      <c r="H575" s="104"/>
      <c r="I575" s="104"/>
      <c r="J575" s="104"/>
      <c r="K575" s="104"/>
      <c r="L575" s="104"/>
      <c r="M575" s="61"/>
      <c r="Q575" s="54" t="s">
        <v>982</v>
      </c>
    </row>
    <row r="576" spans="1:48" ht="30.95" customHeight="1">
      <c r="A576" s="61"/>
      <c r="B576" s="61"/>
      <c r="C576" s="61"/>
      <c r="D576" s="61"/>
      <c r="E576" s="104"/>
      <c r="F576" s="104"/>
      <c r="G576" s="104"/>
      <c r="H576" s="104"/>
      <c r="I576" s="104"/>
      <c r="J576" s="104"/>
      <c r="K576" s="104"/>
      <c r="L576" s="104"/>
      <c r="M576" s="61"/>
      <c r="Q576" s="54" t="s">
        <v>982</v>
      </c>
    </row>
    <row r="577" spans="1:48" ht="30.95" customHeight="1">
      <c r="A577" s="61"/>
      <c r="B577" s="61"/>
      <c r="C577" s="61"/>
      <c r="D577" s="61"/>
      <c r="E577" s="104"/>
      <c r="F577" s="104"/>
      <c r="G577" s="104"/>
      <c r="H577" s="104"/>
      <c r="I577" s="104"/>
      <c r="J577" s="104"/>
      <c r="K577" s="104"/>
      <c r="L577" s="104"/>
      <c r="M577" s="61"/>
      <c r="Q577" s="54" t="s">
        <v>982</v>
      </c>
    </row>
    <row r="578" spans="1:48" ht="30.95" customHeight="1">
      <c r="A578" s="61"/>
      <c r="B578" s="61"/>
      <c r="C578" s="61"/>
      <c r="D578" s="61"/>
      <c r="E578" s="104"/>
      <c r="F578" s="104"/>
      <c r="G578" s="104"/>
      <c r="H578" s="104"/>
      <c r="I578" s="104"/>
      <c r="J578" s="104"/>
      <c r="K578" s="104"/>
      <c r="L578" s="104"/>
      <c r="M578" s="61"/>
      <c r="Q578" s="54" t="s">
        <v>982</v>
      </c>
    </row>
    <row r="579" spans="1:48" ht="30.95" customHeight="1">
      <c r="A579" s="60" t="s">
        <v>77</v>
      </c>
      <c r="B579" s="61"/>
      <c r="C579" s="61"/>
      <c r="D579" s="61"/>
      <c r="E579" s="104"/>
      <c r="F579" s="104"/>
      <c r="G579" s="104"/>
      <c r="H579" s="104"/>
      <c r="I579" s="104"/>
      <c r="J579" s="104"/>
      <c r="K579" s="104"/>
      <c r="L579" s="104"/>
      <c r="M579" s="61"/>
      <c r="N579" s="50" t="s">
        <v>78</v>
      </c>
    </row>
    <row r="580" spans="1:48" ht="30.95" customHeight="1">
      <c r="A580" s="60" t="s">
        <v>1021</v>
      </c>
      <c r="B580" s="60" t="s">
        <v>8674</v>
      </c>
      <c r="C580" s="61"/>
      <c r="D580" s="61"/>
      <c r="E580" s="104"/>
      <c r="F580" s="104"/>
      <c r="G580" s="104"/>
      <c r="H580" s="104"/>
      <c r="I580" s="104"/>
      <c r="J580" s="104"/>
      <c r="K580" s="104"/>
      <c r="L580" s="104"/>
      <c r="M580" s="61"/>
      <c r="Q580" s="54" t="s">
        <v>1022</v>
      </c>
    </row>
    <row r="581" spans="1:48" ht="30.95" customHeight="1">
      <c r="A581" s="60" t="s">
        <v>1023</v>
      </c>
      <c r="B581" s="60" t="s">
        <v>47</v>
      </c>
      <c r="C581" s="60" t="s">
        <v>352</v>
      </c>
      <c r="D581" s="61">
        <v>1</v>
      </c>
      <c r="E581" s="104"/>
      <c r="F581" s="104"/>
      <c r="G581" s="104"/>
      <c r="H581" s="104"/>
      <c r="I581" s="104"/>
      <c r="J581" s="104"/>
      <c r="K581" s="104"/>
      <c r="L581" s="104"/>
      <c r="M581" s="60" t="s">
        <v>1890</v>
      </c>
      <c r="N581" s="54" t="s">
        <v>8675</v>
      </c>
      <c r="O581" s="54" t="s">
        <v>47</v>
      </c>
      <c r="P581" s="54" t="s">
        <v>47</v>
      </c>
      <c r="Q581" s="54" t="s">
        <v>1022</v>
      </c>
      <c r="R581" s="54" t="s">
        <v>56</v>
      </c>
      <c r="S581" s="54" t="s">
        <v>56</v>
      </c>
      <c r="T581" s="54" t="s">
        <v>55</v>
      </c>
      <c r="AR581" s="54" t="s">
        <v>47</v>
      </c>
      <c r="AS581" s="54" t="s">
        <v>47</v>
      </c>
      <c r="AU581" s="54" t="s">
        <v>8676</v>
      </c>
      <c r="AV581" s="50">
        <v>273</v>
      </c>
    </row>
    <row r="582" spans="1:48" ht="30.95" customHeight="1">
      <c r="A582" s="60" t="s">
        <v>1025</v>
      </c>
      <c r="B582" s="60" t="s">
        <v>47</v>
      </c>
      <c r="C582" s="60" t="s">
        <v>352</v>
      </c>
      <c r="D582" s="61">
        <v>1</v>
      </c>
      <c r="E582" s="104"/>
      <c r="F582" s="104"/>
      <c r="G582" s="104"/>
      <c r="H582" s="104"/>
      <c r="I582" s="104"/>
      <c r="J582" s="104"/>
      <c r="K582" s="104"/>
      <c r="L582" s="104"/>
      <c r="M582" s="60" t="s">
        <v>1024</v>
      </c>
      <c r="N582" s="54" t="s">
        <v>8677</v>
      </c>
      <c r="O582" s="54" t="s">
        <v>47</v>
      </c>
      <c r="P582" s="54" t="s">
        <v>47</v>
      </c>
      <c r="Q582" s="54" t="s">
        <v>1022</v>
      </c>
      <c r="R582" s="54" t="s">
        <v>56</v>
      </c>
      <c r="S582" s="54" t="s">
        <v>56</v>
      </c>
      <c r="T582" s="54" t="s">
        <v>55</v>
      </c>
      <c r="AR582" s="54" t="s">
        <v>47</v>
      </c>
      <c r="AS582" s="54" t="s">
        <v>47</v>
      </c>
      <c r="AU582" s="54" t="s">
        <v>8678</v>
      </c>
      <c r="AV582" s="50">
        <v>274</v>
      </c>
    </row>
    <row r="583" spans="1:48" ht="30.95" customHeight="1">
      <c r="A583" s="60" t="s">
        <v>1027</v>
      </c>
      <c r="B583" s="60" t="s">
        <v>47</v>
      </c>
      <c r="C583" s="60" t="s">
        <v>352</v>
      </c>
      <c r="D583" s="61">
        <v>1</v>
      </c>
      <c r="E583" s="104"/>
      <c r="F583" s="104"/>
      <c r="G583" s="104"/>
      <c r="H583" s="104"/>
      <c r="I583" s="104"/>
      <c r="J583" s="104"/>
      <c r="K583" s="104"/>
      <c r="L583" s="104"/>
      <c r="M583" s="60" t="s">
        <v>1026</v>
      </c>
      <c r="N583" s="54" t="s">
        <v>8679</v>
      </c>
      <c r="O583" s="54" t="s">
        <v>47</v>
      </c>
      <c r="P583" s="54" t="s">
        <v>47</v>
      </c>
      <c r="Q583" s="54" t="s">
        <v>1022</v>
      </c>
      <c r="R583" s="54" t="s">
        <v>56</v>
      </c>
      <c r="S583" s="54" t="s">
        <v>56</v>
      </c>
      <c r="T583" s="54" t="s">
        <v>55</v>
      </c>
      <c r="AR583" s="54" t="s">
        <v>47</v>
      </c>
      <c r="AS583" s="54" t="s">
        <v>47</v>
      </c>
      <c r="AU583" s="54" t="s">
        <v>8680</v>
      </c>
      <c r="AV583" s="50">
        <v>275</v>
      </c>
    </row>
    <row r="584" spans="1:48" ht="30.95" customHeight="1">
      <c r="A584" s="60" t="s">
        <v>1029</v>
      </c>
      <c r="B584" s="60" t="s">
        <v>47</v>
      </c>
      <c r="C584" s="60" t="s">
        <v>352</v>
      </c>
      <c r="D584" s="61">
        <v>1</v>
      </c>
      <c r="E584" s="104"/>
      <c r="F584" s="104"/>
      <c r="G584" s="104"/>
      <c r="H584" s="104"/>
      <c r="I584" s="104"/>
      <c r="J584" s="104"/>
      <c r="K584" s="104"/>
      <c r="L584" s="104"/>
      <c r="M584" s="60" t="s">
        <v>1028</v>
      </c>
      <c r="N584" s="54" t="s">
        <v>8681</v>
      </c>
      <c r="O584" s="54" t="s">
        <v>47</v>
      </c>
      <c r="P584" s="54" t="s">
        <v>47</v>
      </c>
      <c r="Q584" s="54" t="s">
        <v>1022</v>
      </c>
      <c r="R584" s="54" t="s">
        <v>56</v>
      </c>
      <c r="S584" s="54" t="s">
        <v>56</v>
      </c>
      <c r="T584" s="54" t="s">
        <v>55</v>
      </c>
      <c r="AR584" s="54" t="s">
        <v>47</v>
      </c>
      <c r="AS584" s="54" t="s">
        <v>47</v>
      </c>
      <c r="AU584" s="54" t="s">
        <v>8682</v>
      </c>
      <c r="AV584" s="50">
        <v>276</v>
      </c>
    </row>
    <row r="585" spans="1:48" ht="30.95" customHeight="1">
      <c r="A585" s="61"/>
      <c r="B585" s="61"/>
      <c r="C585" s="61"/>
      <c r="D585" s="61"/>
      <c r="E585" s="104"/>
      <c r="F585" s="104"/>
      <c r="G585" s="104"/>
      <c r="H585" s="104"/>
      <c r="I585" s="104"/>
      <c r="J585" s="104"/>
      <c r="K585" s="104"/>
      <c r="L585" s="104"/>
      <c r="M585" s="61"/>
      <c r="Q585" s="54" t="s">
        <v>1022</v>
      </c>
    </row>
    <row r="586" spans="1:48" ht="30.95" customHeight="1">
      <c r="A586" s="61"/>
      <c r="B586" s="61"/>
      <c r="C586" s="61"/>
      <c r="D586" s="61"/>
      <c r="E586" s="104"/>
      <c r="F586" s="104"/>
      <c r="G586" s="104"/>
      <c r="H586" s="104"/>
      <c r="I586" s="104"/>
      <c r="J586" s="104"/>
      <c r="K586" s="104"/>
      <c r="L586" s="104"/>
      <c r="M586" s="61"/>
      <c r="Q586" s="54" t="s">
        <v>1022</v>
      </c>
    </row>
    <row r="587" spans="1:48" ht="30.95" customHeight="1">
      <c r="A587" s="61"/>
      <c r="B587" s="61"/>
      <c r="C587" s="61"/>
      <c r="D587" s="61"/>
      <c r="E587" s="104"/>
      <c r="F587" s="104"/>
      <c r="G587" s="104"/>
      <c r="H587" s="104"/>
      <c r="I587" s="104"/>
      <c r="J587" s="104"/>
      <c r="K587" s="104"/>
      <c r="L587" s="104"/>
      <c r="M587" s="61"/>
      <c r="Q587" s="54" t="s">
        <v>1022</v>
      </c>
    </row>
    <row r="588" spans="1:48" ht="30.95" customHeight="1">
      <c r="A588" s="61"/>
      <c r="B588" s="61"/>
      <c r="C588" s="61"/>
      <c r="D588" s="61"/>
      <c r="E588" s="104"/>
      <c r="F588" s="104"/>
      <c r="G588" s="104"/>
      <c r="H588" s="104"/>
      <c r="I588" s="104"/>
      <c r="J588" s="104"/>
      <c r="K588" s="104"/>
      <c r="L588" s="104"/>
      <c r="M588" s="61"/>
      <c r="Q588" s="54" t="s">
        <v>1022</v>
      </c>
    </row>
    <row r="589" spans="1:48" ht="30.95" customHeight="1">
      <c r="A589" s="61"/>
      <c r="B589" s="61"/>
      <c r="C589" s="61"/>
      <c r="D589" s="61"/>
      <c r="E589" s="104"/>
      <c r="F589" s="104"/>
      <c r="G589" s="104"/>
      <c r="H589" s="104"/>
      <c r="I589" s="104"/>
      <c r="J589" s="104"/>
      <c r="K589" s="104"/>
      <c r="L589" s="104"/>
      <c r="M589" s="61"/>
      <c r="Q589" s="54" t="s">
        <v>1022</v>
      </c>
    </row>
    <row r="590" spans="1:48" ht="30.95" customHeight="1">
      <c r="A590" s="61"/>
      <c r="B590" s="61"/>
      <c r="C590" s="61"/>
      <c r="D590" s="61"/>
      <c r="E590" s="104"/>
      <c r="F590" s="104"/>
      <c r="G590" s="104"/>
      <c r="H590" s="104"/>
      <c r="I590" s="104"/>
      <c r="J590" s="104"/>
      <c r="K590" s="104"/>
      <c r="L590" s="104"/>
      <c r="M590" s="61"/>
      <c r="Q590" s="54" t="s">
        <v>1022</v>
      </c>
    </row>
    <row r="591" spans="1:48" ht="30.95" customHeight="1">
      <c r="A591" s="61"/>
      <c r="B591" s="61"/>
      <c r="C591" s="61"/>
      <c r="D591" s="61"/>
      <c r="E591" s="104"/>
      <c r="F591" s="104"/>
      <c r="G591" s="104"/>
      <c r="H591" s="104"/>
      <c r="I591" s="104"/>
      <c r="J591" s="104"/>
      <c r="K591" s="104"/>
      <c r="L591" s="104"/>
      <c r="M591" s="61"/>
      <c r="Q591" s="54" t="s">
        <v>1022</v>
      </c>
    </row>
    <row r="592" spans="1:48" ht="30.95" customHeight="1">
      <c r="A592" s="61"/>
      <c r="B592" s="61"/>
      <c r="C592" s="61"/>
      <c r="D592" s="61"/>
      <c r="E592" s="104"/>
      <c r="F592" s="104"/>
      <c r="G592" s="104"/>
      <c r="H592" s="104"/>
      <c r="I592" s="104"/>
      <c r="J592" s="104"/>
      <c r="K592" s="104"/>
      <c r="L592" s="104"/>
      <c r="M592" s="61"/>
      <c r="Q592" s="54" t="s">
        <v>1022</v>
      </c>
    </row>
    <row r="593" spans="1:48" ht="30.95" customHeight="1">
      <c r="A593" s="61"/>
      <c r="B593" s="61"/>
      <c r="C593" s="61"/>
      <c r="D593" s="61"/>
      <c r="E593" s="104"/>
      <c r="F593" s="104"/>
      <c r="G593" s="104"/>
      <c r="H593" s="104"/>
      <c r="I593" s="104"/>
      <c r="J593" s="104"/>
      <c r="K593" s="104"/>
      <c r="L593" s="104"/>
      <c r="M593" s="61"/>
      <c r="Q593" s="54" t="s">
        <v>1022</v>
      </c>
    </row>
    <row r="594" spans="1:48" ht="30.95" customHeight="1">
      <c r="A594" s="61"/>
      <c r="B594" s="61"/>
      <c r="C594" s="61"/>
      <c r="D594" s="61"/>
      <c r="E594" s="104"/>
      <c r="F594" s="104"/>
      <c r="G594" s="104"/>
      <c r="H594" s="104"/>
      <c r="I594" s="104"/>
      <c r="J594" s="104"/>
      <c r="K594" s="104"/>
      <c r="L594" s="104"/>
      <c r="M594" s="61"/>
      <c r="Q594" s="54" t="s">
        <v>1022</v>
      </c>
    </row>
    <row r="595" spans="1:48" ht="30.95" customHeight="1">
      <c r="A595" s="61"/>
      <c r="B595" s="61"/>
      <c r="C595" s="61"/>
      <c r="D595" s="61"/>
      <c r="E595" s="104"/>
      <c r="F595" s="104"/>
      <c r="G595" s="104"/>
      <c r="H595" s="104"/>
      <c r="I595" s="104"/>
      <c r="J595" s="104"/>
      <c r="K595" s="104"/>
      <c r="L595" s="104"/>
      <c r="M595" s="61"/>
      <c r="Q595" s="54" t="s">
        <v>1022</v>
      </c>
    </row>
    <row r="596" spans="1:48" ht="30.95" customHeight="1">
      <c r="A596" s="61"/>
      <c r="B596" s="61"/>
      <c r="C596" s="61"/>
      <c r="D596" s="61"/>
      <c r="E596" s="104"/>
      <c r="F596" s="104"/>
      <c r="G596" s="104"/>
      <c r="H596" s="104"/>
      <c r="I596" s="104"/>
      <c r="J596" s="104"/>
      <c r="K596" s="104"/>
      <c r="L596" s="104"/>
      <c r="M596" s="61"/>
      <c r="Q596" s="54" t="s">
        <v>1022</v>
      </c>
    </row>
    <row r="597" spans="1:48" ht="30.95" customHeight="1">
      <c r="A597" s="61"/>
      <c r="B597" s="61"/>
      <c r="C597" s="61"/>
      <c r="D597" s="61"/>
      <c r="E597" s="104"/>
      <c r="F597" s="104"/>
      <c r="G597" s="104"/>
      <c r="H597" s="104"/>
      <c r="I597" s="104"/>
      <c r="J597" s="104"/>
      <c r="K597" s="104"/>
      <c r="L597" s="104"/>
      <c r="M597" s="61"/>
      <c r="Q597" s="54" t="s">
        <v>1022</v>
      </c>
    </row>
    <row r="598" spans="1:48" ht="30.95" customHeight="1">
      <c r="A598" s="61"/>
      <c r="B598" s="61"/>
      <c r="C598" s="61"/>
      <c r="D598" s="61"/>
      <c r="E598" s="104"/>
      <c r="F598" s="104"/>
      <c r="G598" s="104"/>
      <c r="H598" s="104"/>
      <c r="I598" s="104"/>
      <c r="J598" s="104"/>
      <c r="K598" s="104"/>
      <c r="L598" s="104"/>
      <c r="M598" s="61"/>
      <c r="Q598" s="54" t="s">
        <v>1022</v>
      </c>
    </row>
    <row r="599" spans="1:48" ht="30.95" customHeight="1">
      <c r="A599" s="61"/>
      <c r="B599" s="61"/>
      <c r="C599" s="61"/>
      <c r="D599" s="61"/>
      <c r="E599" s="104"/>
      <c r="F599" s="104"/>
      <c r="G599" s="104"/>
      <c r="H599" s="104"/>
      <c r="I599" s="104"/>
      <c r="J599" s="104"/>
      <c r="K599" s="104"/>
      <c r="L599" s="104"/>
      <c r="M599" s="61"/>
      <c r="Q599" s="54" t="s">
        <v>1022</v>
      </c>
    </row>
    <row r="600" spans="1:48" ht="30.95" customHeight="1">
      <c r="A600" s="61"/>
      <c r="B600" s="61"/>
      <c r="C600" s="61"/>
      <c r="D600" s="61"/>
      <c r="E600" s="104"/>
      <c r="F600" s="104"/>
      <c r="G600" s="104"/>
      <c r="H600" s="104"/>
      <c r="I600" s="104"/>
      <c r="J600" s="104"/>
      <c r="K600" s="104"/>
      <c r="L600" s="104"/>
      <c r="M600" s="61"/>
      <c r="Q600" s="54" t="s">
        <v>1022</v>
      </c>
    </row>
    <row r="601" spans="1:48" ht="30.95" customHeight="1">
      <c r="A601" s="61"/>
      <c r="B601" s="61"/>
      <c r="C601" s="61"/>
      <c r="D601" s="61"/>
      <c r="E601" s="104"/>
      <c r="F601" s="104"/>
      <c r="G601" s="104"/>
      <c r="H601" s="104"/>
      <c r="I601" s="104"/>
      <c r="J601" s="104"/>
      <c r="K601" s="104"/>
      <c r="L601" s="104"/>
      <c r="M601" s="61"/>
      <c r="Q601" s="54" t="s">
        <v>1022</v>
      </c>
    </row>
    <row r="602" spans="1:48" ht="30.95" customHeight="1">
      <c r="A602" s="61"/>
      <c r="B602" s="61"/>
      <c r="C602" s="61"/>
      <c r="D602" s="61"/>
      <c r="E602" s="104"/>
      <c r="F602" s="104"/>
      <c r="G602" s="104"/>
      <c r="H602" s="104"/>
      <c r="I602" s="104"/>
      <c r="J602" s="104"/>
      <c r="K602" s="104"/>
      <c r="L602" s="104"/>
      <c r="M602" s="61"/>
      <c r="Q602" s="54" t="s">
        <v>1022</v>
      </c>
    </row>
    <row r="603" spans="1:48" ht="30.95" customHeight="1">
      <c r="A603" s="60" t="s">
        <v>77</v>
      </c>
      <c r="B603" s="61"/>
      <c r="C603" s="61"/>
      <c r="D603" s="61"/>
      <c r="E603" s="104"/>
      <c r="F603" s="104"/>
      <c r="G603" s="104"/>
      <c r="H603" s="104"/>
      <c r="I603" s="104"/>
      <c r="J603" s="104"/>
      <c r="K603" s="104"/>
      <c r="L603" s="104"/>
      <c r="M603" s="61"/>
      <c r="N603" s="50" t="s">
        <v>78</v>
      </c>
    </row>
    <row r="604" spans="1:48" ht="30.95" customHeight="1">
      <c r="A604" s="60" t="s">
        <v>1031</v>
      </c>
      <c r="B604" s="60" t="s">
        <v>8683</v>
      </c>
      <c r="C604" s="61"/>
      <c r="D604" s="61"/>
      <c r="E604" s="104"/>
      <c r="F604" s="104"/>
      <c r="G604" s="104"/>
      <c r="H604" s="104"/>
      <c r="I604" s="104"/>
      <c r="J604" s="104"/>
      <c r="K604" s="104"/>
      <c r="L604" s="104"/>
      <c r="M604" s="61"/>
      <c r="Q604" s="54" t="s">
        <v>1032</v>
      </c>
    </row>
    <row r="605" spans="1:48" ht="30.95" customHeight="1">
      <c r="A605" s="60" t="s">
        <v>1033</v>
      </c>
      <c r="B605" s="60" t="s">
        <v>1034</v>
      </c>
      <c r="C605" s="60" t="s">
        <v>1035</v>
      </c>
      <c r="D605" s="61">
        <v>1892</v>
      </c>
      <c r="E605" s="104"/>
      <c r="F605" s="104"/>
      <c r="G605" s="104"/>
      <c r="H605" s="104"/>
      <c r="I605" s="104"/>
      <c r="J605" s="104"/>
      <c r="K605" s="104"/>
      <c r="L605" s="104"/>
      <c r="M605" s="60" t="s">
        <v>1036</v>
      </c>
      <c r="N605" s="54" t="s">
        <v>8684</v>
      </c>
      <c r="O605" s="54" t="s">
        <v>47</v>
      </c>
      <c r="P605" s="54" t="s">
        <v>47</v>
      </c>
      <c r="Q605" s="54" t="s">
        <v>1032</v>
      </c>
      <c r="R605" s="54" t="s">
        <v>56</v>
      </c>
      <c r="S605" s="54" t="s">
        <v>56</v>
      </c>
      <c r="T605" s="54" t="s">
        <v>55</v>
      </c>
      <c r="AR605" s="54" t="s">
        <v>47</v>
      </c>
      <c r="AS605" s="54" t="s">
        <v>47</v>
      </c>
      <c r="AU605" s="54" t="s">
        <v>8685</v>
      </c>
      <c r="AV605" s="50">
        <v>238</v>
      </c>
    </row>
    <row r="606" spans="1:48" ht="30.95" customHeight="1">
      <c r="A606" s="60" t="s">
        <v>1037</v>
      </c>
      <c r="B606" s="60" t="s">
        <v>1038</v>
      </c>
      <c r="C606" s="60" t="s">
        <v>168</v>
      </c>
      <c r="D606" s="61">
        <v>158</v>
      </c>
      <c r="E606" s="104"/>
      <c r="F606" s="104"/>
      <c r="G606" s="104"/>
      <c r="H606" s="104"/>
      <c r="I606" s="104"/>
      <c r="J606" s="104"/>
      <c r="K606" s="104"/>
      <c r="L606" s="104"/>
      <c r="M606" s="60" t="s">
        <v>1039</v>
      </c>
      <c r="N606" s="54" t="s">
        <v>8686</v>
      </c>
      <c r="O606" s="54" t="s">
        <v>47</v>
      </c>
      <c r="P606" s="54" t="s">
        <v>47</v>
      </c>
      <c r="Q606" s="54" t="s">
        <v>1032</v>
      </c>
      <c r="R606" s="54" t="s">
        <v>56</v>
      </c>
      <c r="S606" s="54" t="s">
        <v>56</v>
      </c>
      <c r="T606" s="54" t="s">
        <v>55</v>
      </c>
      <c r="AR606" s="54" t="s">
        <v>47</v>
      </c>
      <c r="AS606" s="54" t="s">
        <v>47</v>
      </c>
      <c r="AU606" s="54" t="s">
        <v>8687</v>
      </c>
      <c r="AV606" s="50">
        <v>239</v>
      </c>
    </row>
    <row r="607" spans="1:48" ht="30.95" customHeight="1">
      <c r="A607" s="60" t="s">
        <v>1040</v>
      </c>
      <c r="B607" s="60" t="s">
        <v>1041</v>
      </c>
      <c r="C607" s="60" t="s">
        <v>168</v>
      </c>
      <c r="D607" s="61">
        <v>34</v>
      </c>
      <c r="E607" s="104"/>
      <c r="F607" s="104"/>
      <c r="G607" s="104"/>
      <c r="H607" s="104"/>
      <c r="I607" s="104"/>
      <c r="J607" s="104"/>
      <c r="K607" s="104"/>
      <c r="L607" s="104"/>
      <c r="M607" s="60" t="s">
        <v>1042</v>
      </c>
      <c r="N607" s="54" t="s">
        <v>8688</v>
      </c>
      <c r="O607" s="54" t="s">
        <v>47</v>
      </c>
      <c r="P607" s="54" t="s">
        <v>47</v>
      </c>
      <c r="Q607" s="54" t="s">
        <v>1032</v>
      </c>
      <c r="R607" s="54" t="s">
        <v>56</v>
      </c>
      <c r="S607" s="54" t="s">
        <v>56</v>
      </c>
      <c r="T607" s="54" t="s">
        <v>55</v>
      </c>
      <c r="AR607" s="54" t="s">
        <v>47</v>
      </c>
      <c r="AS607" s="54" t="s">
        <v>47</v>
      </c>
      <c r="AU607" s="54" t="s">
        <v>8689</v>
      </c>
      <c r="AV607" s="50">
        <v>240</v>
      </c>
    </row>
    <row r="608" spans="1:48" ht="30.95" customHeight="1">
      <c r="A608" s="60" t="s">
        <v>1043</v>
      </c>
      <c r="B608" s="60" t="s">
        <v>1044</v>
      </c>
      <c r="C608" s="60" t="s">
        <v>168</v>
      </c>
      <c r="D608" s="61">
        <v>123</v>
      </c>
      <c r="E608" s="104"/>
      <c r="F608" s="104"/>
      <c r="G608" s="104"/>
      <c r="H608" s="104"/>
      <c r="I608" s="104"/>
      <c r="J608" s="104"/>
      <c r="K608" s="104"/>
      <c r="L608" s="104"/>
      <c r="M608" s="60" t="s">
        <v>1045</v>
      </c>
      <c r="N608" s="54" t="s">
        <v>8690</v>
      </c>
      <c r="O608" s="54" t="s">
        <v>47</v>
      </c>
      <c r="P608" s="54" t="s">
        <v>47</v>
      </c>
      <c r="Q608" s="54" t="s">
        <v>1032</v>
      </c>
      <c r="R608" s="54" t="s">
        <v>56</v>
      </c>
      <c r="S608" s="54" t="s">
        <v>56</v>
      </c>
      <c r="T608" s="54" t="s">
        <v>55</v>
      </c>
      <c r="AR608" s="54" t="s">
        <v>47</v>
      </c>
      <c r="AS608" s="54" t="s">
        <v>47</v>
      </c>
      <c r="AU608" s="54" t="s">
        <v>8691</v>
      </c>
      <c r="AV608" s="50">
        <v>241</v>
      </c>
    </row>
    <row r="609" spans="1:17" ht="30.95" customHeight="1">
      <c r="A609" s="61"/>
      <c r="B609" s="61"/>
      <c r="C609" s="61"/>
      <c r="D609" s="61"/>
      <c r="E609" s="104"/>
      <c r="F609" s="104"/>
      <c r="G609" s="104"/>
      <c r="H609" s="104"/>
      <c r="I609" s="104"/>
      <c r="J609" s="104"/>
      <c r="K609" s="104"/>
      <c r="L609" s="104"/>
      <c r="M609" s="61"/>
      <c r="Q609" s="54" t="s">
        <v>1032</v>
      </c>
    </row>
    <row r="610" spans="1:17" ht="30.95" customHeight="1">
      <c r="A610" s="61"/>
      <c r="B610" s="61"/>
      <c r="C610" s="61"/>
      <c r="D610" s="61"/>
      <c r="E610" s="104"/>
      <c r="F610" s="104"/>
      <c r="G610" s="104"/>
      <c r="H610" s="104"/>
      <c r="I610" s="104"/>
      <c r="J610" s="104"/>
      <c r="K610" s="104"/>
      <c r="L610" s="104"/>
      <c r="M610" s="61"/>
      <c r="Q610" s="54" t="s">
        <v>1032</v>
      </c>
    </row>
    <row r="611" spans="1:17" ht="30.95" customHeight="1">
      <c r="A611" s="61"/>
      <c r="B611" s="61"/>
      <c r="C611" s="61"/>
      <c r="D611" s="61"/>
      <c r="E611" s="104"/>
      <c r="F611" s="104"/>
      <c r="G611" s="104"/>
      <c r="H611" s="104"/>
      <c r="I611" s="104"/>
      <c r="J611" s="104"/>
      <c r="K611" s="104"/>
      <c r="L611" s="104"/>
      <c r="M611" s="61"/>
      <c r="Q611" s="54" t="s">
        <v>1032</v>
      </c>
    </row>
    <row r="612" spans="1:17" ht="30.95" customHeight="1">
      <c r="A612" s="61"/>
      <c r="B612" s="61"/>
      <c r="C612" s="61"/>
      <c r="D612" s="61"/>
      <c r="E612" s="104"/>
      <c r="F612" s="104"/>
      <c r="G612" s="104"/>
      <c r="H612" s="104"/>
      <c r="I612" s="104"/>
      <c r="J612" s="104"/>
      <c r="K612" s="104"/>
      <c r="L612" s="104"/>
      <c r="M612" s="61"/>
      <c r="Q612" s="54" t="s">
        <v>1032</v>
      </c>
    </row>
    <row r="613" spans="1:17" ht="30.95" customHeight="1">
      <c r="A613" s="61"/>
      <c r="B613" s="61"/>
      <c r="C613" s="61"/>
      <c r="D613" s="61"/>
      <c r="E613" s="104"/>
      <c r="F613" s="104"/>
      <c r="G613" s="104"/>
      <c r="H613" s="104"/>
      <c r="I613" s="104"/>
      <c r="J613" s="104"/>
      <c r="K613" s="104"/>
      <c r="L613" s="104"/>
      <c r="M613" s="61"/>
      <c r="Q613" s="54" t="s">
        <v>1032</v>
      </c>
    </row>
    <row r="614" spans="1:17" ht="30.95" customHeight="1">
      <c r="A614" s="61"/>
      <c r="B614" s="61"/>
      <c r="C614" s="61"/>
      <c r="D614" s="61"/>
      <c r="E614" s="104"/>
      <c r="F614" s="104"/>
      <c r="G614" s="104"/>
      <c r="H614" s="104"/>
      <c r="I614" s="104"/>
      <c r="J614" s="104"/>
      <c r="K614" s="104"/>
      <c r="L614" s="104"/>
      <c r="M614" s="61"/>
      <c r="Q614" s="54" t="s">
        <v>1032</v>
      </c>
    </row>
    <row r="615" spans="1:17" ht="30.95" customHeight="1">
      <c r="A615" s="61"/>
      <c r="B615" s="61"/>
      <c r="C615" s="61"/>
      <c r="D615" s="61"/>
      <c r="E615" s="104"/>
      <c r="F615" s="104"/>
      <c r="G615" s="104"/>
      <c r="H615" s="104"/>
      <c r="I615" s="104"/>
      <c r="J615" s="104"/>
      <c r="K615" s="104"/>
      <c r="L615" s="104"/>
      <c r="M615" s="61"/>
      <c r="Q615" s="54" t="s">
        <v>1032</v>
      </c>
    </row>
    <row r="616" spans="1:17" ht="30.95" customHeight="1">
      <c r="A616" s="61"/>
      <c r="B616" s="61"/>
      <c r="C616" s="61"/>
      <c r="D616" s="61"/>
      <c r="E616" s="104"/>
      <c r="F616" s="104"/>
      <c r="G616" s="104"/>
      <c r="H616" s="104"/>
      <c r="I616" s="104"/>
      <c r="J616" s="104"/>
      <c r="K616" s="104"/>
      <c r="L616" s="104"/>
      <c r="M616" s="61"/>
      <c r="Q616" s="54" t="s">
        <v>1032</v>
      </c>
    </row>
    <row r="617" spans="1:17" ht="30.95" customHeight="1">
      <c r="A617" s="61"/>
      <c r="B617" s="61"/>
      <c r="C617" s="61"/>
      <c r="D617" s="61"/>
      <c r="E617" s="104"/>
      <c r="F617" s="104"/>
      <c r="G617" s="104"/>
      <c r="H617" s="104"/>
      <c r="I617" s="104"/>
      <c r="J617" s="104"/>
      <c r="K617" s="104"/>
      <c r="L617" s="104"/>
      <c r="M617" s="61"/>
      <c r="Q617" s="54" t="s">
        <v>1032</v>
      </c>
    </row>
    <row r="618" spans="1:17" ht="30.95" customHeight="1">
      <c r="A618" s="61"/>
      <c r="B618" s="61"/>
      <c r="C618" s="61"/>
      <c r="D618" s="61"/>
      <c r="E618" s="104"/>
      <c r="F618" s="104"/>
      <c r="G618" s="104"/>
      <c r="H618" s="104"/>
      <c r="I618" s="104"/>
      <c r="J618" s="104"/>
      <c r="K618" s="104"/>
      <c r="L618" s="104"/>
      <c r="M618" s="61"/>
      <c r="Q618" s="54" t="s">
        <v>1032</v>
      </c>
    </row>
    <row r="619" spans="1:17" ht="30.95" customHeight="1">
      <c r="A619" s="61"/>
      <c r="B619" s="61"/>
      <c r="C619" s="61"/>
      <c r="D619" s="61"/>
      <c r="E619" s="104"/>
      <c r="F619" s="104"/>
      <c r="G619" s="104"/>
      <c r="H619" s="104"/>
      <c r="I619" s="104"/>
      <c r="J619" s="104"/>
      <c r="K619" s="104"/>
      <c r="L619" s="104"/>
      <c r="M619" s="61"/>
      <c r="Q619" s="54" t="s">
        <v>1032</v>
      </c>
    </row>
    <row r="620" spans="1:17" ht="30.95" customHeight="1">
      <c r="A620" s="61"/>
      <c r="B620" s="61"/>
      <c r="C620" s="61"/>
      <c r="D620" s="61"/>
      <c r="E620" s="104"/>
      <c r="F620" s="104"/>
      <c r="G620" s="104"/>
      <c r="H620" s="104"/>
      <c r="I620" s="104"/>
      <c r="J620" s="104"/>
      <c r="K620" s="104"/>
      <c r="L620" s="104"/>
      <c r="M620" s="61"/>
      <c r="Q620" s="54" t="s">
        <v>1032</v>
      </c>
    </row>
    <row r="621" spans="1:17" ht="30.95" customHeight="1">
      <c r="A621" s="61"/>
      <c r="B621" s="61"/>
      <c r="C621" s="61"/>
      <c r="D621" s="61"/>
      <c r="E621" s="104"/>
      <c r="F621" s="104"/>
      <c r="G621" s="104"/>
      <c r="H621" s="104"/>
      <c r="I621" s="104"/>
      <c r="J621" s="104"/>
      <c r="K621" s="104"/>
      <c r="L621" s="104"/>
      <c r="M621" s="61"/>
      <c r="Q621" s="54" t="s">
        <v>1032</v>
      </c>
    </row>
    <row r="622" spans="1:17" ht="30.95" customHeight="1">
      <c r="A622" s="61"/>
      <c r="B622" s="61"/>
      <c r="C622" s="61"/>
      <c r="D622" s="61"/>
      <c r="E622" s="104"/>
      <c r="F622" s="104"/>
      <c r="G622" s="104"/>
      <c r="H622" s="104"/>
      <c r="I622" s="104"/>
      <c r="J622" s="104"/>
      <c r="K622" s="104"/>
      <c r="L622" s="104"/>
      <c r="M622" s="61"/>
      <c r="Q622" s="54" t="s">
        <v>1032</v>
      </c>
    </row>
    <row r="623" spans="1:17" ht="30.95" customHeight="1">
      <c r="A623" s="61"/>
      <c r="B623" s="61"/>
      <c r="C623" s="61"/>
      <c r="D623" s="61"/>
      <c r="E623" s="104"/>
      <c r="F623" s="104"/>
      <c r="G623" s="104"/>
      <c r="H623" s="104"/>
      <c r="I623" s="104"/>
      <c r="J623" s="104"/>
      <c r="K623" s="104"/>
      <c r="L623" s="104"/>
      <c r="M623" s="61"/>
      <c r="Q623" s="54" t="s">
        <v>1032</v>
      </c>
    </row>
    <row r="624" spans="1:17" ht="30.95" customHeight="1">
      <c r="A624" s="61"/>
      <c r="B624" s="61"/>
      <c r="C624" s="61"/>
      <c r="D624" s="61"/>
      <c r="E624" s="104"/>
      <c r="F624" s="104"/>
      <c r="G624" s="104"/>
      <c r="H624" s="104"/>
      <c r="I624" s="104"/>
      <c r="J624" s="104"/>
      <c r="K624" s="104"/>
      <c r="L624" s="104"/>
      <c r="M624" s="61"/>
      <c r="Q624" s="54" t="s">
        <v>1032</v>
      </c>
    </row>
    <row r="625" spans="1:48" ht="30.95" customHeight="1">
      <c r="A625" s="61"/>
      <c r="B625" s="61"/>
      <c r="C625" s="61"/>
      <c r="D625" s="61"/>
      <c r="E625" s="104"/>
      <c r="F625" s="104"/>
      <c r="G625" s="104"/>
      <c r="H625" s="104"/>
      <c r="I625" s="104"/>
      <c r="J625" s="104"/>
      <c r="K625" s="104"/>
      <c r="L625" s="104"/>
      <c r="M625" s="61"/>
      <c r="Q625" s="54" t="s">
        <v>1032</v>
      </c>
    </row>
    <row r="626" spans="1:48" ht="30.95" customHeight="1">
      <c r="A626" s="61"/>
      <c r="B626" s="61"/>
      <c r="C626" s="61"/>
      <c r="D626" s="61"/>
      <c r="E626" s="104"/>
      <c r="F626" s="104"/>
      <c r="G626" s="104"/>
      <c r="H626" s="104"/>
      <c r="I626" s="104"/>
      <c r="J626" s="104"/>
      <c r="K626" s="104"/>
      <c r="L626" s="104"/>
      <c r="M626" s="61"/>
      <c r="Q626" s="54" t="s">
        <v>1032</v>
      </c>
    </row>
    <row r="627" spans="1:48" ht="30.95" customHeight="1">
      <c r="A627" s="60" t="s">
        <v>77</v>
      </c>
      <c r="B627" s="61"/>
      <c r="C627" s="61"/>
      <c r="D627" s="61"/>
      <c r="E627" s="104"/>
      <c r="F627" s="104"/>
      <c r="G627" s="104"/>
      <c r="H627" s="104"/>
      <c r="I627" s="104"/>
      <c r="J627" s="104"/>
      <c r="K627" s="104"/>
      <c r="L627" s="104"/>
      <c r="M627" s="61"/>
      <c r="N627" s="50" t="s">
        <v>78</v>
      </c>
    </row>
    <row r="628" spans="1:48" ht="30.95" customHeight="1">
      <c r="A628" s="60" t="s">
        <v>1046</v>
      </c>
      <c r="B628" s="60" t="s">
        <v>8692</v>
      </c>
      <c r="C628" s="61"/>
      <c r="D628" s="61"/>
      <c r="E628" s="104"/>
      <c r="F628" s="104"/>
      <c r="G628" s="104"/>
      <c r="H628" s="104"/>
      <c r="I628" s="104"/>
      <c r="J628" s="104"/>
      <c r="K628" s="104"/>
      <c r="L628" s="104"/>
      <c r="M628" s="61"/>
      <c r="Q628" s="54" t="s">
        <v>1047</v>
      </c>
    </row>
    <row r="629" spans="1:48" ht="30.95" customHeight="1">
      <c r="A629" s="60" t="s">
        <v>1048</v>
      </c>
      <c r="B629" s="60" t="s">
        <v>1049</v>
      </c>
      <c r="C629" s="60" t="s">
        <v>1035</v>
      </c>
      <c r="D629" s="61">
        <v>1892</v>
      </c>
      <c r="E629" s="104"/>
      <c r="F629" s="104"/>
      <c r="G629" s="104"/>
      <c r="H629" s="104"/>
      <c r="I629" s="104"/>
      <c r="J629" s="104"/>
      <c r="K629" s="104"/>
      <c r="L629" s="104"/>
      <c r="M629" s="60" t="s">
        <v>1050</v>
      </c>
      <c r="N629" s="54" t="s">
        <v>8693</v>
      </c>
      <c r="O629" s="54" t="s">
        <v>47</v>
      </c>
      <c r="P629" s="54" t="s">
        <v>47</v>
      </c>
      <c r="Q629" s="54" t="s">
        <v>1047</v>
      </c>
      <c r="R629" s="54" t="s">
        <v>56</v>
      </c>
      <c r="S629" s="54" t="s">
        <v>55</v>
      </c>
      <c r="T629" s="54" t="s">
        <v>56</v>
      </c>
      <c r="AR629" s="54" t="s">
        <v>47</v>
      </c>
      <c r="AS629" s="54" t="s">
        <v>47</v>
      </c>
      <c r="AU629" s="54" t="s">
        <v>8694</v>
      </c>
      <c r="AV629" s="50">
        <v>80</v>
      </c>
    </row>
    <row r="630" spans="1:48" ht="30.95" customHeight="1">
      <c r="A630" s="60" t="s">
        <v>1051</v>
      </c>
      <c r="B630" s="60" t="s">
        <v>1052</v>
      </c>
      <c r="C630" s="60" t="s">
        <v>191</v>
      </c>
      <c r="D630" s="61">
        <v>299.24299999999999</v>
      </c>
      <c r="E630" s="104"/>
      <c r="F630" s="104"/>
      <c r="G630" s="104"/>
      <c r="H630" s="104"/>
      <c r="I630" s="104"/>
      <c r="J630" s="104"/>
      <c r="K630" s="104"/>
      <c r="L630" s="104"/>
      <c r="M630" s="60" t="s">
        <v>1053</v>
      </c>
      <c r="N630" s="54" t="s">
        <v>8695</v>
      </c>
      <c r="O630" s="54" t="s">
        <v>47</v>
      </c>
      <c r="P630" s="54" t="s">
        <v>47</v>
      </c>
      <c r="Q630" s="54" t="s">
        <v>1047</v>
      </c>
      <c r="R630" s="54" t="s">
        <v>56</v>
      </c>
      <c r="S630" s="54" t="s">
        <v>55</v>
      </c>
      <c r="T630" s="54" t="s">
        <v>56</v>
      </c>
      <c r="AR630" s="54" t="s">
        <v>47</v>
      </c>
      <c r="AS630" s="54" t="s">
        <v>47</v>
      </c>
      <c r="AU630" s="54" t="s">
        <v>8696</v>
      </c>
      <c r="AV630" s="50">
        <v>470</v>
      </c>
    </row>
    <row r="631" spans="1:48" ht="30.95" customHeight="1">
      <c r="A631" s="60" t="s">
        <v>1051</v>
      </c>
      <c r="B631" s="60" t="s">
        <v>1054</v>
      </c>
      <c r="C631" s="60" t="s">
        <v>191</v>
      </c>
      <c r="D631" s="61">
        <v>299.24299999999999</v>
      </c>
      <c r="E631" s="104"/>
      <c r="F631" s="104"/>
      <c r="G631" s="104"/>
      <c r="H631" s="104"/>
      <c r="I631" s="104"/>
      <c r="J631" s="104"/>
      <c r="K631" s="104"/>
      <c r="L631" s="104"/>
      <c r="M631" s="60" t="s">
        <v>1055</v>
      </c>
      <c r="N631" s="54" t="s">
        <v>8697</v>
      </c>
      <c r="O631" s="54" t="s">
        <v>47</v>
      </c>
      <c r="P631" s="54" t="s">
        <v>47</v>
      </c>
      <c r="Q631" s="54" t="s">
        <v>1047</v>
      </c>
      <c r="R631" s="54" t="s">
        <v>56</v>
      </c>
      <c r="S631" s="54" t="s">
        <v>55</v>
      </c>
      <c r="T631" s="54" t="s">
        <v>56</v>
      </c>
      <c r="AR631" s="54" t="s">
        <v>47</v>
      </c>
      <c r="AS631" s="54" t="s">
        <v>47</v>
      </c>
      <c r="AU631" s="54" t="s">
        <v>8698</v>
      </c>
      <c r="AV631" s="50">
        <v>469</v>
      </c>
    </row>
    <row r="632" spans="1:48" ht="30.95" customHeight="1">
      <c r="A632" s="61"/>
      <c r="B632" s="61"/>
      <c r="C632" s="61"/>
      <c r="D632" s="61"/>
      <c r="E632" s="104"/>
      <c r="F632" s="104"/>
      <c r="G632" s="104"/>
      <c r="H632" s="104"/>
      <c r="I632" s="104"/>
      <c r="J632" s="104"/>
      <c r="K632" s="104"/>
      <c r="L632" s="104"/>
      <c r="M632" s="61"/>
      <c r="Q632" s="54" t="s">
        <v>1047</v>
      </c>
    </row>
    <row r="633" spans="1:48" ht="30.95" customHeight="1">
      <c r="A633" s="61"/>
      <c r="B633" s="61"/>
      <c r="C633" s="61"/>
      <c r="D633" s="61"/>
      <c r="E633" s="104"/>
      <c r="F633" s="104"/>
      <c r="G633" s="104"/>
      <c r="H633" s="104"/>
      <c r="I633" s="104"/>
      <c r="J633" s="104"/>
      <c r="K633" s="104"/>
      <c r="L633" s="104"/>
      <c r="M633" s="61"/>
      <c r="Q633" s="54" t="s">
        <v>1047</v>
      </c>
    </row>
    <row r="634" spans="1:48" ht="30.95" customHeight="1">
      <c r="A634" s="61"/>
      <c r="B634" s="61"/>
      <c r="C634" s="61"/>
      <c r="D634" s="61"/>
      <c r="E634" s="104"/>
      <c r="F634" s="104"/>
      <c r="G634" s="104"/>
      <c r="H634" s="104"/>
      <c r="I634" s="104"/>
      <c r="J634" s="104"/>
      <c r="K634" s="104"/>
      <c r="L634" s="104"/>
      <c r="M634" s="61"/>
      <c r="Q634" s="54" t="s">
        <v>1047</v>
      </c>
    </row>
    <row r="635" spans="1:48" ht="30.95" customHeight="1">
      <c r="A635" s="61"/>
      <c r="B635" s="61"/>
      <c r="C635" s="61"/>
      <c r="D635" s="61"/>
      <c r="E635" s="104"/>
      <c r="F635" s="104"/>
      <c r="G635" s="104"/>
      <c r="H635" s="104"/>
      <c r="I635" s="104"/>
      <c r="J635" s="104"/>
      <c r="K635" s="104"/>
      <c r="L635" s="104"/>
      <c r="M635" s="61"/>
      <c r="Q635" s="54" t="s">
        <v>1047</v>
      </c>
    </row>
    <row r="636" spans="1:48" ht="30.95" customHeight="1">
      <c r="A636" s="61"/>
      <c r="B636" s="61"/>
      <c r="C636" s="61"/>
      <c r="D636" s="61"/>
      <c r="E636" s="104"/>
      <c r="F636" s="104"/>
      <c r="G636" s="104"/>
      <c r="H636" s="104"/>
      <c r="I636" s="104"/>
      <c r="J636" s="104"/>
      <c r="K636" s="104"/>
      <c r="L636" s="104"/>
      <c r="M636" s="61"/>
      <c r="Q636" s="54" t="s">
        <v>1047</v>
      </c>
    </row>
    <row r="637" spans="1:48" ht="30.95" customHeight="1">
      <c r="A637" s="61"/>
      <c r="B637" s="61"/>
      <c r="C637" s="61"/>
      <c r="D637" s="61"/>
      <c r="E637" s="104"/>
      <c r="F637" s="104"/>
      <c r="G637" s="104"/>
      <c r="H637" s="104"/>
      <c r="I637" s="104"/>
      <c r="J637" s="104"/>
      <c r="K637" s="104"/>
      <c r="L637" s="104"/>
      <c r="M637" s="61"/>
      <c r="Q637" s="54" t="s">
        <v>1047</v>
      </c>
    </row>
    <row r="638" spans="1:48" ht="30.95" customHeight="1">
      <c r="A638" s="61"/>
      <c r="B638" s="61"/>
      <c r="C638" s="61"/>
      <c r="D638" s="61"/>
      <c r="E638" s="104"/>
      <c r="F638" s="104"/>
      <c r="G638" s="104"/>
      <c r="H638" s="104"/>
      <c r="I638" s="104"/>
      <c r="J638" s="104"/>
      <c r="K638" s="104"/>
      <c r="L638" s="104"/>
      <c r="M638" s="61"/>
      <c r="Q638" s="54" t="s">
        <v>1047</v>
      </c>
    </row>
    <row r="639" spans="1:48" ht="30.95" customHeight="1">
      <c r="A639" s="61"/>
      <c r="B639" s="61"/>
      <c r="C639" s="61"/>
      <c r="D639" s="61"/>
      <c r="E639" s="104"/>
      <c r="F639" s="104"/>
      <c r="G639" s="104"/>
      <c r="H639" s="104"/>
      <c r="I639" s="104"/>
      <c r="J639" s="104"/>
      <c r="K639" s="104"/>
      <c r="L639" s="104"/>
      <c r="M639" s="61"/>
      <c r="Q639" s="54" t="s">
        <v>1047</v>
      </c>
    </row>
    <row r="640" spans="1:48" ht="30.95" customHeight="1">
      <c r="A640" s="61"/>
      <c r="B640" s="61"/>
      <c r="C640" s="61"/>
      <c r="D640" s="61"/>
      <c r="E640" s="104"/>
      <c r="F640" s="104"/>
      <c r="G640" s="104"/>
      <c r="H640" s="104"/>
      <c r="I640" s="104"/>
      <c r="J640" s="104"/>
      <c r="K640" s="104"/>
      <c r="L640" s="104"/>
      <c r="M640" s="61"/>
      <c r="Q640" s="54" t="s">
        <v>1047</v>
      </c>
    </row>
    <row r="641" spans="1:48" ht="30.95" customHeight="1">
      <c r="A641" s="61"/>
      <c r="B641" s="61"/>
      <c r="C641" s="61"/>
      <c r="D641" s="61"/>
      <c r="E641" s="104"/>
      <c r="F641" s="104"/>
      <c r="G641" s="104"/>
      <c r="H641" s="104"/>
      <c r="I641" s="104"/>
      <c r="J641" s="104"/>
      <c r="K641" s="104"/>
      <c r="L641" s="104"/>
      <c r="M641" s="61"/>
      <c r="Q641" s="54" t="s">
        <v>1047</v>
      </c>
    </row>
    <row r="642" spans="1:48" ht="30.95" customHeight="1">
      <c r="A642" s="61"/>
      <c r="B642" s="61"/>
      <c r="C642" s="61"/>
      <c r="D642" s="61"/>
      <c r="E642" s="104"/>
      <c r="F642" s="104"/>
      <c r="G642" s="104"/>
      <c r="H642" s="104"/>
      <c r="I642" s="104"/>
      <c r="J642" s="104"/>
      <c r="K642" s="104"/>
      <c r="L642" s="104"/>
      <c r="M642" s="61"/>
      <c r="Q642" s="54" t="s">
        <v>1047</v>
      </c>
    </row>
    <row r="643" spans="1:48" ht="30.95" customHeight="1">
      <c r="A643" s="61"/>
      <c r="B643" s="61"/>
      <c r="C643" s="61"/>
      <c r="D643" s="61"/>
      <c r="E643" s="104"/>
      <c r="F643" s="104"/>
      <c r="G643" s="104"/>
      <c r="H643" s="104"/>
      <c r="I643" s="104"/>
      <c r="J643" s="104"/>
      <c r="K643" s="104"/>
      <c r="L643" s="104"/>
      <c r="M643" s="61"/>
      <c r="Q643" s="54" t="s">
        <v>1047</v>
      </c>
    </row>
    <row r="644" spans="1:48" ht="30.95" customHeight="1">
      <c r="A644" s="61"/>
      <c r="B644" s="61"/>
      <c r="C644" s="61"/>
      <c r="D644" s="61"/>
      <c r="E644" s="104"/>
      <c r="F644" s="104"/>
      <c r="G644" s="104"/>
      <c r="H644" s="104"/>
      <c r="I644" s="104"/>
      <c r="J644" s="104"/>
      <c r="K644" s="104"/>
      <c r="L644" s="104"/>
      <c r="M644" s="61"/>
      <c r="Q644" s="54" t="s">
        <v>1047</v>
      </c>
    </row>
    <row r="645" spans="1:48" ht="30.95" customHeight="1">
      <c r="A645" s="61"/>
      <c r="B645" s="61"/>
      <c r="C645" s="61"/>
      <c r="D645" s="61"/>
      <c r="E645" s="104"/>
      <c r="F645" s="104"/>
      <c r="G645" s="104"/>
      <c r="H645" s="104"/>
      <c r="I645" s="104"/>
      <c r="J645" s="104"/>
      <c r="K645" s="104"/>
      <c r="L645" s="104"/>
      <c r="M645" s="61"/>
      <c r="Q645" s="54" t="s">
        <v>1047</v>
      </c>
    </row>
    <row r="646" spans="1:48" ht="30.95" customHeight="1">
      <c r="A646" s="61"/>
      <c r="B646" s="61"/>
      <c r="C646" s="61"/>
      <c r="D646" s="61"/>
      <c r="E646" s="104"/>
      <c r="F646" s="104"/>
      <c r="G646" s="104"/>
      <c r="H646" s="104"/>
      <c r="I646" s="104"/>
      <c r="J646" s="104"/>
      <c r="K646" s="104"/>
      <c r="L646" s="104"/>
      <c r="M646" s="61"/>
      <c r="Q646" s="54" t="s">
        <v>1047</v>
      </c>
    </row>
    <row r="647" spans="1:48" ht="30.95" customHeight="1">
      <c r="A647" s="61"/>
      <c r="B647" s="61"/>
      <c r="C647" s="61"/>
      <c r="D647" s="61"/>
      <c r="E647" s="104"/>
      <c r="F647" s="104"/>
      <c r="G647" s="104"/>
      <c r="H647" s="104"/>
      <c r="I647" s="104"/>
      <c r="J647" s="104"/>
      <c r="K647" s="104"/>
      <c r="L647" s="104"/>
      <c r="M647" s="61"/>
      <c r="Q647" s="54" t="s">
        <v>1047</v>
      </c>
    </row>
    <row r="648" spans="1:48" ht="30.95" customHeight="1">
      <c r="A648" s="61"/>
      <c r="B648" s="61"/>
      <c r="C648" s="61"/>
      <c r="D648" s="61"/>
      <c r="E648" s="104"/>
      <c r="F648" s="104"/>
      <c r="G648" s="104"/>
      <c r="H648" s="104"/>
      <c r="I648" s="104"/>
      <c r="J648" s="104"/>
      <c r="K648" s="104"/>
      <c r="L648" s="104"/>
      <c r="M648" s="61"/>
      <c r="Q648" s="54" t="s">
        <v>1047</v>
      </c>
    </row>
    <row r="649" spans="1:48" ht="30.95" customHeight="1">
      <c r="A649" s="61"/>
      <c r="B649" s="61"/>
      <c r="C649" s="61"/>
      <c r="D649" s="61"/>
      <c r="E649" s="104"/>
      <c r="F649" s="104"/>
      <c r="G649" s="104"/>
      <c r="H649" s="104"/>
      <c r="I649" s="104"/>
      <c r="J649" s="104"/>
      <c r="K649" s="104"/>
      <c r="L649" s="104"/>
      <c r="M649" s="61"/>
      <c r="Q649" s="54" t="s">
        <v>1047</v>
      </c>
    </row>
    <row r="650" spans="1:48" ht="30.95" customHeight="1">
      <c r="A650" s="61"/>
      <c r="B650" s="61"/>
      <c r="C650" s="61"/>
      <c r="D650" s="61"/>
      <c r="E650" s="104"/>
      <c r="F650" s="104"/>
      <c r="G650" s="104"/>
      <c r="H650" s="104"/>
      <c r="I650" s="104"/>
      <c r="J650" s="104"/>
      <c r="K650" s="104"/>
      <c r="L650" s="104"/>
      <c r="M650" s="61"/>
      <c r="Q650" s="54" t="s">
        <v>1047</v>
      </c>
    </row>
    <row r="651" spans="1:48" ht="30.95" customHeight="1">
      <c r="A651" s="60" t="s">
        <v>77</v>
      </c>
      <c r="B651" s="61"/>
      <c r="C651" s="61"/>
      <c r="D651" s="61"/>
      <c r="E651" s="104"/>
      <c r="F651" s="104"/>
      <c r="G651" s="104"/>
      <c r="H651" s="104"/>
      <c r="I651" s="104"/>
      <c r="J651" s="104"/>
      <c r="K651" s="104"/>
      <c r="L651" s="104"/>
      <c r="M651" s="61"/>
      <c r="N651" s="50" t="s">
        <v>78</v>
      </c>
    </row>
    <row r="652" spans="1:48" ht="30.95" customHeight="1">
      <c r="A652" s="60" t="s">
        <v>1056</v>
      </c>
      <c r="B652" s="60" t="s">
        <v>8645</v>
      </c>
      <c r="C652" s="61"/>
      <c r="D652" s="61"/>
      <c r="E652" s="104"/>
      <c r="F652" s="104"/>
      <c r="G652" s="104"/>
      <c r="H652" s="104"/>
      <c r="I652" s="104"/>
      <c r="J652" s="104"/>
      <c r="K652" s="104"/>
      <c r="L652" s="104"/>
      <c r="M652" s="61"/>
      <c r="Q652" s="54" t="s">
        <v>1057</v>
      </c>
    </row>
    <row r="653" spans="1:48" ht="30.95" customHeight="1">
      <c r="A653" s="60" t="s">
        <v>1058</v>
      </c>
      <c r="B653" s="60" t="s">
        <v>1059</v>
      </c>
      <c r="C653" s="60" t="s">
        <v>191</v>
      </c>
      <c r="D653" s="61">
        <v>-6.101</v>
      </c>
      <c r="E653" s="104"/>
      <c r="F653" s="104"/>
      <c r="G653" s="104"/>
      <c r="H653" s="104"/>
      <c r="I653" s="104"/>
      <c r="J653" s="104"/>
      <c r="K653" s="104"/>
      <c r="L653" s="104"/>
      <c r="M653" s="60" t="s">
        <v>1060</v>
      </c>
      <c r="N653" s="54" t="s">
        <v>8699</v>
      </c>
      <c r="O653" s="54" t="s">
        <v>47</v>
      </c>
      <c r="P653" s="54" t="s">
        <v>47</v>
      </c>
      <c r="Q653" s="54" t="s">
        <v>1057</v>
      </c>
      <c r="R653" s="54" t="s">
        <v>56</v>
      </c>
      <c r="S653" s="54" t="s">
        <v>56</v>
      </c>
      <c r="T653" s="54" t="s">
        <v>55</v>
      </c>
      <c r="AR653" s="54" t="s">
        <v>47</v>
      </c>
      <c r="AS653" s="54" t="s">
        <v>47</v>
      </c>
      <c r="AU653" s="54" t="s">
        <v>8700</v>
      </c>
      <c r="AV653" s="50">
        <v>242</v>
      </c>
    </row>
    <row r="654" spans="1:48" ht="30.95" customHeight="1">
      <c r="A654" s="61"/>
      <c r="B654" s="61"/>
      <c r="C654" s="61"/>
      <c r="D654" s="61"/>
      <c r="E654" s="104"/>
      <c r="F654" s="104"/>
      <c r="G654" s="104"/>
      <c r="H654" s="104"/>
      <c r="I654" s="104"/>
      <c r="J654" s="104"/>
      <c r="K654" s="104"/>
      <c r="L654" s="104"/>
      <c r="M654" s="61"/>
      <c r="Q654" s="54" t="s">
        <v>1057</v>
      </c>
    </row>
    <row r="655" spans="1:48" ht="30.95" customHeight="1">
      <c r="A655" s="61"/>
      <c r="B655" s="61"/>
      <c r="C655" s="61"/>
      <c r="D655" s="61"/>
      <c r="E655" s="104"/>
      <c r="F655" s="104"/>
      <c r="G655" s="104"/>
      <c r="H655" s="104"/>
      <c r="I655" s="104"/>
      <c r="J655" s="104"/>
      <c r="K655" s="104"/>
      <c r="L655" s="104"/>
      <c r="M655" s="61"/>
      <c r="Q655" s="54" t="s">
        <v>1057</v>
      </c>
    </row>
    <row r="656" spans="1:48" ht="30.95" customHeight="1">
      <c r="A656" s="61"/>
      <c r="B656" s="61"/>
      <c r="C656" s="61"/>
      <c r="D656" s="61"/>
      <c r="E656" s="104"/>
      <c r="F656" s="104"/>
      <c r="G656" s="104"/>
      <c r="H656" s="104"/>
      <c r="I656" s="104"/>
      <c r="J656" s="104"/>
      <c r="K656" s="104"/>
      <c r="L656" s="104"/>
      <c r="M656" s="61"/>
      <c r="Q656" s="54" t="s">
        <v>1057</v>
      </c>
    </row>
    <row r="657" spans="1:17" ht="30.95" customHeight="1">
      <c r="A657" s="61"/>
      <c r="B657" s="61"/>
      <c r="C657" s="61"/>
      <c r="D657" s="61"/>
      <c r="E657" s="104"/>
      <c r="F657" s="104"/>
      <c r="G657" s="104"/>
      <c r="H657" s="104"/>
      <c r="I657" s="104"/>
      <c r="J657" s="104"/>
      <c r="K657" s="104"/>
      <c r="L657" s="104"/>
      <c r="M657" s="61"/>
      <c r="Q657" s="54" t="s">
        <v>1057</v>
      </c>
    </row>
    <row r="658" spans="1:17" ht="30.95" customHeight="1">
      <c r="A658" s="61"/>
      <c r="B658" s="61"/>
      <c r="C658" s="61"/>
      <c r="D658" s="61"/>
      <c r="E658" s="104"/>
      <c r="F658" s="104"/>
      <c r="G658" s="104"/>
      <c r="H658" s="104"/>
      <c r="I658" s="104"/>
      <c r="J658" s="104"/>
      <c r="K658" s="104"/>
      <c r="L658" s="104"/>
      <c r="M658" s="61"/>
      <c r="Q658" s="54" t="s">
        <v>1057</v>
      </c>
    </row>
    <row r="659" spans="1:17" ht="30.95" customHeight="1">
      <c r="A659" s="61"/>
      <c r="B659" s="61"/>
      <c r="C659" s="61"/>
      <c r="D659" s="61"/>
      <c r="E659" s="104"/>
      <c r="F659" s="104"/>
      <c r="G659" s="104"/>
      <c r="H659" s="104"/>
      <c r="I659" s="104"/>
      <c r="J659" s="104"/>
      <c r="K659" s="104"/>
      <c r="L659" s="104"/>
      <c r="M659" s="61"/>
      <c r="Q659" s="54" t="s">
        <v>1057</v>
      </c>
    </row>
    <row r="660" spans="1:17" ht="30.95" customHeight="1">
      <c r="A660" s="61"/>
      <c r="B660" s="61"/>
      <c r="C660" s="61"/>
      <c r="D660" s="61"/>
      <c r="E660" s="104"/>
      <c r="F660" s="104"/>
      <c r="G660" s="104"/>
      <c r="H660" s="104"/>
      <c r="I660" s="104"/>
      <c r="J660" s="104"/>
      <c r="K660" s="104"/>
      <c r="L660" s="104"/>
      <c r="M660" s="61"/>
      <c r="Q660" s="54" t="s">
        <v>1057</v>
      </c>
    </row>
    <row r="661" spans="1:17" ht="30.95" customHeight="1">
      <c r="A661" s="61"/>
      <c r="B661" s="61"/>
      <c r="C661" s="61"/>
      <c r="D661" s="61"/>
      <c r="E661" s="104"/>
      <c r="F661" s="104"/>
      <c r="G661" s="104"/>
      <c r="H661" s="104"/>
      <c r="I661" s="104"/>
      <c r="J661" s="104"/>
      <c r="K661" s="104"/>
      <c r="L661" s="104"/>
      <c r="M661" s="61"/>
      <c r="Q661" s="54" t="s">
        <v>1057</v>
      </c>
    </row>
    <row r="662" spans="1:17" ht="30.95" customHeight="1">
      <c r="A662" s="61"/>
      <c r="B662" s="61"/>
      <c r="C662" s="61"/>
      <c r="D662" s="61"/>
      <c r="E662" s="104"/>
      <c r="F662" s="104"/>
      <c r="G662" s="104"/>
      <c r="H662" s="104"/>
      <c r="I662" s="104"/>
      <c r="J662" s="104"/>
      <c r="K662" s="104"/>
      <c r="L662" s="104"/>
      <c r="M662" s="61"/>
      <c r="Q662" s="54" t="s">
        <v>1057</v>
      </c>
    </row>
    <row r="663" spans="1:17" ht="30.95" customHeight="1">
      <c r="A663" s="61"/>
      <c r="B663" s="61"/>
      <c r="C663" s="61"/>
      <c r="D663" s="61"/>
      <c r="E663" s="104"/>
      <c r="F663" s="104"/>
      <c r="G663" s="104"/>
      <c r="H663" s="104"/>
      <c r="I663" s="104"/>
      <c r="J663" s="104"/>
      <c r="K663" s="104"/>
      <c r="L663" s="104"/>
      <c r="M663" s="61"/>
      <c r="Q663" s="54" t="s">
        <v>1057</v>
      </c>
    </row>
    <row r="664" spans="1:17" ht="30.95" customHeight="1">
      <c r="A664" s="61"/>
      <c r="B664" s="61"/>
      <c r="C664" s="61"/>
      <c r="D664" s="61"/>
      <c r="E664" s="104"/>
      <c r="F664" s="104"/>
      <c r="G664" s="104"/>
      <c r="H664" s="104"/>
      <c r="I664" s="104"/>
      <c r="J664" s="104"/>
      <c r="K664" s="104"/>
      <c r="L664" s="104"/>
      <c r="M664" s="61"/>
      <c r="Q664" s="54" t="s">
        <v>1057</v>
      </c>
    </row>
    <row r="665" spans="1:17" ht="30.95" customHeight="1">
      <c r="A665" s="61"/>
      <c r="B665" s="61"/>
      <c r="C665" s="61"/>
      <c r="D665" s="61"/>
      <c r="E665" s="104"/>
      <c r="F665" s="104"/>
      <c r="G665" s="104"/>
      <c r="H665" s="104"/>
      <c r="I665" s="104"/>
      <c r="J665" s="104"/>
      <c r="K665" s="104"/>
      <c r="L665" s="104"/>
      <c r="M665" s="61"/>
      <c r="Q665" s="54" t="s">
        <v>1057</v>
      </c>
    </row>
    <row r="666" spans="1:17" ht="30.95" customHeight="1">
      <c r="A666" s="61"/>
      <c r="B666" s="61"/>
      <c r="C666" s="61"/>
      <c r="D666" s="61"/>
      <c r="E666" s="104"/>
      <c r="F666" s="104"/>
      <c r="G666" s="104"/>
      <c r="H666" s="104"/>
      <c r="I666" s="104"/>
      <c r="J666" s="104"/>
      <c r="K666" s="104"/>
      <c r="L666" s="104"/>
      <c r="M666" s="61"/>
      <c r="Q666" s="54" t="s">
        <v>1057</v>
      </c>
    </row>
    <row r="667" spans="1:17" ht="30.95" customHeight="1">
      <c r="A667" s="61"/>
      <c r="B667" s="61"/>
      <c r="C667" s="61"/>
      <c r="D667" s="61"/>
      <c r="E667" s="104"/>
      <c r="F667" s="104"/>
      <c r="G667" s="104"/>
      <c r="H667" s="104"/>
      <c r="I667" s="104"/>
      <c r="J667" s="104"/>
      <c r="K667" s="104"/>
      <c r="L667" s="104"/>
      <c r="M667" s="61"/>
      <c r="Q667" s="54" t="s">
        <v>1057</v>
      </c>
    </row>
    <row r="668" spans="1:17" ht="30.95" customHeight="1">
      <c r="A668" s="61"/>
      <c r="B668" s="61"/>
      <c r="C668" s="61"/>
      <c r="D668" s="61"/>
      <c r="E668" s="104"/>
      <c r="F668" s="104"/>
      <c r="G668" s="104"/>
      <c r="H668" s="104"/>
      <c r="I668" s="104"/>
      <c r="J668" s="104"/>
      <c r="K668" s="104"/>
      <c r="L668" s="104"/>
      <c r="M668" s="61"/>
      <c r="Q668" s="54" t="s">
        <v>1057</v>
      </c>
    </row>
    <row r="669" spans="1:17" ht="30.95" customHeight="1">
      <c r="A669" s="61"/>
      <c r="B669" s="61"/>
      <c r="C669" s="61"/>
      <c r="D669" s="61"/>
      <c r="E669" s="104"/>
      <c r="F669" s="104"/>
      <c r="G669" s="104"/>
      <c r="H669" s="104"/>
      <c r="I669" s="104"/>
      <c r="J669" s="104"/>
      <c r="K669" s="104"/>
      <c r="L669" s="104"/>
      <c r="M669" s="61"/>
      <c r="Q669" s="54" t="s">
        <v>1057</v>
      </c>
    </row>
    <row r="670" spans="1:17" ht="30.95" customHeight="1">
      <c r="A670" s="61"/>
      <c r="B670" s="61"/>
      <c r="C670" s="61"/>
      <c r="D670" s="61"/>
      <c r="E670" s="104"/>
      <c r="F670" s="104"/>
      <c r="G670" s="104"/>
      <c r="H670" s="104"/>
      <c r="I670" s="104"/>
      <c r="J670" s="104"/>
      <c r="K670" s="104"/>
      <c r="L670" s="104"/>
      <c r="M670" s="61"/>
      <c r="Q670" s="54" t="s">
        <v>1057</v>
      </c>
    </row>
    <row r="671" spans="1:17" ht="30.95" customHeight="1">
      <c r="A671" s="61"/>
      <c r="B671" s="61"/>
      <c r="C671" s="61"/>
      <c r="D671" s="61"/>
      <c r="E671" s="104"/>
      <c r="F671" s="104"/>
      <c r="G671" s="104"/>
      <c r="H671" s="104"/>
      <c r="I671" s="104"/>
      <c r="J671" s="104"/>
      <c r="K671" s="104"/>
      <c r="L671" s="104"/>
      <c r="M671" s="61"/>
      <c r="Q671" s="54" t="s">
        <v>1057</v>
      </c>
    </row>
    <row r="672" spans="1:17" ht="30.95" customHeight="1">
      <c r="A672" s="61"/>
      <c r="B672" s="61"/>
      <c r="C672" s="61"/>
      <c r="D672" s="61"/>
      <c r="E672" s="104"/>
      <c r="F672" s="104"/>
      <c r="G672" s="104"/>
      <c r="H672" s="104"/>
      <c r="I672" s="104"/>
      <c r="J672" s="104"/>
      <c r="K672" s="104"/>
      <c r="L672" s="104"/>
      <c r="M672" s="61"/>
      <c r="Q672" s="54" t="s">
        <v>1057</v>
      </c>
    </row>
    <row r="673" spans="1:48" ht="30.95" customHeight="1">
      <c r="A673" s="61"/>
      <c r="B673" s="61"/>
      <c r="C673" s="61"/>
      <c r="D673" s="61"/>
      <c r="E673" s="104"/>
      <c r="F673" s="104"/>
      <c r="G673" s="104"/>
      <c r="H673" s="104"/>
      <c r="I673" s="104"/>
      <c r="J673" s="104"/>
      <c r="K673" s="104"/>
      <c r="L673" s="104"/>
      <c r="M673" s="61"/>
      <c r="Q673" s="54" t="s">
        <v>1057</v>
      </c>
    </row>
    <row r="674" spans="1:48" ht="30.95" customHeight="1">
      <c r="A674" s="61"/>
      <c r="B674" s="61"/>
      <c r="C674" s="61"/>
      <c r="D674" s="61"/>
      <c r="E674" s="104"/>
      <c r="F674" s="104"/>
      <c r="G674" s="104"/>
      <c r="H674" s="104"/>
      <c r="I674" s="104"/>
      <c r="J674" s="104"/>
      <c r="K674" s="104"/>
      <c r="L674" s="104"/>
      <c r="M674" s="61"/>
      <c r="Q674" s="54" t="s">
        <v>1057</v>
      </c>
    </row>
    <row r="675" spans="1:48" ht="30.95" customHeight="1">
      <c r="A675" s="60" t="s">
        <v>77</v>
      </c>
      <c r="B675" s="61"/>
      <c r="C675" s="61"/>
      <c r="D675" s="61"/>
      <c r="E675" s="104"/>
      <c r="F675" s="104"/>
      <c r="G675" s="104"/>
      <c r="H675" s="104"/>
      <c r="I675" s="104"/>
      <c r="J675" s="104"/>
      <c r="K675" s="104"/>
      <c r="L675" s="104"/>
      <c r="M675" s="61"/>
      <c r="N675" s="50" t="s">
        <v>78</v>
      </c>
    </row>
    <row r="676" spans="1:48" ht="30.95" customHeight="1">
      <c r="A676" s="60" t="s">
        <v>1061</v>
      </c>
      <c r="B676" s="60"/>
      <c r="C676" s="61"/>
      <c r="D676" s="61"/>
      <c r="E676" s="104"/>
      <c r="F676" s="104"/>
      <c r="G676" s="104"/>
      <c r="H676" s="104"/>
      <c r="I676" s="104"/>
      <c r="J676" s="104"/>
      <c r="K676" s="104"/>
      <c r="L676" s="104"/>
      <c r="M676" s="61"/>
      <c r="Q676" s="54" t="s">
        <v>1062</v>
      </c>
    </row>
    <row r="677" spans="1:48" ht="30.95" customHeight="1">
      <c r="A677" s="60" t="s">
        <v>1063</v>
      </c>
      <c r="B677" s="60" t="s">
        <v>1064</v>
      </c>
      <c r="C677" s="60" t="s">
        <v>191</v>
      </c>
      <c r="D677" s="61">
        <v>119.974</v>
      </c>
      <c r="E677" s="104"/>
      <c r="F677" s="104"/>
      <c r="G677" s="104"/>
      <c r="H677" s="104"/>
      <c r="I677" s="104"/>
      <c r="J677" s="104"/>
      <c r="K677" s="104"/>
      <c r="L677" s="104"/>
      <c r="M677" s="60" t="s">
        <v>1065</v>
      </c>
      <c r="N677" s="54" t="s">
        <v>8701</v>
      </c>
      <c r="O677" s="54" t="s">
        <v>47</v>
      </c>
      <c r="P677" s="54" t="s">
        <v>47</v>
      </c>
      <c r="Q677" s="54" t="s">
        <v>1062</v>
      </c>
      <c r="R677" s="54" t="s">
        <v>56</v>
      </c>
      <c r="S677" s="54" t="s">
        <v>56</v>
      </c>
      <c r="T677" s="54" t="s">
        <v>55</v>
      </c>
      <c r="AR677" s="54" t="s">
        <v>47</v>
      </c>
      <c r="AS677" s="54" t="s">
        <v>47</v>
      </c>
      <c r="AU677" s="54" t="s">
        <v>8702</v>
      </c>
      <c r="AV677" s="50">
        <v>236</v>
      </c>
    </row>
    <row r="678" spans="1:48" ht="30.95" customHeight="1">
      <c r="A678" s="60" t="s">
        <v>1063</v>
      </c>
      <c r="B678" s="60" t="s">
        <v>1066</v>
      </c>
      <c r="C678" s="60" t="s">
        <v>191</v>
      </c>
      <c r="D678" s="61">
        <v>33.552</v>
      </c>
      <c r="E678" s="104"/>
      <c r="F678" s="104"/>
      <c r="G678" s="104"/>
      <c r="H678" s="104"/>
      <c r="I678" s="104"/>
      <c r="J678" s="104"/>
      <c r="K678" s="104"/>
      <c r="L678" s="104"/>
      <c r="M678" s="60" t="s">
        <v>1067</v>
      </c>
      <c r="N678" s="54" t="s">
        <v>8703</v>
      </c>
      <c r="O678" s="54" t="s">
        <v>47</v>
      </c>
      <c r="P678" s="54" t="s">
        <v>47</v>
      </c>
      <c r="Q678" s="54" t="s">
        <v>1062</v>
      </c>
      <c r="R678" s="54" t="s">
        <v>56</v>
      </c>
      <c r="S678" s="54" t="s">
        <v>56</v>
      </c>
      <c r="T678" s="54" t="s">
        <v>55</v>
      </c>
      <c r="AR678" s="54" t="s">
        <v>47</v>
      </c>
      <c r="AS678" s="54" t="s">
        <v>47</v>
      </c>
      <c r="AU678" s="54" t="s">
        <v>8704</v>
      </c>
      <c r="AV678" s="50">
        <v>237</v>
      </c>
    </row>
    <row r="679" spans="1:48" ht="30.95" customHeight="1">
      <c r="A679" s="61"/>
      <c r="B679" s="61"/>
      <c r="C679" s="61"/>
      <c r="D679" s="61"/>
      <c r="E679" s="104"/>
      <c r="F679" s="104"/>
      <c r="G679" s="104"/>
      <c r="H679" s="104"/>
      <c r="I679" s="104"/>
      <c r="J679" s="104"/>
      <c r="K679" s="104"/>
      <c r="L679" s="104"/>
      <c r="M679" s="61"/>
      <c r="Q679" s="54" t="s">
        <v>1062</v>
      </c>
    </row>
    <row r="680" spans="1:48" ht="30.95" customHeight="1">
      <c r="A680" s="61"/>
      <c r="B680" s="61"/>
      <c r="C680" s="61"/>
      <c r="D680" s="61"/>
      <c r="E680" s="104"/>
      <c r="F680" s="104"/>
      <c r="G680" s="104"/>
      <c r="H680" s="104"/>
      <c r="I680" s="104"/>
      <c r="J680" s="104"/>
      <c r="K680" s="104"/>
      <c r="L680" s="104"/>
      <c r="M680" s="61"/>
      <c r="Q680" s="54" t="s">
        <v>1062</v>
      </c>
    </row>
    <row r="681" spans="1:48" ht="30.95" customHeight="1">
      <c r="A681" s="61"/>
      <c r="B681" s="61"/>
      <c r="C681" s="61"/>
      <c r="D681" s="61"/>
      <c r="E681" s="104"/>
      <c r="F681" s="104"/>
      <c r="G681" s="104"/>
      <c r="H681" s="104"/>
      <c r="I681" s="104"/>
      <c r="J681" s="104"/>
      <c r="K681" s="104"/>
      <c r="L681" s="104"/>
      <c r="M681" s="61"/>
      <c r="Q681" s="54" t="s">
        <v>1062</v>
      </c>
    </row>
    <row r="682" spans="1:48" ht="30.95" customHeight="1">
      <c r="A682" s="61"/>
      <c r="B682" s="61"/>
      <c r="C682" s="61"/>
      <c r="D682" s="61"/>
      <c r="E682" s="104"/>
      <c r="F682" s="104"/>
      <c r="G682" s="104"/>
      <c r="H682" s="104"/>
      <c r="I682" s="104"/>
      <c r="J682" s="104"/>
      <c r="K682" s="104"/>
      <c r="L682" s="104"/>
      <c r="M682" s="61"/>
      <c r="Q682" s="54" t="s">
        <v>1062</v>
      </c>
    </row>
    <row r="683" spans="1:48" ht="30.95" customHeight="1">
      <c r="A683" s="61"/>
      <c r="B683" s="61"/>
      <c r="C683" s="61"/>
      <c r="D683" s="61"/>
      <c r="E683" s="104"/>
      <c r="F683" s="104"/>
      <c r="G683" s="104"/>
      <c r="H683" s="104"/>
      <c r="I683" s="104"/>
      <c r="J683" s="104"/>
      <c r="K683" s="104"/>
      <c r="L683" s="104"/>
      <c r="M683" s="61"/>
      <c r="Q683" s="54" t="s">
        <v>1062</v>
      </c>
    </row>
    <row r="684" spans="1:48" ht="30.95" customHeight="1">
      <c r="A684" s="61"/>
      <c r="B684" s="61"/>
      <c r="C684" s="61"/>
      <c r="D684" s="61"/>
      <c r="E684" s="104"/>
      <c r="F684" s="104"/>
      <c r="G684" s="104"/>
      <c r="H684" s="104"/>
      <c r="I684" s="104"/>
      <c r="J684" s="104"/>
      <c r="K684" s="104"/>
      <c r="L684" s="104"/>
      <c r="M684" s="61"/>
      <c r="Q684" s="54" t="s">
        <v>1062</v>
      </c>
    </row>
    <row r="685" spans="1:48" ht="30.95" customHeight="1">
      <c r="A685" s="61"/>
      <c r="B685" s="61"/>
      <c r="C685" s="61"/>
      <c r="D685" s="61"/>
      <c r="E685" s="104"/>
      <c r="F685" s="104"/>
      <c r="G685" s="104"/>
      <c r="H685" s="104"/>
      <c r="I685" s="104"/>
      <c r="J685" s="104"/>
      <c r="K685" s="104"/>
      <c r="L685" s="104"/>
      <c r="M685" s="61"/>
      <c r="Q685" s="54" t="s">
        <v>1062</v>
      </c>
    </row>
    <row r="686" spans="1:48" ht="30.95" customHeight="1">
      <c r="A686" s="61"/>
      <c r="B686" s="61"/>
      <c r="C686" s="61"/>
      <c r="D686" s="61"/>
      <c r="E686" s="104"/>
      <c r="F686" s="104"/>
      <c r="G686" s="104"/>
      <c r="H686" s="104"/>
      <c r="I686" s="104"/>
      <c r="J686" s="104"/>
      <c r="K686" s="104"/>
      <c r="L686" s="104"/>
      <c r="M686" s="61"/>
      <c r="Q686" s="54" t="s">
        <v>1062</v>
      </c>
    </row>
    <row r="687" spans="1:48" ht="30.95" customHeight="1">
      <c r="A687" s="61"/>
      <c r="B687" s="61"/>
      <c r="C687" s="61"/>
      <c r="D687" s="61"/>
      <c r="E687" s="104"/>
      <c r="F687" s="104"/>
      <c r="G687" s="104"/>
      <c r="H687" s="104"/>
      <c r="I687" s="104"/>
      <c r="J687" s="104"/>
      <c r="K687" s="104"/>
      <c r="L687" s="104"/>
      <c r="M687" s="61"/>
      <c r="Q687" s="54" t="s">
        <v>1062</v>
      </c>
    </row>
    <row r="688" spans="1:48" ht="30.95" customHeight="1">
      <c r="A688" s="61"/>
      <c r="B688" s="61"/>
      <c r="C688" s="61"/>
      <c r="D688" s="61"/>
      <c r="E688" s="104"/>
      <c r="F688" s="104"/>
      <c r="G688" s="104"/>
      <c r="H688" s="104"/>
      <c r="I688" s="104"/>
      <c r="J688" s="104"/>
      <c r="K688" s="104"/>
      <c r="L688" s="104"/>
      <c r="M688" s="61"/>
      <c r="Q688" s="54" t="s">
        <v>1062</v>
      </c>
    </row>
    <row r="689" spans="1:48" ht="30.95" customHeight="1">
      <c r="A689" s="61"/>
      <c r="B689" s="61"/>
      <c r="C689" s="61"/>
      <c r="D689" s="61"/>
      <c r="E689" s="104"/>
      <c r="F689" s="104"/>
      <c r="G689" s="104"/>
      <c r="H689" s="104"/>
      <c r="I689" s="104"/>
      <c r="J689" s="104"/>
      <c r="K689" s="104"/>
      <c r="L689" s="104"/>
      <c r="M689" s="61"/>
      <c r="Q689" s="54" t="s">
        <v>1062</v>
      </c>
    </row>
    <row r="690" spans="1:48" ht="30.95" customHeight="1">
      <c r="A690" s="61"/>
      <c r="B690" s="61"/>
      <c r="C690" s="61"/>
      <c r="D690" s="61"/>
      <c r="E690" s="104"/>
      <c r="F690" s="104"/>
      <c r="G690" s="104"/>
      <c r="H690" s="104"/>
      <c r="I690" s="104"/>
      <c r="J690" s="104"/>
      <c r="K690" s="104"/>
      <c r="L690" s="104"/>
      <c r="M690" s="61"/>
      <c r="Q690" s="54" t="s">
        <v>1062</v>
      </c>
    </row>
    <row r="691" spans="1:48" ht="30.95" customHeight="1">
      <c r="A691" s="61"/>
      <c r="B691" s="61"/>
      <c r="C691" s="61"/>
      <c r="D691" s="61"/>
      <c r="E691" s="104"/>
      <c r="F691" s="104"/>
      <c r="G691" s="104"/>
      <c r="H691" s="104"/>
      <c r="I691" s="104"/>
      <c r="J691" s="104"/>
      <c r="K691" s="104"/>
      <c r="L691" s="104"/>
      <c r="M691" s="61"/>
      <c r="Q691" s="54" t="s">
        <v>1062</v>
      </c>
    </row>
    <row r="692" spans="1:48" ht="30.95" customHeight="1">
      <c r="A692" s="61"/>
      <c r="B692" s="61"/>
      <c r="C692" s="61"/>
      <c r="D692" s="61"/>
      <c r="E692" s="104"/>
      <c r="F692" s="104"/>
      <c r="G692" s="104"/>
      <c r="H692" s="104"/>
      <c r="I692" s="104"/>
      <c r="J692" s="104"/>
      <c r="K692" s="104"/>
      <c r="L692" s="104"/>
      <c r="M692" s="61"/>
      <c r="Q692" s="54" t="s">
        <v>1062</v>
      </c>
    </row>
    <row r="693" spans="1:48" ht="30.95" customHeight="1">
      <c r="A693" s="61"/>
      <c r="B693" s="61"/>
      <c r="C693" s="61"/>
      <c r="D693" s="61"/>
      <c r="E693" s="104"/>
      <c r="F693" s="104"/>
      <c r="G693" s="104"/>
      <c r="H693" s="104"/>
      <c r="I693" s="104"/>
      <c r="J693" s="104"/>
      <c r="K693" s="104"/>
      <c r="L693" s="104"/>
      <c r="M693" s="61"/>
      <c r="Q693" s="54" t="s">
        <v>1062</v>
      </c>
    </row>
    <row r="694" spans="1:48" ht="30.95" customHeight="1">
      <c r="A694" s="61"/>
      <c r="B694" s="61"/>
      <c r="C694" s="61"/>
      <c r="D694" s="61"/>
      <c r="E694" s="104"/>
      <c r="F694" s="104"/>
      <c r="G694" s="104"/>
      <c r="H694" s="104"/>
      <c r="I694" s="104"/>
      <c r="J694" s="104"/>
      <c r="K694" s="104"/>
      <c r="L694" s="104"/>
      <c r="M694" s="61"/>
      <c r="Q694" s="54" t="s">
        <v>1062</v>
      </c>
    </row>
    <row r="695" spans="1:48" ht="30.95" customHeight="1">
      <c r="A695" s="61"/>
      <c r="B695" s="61"/>
      <c r="C695" s="61"/>
      <c r="D695" s="61"/>
      <c r="E695" s="104"/>
      <c r="F695" s="104"/>
      <c r="G695" s="104"/>
      <c r="H695" s="104"/>
      <c r="I695" s="104"/>
      <c r="J695" s="104"/>
      <c r="K695" s="104"/>
      <c r="L695" s="104"/>
      <c r="M695" s="61"/>
      <c r="Q695" s="54" t="s">
        <v>1062</v>
      </c>
    </row>
    <row r="696" spans="1:48" ht="30.95" customHeight="1">
      <c r="A696" s="61"/>
      <c r="B696" s="61"/>
      <c r="C696" s="61"/>
      <c r="D696" s="61"/>
      <c r="E696" s="104"/>
      <c r="F696" s="104"/>
      <c r="G696" s="104"/>
      <c r="H696" s="104"/>
      <c r="I696" s="104"/>
      <c r="J696" s="104"/>
      <c r="K696" s="104"/>
      <c r="L696" s="104"/>
      <c r="M696" s="61"/>
      <c r="Q696" s="54" t="s">
        <v>1062</v>
      </c>
    </row>
    <row r="697" spans="1:48" ht="30.95" customHeight="1">
      <c r="A697" s="61"/>
      <c r="B697" s="61"/>
      <c r="C697" s="61"/>
      <c r="D697" s="61"/>
      <c r="E697" s="104"/>
      <c r="F697" s="104"/>
      <c r="G697" s="104"/>
      <c r="H697" s="104"/>
      <c r="I697" s="104"/>
      <c r="J697" s="104"/>
      <c r="K697" s="104"/>
      <c r="L697" s="104"/>
      <c r="M697" s="61"/>
      <c r="Q697" s="54" t="s">
        <v>1062</v>
      </c>
    </row>
    <row r="698" spans="1:48" ht="30.95" customHeight="1">
      <c r="A698" s="61"/>
      <c r="B698" s="61"/>
      <c r="C698" s="61"/>
      <c r="D698" s="61"/>
      <c r="E698" s="104"/>
      <c r="F698" s="104"/>
      <c r="G698" s="104"/>
      <c r="H698" s="104"/>
      <c r="I698" s="104"/>
      <c r="J698" s="104"/>
      <c r="K698" s="104"/>
      <c r="L698" s="104"/>
      <c r="M698" s="61"/>
      <c r="Q698" s="54" t="s">
        <v>1062</v>
      </c>
    </row>
    <row r="699" spans="1:48" ht="30.95" customHeight="1">
      <c r="A699" s="60" t="s">
        <v>77</v>
      </c>
      <c r="B699" s="61"/>
      <c r="C699" s="61"/>
      <c r="D699" s="61"/>
      <c r="E699" s="104"/>
      <c r="F699" s="104"/>
      <c r="G699" s="104"/>
      <c r="H699" s="104"/>
      <c r="I699" s="104"/>
      <c r="J699" s="104"/>
      <c r="K699" s="104"/>
      <c r="L699" s="104"/>
      <c r="M699" s="61"/>
      <c r="N699" s="50" t="s">
        <v>78</v>
      </c>
    </row>
    <row r="700" spans="1:48" ht="30.95" customHeight="1">
      <c r="A700" s="60" t="s">
        <v>1068</v>
      </c>
      <c r="B700" s="60"/>
      <c r="C700" s="61"/>
      <c r="D700" s="61"/>
      <c r="E700" s="104"/>
      <c r="F700" s="104"/>
      <c r="G700" s="104"/>
      <c r="H700" s="104"/>
      <c r="I700" s="104"/>
      <c r="J700" s="104"/>
      <c r="K700" s="104"/>
      <c r="L700" s="104"/>
      <c r="M700" s="61"/>
      <c r="Q700" s="54" t="s">
        <v>1069</v>
      </c>
    </row>
    <row r="701" spans="1:48" ht="30.95" customHeight="1">
      <c r="A701" s="60" t="s">
        <v>1071</v>
      </c>
      <c r="B701" s="60" t="s">
        <v>1072</v>
      </c>
      <c r="C701" s="60" t="s">
        <v>1073</v>
      </c>
      <c r="D701" s="61">
        <v>18</v>
      </c>
      <c r="E701" s="104"/>
      <c r="F701" s="104"/>
      <c r="G701" s="104"/>
      <c r="H701" s="104"/>
      <c r="I701" s="104"/>
      <c r="J701" s="104"/>
      <c r="K701" s="104"/>
      <c r="L701" s="104"/>
      <c r="M701" s="60" t="s">
        <v>1074</v>
      </c>
      <c r="N701" s="54" t="s">
        <v>8705</v>
      </c>
      <c r="O701" s="54" t="s">
        <v>47</v>
      </c>
      <c r="P701" s="54" t="s">
        <v>47</v>
      </c>
      <c r="Q701" s="54" t="s">
        <v>1069</v>
      </c>
      <c r="R701" s="54" t="s">
        <v>55</v>
      </c>
      <c r="S701" s="54" t="s">
        <v>56</v>
      </c>
      <c r="T701" s="54" t="s">
        <v>56</v>
      </c>
      <c r="AR701" s="54" t="s">
        <v>47</v>
      </c>
      <c r="AS701" s="54" t="s">
        <v>47</v>
      </c>
      <c r="AU701" s="54" t="s">
        <v>8706</v>
      </c>
      <c r="AV701" s="50">
        <v>243</v>
      </c>
    </row>
    <row r="702" spans="1:48" ht="30.95" customHeight="1">
      <c r="A702" s="60" t="s">
        <v>1071</v>
      </c>
      <c r="B702" s="60" t="s">
        <v>1075</v>
      </c>
      <c r="C702" s="60" t="s">
        <v>1073</v>
      </c>
      <c r="D702" s="61">
        <v>18</v>
      </c>
      <c r="E702" s="104"/>
      <c r="F702" s="104"/>
      <c r="G702" s="104"/>
      <c r="H702" s="104"/>
      <c r="I702" s="104"/>
      <c r="J702" s="104"/>
      <c r="K702" s="104"/>
      <c r="L702" s="104"/>
      <c r="M702" s="60" t="s">
        <v>1076</v>
      </c>
      <c r="N702" s="54" t="s">
        <v>8707</v>
      </c>
      <c r="O702" s="54" t="s">
        <v>47</v>
      </c>
      <c r="P702" s="54" t="s">
        <v>47</v>
      </c>
      <c r="Q702" s="54" t="s">
        <v>1069</v>
      </c>
      <c r="R702" s="54" t="s">
        <v>55</v>
      </c>
      <c r="S702" s="54" t="s">
        <v>56</v>
      </c>
      <c r="T702" s="54" t="s">
        <v>56</v>
      </c>
      <c r="AR702" s="54" t="s">
        <v>47</v>
      </c>
      <c r="AS702" s="54" t="s">
        <v>47</v>
      </c>
      <c r="AU702" s="54" t="s">
        <v>8708</v>
      </c>
      <c r="AV702" s="50">
        <v>244</v>
      </c>
    </row>
    <row r="703" spans="1:48" ht="30.95" customHeight="1">
      <c r="A703" s="60" t="s">
        <v>1077</v>
      </c>
      <c r="B703" s="60" t="s">
        <v>1078</v>
      </c>
      <c r="C703" s="60" t="s">
        <v>1073</v>
      </c>
      <c r="D703" s="61">
        <v>11</v>
      </c>
      <c r="E703" s="104"/>
      <c r="F703" s="104"/>
      <c r="G703" s="104"/>
      <c r="H703" s="104"/>
      <c r="I703" s="104"/>
      <c r="J703" s="104"/>
      <c r="K703" s="104"/>
      <c r="L703" s="104"/>
      <c r="M703" s="60" t="s">
        <v>1079</v>
      </c>
      <c r="N703" s="54" t="s">
        <v>8709</v>
      </c>
      <c r="O703" s="54" t="s">
        <v>47</v>
      </c>
      <c r="P703" s="54" t="s">
        <v>47</v>
      </c>
      <c r="Q703" s="54" t="s">
        <v>1069</v>
      </c>
      <c r="R703" s="54" t="s">
        <v>55</v>
      </c>
      <c r="S703" s="54" t="s">
        <v>56</v>
      </c>
      <c r="T703" s="54" t="s">
        <v>56</v>
      </c>
      <c r="AR703" s="54" t="s">
        <v>47</v>
      </c>
      <c r="AS703" s="54" t="s">
        <v>47</v>
      </c>
      <c r="AU703" s="54" t="s">
        <v>8710</v>
      </c>
      <c r="AV703" s="50">
        <v>245</v>
      </c>
    </row>
    <row r="704" spans="1:48" ht="30.95" customHeight="1">
      <c r="A704" s="60" t="s">
        <v>1077</v>
      </c>
      <c r="B704" s="60" t="s">
        <v>1080</v>
      </c>
      <c r="C704" s="60" t="s">
        <v>1073</v>
      </c>
      <c r="D704" s="61">
        <v>11</v>
      </c>
      <c r="E704" s="104"/>
      <c r="F704" s="104"/>
      <c r="G704" s="104"/>
      <c r="H704" s="104"/>
      <c r="I704" s="104"/>
      <c r="J704" s="104"/>
      <c r="K704" s="104"/>
      <c r="L704" s="104"/>
      <c r="M704" s="60" t="s">
        <v>1081</v>
      </c>
      <c r="N704" s="54" t="s">
        <v>8711</v>
      </c>
      <c r="O704" s="54" t="s">
        <v>47</v>
      </c>
      <c r="P704" s="54" t="s">
        <v>47</v>
      </c>
      <c r="Q704" s="54" t="s">
        <v>1069</v>
      </c>
      <c r="R704" s="54" t="s">
        <v>55</v>
      </c>
      <c r="S704" s="54" t="s">
        <v>56</v>
      </c>
      <c r="T704" s="54" t="s">
        <v>56</v>
      </c>
      <c r="AR704" s="54" t="s">
        <v>47</v>
      </c>
      <c r="AS704" s="54" t="s">
        <v>47</v>
      </c>
      <c r="AU704" s="54" t="s">
        <v>8712</v>
      </c>
      <c r="AV704" s="50">
        <v>246</v>
      </c>
    </row>
    <row r="705" spans="1:48" ht="30.95" customHeight="1">
      <c r="A705" s="60" t="s">
        <v>1082</v>
      </c>
      <c r="B705" s="60" t="s">
        <v>1083</v>
      </c>
      <c r="C705" s="60" t="s">
        <v>1073</v>
      </c>
      <c r="D705" s="61">
        <v>286</v>
      </c>
      <c r="E705" s="104"/>
      <c r="F705" s="104"/>
      <c r="G705" s="104"/>
      <c r="H705" s="104"/>
      <c r="I705" s="104"/>
      <c r="J705" s="104"/>
      <c r="K705" s="104"/>
      <c r="L705" s="104"/>
      <c r="M705" s="60" t="s">
        <v>1084</v>
      </c>
      <c r="N705" s="54" t="s">
        <v>8713</v>
      </c>
      <c r="O705" s="54" t="s">
        <v>47</v>
      </c>
      <c r="P705" s="54" t="s">
        <v>47</v>
      </c>
      <c r="Q705" s="54" t="s">
        <v>1069</v>
      </c>
      <c r="R705" s="54" t="s">
        <v>55</v>
      </c>
      <c r="S705" s="54" t="s">
        <v>56</v>
      </c>
      <c r="T705" s="54" t="s">
        <v>56</v>
      </c>
      <c r="AR705" s="54" t="s">
        <v>47</v>
      </c>
      <c r="AS705" s="54" t="s">
        <v>47</v>
      </c>
      <c r="AU705" s="54" t="s">
        <v>8714</v>
      </c>
      <c r="AV705" s="50">
        <v>478</v>
      </c>
    </row>
    <row r="706" spans="1:48" ht="30.95" customHeight="1">
      <c r="A706" s="60" t="s">
        <v>1082</v>
      </c>
      <c r="B706" s="60" t="s">
        <v>1085</v>
      </c>
      <c r="C706" s="60" t="s">
        <v>1073</v>
      </c>
      <c r="D706" s="61">
        <v>1</v>
      </c>
      <c r="E706" s="104"/>
      <c r="F706" s="104"/>
      <c r="G706" s="104"/>
      <c r="H706" s="104"/>
      <c r="I706" s="104"/>
      <c r="J706" s="104"/>
      <c r="K706" s="104"/>
      <c r="L706" s="104"/>
      <c r="M706" s="60" t="s">
        <v>1086</v>
      </c>
      <c r="N706" s="54" t="s">
        <v>8715</v>
      </c>
      <c r="O706" s="54" t="s">
        <v>47</v>
      </c>
      <c r="P706" s="54" t="s">
        <v>47</v>
      </c>
      <c r="Q706" s="54" t="s">
        <v>1069</v>
      </c>
      <c r="R706" s="54" t="s">
        <v>55</v>
      </c>
      <c r="S706" s="54" t="s">
        <v>56</v>
      </c>
      <c r="T706" s="54" t="s">
        <v>56</v>
      </c>
      <c r="AR706" s="54" t="s">
        <v>47</v>
      </c>
      <c r="AS706" s="54" t="s">
        <v>47</v>
      </c>
      <c r="AU706" s="54" t="s">
        <v>8716</v>
      </c>
      <c r="AV706" s="50">
        <v>479</v>
      </c>
    </row>
    <row r="707" spans="1:48" ht="30.95" customHeight="1">
      <c r="A707" s="60" t="s">
        <v>1087</v>
      </c>
      <c r="B707" s="60" t="s">
        <v>1088</v>
      </c>
      <c r="C707" s="60" t="s">
        <v>1073</v>
      </c>
      <c r="D707" s="61">
        <v>1</v>
      </c>
      <c r="E707" s="104"/>
      <c r="F707" s="104"/>
      <c r="G707" s="104"/>
      <c r="H707" s="104"/>
      <c r="I707" s="104"/>
      <c r="J707" s="104"/>
      <c r="K707" s="104"/>
      <c r="L707" s="104"/>
      <c r="M707" s="60" t="s">
        <v>1089</v>
      </c>
      <c r="N707" s="54" t="s">
        <v>8717</v>
      </c>
      <c r="O707" s="54" t="s">
        <v>47</v>
      </c>
      <c r="P707" s="54" t="s">
        <v>47</v>
      </c>
      <c r="Q707" s="54" t="s">
        <v>1069</v>
      </c>
      <c r="R707" s="54" t="s">
        <v>55</v>
      </c>
      <c r="S707" s="54" t="s">
        <v>56</v>
      </c>
      <c r="T707" s="54" t="s">
        <v>56</v>
      </c>
      <c r="AR707" s="54" t="s">
        <v>47</v>
      </c>
      <c r="AS707" s="54" t="s">
        <v>47</v>
      </c>
      <c r="AU707" s="54" t="s">
        <v>8718</v>
      </c>
      <c r="AV707" s="50">
        <v>247</v>
      </c>
    </row>
    <row r="708" spans="1:48" ht="30.95" customHeight="1">
      <c r="A708" s="60" t="s">
        <v>1090</v>
      </c>
      <c r="B708" s="60" t="s">
        <v>1091</v>
      </c>
      <c r="C708" s="60" t="s">
        <v>1073</v>
      </c>
      <c r="D708" s="61">
        <v>1</v>
      </c>
      <c r="E708" s="104"/>
      <c r="F708" s="104"/>
      <c r="G708" s="104"/>
      <c r="H708" s="104"/>
      <c r="I708" s="104"/>
      <c r="J708" s="104"/>
      <c r="K708" s="104"/>
      <c r="L708" s="104"/>
      <c r="M708" s="60" t="s">
        <v>1092</v>
      </c>
      <c r="N708" s="54" t="s">
        <v>8719</v>
      </c>
      <c r="O708" s="54" t="s">
        <v>47</v>
      </c>
      <c r="P708" s="54" t="s">
        <v>47</v>
      </c>
      <c r="Q708" s="54" t="s">
        <v>1069</v>
      </c>
      <c r="R708" s="54" t="s">
        <v>55</v>
      </c>
      <c r="S708" s="54" t="s">
        <v>56</v>
      </c>
      <c r="T708" s="54" t="s">
        <v>56</v>
      </c>
      <c r="AR708" s="54" t="s">
        <v>47</v>
      </c>
      <c r="AS708" s="54" t="s">
        <v>47</v>
      </c>
      <c r="AU708" s="54" t="s">
        <v>8720</v>
      </c>
      <c r="AV708" s="50">
        <v>248</v>
      </c>
    </row>
    <row r="709" spans="1:48" ht="30.95" customHeight="1">
      <c r="A709" s="60" t="s">
        <v>1090</v>
      </c>
      <c r="B709" s="60" t="s">
        <v>1088</v>
      </c>
      <c r="C709" s="60" t="s">
        <v>1073</v>
      </c>
      <c r="D709" s="61">
        <v>1</v>
      </c>
      <c r="E709" s="104"/>
      <c r="F709" s="104"/>
      <c r="G709" s="104"/>
      <c r="H709" s="104"/>
      <c r="I709" s="104"/>
      <c r="J709" s="104"/>
      <c r="K709" s="104"/>
      <c r="L709" s="104"/>
      <c r="M709" s="60" t="s">
        <v>1093</v>
      </c>
      <c r="N709" s="54" t="s">
        <v>8721</v>
      </c>
      <c r="O709" s="54" t="s">
        <v>47</v>
      </c>
      <c r="P709" s="54" t="s">
        <v>47</v>
      </c>
      <c r="Q709" s="54" t="s">
        <v>1069</v>
      </c>
      <c r="R709" s="54" t="s">
        <v>55</v>
      </c>
      <c r="S709" s="54" t="s">
        <v>56</v>
      </c>
      <c r="T709" s="54" t="s">
        <v>56</v>
      </c>
      <c r="AR709" s="54" t="s">
        <v>47</v>
      </c>
      <c r="AS709" s="54" t="s">
        <v>47</v>
      </c>
      <c r="AU709" s="54" t="s">
        <v>8722</v>
      </c>
      <c r="AV709" s="50">
        <v>249</v>
      </c>
    </row>
    <row r="710" spans="1:48" ht="30.95" customHeight="1">
      <c r="A710" s="60" t="s">
        <v>1094</v>
      </c>
      <c r="B710" s="60" t="s">
        <v>1095</v>
      </c>
      <c r="C710" s="60" t="s">
        <v>1073</v>
      </c>
      <c r="D710" s="61">
        <v>1</v>
      </c>
      <c r="E710" s="104"/>
      <c r="F710" s="104"/>
      <c r="G710" s="104"/>
      <c r="H710" s="104"/>
      <c r="I710" s="104"/>
      <c r="J710" s="104"/>
      <c r="K710" s="104"/>
      <c r="L710" s="104"/>
      <c r="M710" s="60" t="s">
        <v>1096</v>
      </c>
      <c r="N710" s="54" t="s">
        <v>8723</v>
      </c>
      <c r="O710" s="54" t="s">
        <v>47</v>
      </c>
      <c r="P710" s="54" t="s">
        <v>47</v>
      </c>
      <c r="Q710" s="54" t="s">
        <v>1069</v>
      </c>
      <c r="R710" s="54" t="s">
        <v>55</v>
      </c>
      <c r="S710" s="54" t="s">
        <v>56</v>
      </c>
      <c r="T710" s="54" t="s">
        <v>56</v>
      </c>
      <c r="AR710" s="54" t="s">
        <v>47</v>
      </c>
      <c r="AS710" s="54" t="s">
        <v>47</v>
      </c>
      <c r="AU710" s="54" t="s">
        <v>8724</v>
      </c>
      <c r="AV710" s="50">
        <v>250</v>
      </c>
    </row>
    <row r="711" spans="1:48" ht="30.95" customHeight="1">
      <c r="A711" s="60" t="s">
        <v>1094</v>
      </c>
      <c r="B711" s="60" t="s">
        <v>1088</v>
      </c>
      <c r="C711" s="60" t="s">
        <v>1073</v>
      </c>
      <c r="D711" s="61">
        <v>1</v>
      </c>
      <c r="E711" s="104"/>
      <c r="F711" s="104"/>
      <c r="G711" s="104"/>
      <c r="H711" s="104"/>
      <c r="I711" s="104"/>
      <c r="J711" s="104"/>
      <c r="K711" s="104"/>
      <c r="L711" s="104"/>
      <c r="M711" s="60" t="s">
        <v>1097</v>
      </c>
      <c r="N711" s="54" t="s">
        <v>8725</v>
      </c>
      <c r="O711" s="54" t="s">
        <v>47</v>
      </c>
      <c r="P711" s="54" t="s">
        <v>47</v>
      </c>
      <c r="Q711" s="54" t="s">
        <v>1069</v>
      </c>
      <c r="R711" s="54" t="s">
        <v>55</v>
      </c>
      <c r="S711" s="54" t="s">
        <v>56</v>
      </c>
      <c r="T711" s="54" t="s">
        <v>56</v>
      </c>
      <c r="AR711" s="54" t="s">
        <v>47</v>
      </c>
      <c r="AS711" s="54" t="s">
        <v>47</v>
      </c>
      <c r="AU711" s="54" t="s">
        <v>8726</v>
      </c>
      <c r="AV711" s="50">
        <v>251</v>
      </c>
    </row>
    <row r="712" spans="1:48" ht="30.95" customHeight="1">
      <c r="A712" s="60" t="s">
        <v>1098</v>
      </c>
      <c r="B712" s="60" t="s">
        <v>1099</v>
      </c>
      <c r="C712" s="60" t="s">
        <v>1073</v>
      </c>
      <c r="D712" s="61">
        <v>1</v>
      </c>
      <c r="E712" s="104"/>
      <c r="F712" s="104"/>
      <c r="G712" s="104"/>
      <c r="H712" s="104"/>
      <c r="I712" s="104"/>
      <c r="J712" s="104"/>
      <c r="K712" s="104"/>
      <c r="L712" s="104"/>
      <c r="M712" s="60" t="s">
        <v>1100</v>
      </c>
      <c r="N712" s="54" t="s">
        <v>8727</v>
      </c>
      <c r="O712" s="54" t="s">
        <v>47</v>
      </c>
      <c r="P712" s="54" t="s">
        <v>47</v>
      </c>
      <c r="Q712" s="54" t="s">
        <v>1069</v>
      </c>
      <c r="R712" s="54" t="s">
        <v>55</v>
      </c>
      <c r="S712" s="54" t="s">
        <v>56</v>
      </c>
      <c r="T712" s="54" t="s">
        <v>56</v>
      </c>
      <c r="AR712" s="54" t="s">
        <v>47</v>
      </c>
      <c r="AS712" s="54" t="s">
        <v>47</v>
      </c>
      <c r="AU712" s="54" t="s">
        <v>8728</v>
      </c>
      <c r="AV712" s="50">
        <v>252</v>
      </c>
    </row>
    <row r="713" spans="1:48" ht="30.95" customHeight="1">
      <c r="A713" s="60" t="s">
        <v>1098</v>
      </c>
      <c r="B713" s="60" t="s">
        <v>1088</v>
      </c>
      <c r="C713" s="60" t="s">
        <v>1073</v>
      </c>
      <c r="D713" s="61">
        <v>1</v>
      </c>
      <c r="E713" s="104"/>
      <c r="F713" s="104"/>
      <c r="G713" s="104"/>
      <c r="H713" s="104"/>
      <c r="I713" s="104"/>
      <c r="J713" s="104"/>
      <c r="K713" s="104"/>
      <c r="L713" s="104"/>
      <c r="M713" s="60" t="s">
        <v>1101</v>
      </c>
      <c r="N713" s="54" t="s">
        <v>8729</v>
      </c>
      <c r="O713" s="54" t="s">
        <v>47</v>
      </c>
      <c r="P713" s="54" t="s">
        <v>47</v>
      </c>
      <c r="Q713" s="54" t="s">
        <v>1069</v>
      </c>
      <c r="R713" s="54" t="s">
        <v>55</v>
      </c>
      <c r="S713" s="54" t="s">
        <v>56</v>
      </c>
      <c r="T713" s="54" t="s">
        <v>56</v>
      </c>
      <c r="AR713" s="54" t="s">
        <v>47</v>
      </c>
      <c r="AS713" s="54" t="s">
        <v>47</v>
      </c>
      <c r="AU713" s="54" t="s">
        <v>8730</v>
      </c>
      <c r="AV713" s="50">
        <v>253</v>
      </c>
    </row>
    <row r="714" spans="1:48" ht="30.95" customHeight="1">
      <c r="A714" s="60" t="s">
        <v>1102</v>
      </c>
      <c r="B714" s="60" t="s">
        <v>1103</v>
      </c>
      <c r="C714" s="60" t="s">
        <v>1073</v>
      </c>
      <c r="D714" s="61">
        <v>2</v>
      </c>
      <c r="E714" s="104"/>
      <c r="F714" s="104"/>
      <c r="G714" s="104"/>
      <c r="H714" s="104"/>
      <c r="I714" s="104"/>
      <c r="J714" s="104"/>
      <c r="K714" s="104"/>
      <c r="L714" s="104"/>
      <c r="M714" s="60" t="s">
        <v>1104</v>
      </c>
      <c r="N714" s="54" t="s">
        <v>8731</v>
      </c>
      <c r="O714" s="54" t="s">
        <v>47</v>
      </c>
      <c r="P714" s="54" t="s">
        <v>47</v>
      </c>
      <c r="Q714" s="54" t="s">
        <v>1069</v>
      </c>
      <c r="R714" s="54" t="s">
        <v>55</v>
      </c>
      <c r="S714" s="54" t="s">
        <v>56</v>
      </c>
      <c r="T714" s="54" t="s">
        <v>56</v>
      </c>
      <c r="AR714" s="54" t="s">
        <v>47</v>
      </c>
      <c r="AS714" s="54" t="s">
        <v>47</v>
      </c>
      <c r="AU714" s="54" t="s">
        <v>8732</v>
      </c>
      <c r="AV714" s="50">
        <v>254</v>
      </c>
    </row>
    <row r="715" spans="1:48" ht="30.95" customHeight="1">
      <c r="A715" s="60" t="s">
        <v>1102</v>
      </c>
      <c r="B715" s="60" t="s">
        <v>1105</v>
      </c>
      <c r="C715" s="60" t="s">
        <v>1073</v>
      </c>
      <c r="D715" s="61">
        <v>2</v>
      </c>
      <c r="E715" s="104"/>
      <c r="F715" s="104"/>
      <c r="G715" s="104"/>
      <c r="H715" s="104"/>
      <c r="I715" s="104"/>
      <c r="J715" s="104"/>
      <c r="K715" s="104"/>
      <c r="L715" s="104"/>
      <c r="M715" s="60" t="s">
        <v>1106</v>
      </c>
      <c r="N715" s="54" t="s">
        <v>8733</v>
      </c>
      <c r="O715" s="54" t="s">
        <v>47</v>
      </c>
      <c r="P715" s="54" t="s">
        <v>47</v>
      </c>
      <c r="Q715" s="54" t="s">
        <v>1069</v>
      </c>
      <c r="R715" s="54" t="s">
        <v>55</v>
      </c>
      <c r="S715" s="54" t="s">
        <v>56</v>
      </c>
      <c r="T715" s="54" t="s">
        <v>56</v>
      </c>
      <c r="AR715" s="54" t="s">
        <v>47</v>
      </c>
      <c r="AS715" s="54" t="s">
        <v>47</v>
      </c>
      <c r="AU715" s="54" t="s">
        <v>8734</v>
      </c>
      <c r="AV715" s="50">
        <v>255</v>
      </c>
    </row>
    <row r="716" spans="1:48" ht="30.95" customHeight="1">
      <c r="A716" s="60" t="s">
        <v>1107</v>
      </c>
      <c r="B716" s="60" t="s">
        <v>1091</v>
      </c>
      <c r="C716" s="60" t="s">
        <v>1073</v>
      </c>
      <c r="D716" s="61">
        <v>3</v>
      </c>
      <c r="E716" s="104"/>
      <c r="F716" s="104"/>
      <c r="G716" s="104"/>
      <c r="H716" s="104"/>
      <c r="I716" s="104"/>
      <c r="J716" s="104"/>
      <c r="K716" s="104"/>
      <c r="L716" s="104"/>
      <c r="M716" s="60" t="s">
        <v>1108</v>
      </c>
      <c r="N716" s="54" t="s">
        <v>8735</v>
      </c>
      <c r="O716" s="54" t="s">
        <v>47</v>
      </c>
      <c r="P716" s="54" t="s">
        <v>47</v>
      </c>
      <c r="Q716" s="54" t="s">
        <v>1069</v>
      </c>
      <c r="R716" s="54" t="s">
        <v>55</v>
      </c>
      <c r="S716" s="54" t="s">
        <v>56</v>
      </c>
      <c r="T716" s="54" t="s">
        <v>56</v>
      </c>
      <c r="AR716" s="54" t="s">
        <v>47</v>
      </c>
      <c r="AS716" s="54" t="s">
        <v>47</v>
      </c>
      <c r="AU716" s="54" t="s">
        <v>8736</v>
      </c>
      <c r="AV716" s="50">
        <v>256</v>
      </c>
    </row>
    <row r="717" spans="1:48" ht="30.95" customHeight="1">
      <c r="A717" s="60" t="s">
        <v>1107</v>
      </c>
      <c r="B717" s="60" t="s">
        <v>1109</v>
      </c>
      <c r="C717" s="60" t="s">
        <v>1073</v>
      </c>
      <c r="D717" s="61">
        <v>3</v>
      </c>
      <c r="E717" s="104"/>
      <c r="F717" s="104"/>
      <c r="G717" s="104"/>
      <c r="H717" s="104"/>
      <c r="I717" s="104"/>
      <c r="J717" s="104"/>
      <c r="K717" s="104"/>
      <c r="L717" s="104"/>
      <c r="M717" s="60" t="s">
        <v>1110</v>
      </c>
      <c r="N717" s="54" t="s">
        <v>8737</v>
      </c>
      <c r="O717" s="54" t="s">
        <v>47</v>
      </c>
      <c r="P717" s="54" t="s">
        <v>47</v>
      </c>
      <c r="Q717" s="54" t="s">
        <v>1069</v>
      </c>
      <c r="R717" s="54" t="s">
        <v>55</v>
      </c>
      <c r="S717" s="54" t="s">
        <v>56</v>
      </c>
      <c r="T717" s="54" t="s">
        <v>56</v>
      </c>
      <c r="AR717" s="54" t="s">
        <v>47</v>
      </c>
      <c r="AS717" s="54" t="s">
        <v>47</v>
      </c>
      <c r="AU717" s="54" t="s">
        <v>8738</v>
      </c>
      <c r="AV717" s="50">
        <v>257</v>
      </c>
    </row>
    <row r="718" spans="1:48" ht="30.95" customHeight="1">
      <c r="A718" s="60" t="s">
        <v>856</v>
      </c>
      <c r="B718" s="60" t="s">
        <v>1091</v>
      </c>
      <c r="C718" s="60" t="s">
        <v>1073</v>
      </c>
      <c r="D718" s="61">
        <v>1</v>
      </c>
      <c r="E718" s="104"/>
      <c r="F718" s="104"/>
      <c r="G718" s="104"/>
      <c r="H718" s="104"/>
      <c r="I718" s="104"/>
      <c r="J718" s="104"/>
      <c r="K718" s="104"/>
      <c r="L718" s="104"/>
      <c r="M718" s="60" t="s">
        <v>1111</v>
      </c>
      <c r="N718" s="54" t="s">
        <v>8739</v>
      </c>
      <c r="O718" s="54" t="s">
        <v>47</v>
      </c>
      <c r="P718" s="54" t="s">
        <v>47</v>
      </c>
      <c r="Q718" s="54" t="s">
        <v>1069</v>
      </c>
      <c r="R718" s="54" t="s">
        <v>55</v>
      </c>
      <c r="S718" s="54" t="s">
        <v>56</v>
      </c>
      <c r="T718" s="54" t="s">
        <v>56</v>
      </c>
      <c r="AR718" s="54" t="s">
        <v>47</v>
      </c>
      <c r="AS718" s="54" t="s">
        <v>47</v>
      </c>
      <c r="AU718" s="54" t="s">
        <v>8740</v>
      </c>
      <c r="AV718" s="50">
        <v>258</v>
      </c>
    </row>
    <row r="719" spans="1:48" ht="30.95" customHeight="1">
      <c r="A719" s="60" t="s">
        <v>856</v>
      </c>
      <c r="B719" s="60" t="s">
        <v>1112</v>
      </c>
      <c r="C719" s="60" t="s">
        <v>1073</v>
      </c>
      <c r="D719" s="61">
        <v>1</v>
      </c>
      <c r="E719" s="104"/>
      <c r="F719" s="104"/>
      <c r="G719" s="104"/>
      <c r="H719" s="104"/>
      <c r="I719" s="104"/>
      <c r="J719" s="104"/>
      <c r="K719" s="104"/>
      <c r="L719" s="104"/>
      <c r="M719" s="60" t="s">
        <v>1113</v>
      </c>
      <c r="N719" s="54" t="s">
        <v>8741</v>
      </c>
      <c r="O719" s="54" t="s">
        <v>47</v>
      </c>
      <c r="P719" s="54" t="s">
        <v>47</v>
      </c>
      <c r="Q719" s="54" t="s">
        <v>1069</v>
      </c>
      <c r="R719" s="54" t="s">
        <v>55</v>
      </c>
      <c r="S719" s="54" t="s">
        <v>56</v>
      </c>
      <c r="T719" s="54" t="s">
        <v>56</v>
      </c>
      <c r="AR719" s="54" t="s">
        <v>47</v>
      </c>
      <c r="AS719" s="54" t="s">
        <v>47</v>
      </c>
      <c r="AU719" s="54" t="s">
        <v>8742</v>
      </c>
      <c r="AV719" s="50">
        <v>259</v>
      </c>
    </row>
    <row r="720" spans="1:48" ht="30.95" customHeight="1">
      <c r="A720" s="60" t="s">
        <v>1114</v>
      </c>
      <c r="B720" s="60" t="s">
        <v>1115</v>
      </c>
      <c r="C720" s="60" t="s">
        <v>1073</v>
      </c>
      <c r="D720" s="61">
        <v>1</v>
      </c>
      <c r="E720" s="104"/>
      <c r="F720" s="104"/>
      <c r="G720" s="104"/>
      <c r="H720" s="104"/>
      <c r="I720" s="104"/>
      <c r="J720" s="104"/>
      <c r="K720" s="104"/>
      <c r="L720" s="104"/>
      <c r="M720" s="60" t="s">
        <v>1116</v>
      </c>
      <c r="N720" s="54" t="s">
        <v>8743</v>
      </c>
      <c r="O720" s="54" t="s">
        <v>47</v>
      </c>
      <c r="P720" s="54" t="s">
        <v>47</v>
      </c>
      <c r="Q720" s="54" t="s">
        <v>1069</v>
      </c>
      <c r="R720" s="54" t="s">
        <v>55</v>
      </c>
      <c r="S720" s="54" t="s">
        <v>56</v>
      </c>
      <c r="T720" s="54" t="s">
        <v>56</v>
      </c>
      <c r="AR720" s="54" t="s">
        <v>47</v>
      </c>
      <c r="AS720" s="54" t="s">
        <v>47</v>
      </c>
      <c r="AU720" s="54" t="s">
        <v>8744</v>
      </c>
      <c r="AV720" s="50">
        <v>260</v>
      </c>
    </row>
    <row r="721" spans="1:48" ht="30.95" customHeight="1">
      <c r="A721" s="60" t="s">
        <v>1114</v>
      </c>
      <c r="B721" s="60" t="s">
        <v>1117</v>
      </c>
      <c r="C721" s="60" t="s">
        <v>1073</v>
      </c>
      <c r="D721" s="61">
        <v>1</v>
      </c>
      <c r="E721" s="104"/>
      <c r="F721" s="104"/>
      <c r="G721" s="104"/>
      <c r="H721" s="104"/>
      <c r="I721" s="104"/>
      <c r="J721" s="104"/>
      <c r="K721" s="104"/>
      <c r="L721" s="104"/>
      <c r="M721" s="60" t="s">
        <v>1118</v>
      </c>
      <c r="N721" s="54" t="s">
        <v>8745</v>
      </c>
      <c r="O721" s="54" t="s">
        <v>47</v>
      </c>
      <c r="P721" s="54" t="s">
        <v>47</v>
      </c>
      <c r="Q721" s="54" t="s">
        <v>1069</v>
      </c>
      <c r="R721" s="54" t="s">
        <v>55</v>
      </c>
      <c r="S721" s="54" t="s">
        <v>56</v>
      </c>
      <c r="T721" s="54" t="s">
        <v>56</v>
      </c>
      <c r="AR721" s="54" t="s">
        <v>47</v>
      </c>
      <c r="AS721" s="54" t="s">
        <v>47</v>
      </c>
      <c r="AU721" s="54" t="s">
        <v>8746</v>
      </c>
      <c r="AV721" s="50">
        <v>261</v>
      </c>
    </row>
    <row r="722" spans="1:48" ht="30.95" customHeight="1">
      <c r="A722" s="60" t="s">
        <v>1119</v>
      </c>
      <c r="B722" s="60" t="s">
        <v>1120</v>
      </c>
      <c r="C722" s="60" t="s">
        <v>1073</v>
      </c>
      <c r="D722" s="61">
        <v>2</v>
      </c>
      <c r="E722" s="104"/>
      <c r="F722" s="104"/>
      <c r="G722" s="104"/>
      <c r="H722" s="104"/>
      <c r="I722" s="104"/>
      <c r="J722" s="104"/>
      <c r="K722" s="104"/>
      <c r="L722" s="104"/>
      <c r="M722" s="60" t="s">
        <v>1121</v>
      </c>
      <c r="N722" s="54" t="s">
        <v>8747</v>
      </c>
      <c r="O722" s="54" t="s">
        <v>47</v>
      </c>
      <c r="P722" s="54" t="s">
        <v>47</v>
      </c>
      <c r="Q722" s="54" t="s">
        <v>1069</v>
      </c>
      <c r="R722" s="54" t="s">
        <v>55</v>
      </c>
      <c r="S722" s="54" t="s">
        <v>56</v>
      </c>
      <c r="T722" s="54" t="s">
        <v>56</v>
      </c>
      <c r="AR722" s="54" t="s">
        <v>47</v>
      </c>
      <c r="AS722" s="54" t="s">
        <v>47</v>
      </c>
      <c r="AU722" s="54" t="s">
        <v>8748</v>
      </c>
      <c r="AV722" s="50">
        <v>262</v>
      </c>
    </row>
    <row r="723" spans="1:48" ht="30.95" customHeight="1">
      <c r="A723" s="60" t="s">
        <v>1119</v>
      </c>
      <c r="B723" s="60" t="s">
        <v>1122</v>
      </c>
      <c r="C723" s="60" t="s">
        <v>1073</v>
      </c>
      <c r="D723" s="61">
        <v>2</v>
      </c>
      <c r="E723" s="104"/>
      <c r="F723" s="104"/>
      <c r="G723" s="104"/>
      <c r="H723" s="104"/>
      <c r="I723" s="104"/>
      <c r="J723" s="104"/>
      <c r="K723" s="104"/>
      <c r="L723" s="104"/>
      <c r="M723" s="60" t="s">
        <v>1123</v>
      </c>
      <c r="N723" s="54" t="s">
        <v>8749</v>
      </c>
      <c r="O723" s="54" t="s">
        <v>47</v>
      </c>
      <c r="P723" s="54" t="s">
        <v>47</v>
      </c>
      <c r="Q723" s="54" t="s">
        <v>1069</v>
      </c>
      <c r="R723" s="54" t="s">
        <v>55</v>
      </c>
      <c r="S723" s="54" t="s">
        <v>56</v>
      </c>
      <c r="T723" s="54" t="s">
        <v>56</v>
      </c>
      <c r="AR723" s="54" t="s">
        <v>47</v>
      </c>
      <c r="AS723" s="54" t="s">
        <v>47</v>
      </c>
      <c r="AU723" s="54" t="s">
        <v>8750</v>
      </c>
      <c r="AV723" s="50">
        <v>263</v>
      </c>
    </row>
    <row r="724" spans="1:48" ht="30.95" customHeight="1">
      <c r="A724" s="60" t="s">
        <v>1124</v>
      </c>
      <c r="B724" s="60" t="s">
        <v>1125</v>
      </c>
      <c r="C724" s="60" t="s">
        <v>1073</v>
      </c>
      <c r="D724" s="61">
        <v>2</v>
      </c>
      <c r="E724" s="104"/>
      <c r="F724" s="104"/>
      <c r="G724" s="104"/>
      <c r="H724" s="104"/>
      <c r="I724" s="104"/>
      <c r="J724" s="104"/>
      <c r="K724" s="104"/>
      <c r="L724" s="104"/>
      <c r="M724" s="60" t="s">
        <v>1126</v>
      </c>
      <c r="N724" s="54" t="s">
        <v>8751</v>
      </c>
      <c r="O724" s="54" t="s">
        <v>47</v>
      </c>
      <c r="P724" s="54" t="s">
        <v>47</v>
      </c>
      <c r="Q724" s="54" t="s">
        <v>1069</v>
      </c>
      <c r="R724" s="54" t="s">
        <v>55</v>
      </c>
      <c r="S724" s="54" t="s">
        <v>56</v>
      </c>
      <c r="T724" s="54" t="s">
        <v>56</v>
      </c>
      <c r="AR724" s="54" t="s">
        <v>47</v>
      </c>
      <c r="AS724" s="54" t="s">
        <v>47</v>
      </c>
      <c r="AU724" s="54" t="s">
        <v>8752</v>
      </c>
      <c r="AV724" s="50">
        <v>264</v>
      </c>
    </row>
    <row r="725" spans="1:48" ht="30.95" customHeight="1">
      <c r="A725" s="60" t="s">
        <v>1124</v>
      </c>
      <c r="B725" s="60" t="s">
        <v>1127</v>
      </c>
      <c r="C725" s="60" t="s">
        <v>1073</v>
      </c>
      <c r="D725" s="61">
        <v>2</v>
      </c>
      <c r="E725" s="104"/>
      <c r="F725" s="104"/>
      <c r="G725" s="104"/>
      <c r="H725" s="104"/>
      <c r="I725" s="104"/>
      <c r="J725" s="104"/>
      <c r="K725" s="104"/>
      <c r="L725" s="104"/>
      <c r="M725" s="60" t="s">
        <v>1128</v>
      </c>
      <c r="N725" s="54" t="s">
        <v>8753</v>
      </c>
      <c r="O725" s="54" t="s">
        <v>47</v>
      </c>
      <c r="P725" s="54" t="s">
        <v>47</v>
      </c>
      <c r="Q725" s="54" t="s">
        <v>1069</v>
      </c>
      <c r="R725" s="54" t="s">
        <v>55</v>
      </c>
      <c r="S725" s="54" t="s">
        <v>56</v>
      </c>
      <c r="T725" s="54" t="s">
        <v>56</v>
      </c>
      <c r="AR725" s="54" t="s">
        <v>47</v>
      </c>
      <c r="AS725" s="54" t="s">
        <v>47</v>
      </c>
      <c r="AU725" s="54" t="s">
        <v>8754</v>
      </c>
      <c r="AV725" s="50">
        <v>265</v>
      </c>
    </row>
    <row r="726" spans="1:48" ht="30.95" customHeight="1">
      <c r="A726" s="60" t="s">
        <v>1129</v>
      </c>
      <c r="B726" s="60" t="s">
        <v>1130</v>
      </c>
      <c r="C726" s="60" t="s">
        <v>1131</v>
      </c>
      <c r="D726" s="61">
        <v>22</v>
      </c>
      <c r="E726" s="104"/>
      <c r="F726" s="104"/>
      <c r="G726" s="104"/>
      <c r="H726" s="104"/>
      <c r="I726" s="104"/>
      <c r="J726" s="104"/>
      <c r="K726" s="104"/>
      <c r="L726" s="104"/>
      <c r="M726" s="60" t="s">
        <v>1132</v>
      </c>
      <c r="N726" s="54" t="s">
        <v>8755</v>
      </c>
      <c r="O726" s="54" t="s">
        <v>47</v>
      </c>
      <c r="P726" s="54" t="s">
        <v>1133</v>
      </c>
      <c r="Q726" s="54" t="s">
        <v>47</v>
      </c>
      <c r="R726" s="54" t="s">
        <v>55</v>
      </c>
      <c r="S726" s="54" t="s">
        <v>56</v>
      </c>
      <c r="T726" s="54" t="s">
        <v>56</v>
      </c>
      <c r="AR726" s="54" t="s">
        <v>47</v>
      </c>
      <c r="AS726" s="54" t="s">
        <v>47</v>
      </c>
      <c r="AU726" s="54" t="s">
        <v>8756</v>
      </c>
      <c r="AV726" s="50">
        <v>266</v>
      </c>
    </row>
    <row r="727" spans="1:48" ht="30.95" customHeight="1">
      <c r="A727" s="60" t="s">
        <v>1134</v>
      </c>
      <c r="B727" s="60" t="s">
        <v>1135</v>
      </c>
      <c r="C727" s="60" t="s">
        <v>352</v>
      </c>
      <c r="D727" s="61">
        <v>1</v>
      </c>
      <c r="E727" s="104"/>
      <c r="F727" s="104"/>
      <c r="G727" s="104"/>
      <c r="H727" s="104"/>
      <c r="I727" s="104"/>
      <c r="J727" s="104"/>
      <c r="K727" s="104"/>
      <c r="L727" s="104"/>
      <c r="M727" s="60" t="s">
        <v>1136</v>
      </c>
      <c r="N727" s="54" t="s">
        <v>8757</v>
      </c>
      <c r="O727" s="54" t="s">
        <v>47</v>
      </c>
      <c r="P727" s="54" t="s">
        <v>47</v>
      </c>
      <c r="Q727" s="54" t="s">
        <v>1069</v>
      </c>
      <c r="R727" s="54" t="s">
        <v>55</v>
      </c>
      <c r="S727" s="54" t="s">
        <v>56</v>
      </c>
      <c r="T727" s="54" t="s">
        <v>56</v>
      </c>
      <c r="AR727" s="54" t="s">
        <v>47</v>
      </c>
      <c r="AS727" s="54" t="s">
        <v>47</v>
      </c>
      <c r="AU727" s="54" t="s">
        <v>8758</v>
      </c>
      <c r="AV727" s="50">
        <v>267</v>
      </c>
    </row>
    <row r="728" spans="1:48" ht="30.95" customHeight="1">
      <c r="A728" s="60" t="s">
        <v>1137</v>
      </c>
      <c r="B728" s="60" t="s">
        <v>1135</v>
      </c>
      <c r="C728" s="60" t="s">
        <v>352</v>
      </c>
      <c r="D728" s="61">
        <v>1</v>
      </c>
      <c r="E728" s="104"/>
      <c r="F728" s="104"/>
      <c r="G728" s="104"/>
      <c r="H728" s="104"/>
      <c r="I728" s="104"/>
      <c r="J728" s="104"/>
      <c r="K728" s="104"/>
      <c r="L728" s="104"/>
      <c r="M728" s="60" t="s">
        <v>1138</v>
      </c>
      <c r="N728" s="54" t="s">
        <v>8759</v>
      </c>
      <c r="O728" s="54" t="s">
        <v>47</v>
      </c>
      <c r="P728" s="54" t="s">
        <v>47</v>
      </c>
      <c r="Q728" s="54" t="s">
        <v>1069</v>
      </c>
      <c r="R728" s="54" t="s">
        <v>55</v>
      </c>
      <c r="S728" s="54" t="s">
        <v>56</v>
      </c>
      <c r="T728" s="54" t="s">
        <v>56</v>
      </c>
      <c r="AR728" s="54" t="s">
        <v>47</v>
      </c>
      <c r="AS728" s="54" t="s">
        <v>47</v>
      </c>
      <c r="AU728" s="54" t="s">
        <v>8760</v>
      </c>
      <c r="AV728" s="50">
        <v>268</v>
      </c>
    </row>
    <row r="729" spans="1:48" ht="30.95" customHeight="1">
      <c r="A729" s="60" t="s">
        <v>1139</v>
      </c>
      <c r="B729" s="60" t="s">
        <v>1140</v>
      </c>
      <c r="C729" s="60" t="s">
        <v>352</v>
      </c>
      <c r="D729" s="61">
        <v>1</v>
      </c>
      <c r="E729" s="104"/>
      <c r="F729" s="104"/>
      <c r="G729" s="104"/>
      <c r="H729" s="104"/>
      <c r="I729" s="104"/>
      <c r="J729" s="104"/>
      <c r="K729" s="104"/>
      <c r="L729" s="104"/>
      <c r="M729" s="60" t="s">
        <v>1141</v>
      </c>
      <c r="N729" s="54" t="s">
        <v>8761</v>
      </c>
      <c r="O729" s="54" t="s">
        <v>47</v>
      </c>
      <c r="P729" s="54" t="s">
        <v>47</v>
      </c>
      <c r="Q729" s="54" t="s">
        <v>1069</v>
      </c>
      <c r="R729" s="54" t="s">
        <v>55</v>
      </c>
      <c r="S729" s="54" t="s">
        <v>56</v>
      </c>
      <c r="T729" s="54" t="s">
        <v>56</v>
      </c>
      <c r="AR729" s="54" t="s">
        <v>47</v>
      </c>
      <c r="AS729" s="54" t="s">
        <v>47</v>
      </c>
      <c r="AU729" s="54" t="s">
        <v>8762</v>
      </c>
      <c r="AV729" s="50">
        <v>269</v>
      </c>
    </row>
    <row r="730" spans="1:48" ht="30.95" customHeight="1">
      <c r="A730" s="60" t="s">
        <v>1142</v>
      </c>
      <c r="B730" s="60" t="s">
        <v>1143</v>
      </c>
      <c r="C730" s="60" t="s">
        <v>352</v>
      </c>
      <c r="D730" s="61">
        <v>1</v>
      </c>
      <c r="E730" s="104"/>
      <c r="F730" s="104"/>
      <c r="G730" s="104"/>
      <c r="H730" s="104"/>
      <c r="I730" s="104"/>
      <c r="J730" s="104"/>
      <c r="K730" s="104"/>
      <c r="L730" s="104"/>
      <c r="M730" s="60" t="s">
        <v>1144</v>
      </c>
      <c r="N730" s="54" t="s">
        <v>8763</v>
      </c>
      <c r="O730" s="54" t="s">
        <v>47</v>
      </c>
      <c r="P730" s="54" t="s">
        <v>47</v>
      </c>
      <c r="Q730" s="54" t="s">
        <v>1069</v>
      </c>
      <c r="R730" s="54" t="s">
        <v>55</v>
      </c>
      <c r="S730" s="54" t="s">
        <v>56</v>
      </c>
      <c r="T730" s="54" t="s">
        <v>56</v>
      </c>
      <c r="AR730" s="54" t="s">
        <v>47</v>
      </c>
      <c r="AS730" s="54" t="s">
        <v>47</v>
      </c>
      <c r="AU730" s="54" t="s">
        <v>8764</v>
      </c>
      <c r="AV730" s="50">
        <v>270</v>
      </c>
    </row>
    <row r="731" spans="1:48" ht="30.95" customHeight="1">
      <c r="A731" s="61"/>
      <c r="B731" s="61"/>
      <c r="C731" s="61"/>
      <c r="D731" s="61"/>
      <c r="E731" s="104"/>
      <c r="F731" s="104"/>
      <c r="G731" s="104"/>
      <c r="H731" s="104"/>
      <c r="I731" s="104"/>
      <c r="J731" s="104"/>
      <c r="K731" s="104"/>
      <c r="L731" s="104"/>
      <c r="M731" s="61"/>
      <c r="Q731" s="54" t="s">
        <v>1069</v>
      </c>
    </row>
    <row r="732" spans="1:48" ht="30.95" customHeight="1">
      <c r="A732" s="61"/>
      <c r="B732" s="61"/>
      <c r="C732" s="61"/>
      <c r="D732" s="61"/>
      <c r="E732" s="104"/>
      <c r="F732" s="104"/>
      <c r="G732" s="104"/>
      <c r="H732" s="104"/>
      <c r="I732" s="104"/>
      <c r="J732" s="104"/>
      <c r="K732" s="104"/>
      <c r="L732" s="104"/>
      <c r="M732" s="61"/>
      <c r="Q732" s="54" t="s">
        <v>1069</v>
      </c>
    </row>
    <row r="733" spans="1:48" ht="30.95" customHeight="1">
      <c r="A733" s="61"/>
      <c r="B733" s="61"/>
      <c r="C733" s="61"/>
      <c r="D733" s="61"/>
      <c r="E733" s="104"/>
      <c r="F733" s="104"/>
      <c r="G733" s="104"/>
      <c r="H733" s="104"/>
      <c r="I733" s="104"/>
      <c r="J733" s="104"/>
      <c r="K733" s="104"/>
      <c r="L733" s="104"/>
      <c r="M733" s="61"/>
      <c r="Q733" s="54" t="s">
        <v>1069</v>
      </c>
    </row>
    <row r="734" spans="1:48" ht="30.95" customHeight="1">
      <c r="A734" s="61"/>
      <c r="B734" s="61"/>
      <c r="C734" s="61"/>
      <c r="D734" s="61"/>
      <c r="E734" s="104"/>
      <c r="F734" s="104"/>
      <c r="G734" s="104"/>
      <c r="H734" s="104"/>
      <c r="I734" s="104"/>
      <c r="J734" s="104"/>
      <c r="K734" s="104"/>
      <c r="L734" s="104"/>
      <c r="M734" s="61"/>
      <c r="Q734" s="54" t="s">
        <v>1069</v>
      </c>
    </row>
    <row r="735" spans="1:48" ht="30.95" customHeight="1">
      <c r="A735" s="61"/>
      <c r="B735" s="61"/>
      <c r="C735" s="61"/>
      <c r="D735" s="61"/>
      <c r="E735" s="104"/>
      <c r="F735" s="104"/>
      <c r="G735" s="104"/>
      <c r="H735" s="104"/>
      <c r="I735" s="104"/>
      <c r="J735" s="104"/>
      <c r="K735" s="104"/>
      <c r="L735" s="104"/>
      <c r="M735" s="61"/>
      <c r="Q735" s="54" t="s">
        <v>1069</v>
      </c>
    </row>
    <row r="736" spans="1:48" ht="30.95" customHeight="1">
      <c r="A736" s="61"/>
      <c r="B736" s="61"/>
      <c r="C736" s="61"/>
      <c r="D736" s="61"/>
      <c r="E736" s="104"/>
      <c r="F736" s="104"/>
      <c r="G736" s="104"/>
      <c r="H736" s="104"/>
      <c r="I736" s="104"/>
      <c r="J736" s="104"/>
      <c r="K736" s="104"/>
      <c r="L736" s="104"/>
      <c r="M736" s="61"/>
      <c r="Q736" s="54" t="s">
        <v>1069</v>
      </c>
    </row>
    <row r="737" spans="1:48" ht="30.95" customHeight="1">
      <c r="A737" s="61"/>
      <c r="B737" s="61"/>
      <c r="C737" s="61"/>
      <c r="D737" s="61"/>
      <c r="E737" s="104"/>
      <c r="F737" s="104"/>
      <c r="G737" s="104"/>
      <c r="H737" s="104"/>
      <c r="I737" s="104"/>
      <c r="J737" s="104"/>
      <c r="K737" s="104"/>
      <c r="L737" s="104"/>
      <c r="M737" s="61"/>
      <c r="Q737" s="54" t="s">
        <v>1069</v>
      </c>
    </row>
    <row r="738" spans="1:48" ht="30.95" customHeight="1">
      <c r="A738" s="61"/>
      <c r="B738" s="61"/>
      <c r="C738" s="61"/>
      <c r="D738" s="61"/>
      <c r="E738" s="104"/>
      <c r="F738" s="104"/>
      <c r="G738" s="104"/>
      <c r="H738" s="104"/>
      <c r="I738" s="104"/>
      <c r="J738" s="104"/>
      <c r="K738" s="104"/>
      <c r="L738" s="104"/>
      <c r="M738" s="61"/>
      <c r="Q738" s="54" t="s">
        <v>1069</v>
      </c>
    </row>
    <row r="739" spans="1:48" ht="30.95" customHeight="1">
      <c r="A739" s="61"/>
      <c r="B739" s="61"/>
      <c r="C739" s="61"/>
      <c r="D739" s="61"/>
      <c r="E739" s="104"/>
      <c r="F739" s="104"/>
      <c r="G739" s="104"/>
      <c r="H739" s="104"/>
      <c r="I739" s="104"/>
      <c r="J739" s="104"/>
      <c r="K739" s="104"/>
      <c r="L739" s="104"/>
      <c r="M739" s="61"/>
      <c r="Q739" s="54" t="s">
        <v>1069</v>
      </c>
    </row>
    <row r="740" spans="1:48" ht="30.95" customHeight="1">
      <c r="A740" s="61"/>
      <c r="B740" s="61"/>
      <c r="C740" s="61"/>
      <c r="D740" s="61"/>
      <c r="E740" s="104"/>
      <c r="F740" s="104"/>
      <c r="G740" s="104"/>
      <c r="H740" s="104"/>
      <c r="I740" s="104"/>
      <c r="J740" s="104"/>
      <c r="K740" s="104"/>
      <c r="L740" s="104"/>
      <c r="M740" s="61"/>
      <c r="Q740" s="54" t="s">
        <v>1069</v>
      </c>
    </row>
    <row r="741" spans="1:48" ht="30.95" customHeight="1">
      <c r="A741" s="61"/>
      <c r="B741" s="61"/>
      <c r="C741" s="61"/>
      <c r="D741" s="61"/>
      <c r="E741" s="104"/>
      <c r="F741" s="104"/>
      <c r="G741" s="104"/>
      <c r="H741" s="104"/>
      <c r="I741" s="104"/>
      <c r="J741" s="104"/>
      <c r="K741" s="104"/>
      <c r="L741" s="104"/>
      <c r="M741" s="61"/>
      <c r="Q741" s="54" t="s">
        <v>1069</v>
      </c>
    </row>
    <row r="742" spans="1:48" ht="30.95" customHeight="1">
      <c r="A742" s="61"/>
      <c r="B742" s="61"/>
      <c r="C742" s="61"/>
      <c r="D742" s="61"/>
      <c r="E742" s="104"/>
      <c r="F742" s="104"/>
      <c r="G742" s="104"/>
      <c r="H742" s="104"/>
      <c r="I742" s="104"/>
      <c r="J742" s="104"/>
      <c r="K742" s="104"/>
      <c r="L742" s="104"/>
      <c r="M742" s="61"/>
      <c r="Q742" s="54" t="s">
        <v>1069</v>
      </c>
    </row>
    <row r="743" spans="1:48" ht="30.95" customHeight="1">
      <c r="A743" s="61"/>
      <c r="B743" s="61"/>
      <c r="C743" s="61"/>
      <c r="D743" s="61"/>
      <c r="E743" s="104"/>
      <c r="F743" s="104"/>
      <c r="G743" s="104"/>
      <c r="H743" s="104"/>
      <c r="I743" s="104"/>
      <c r="J743" s="104"/>
      <c r="K743" s="104"/>
      <c r="L743" s="104"/>
      <c r="M743" s="61"/>
      <c r="Q743" s="54" t="s">
        <v>1069</v>
      </c>
    </row>
    <row r="744" spans="1:48" ht="30.95" customHeight="1">
      <c r="A744" s="61"/>
      <c r="B744" s="61"/>
      <c r="C744" s="61"/>
      <c r="D744" s="61"/>
      <c r="E744" s="104"/>
      <c r="F744" s="104"/>
      <c r="G744" s="104"/>
      <c r="H744" s="104"/>
      <c r="I744" s="104"/>
      <c r="J744" s="104"/>
      <c r="K744" s="104"/>
      <c r="L744" s="104"/>
      <c r="M744" s="61"/>
      <c r="Q744" s="54" t="s">
        <v>1069</v>
      </c>
    </row>
    <row r="745" spans="1:48" ht="30.95" customHeight="1">
      <c r="A745" s="61"/>
      <c r="B745" s="61"/>
      <c r="C745" s="61"/>
      <c r="D745" s="61"/>
      <c r="E745" s="104"/>
      <c r="F745" s="104"/>
      <c r="G745" s="104"/>
      <c r="H745" s="104"/>
      <c r="I745" s="104"/>
      <c r="J745" s="104"/>
      <c r="K745" s="104"/>
      <c r="L745" s="104"/>
      <c r="M745" s="61"/>
      <c r="Q745" s="54" t="s">
        <v>1069</v>
      </c>
    </row>
    <row r="746" spans="1:48" ht="30.95" customHeight="1">
      <c r="A746" s="61"/>
      <c r="B746" s="61"/>
      <c r="C746" s="61"/>
      <c r="D746" s="61"/>
      <c r="E746" s="104"/>
      <c r="F746" s="104"/>
      <c r="G746" s="104"/>
      <c r="H746" s="104"/>
      <c r="I746" s="104"/>
      <c r="J746" s="104"/>
      <c r="K746" s="104"/>
      <c r="L746" s="104"/>
      <c r="M746" s="61"/>
      <c r="Q746" s="54" t="s">
        <v>1069</v>
      </c>
    </row>
    <row r="747" spans="1:48" ht="30.95" customHeight="1">
      <c r="A747" s="60" t="s">
        <v>77</v>
      </c>
      <c r="B747" s="61"/>
      <c r="C747" s="61"/>
      <c r="D747" s="61"/>
      <c r="E747" s="104"/>
      <c r="F747" s="104"/>
      <c r="G747" s="104"/>
      <c r="H747" s="104"/>
      <c r="I747" s="104"/>
      <c r="J747" s="104"/>
      <c r="K747" s="104"/>
      <c r="L747" s="104"/>
      <c r="M747" s="61"/>
      <c r="N747" s="50" t="s">
        <v>78</v>
      </c>
    </row>
    <row r="748" spans="1:48" ht="30.95" customHeight="1">
      <c r="A748" s="60" t="s">
        <v>1145</v>
      </c>
      <c r="B748" s="60"/>
      <c r="C748" s="61"/>
      <c r="D748" s="61"/>
      <c r="E748" s="104"/>
      <c r="F748" s="104"/>
      <c r="G748" s="104"/>
      <c r="H748" s="104"/>
      <c r="I748" s="104"/>
      <c r="J748" s="104"/>
      <c r="K748" s="104"/>
      <c r="L748" s="104"/>
      <c r="M748" s="61"/>
      <c r="Q748" s="54" t="s">
        <v>1146</v>
      </c>
    </row>
    <row r="749" spans="1:48" ht="30.95" customHeight="1">
      <c r="A749" s="60" t="s">
        <v>1147</v>
      </c>
      <c r="B749" s="60" t="s">
        <v>47</v>
      </c>
      <c r="C749" s="60" t="s">
        <v>352</v>
      </c>
      <c r="D749" s="61">
        <v>1</v>
      </c>
      <c r="E749" s="104"/>
      <c r="F749" s="104"/>
      <c r="G749" s="104"/>
      <c r="H749" s="104"/>
      <c r="I749" s="104"/>
      <c r="J749" s="104"/>
      <c r="K749" s="104"/>
      <c r="L749" s="104"/>
      <c r="M749" s="60" t="s">
        <v>938</v>
      </c>
      <c r="N749" s="54" t="s">
        <v>8765</v>
      </c>
      <c r="O749" s="54" t="s">
        <v>47</v>
      </c>
      <c r="P749" s="54" t="s">
        <v>47</v>
      </c>
      <c r="Q749" s="54" t="s">
        <v>1146</v>
      </c>
      <c r="R749" s="54" t="s">
        <v>56</v>
      </c>
      <c r="S749" s="54" t="s">
        <v>56</v>
      </c>
      <c r="T749" s="54" t="s">
        <v>55</v>
      </c>
      <c r="AR749" s="54" t="s">
        <v>47</v>
      </c>
      <c r="AS749" s="54" t="s">
        <v>47</v>
      </c>
      <c r="AU749" s="54" t="s">
        <v>8766</v>
      </c>
      <c r="AV749" s="50">
        <v>346</v>
      </c>
    </row>
    <row r="750" spans="1:48" ht="30.95" customHeight="1">
      <c r="A750" s="60" t="s">
        <v>1149</v>
      </c>
      <c r="B750" s="60" t="s">
        <v>47</v>
      </c>
      <c r="C750" s="60" t="s">
        <v>352</v>
      </c>
      <c r="D750" s="61">
        <v>1</v>
      </c>
      <c r="E750" s="104"/>
      <c r="F750" s="104"/>
      <c r="G750" s="104"/>
      <c r="H750" s="104"/>
      <c r="I750" s="104"/>
      <c r="J750" s="104"/>
      <c r="K750" s="104"/>
      <c r="L750" s="104"/>
      <c r="M750" s="60" t="s">
        <v>1148</v>
      </c>
      <c r="N750" s="54" t="s">
        <v>8767</v>
      </c>
      <c r="O750" s="54" t="s">
        <v>47</v>
      </c>
      <c r="P750" s="54" t="s">
        <v>47</v>
      </c>
      <c r="Q750" s="54" t="s">
        <v>1146</v>
      </c>
      <c r="R750" s="54" t="s">
        <v>56</v>
      </c>
      <c r="S750" s="54" t="s">
        <v>56</v>
      </c>
      <c r="T750" s="54" t="s">
        <v>55</v>
      </c>
      <c r="AR750" s="54" t="s">
        <v>47</v>
      </c>
      <c r="AS750" s="54" t="s">
        <v>47</v>
      </c>
      <c r="AU750" s="54" t="s">
        <v>8768</v>
      </c>
      <c r="AV750" s="50">
        <v>347</v>
      </c>
    </row>
    <row r="751" spans="1:48" ht="30.95" customHeight="1">
      <c r="A751" s="60" t="s">
        <v>1151</v>
      </c>
      <c r="B751" s="60" t="s">
        <v>1152</v>
      </c>
      <c r="C751" s="60" t="s">
        <v>352</v>
      </c>
      <c r="D751" s="61">
        <v>1</v>
      </c>
      <c r="E751" s="104"/>
      <c r="F751" s="104"/>
      <c r="G751" s="104"/>
      <c r="H751" s="104"/>
      <c r="I751" s="104"/>
      <c r="J751" s="104"/>
      <c r="K751" s="104"/>
      <c r="L751" s="104"/>
      <c r="M751" s="60" t="s">
        <v>1150</v>
      </c>
      <c r="N751" s="54" t="s">
        <v>8769</v>
      </c>
      <c r="O751" s="54" t="s">
        <v>47</v>
      </c>
      <c r="P751" s="54" t="s">
        <v>47</v>
      </c>
      <c r="Q751" s="54" t="s">
        <v>1146</v>
      </c>
      <c r="R751" s="54" t="s">
        <v>56</v>
      </c>
      <c r="S751" s="54" t="s">
        <v>56</v>
      </c>
      <c r="T751" s="54" t="s">
        <v>55</v>
      </c>
      <c r="AR751" s="54" t="s">
        <v>47</v>
      </c>
      <c r="AS751" s="54" t="s">
        <v>47</v>
      </c>
      <c r="AU751" s="54" t="s">
        <v>8770</v>
      </c>
      <c r="AV751" s="50">
        <v>348</v>
      </c>
    </row>
    <row r="752" spans="1:48" ht="30.95" customHeight="1">
      <c r="A752" s="60" t="s">
        <v>1151</v>
      </c>
      <c r="B752" s="60" t="s">
        <v>1154</v>
      </c>
      <c r="C752" s="60" t="s">
        <v>352</v>
      </c>
      <c r="D752" s="61">
        <v>3</v>
      </c>
      <c r="E752" s="104"/>
      <c r="F752" s="104"/>
      <c r="G752" s="104"/>
      <c r="H752" s="104"/>
      <c r="I752" s="104"/>
      <c r="J752" s="104"/>
      <c r="K752" s="104"/>
      <c r="L752" s="104"/>
      <c r="M752" s="60" t="s">
        <v>1153</v>
      </c>
      <c r="N752" s="54" t="s">
        <v>8771</v>
      </c>
      <c r="O752" s="54" t="s">
        <v>47</v>
      </c>
      <c r="P752" s="54" t="s">
        <v>47</v>
      </c>
      <c r="Q752" s="54" t="s">
        <v>1146</v>
      </c>
      <c r="R752" s="54" t="s">
        <v>56</v>
      </c>
      <c r="S752" s="54" t="s">
        <v>56</v>
      </c>
      <c r="T752" s="54" t="s">
        <v>55</v>
      </c>
      <c r="AR752" s="54" t="s">
        <v>47</v>
      </c>
      <c r="AS752" s="54" t="s">
        <v>47</v>
      </c>
      <c r="AU752" s="54" t="s">
        <v>8772</v>
      </c>
      <c r="AV752" s="50">
        <v>349</v>
      </c>
    </row>
    <row r="753" spans="1:48" ht="30.95" customHeight="1">
      <c r="A753" s="60" t="s">
        <v>1156</v>
      </c>
      <c r="B753" s="60" t="s">
        <v>1157</v>
      </c>
      <c r="C753" s="60" t="s">
        <v>352</v>
      </c>
      <c r="D753" s="61">
        <v>2</v>
      </c>
      <c r="E753" s="104"/>
      <c r="F753" s="104"/>
      <c r="G753" s="104"/>
      <c r="H753" s="104"/>
      <c r="I753" s="104"/>
      <c r="J753" s="104"/>
      <c r="K753" s="104"/>
      <c r="L753" s="104"/>
      <c r="M753" s="60" t="s">
        <v>1155</v>
      </c>
      <c r="N753" s="54" t="s">
        <v>8773</v>
      </c>
      <c r="O753" s="54" t="s">
        <v>47</v>
      </c>
      <c r="P753" s="54" t="s">
        <v>47</v>
      </c>
      <c r="Q753" s="54" t="s">
        <v>1146</v>
      </c>
      <c r="R753" s="54" t="s">
        <v>56</v>
      </c>
      <c r="S753" s="54" t="s">
        <v>56</v>
      </c>
      <c r="T753" s="54" t="s">
        <v>55</v>
      </c>
      <c r="AR753" s="54" t="s">
        <v>47</v>
      </c>
      <c r="AS753" s="54" t="s">
        <v>47</v>
      </c>
      <c r="AU753" s="54" t="s">
        <v>8774</v>
      </c>
      <c r="AV753" s="50">
        <v>350</v>
      </c>
    </row>
    <row r="754" spans="1:48" ht="30.95" customHeight="1">
      <c r="A754" s="60" t="s">
        <v>1156</v>
      </c>
      <c r="B754" s="60" t="s">
        <v>1154</v>
      </c>
      <c r="C754" s="60" t="s">
        <v>352</v>
      </c>
      <c r="D754" s="61">
        <v>2</v>
      </c>
      <c r="E754" s="104"/>
      <c r="F754" s="104"/>
      <c r="G754" s="104"/>
      <c r="H754" s="104"/>
      <c r="I754" s="104"/>
      <c r="J754" s="104"/>
      <c r="K754" s="104"/>
      <c r="L754" s="104"/>
      <c r="M754" s="60" t="s">
        <v>1158</v>
      </c>
      <c r="N754" s="54" t="s">
        <v>8775</v>
      </c>
      <c r="O754" s="54" t="s">
        <v>47</v>
      </c>
      <c r="P754" s="54" t="s">
        <v>47</v>
      </c>
      <c r="Q754" s="54" t="s">
        <v>1146</v>
      </c>
      <c r="R754" s="54" t="s">
        <v>56</v>
      </c>
      <c r="S754" s="54" t="s">
        <v>56</v>
      </c>
      <c r="T754" s="54" t="s">
        <v>55</v>
      </c>
      <c r="AR754" s="54" t="s">
        <v>47</v>
      </c>
      <c r="AS754" s="54" t="s">
        <v>47</v>
      </c>
      <c r="AU754" s="54" t="s">
        <v>8776</v>
      </c>
      <c r="AV754" s="50">
        <v>351</v>
      </c>
    </row>
    <row r="755" spans="1:48" ht="30.95" customHeight="1">
      <c r="A755" s="60" t="s">
        <v>1160</v>
      </c>
      <c r="B755" s="60" t="s">
        <v>1161</v>
      </c>
      <c r="C755" s="60" t="s">
        <v>59</v>
      </c>
      <c r="D755" s="61">
        <v>1</v>
      </c>
      <c r="E755" s="104"/>
      <c r="F755" s="104"/>
      <c r="G755" s="104"/>
      <c r="H755" s="104"/>
      <c r="I755" s="104"/>
      <c r="J755" s="104"/>
      <c r="K755" s="104"/>
      <c r="L755" s="104"/>
      <c r="M755" s="60" t="s">
        <v>1534</v>
      </c>
      <c r="N755" s="54" t="s">
        <v>8777</v>
      </c>
      <c r="O755" s="54" t="s">
        <v>47</v>
      </c>
      <c r="P755" s="54" t="s">
        <v>47</v>
      </c>
      <c r="Q755" s="54" t="s">
        <v>1146</v>
      </c>
      <c r="R755" s="54" t="s">
        <v>56</v>
      </c>
      <c r="S755" s="54" t="s">
        <v>56</v>
      </c>
      <c r="T755" s="54" t="s">
        <v>55</v>
      </c>
      <c r="AR755" s="54" t="s">
        <v>47</v>
      </c>
      <c r="AS755" s="54" t="s">
        <v>47</v>
      </c>
      <c r="AU755" s="54" t="s">
        <v>8778</v>
      </c>
      <c r="AV755" s="50">
        <v>271</v>
      </c>
    </row>
    <row r="756" spans="1:48" ht="30.95" customHeight="1">
      <c r="A756" s="60" t="s">
        <v>1160</v>
      </c>
      <c r="B756" s="60" t="s">
        <v>1163</v>
      </c>
      <c r="C756" s="60" t="s">
        <v>59</v>
      </c>
      <c r="D756" s="61">
        <v>1</v>
      </c>
      <c r="E756" s="104"/>
      <c r="F756" s="104"/>
      <c r="G756" s="104"/>
      <c r="H756" s="104"/>
      <c r="I756" s="104"/>
      <c r="J756" s="104"/>
      <c r="K756" s="104"/>
      <c r="L756" s="104"/>
      <c r="M756" s="60" t="s">
        <v>1162</v>
      </c>
      <c r="N756" s="54" t="s">
        <v>8779</v>
      </c>
      <c r="O756" s="54" t="s">
        <v>47</v>
      </c>
      <c r="P756" s="54" t="s">
        <v>47</v>
      </c>
      <c r="Q756" s="54" t="s">
        <v>1146</v>
      </c>
      <c r="R756" s="54" t="s">
        <v>56</v>
      </c>
      <c r="S756" s="54" t="s">
        <v>56</v>
      </c>
      <c r="T756" s="54" t="s">
        <v>55</v>
      </c>
      <c r="AR756" s="54" t="s">
        <v>47</v>
      </c>
      <c r="AS756" s="54" t="s">
        <v>47</v>
      </c>
      <c r="AU756" s="54" t="s">
        <v>8780</v>
      </c>
      <c r="AV756" s="50">
        <v>272</v>
      </c>
    </row>
    <row r="757" spans="1:48" ht="30.95" customHeight="1">
      <c r="A757" s="60" t="s">
        <v>1160</v>
      </c>
      <c r="B757" s="60" t="s">
        <v>1165</v>
      </c>
      <c r="C757" s="60" t="s">
        <v>59</v>
      </c>
      <c r="D757" s="61">
        <v>1</v>
      </c>
      <c r="E757" s="104"/>
      <c r="F757" s="104"/>
      <c r="G757" s="104"/>
      <c r="H757" s="104"/>
      <c r="I757" s="104"/>
      <c r="J757" s="104"/>
      <c r="K757" s="104"/>
      <c r="L757" s="104"/>
      <c r="M757" s="60" t="s">
        <v>703</v>
      </c>
      <c r="N757" s="54" t="s">
        <v>8781</v>
      </c>
      <c r="O757" s="54" t="s">
        <v>47</v>
      </c>
      <c r="P757" s="54" t="s">
        <v>47</v>
      </c>
      <c r="Q757" s="54" t="s">
        <v>1146</v>
      </c>
      <c r="R757" s="54" t="s">
        <v>56</v>
      </c>
      <c r="S757" s="54" t="s">
        <v>56</v>
      </c>
      <c r="T757" s="54" t="s">
        <v>55</v>
      </c>
      <c r="AR757" s="54" t="s">
        <v>47</v>
      </c>
      <c r="AS757" s="54" t="s">
        <v>47</v>
      </c>
      <c r="AU757" s="54" t="s">
        <v>8782</v>
      </c>
      <c r="AV757" s="50">
        <v>480</v>
      </c>
    </row>
    <row r="758" spans="1:48" ht="30.95" customHeight="1">
      <c r="A758" s="61"/>
      <c r="B758" s="61"/>
      <c r="C758" s="61"/>
      <c r="D758" s="61"/>
      <c r="E758" s="104"/>
      <c r="F758" s="104"/>
      <c r="G758" s="104"/>
      <c r="H758" s="104"/>
      <c r="I758" s="104"/>
      <c r="J758" s="104"/>
      <c r="K758" s="104"/>
      <c r="L758" s="104"/>
      <c r="M758" s="61"/>
      <c r="Q758" s="54" t="s">
        <v>1146</v>
      </c>
    </row>
    <row r="759" spans="1:48" ht="30.95" customHeight="1">
      <c r="A759" s="61"/>
      <c r="B759" s="61"/>
      <c r="C759" s="61"/>
      <c r="D759" s="61"/>
      <c r="E759" s="104"/>
      <c r="F759" s="104"/>
      <c r="G759" s="104"/>
      <c r="H759" s="104"/>
      <c r="I759" s="104"/>
      <c r="J759" s="104"/>
      <c r="K759" s="104"/>
      <c r="L759" s="104"/>
      <c r="M759" s="61"/>
      <c r="Q759" s="54" t="s">
        <v>1146</v>
      </c>
    </row>
    <row r="760" spans="1:48" ht="30.95" customHeight="1">
      <c r="A760" s="61"/>
      <c r="B760" s="61"/>
      <c r="C760" s="61"/>
      <c r="D760" s="61"/>
      <c r="E760" s="104"/>
      <c r="F760" s="104"/>
      <c r="G760" s="104"/>
      <c r="H760" s="104"/>
      <c r="I760" s="104"/>
      <c r="J760" s="104"/>
      <c r="K760" s="104"/>
      <c r="L760" s="104"/>
      <c r="M760" s="61"/>
      <c r="Q760" s="54" t="s">
        <v>1146</v>
      </c>
    </row>
    <row r="761" spans="1:48" ht="30.95" customHeight="1">
      <c r="A761" s="61"/>
      <c r="B761" s="61"/>
      <c r="C761" s="61"/>
      <c r="D761" s="61"/>
      <c r="E761" s="104"/>
      <c r="F761" s="104"/>
      <c r="G761" s="104"/>
      <c r="H761" s="104"/>
      <c r="I761" s="104"/>
      <c r="J761" s="104"/>
      <c r="K761" s="104"/>
      <c r="L761" s="104"/>
      <c r="M761" s="61"/>
      <c r="Q761" s="54" t="s">
        <v>1146</v>
      </c>
    </row>
    <row r="762" spans="1:48" ht="30.95" customHeight="1">
      <c r="A762" s="61"/>
      <c r="B762" s="61"/>
      <c r="C762" s="61"/>
      <c r="D762" s="61"/>
      <c r="E762" s="104"/>
      <c r="F762" s="104"/>
      <c r="G762" s="104"/>
      <c r="H762" s="104"/>
      <c r="I762" s="104"/>
      <c r="J762" s="104"/>
      <c r="K762" s="104"/>
      <c r="L762" s="104"/>
      <c r="M762" s="61"/>
      <c r="Q762" s="54" t="s">
        <v>1146</v>
      </c>
    </row>
    <row r="763" spans="1:48" ht="30.95" customHeight="1">
      <c r="A763" s="61"/>
      <c r="B763" s="61"/>
      <c r="C763" s="61"/>
      <c r="D763" s="61"/>
      <c r="E763" s="104"/>
      <c r="F763" s="104"/>
      <c r="G763" s="104"/>
      <c r="H763" s="104"/>
      <c r="I763" s="104"/>
      <c r="J763" s="104"/>
      <c r="K763" s="104"/>
      <c r="L763" s="104"/>
      <c r="M763" s="61"/>
      <c r="Q763" s="54" t="s">
        <v>1146</v>
      </c>
    </row>
    <row r="764" spans="1:48" ht="30.95" customHeight="1">
      <c r="A764" s="61"/>
      <c r="B764" s="61"/>
      <c r="C764" s="61"/>
      <c r="D764" s="61"/>
      <c r="E764" s="104"/>
      <c r="F764" s="104"/>
      <c r="G764" s="104"/>
      <c r="H764" s="104"/>
      <c r="I764" s="104"/>
      <c r="J764" s="104"/>
      <c r="K764" s="104"/>
      <c r="L764" s="104"/>
      <c r="M764" s="61"/>
      <c r="Q764" s="54" t="s">
        <v>1146</v>
      </c>
    </row>
    <row r="765" spans="1:48" ht="30.95" customHeight="1">
      <c r="A765" s="61"/>
      <c r="B765" s="61"/>
      <c r="C765" s="61"/>
      <c r="D765" s="61"/>
      <c r="E765" s="104"/>
      <c r="F765" s="104"/>
      <c r="G765" s="104"/>
      <c r="H765" s="104"/>
      <c r="I765" s="104"/>
      <c r="J765" s="104"/>
      <c r="K765" s="104"/>
      <c r="L765" s="104"/>
      <c r="M765" s="61"/>
      <c r="Q765" s="54" t="s">
        <v>1146</v>
      </c>
    </row>
    <row r="766" spans="1:48" ht="30.95" customHeight="1">
      <c r="A766" s="61"/>
      <c r="B766" s="61"/>
      <c r="C766" s="61"/>
      <c r="D766" s="61"/>
      <c r="E766" s="104"/>
      <c r="F766" s="104"/>
      <c r="G766" s="104"/>
      <c r="H766" s="104"/>
      <c r="I766" s="104"/>
      <c r="J766" s="104"/>
      <c r="K766" s="104"/>
      <c r="L766" s="104"/>
      <c r="M766" s="61"/>
      <c r="Q766" s="54" t="s">
        <v>1146</v>
      </c>
    </row>
    <row r="767" spans="1:48" ht="30.95" customHeight="1">
      <c r="A767" s="61"/>
      <c r="B767" s="61"/>
      <c r="C767" s="61"/>
      <c r="D767" s="61"/>
      <c r="E767" s="104"/>
      <c r="F767" s="104"/>
      <c r="G767" s="104"/>
      <c r="H767" s="104"/>
      <c r="I767" s="104"/>
      <c r="J767" s="104"/>
      <c r="K767" s="104"/>
      <c r="L767" s="104"/>
      <c r="M767" s="61"/>
      <c r="Q767" s="54" t="s">
        <v>1146</v>
      </c>
    </row>
    <row r="768" spans="1:48" ht="30.95" customHeight="1">
      <c r="A768" s="61"/>
      <c r="B768" s="61"/>
      <c r="C768" s="61"/>
      <c r="D768" s="61"/>
      <c r="E768" s="104"/>
      <c r="F768" s="104"/>
      <c r="G768" s="104"/>
      <c r="H768" s="104"/>
      <c r="I768" s="104"/>
      <c r="J768" s="104"/>
      <c r="K768" s="104"/>
      <c r="L768" s="104"/>
      <c r="M768" s="61"/>
      <c r="Q768" s="54" t="s">
        <v>1146</v>
      </c>
    </row>
    <row r="769" spans="1:48" ht="30.95" customHeight="1">
      <c r="A769" s="61"/>
      <c r="B769" s="61"/>
      <c r="C769" s="61"/>
      <c r="D769" s="61"/>
      <c r="E769" s="104"/>
      <c r="F769" s="104"/>
      <c r="G769" s="104"/>
      <c r="H769" s="104"/>
      <c r="I769" s="104"/>
      <c r="J769" s="104"/>
      <c r="K769" s="104"/>
      <c r="L769" s="104"/>
      <c r="M769" s="61"/>
      <c r="Q769" s="54" t="s">
        <v>1146</v>
      </c>
    </row>
    <row r="770" spans="1:48" ht="30.95" customHeight="1">
      <c r="A770" s="61"/>
      <c r="B770" s="61"/>
      <c r="C770" s="61"/>
      <c r="D770" s="61"/>
      <c r="E770" s="104"/>
      <c r="F770" s="104"/>
      <c r="G770" s="104"/>
      <c r="H770" s="104"/>
      <c r="I770" s="104"/>
      <c r="J770" s="104"/>
      <c r="K770" s="104"/>
      <c r="L770" s="104"/>
      <c r="M770" s="61"/>
      <c r="Q770" s="54" t="s">
        <v>1146</v>
      </c>
    </row>
    <row r="771" spans="1:48" ht="30.95" customHeight="1">
      <c r="A771" s="60" t="s">
        <v>77</v>
      </c>
      <c r="B771" s="61"/>
      <c r="C771" s="61"/>
      <c r="D771" s="61"/>
      <c r="E771" s="104"/>
      <c r="F771" s="104"/>
      <c r="G771" s="104"/>
      <c r="H771" s="104"/>
      <c r="I771" s="104"/>
      <c r="J771" s="104"/>
      <c r="K771" s="104"/>
      <c r="L771" s="104"/>
      <c r="M771" s="61"/>
      <c r="N771" s="50" t="s">
        <v>78</v>
      </c>
    </row>
    <row r="772" spans="1:48" ht="30.95" hidden="1" customHeight="1">
      <c r="A772" s="60" t="s">
        <v>1167</v>
      </c>
      <c r="B772" s="60"/>
      <c r="C772" s="61"/>
      <c r="D772" s="61"/>
      <c r="E772" s="104"/>
      <c r="F772" s="104"/>
      <c r="G772" s="104"/>
      <c r="H772" s="104"/>
      <c r="I772" s="104"/>
      <c r="J772" s="104"/>
      <c r="K772" s="104"/>
      <c r="L772" s="104"/>
      <c r="M772" s="61"/>
      <c r="Q772" s="54" t="s">
        <v>1168</v>
      </c>
    </row>
    <row r="773" spans="1:48" ht="30.95" hidden="1" customHeight="1">
      <c r="A773" s="60"/>
      <c r="B773" s="60"/>
      <c r="C773" s="60"/>
      <c r="D773" s="61"/>
      <c r="E773" s="104"/>
      <c r="F773" s="104"/>
      <c r="G773" s="104"/>
      <c r="H773" s="104"/>
      <c r="I773" s="104"/>
      <c r="J773" s="104"/>
      <c r="K773" s="104"/>
      <c r="L773" s="104"/>
      <c r="M773" s="60"/>
      <c r="N773" s="54" t="s">
        <v>8783</v>
      </c>
      <c r="O773" s="54" t="s">
        <v>47</v>
      </c>
      <c r="P773" s="54" t="s">
        <v>47</v>
      </c>
      <c r="Q773" s="54" t="s">
        <v>1168</v>
      </c>
      <c r="R773" s="54" t="s">
        <v>55</v>
      </c>
      <c r="S773" s="54" t="s">
        <v>56</v>
      </c>
      <c r="T773" s="54" t="s">
        <v>56</v>
      </c>
      <c r="AR773" s="54" t="s">
        <v>47</v>
      </c>
      <c r="AS773" s="54" t="s">
        <v>47</v>
      </c>
      <c r="AU773" s="54" t="s">
        <v>8784</v>
      </c>
      <c r="AV773" s="50">
        <v>108</v>
      </c>
    </row>
    <row r="774" spans="1:48" ht="30.95" hidden="1" customHeight="1">
      <c r="A774" s="61"/>
      <c r="B774" s="61"/>
      <c r="C774" s="61"/>
      <c r="D774" s="61"/>
      <c r="E774" s="104"/>
      <c r="F774" s="104"/>
      <c r="G774" s="104"/>
      <c r="H774" s="104"/>
      <c r="I774" s="104"/>
      <c r="J774" s="104"/>
      <c r="K774" s="104"/>
      <c r="L774" s="104"/>
      <c r="M774" s="61"/>
      <c r="Q774" s="54" t="s">
        <v>1168</v>
      </c>
    </row>
    <row r="775" spans="1:48" ht="30.95" hidden="1" customHeight="1">
      <c r="A775" s="61"/>
      <c r="B775" s="61"/>
      <c r="C775" s="61"/>
      <c r="D775" s="61"/>
      <c r="E775" s="104"/>
      <c r="F775" s="104"/>
      <c r="G775" s="104"/>
      <c r="H775" s="104"/>
      <c r="I775" s="104"/>
      <c r="J775" s="104"/>
      <c r="K775" s="104"/>
      <c r="L775" s="104"/>
      <c r="M775" s="61"/>
      <c r="Q775" s="54" t="s">
        <v>1168</v>
      </c>
    </row>
    <row r="776" spans="1:48" ht="30.95" hidden="1" customHeight="1">
      <c r="A776" s="61"/>
      <c r="B776" s="61"/>
      <c r="C776" s="61"/>
      <c r="D776" s="61"/>
      <c r="E776" s="104"/>
      <c r="F776" s="104"/>
      <c r="G776" s="104"/>
      <c r="H776" s="104"/>
      <c r="I776" s="104"/>
      <c r="J776" s="104"/>
      <c r="K776" s="104"/>
      <c r="L776" s="104"/>
      <c r="M776" s="61"/>
      <c r="Q776" s="54" t="s">
        <v>1168</v>
      </c>
    </row>
    <row r="777" spans="1:48" ht="30.95" hidden="1" customHeight="1">
      <c r="A777" s="61"/>
      <c r="B777" s="61"/>
      <c r="C777" s="61"/>
      <c r="D777" s="61"/>
      <c r="E777" s="104"/>
      <c r="F777" s="104"/>
      <c r="G777" s="104"/>
      <c r="H777" s="104"/>
      <c r="I777" s="104"/>
      <c r="J777" s="104"/>
      <c r="K777" s="104"/>
      <c r="L777" s="104"/>
      <c r="M777" s="61"/>
      <c r="Q777" s="54" t="s">
        <v>1168</v>
      </c>
    </row>
    <row r="778" spans="1:48" ht="30.95" hidden="1" customHeight="1">
      <c r="A778" s="61"/>
      <c r="B778" s="61"/>
      <c r="C778" s="61"/>
      <c r="D778" s="61"/>
      <c r="E778" s="104"/>
      <c r="F778" s="104"/>
      <c r="G778" s="104"/>
      <c r="H778" s="104"/>
      <c r="I778" s="104"/>
      <c r="J778" s="104"/>
      <c r="K778" s="104"/>
      <c r="L778" s="104"/>
      <c r="M778" s="61"/>
      <c r="Q778" s="54" t="s">
        <v>1168</v>
      </c>
    </row>
    <row r="779" spans="1:48" ht="30.95" hidden="1" customHeight="1">
      <c r="A779" s="61"/>
      <c r="B779" s="61"/>
      <c r="C779" s="61"/>
      <c r="D779" s="61"/>
      <c r="E779" s="104"/>
      <c r="F779" s="104"/>
      <c r="G779" s="104"/>
      <c r="H779" s="104"/>
      <c r="I779" s="104"/>
      <c r="J779" s="104"/>
      <c r="K779" s="104"/>
      <c r="L779" s="104"/>
      <c r="M779" s="61"/>
      <c r="Q779" s="54" t="s">
        <v>1168</v>
      </c>
    </row>
    <row r="780" spans="1:48" ht="30.95" hidden="1" customHeight="1">
      <c r="A780" s="61"/>
      <c r="B780" s="61"/>
      <c r="C780" s="61"/>
      <c r="D780" s="61"/>
      <c r="E780" s="104"/>
      <c r="F780" s="104"/>
      <c r="G780" s="104"/>
      <c r="H780" s="104"/>
      <c r="I780" s="104"/>
      <c r="J780" s="104"/>
      <c r="K780" s="104"/>
      <c r="L780" s="104"/>
      <c r="M780" s="61"/>
      <c r="Q780" s="54" t="s">
        <v>1168</v>
      </c>
    </row>
    <row r="781" spans="1:48" ht="30.95" hidden="1" customHeight="1">
      <c r="A781" s="61"/>
      <c r="B781" s="61"/>
      <c r="C781" s="61"/>
      <c r="D781" s="61"/>
      <c r="E781" s="104"/>
      <c r="F781" s="104"/>
      <c r="G781" s="104"/>
      <c r="H781" s="104"/>
      <c r="I781" s="104"/>
      <c r="J781" s="104"/>
      <c r="K781" s="104"/>
      <c r="L781" s="104"/>
      <c r="M781" s="61"/>
      <c r="Q781" s="54" t="s">
        <v>1168</v>
      </c>
    </row>
    <row r="782" spans="1:48" ht="30.95" hidden="1" customHeight="1">
      <c r="A782" s="61"/>
      <c r="B782" s="61"/>
      <c r="C782" s="61"/>
      <c r="D782" s="61"/>
      <c r="E782" s="104"/>
      <c r="F782" s="104"/>
      <c r="G782" s="104"/>
      <c r="H782" s="104"/>
      <c r="I782" s="104"/>
      <c r="J782" s="104"/>
      <c r="K782" s="104"/>
      <c r="L782" s="104"/>
      <c r="M782" s="61"/>
      <c r="Q782" s="54" t="s">
        <v>1168</v>
      </c>
    </row>
    <row r="783" spans="1:48" ht="30.95" hidden="1" customHeight="1">
      <c r="A783" s="61"/>
      <c r="B783" s="61"/>
      <c r="C783" s="61"/>
      <c r="D783" s="61"/>
      <c r="E783" s="104"/>
      <c r="F783" s="104"/>
      <c r="G783" s="104"/>
      <c r="H783" s="104"/>
      <c r="I783" s="104"/>
      <c r="J783" s="104"/>
      <c r="K783" s="104"/>
      <c r="L783" s="104"/>
      <c r="M783" s="61"/>
      <c r="Q783" s="54" t="s">
        <v>1168</v>
      </c>
    </row>
    <row r="784" spans="1:48" ht="30.95" hidden="1" customHeight="1">
      <c r="A784" s="61"/>
      <c r="B784" s="61"/>
      <c r="C784" s="61"/>
      <c r="D784" s="61"/>
      <c r="E784" s="104"/>
      <c r="F784" s="104"/>
      <c r="G784" s="104"/>
      <c r="H784" s="104"/>
      <c r="I784" s="104"/>
      <c r="J784" s="104"/>
      <c r="K784" s="104"/>
      <c r="L784" s="104"/>
      <c r="M784" s="61"/>
      <c r="Q784" s="54" t="s">
        <v>1168</v>
      </c>
    </row>
    <row r="785" spans="1:48" ht="30.95" hidden="1" customHeight="1">
      <c r="A785" s="61"/>
      <c r="B785" s="61"/>
      <c r="C785" s="61"/>
      <c r="D785" s="61"/>
      <c r="E785" s="104"/>
      <c r="F785" s="104"/>
      <c r="G785" s="104"/>
      <c r="H785" s="104"/>
      <c r="I785" s="104"/>
      <c r="J785" s="104"/>
      <c r="K785" s="104"/>
      <c r="L785" s="104"/>
      <c r="M785" s="61"/>
      <c r="Q785" s="54" t="s">
        <v>1168</v>
      </c>
    </row>
    <row r="786" spans="1:48" ht="30.95" hidden="1" customHeight="1">
      <c r="A786" s="61"/>
      <c r="B786" s="61"/>
      <c r="C786" s="61"/>
      <c r="D786" s="61"/>
      <c r="E786" s="104"/>
      <c r="F786" s="104"/>
      <c r="G786" s="104"/>
      <c r="H786" s="104"/>
      <c r="I786" s="104"/>
      <c r="J786" s="104"/>
      <c r="K786" s="104"/>
      <c r="L786" s="104"/>
      <c r="M786" s="61"/>
      <c r="Q786" s="54" t="s">
        <v>1168</v>
      </c>
    </row>
    <row r="787" spans="1:48" ht="30.95" hidden="1" customHeight="1">
      <c r="A787" s="61"/>
      <c r="B787" s="61"/>
      <c r="C787" s="61"/>
      <c r="D787" s="61"/>
      <c r="E787" s="104"/>
      <c r="F787" s="104"/>
      <c r="G787" s="104"/>
      <c r="H787" s="104"/>
      <c r="I787" s="104"/>
      <c r="J787" s="104"/>
      <c r="K787" s="104"/>
      <c r="L787" s="104"/>
      <c r="M787" s="61"/>
      <c r="Q787" s="54" t="s">
        <v>1168</v>
      </c>
    </row>
    <row r="788" spans="1:48" ht="30.95" hidden="1" customHeight="1">
      <c r="A788" s="61"/>
      <c r="B788" s="61"/>
      <c r="C788" s="61"/>
      <c r="D788" s="61"/>
      <c r="E788" s="104"/>
      <c r="F788" s="104"/>
      <c r="G788" s="104"/>
      <c r="H788" s="104"/>
      <c r="I788" s="104"/>
      <c r="J788" s="104"/>
      <c r="K788" s="104"/>
      <c r="L788" s="104"/>
      <c r="M788" s="61"/>
      <c r="Q788" s="54" t="s">
        <v>1168</v>
      </c>
    </row>
    <row r="789" spans="1:48" ht="30.95" hidden="1" customHeight="1">
      <c r="A789" s="61"/>
      <c r="B789" s="61"/>
      <c r="C789" s="61"/>
      <c r="D789" s="61"/>
      <c r="E789" s="104"/>
      <c r="F789" s="104"/>
      <c r="G789" s="104"/>
      <c r="H789" s="104"/>
      <c r="I789" s="104"/>
      <c r="J789" s="104"/>
      <c r="K789" s="104"/>
      <c r="L789" s="104"/>
      <c r="M789" s="61"/>
      <c r="Q789" s="54" t="s">
        <v>1168</v>
      </c>
    </row>
    <row r="790" spans="1:48" ht="30.95" hidden="1" customHeight="1">
      <c r="A790" s="61"/>
      <c r="B790" s="61"/>
      <c r="C790" s="61"/>
      <c r="D790" s="61"/>
      <c r="E790" s="104"/>
      <c r="F790" s="104"/>
      <c r="G790" s="104"/>
      <c r="H790" s="104"/>
      <c r="I790" s="104"/>
      <c r="J790" s="104"/>
      <c r="K790" s="104"/>
      <c r="L790" s="104"/>
      <c r="M790" s="61"/>
      <c r="Q790" s="54" t="s">
        <v>1168</v>
      </c>
    </row>
    <row r="791" spans="1:48" ht="30.95" hidden="1" customHeight="1">
      <c r="A791" s="61"/>
      <c r="B791" s="61"/>
      <c r="C791" s="61"/>
      <c r="D791" s="61"/>
      <c r="E791" s="104"/>
      <c r="F791" s="104"/>
      <c r="G791" s="104"/>
      <c r="H791" s="104"/>
      <c r="I791" s="104"/>
      <c r="J791" s="104"/>
      <c r="K791" s="104"/>
      <c r="L791" s="104"/>
      <c r="M791" s="61"/>
      <c r="Q791" s="54" t="s">
        <v>1168</v>
      </c>
    </row>
    <row r="792" spans="1:48" ht="30.95" hidden="1" customHeight="1">
      <c r="A792" s="61"/>
      <c r="B792" s="61"/>
      <c r="C792" s="61"/>
      <c r="D792" s="61"/>
      <c r="E792" s="104"/>
      <c r="F792" s="104"/>
      <c r="G792" s="104"/>
      <c r="H792" s="104"/>
      <c r="I792" s="104"/>
      <c r="J792" s="104"/>
      <c r="K792" s="104"/>
      <c r="L792" s="104"/>
      <c r="M792" s="61"/>
      <c r="Q792" s="54" t="s">
        <v>1168</v>
      </c>
    </row>
    <row r="793" spans="1:48" ht="30.95" hidden="1" customHeight="1">
      <c r="A793" s="61"/>
      <c r="B793" s="61"/>
      <c r="C793" s="61"/>
      <c r="D793" s="61"/>
      <c r="E793" s="104"/>
      <c r="F793" s="104"/>
      <c r="G793" s="104"/>
      <c r="H793" s="104"/>
      <c r="I793" s="104"/>
      <c r="J793" s="104"/>
      <c r="K793" s="104"/>
      <c r="L793" s="104"/>
      <c r="M793" s="61"/>
      <c r="Q793" s="54" t="s">
        <v>1168</v>
      </c>
    </row>
    <row r="794" spans="1:48" ht="30.95" hidden="1" customHeight="1">
      <c r="A794" s="61"/>
      <c r="B794" s="61"/>
      <c r="C794" s="61"/>
      <c r="D794" s="61"/>
      <c r="E794" s="104"/>
      <c r="F794" s="104"/>
      <c r="G794" s="104"/>
      <c r="H794" s="104"/>
      <c r="I794" s="104"/>
      <c r="J794" s="104"/>
      <c r="K794" s="104"/>
      <c r="L794" s="104"/>
      <c r="M794" s="61"/>
      <c r="Q794" s="54" t="s">
        <v>1168</v>
      </c>
    </row>
    <row r="795" spans="1:48" ht="30.95" hidden="1" customHeight="1">
      <c r="A795" s="60" t="s">
        <v>77</v>
      </c>
      <c r="B795" s="61"/>
      <c r="C795" s="61"/>
      <c r="D795" s="61"/>
      <c r="E795" s="104"/>
      <c r="F795" s="104"/>
      <c r="G795" s="104"/>
      <c r="H795" s="104"/>
      <c r="I795" s="104"/>
      <c r="J795" s="104"/>
      <c r="K795" s="104"/>
      <c r="L795" s="104"/>
      <c r="M795" s="61"/>
      <c r="N795" s="50" t="s">
        <v>78</v>
      </c>
    </row>
    <row r="796" spans="1:48" ht="30.95" customHeight="1">
      <c r="A796" s="60" t="s">
        <v>1177</v>
      </c>
      <c r="B796" s="60" t="s">
        <v>8785</v>
      </c>
      <c r="C796" s="61"/>
      <c r="D796" s="61"/>
      <c r="E796" s="104"/>
      <c r="F796" s="104"/>
      <c r="G796" s="104"/>
      <c r="H796" s="104"/>
      <c r="I796" s="104"/>
      <c r="J796" s="104"/>
      <c r="K796" s="104"/>
      <c r="L796" s="104"/>
      <c r="M796" s="61"/>
      <c r="Q796" s="54" t="s">
        <v>1178</v>
      </c>
    </row>
    <row r="797" spans="1:48" ht="30.95" customHeight="1">
      <c r="A797" s="60" t="s">
        <v>1179</v>
      </c>
      <c r="B797" s="60" t="s">
        <v>1185</v>
      </c>
      <c r="C797" s="60" t="s">
        <v>1180</v>
      </c>
      <c r="D797" s="61">
        <v>334.42</v>
      </c>
      <c r="E797" s="104"/>
      <c r="F797" s="104"/>
      <c r="G797" s="104"/>
      <c r="H797" s="104"/>
      <c r="I797" s="104"/>
      <c r="J797" s="104"/>
      <c r="K797" s="104"/>
      <c r="L797" s="104"/>
      <c r="M797" s="60" t="s">
        <v>2662</v>
      </c>
      <c r="N797" s="54" t="s">
        <v>8786</v>
      </c>
      <c r="O797" s="54" t="s">
        <v>47</v>
      </c>
      <c r="P797" s="54" t="s">
        <v>47</v>
      </c>
      <c r="Q797" s="54" t="s">
        <v>1178</v>
      </c>
      <c r="R797" s="54" t="s">
        <v>56</v>
      </c>
      <c r="S797" s="54" t="s">
        <v>56</v>
      </c>
      <c r="T797" s="54" t="s">
        <v>55</v>
      </c>
      <c r="X797" s="50">
        <v>1</v>
      </c>
      <c r="AR797" s="54" t="s">
        <v>47</v>
      </c>
      <c r="AS797" s="54" t="s">
        <v>47</v>
      </c>
      <c r="AU797" s="54" t="s">
        <v>8787</v>
      </c>
      <c r="AV797" s="50">
        <v>490</v>
      </c>
    </row>
    <row r="798" spans="1:48" ht="30.95" customHeight="1">
      <c r="A798" s="60" t="s">
        <v>1182</v>
      </c>
      <c r="B798" s="60" t="s">
        <v>1185</v>
      </c>
      <c r="C798" s="60" t="s">
        <v>1180</v>
      </c>
      <c r="D798" s="61">
        <v>7872.01</v>
      </c>
      <c r="E798" s="104"/>
      <c r="F798" s="104"/>
      <c r="G798" s="104"/>
      <c r="H798" s="104"/>
      <c r="I798" s="104"/>
      <c r="J798" s="104"/>
      <c r="K798" s="104"/>
      <c r="L798" s="104"/>
      <c r="M798" s="60" t="s">
        <v>1181</v>
      </c>
      <c r="N798" s="54" t="s">
        <v>8788</v>
      </c>
      <c r="O798" s="54" t="s">
        <v>47</v>
      </c>
      <c r="P798" s="54" t="s">
        <v>47</v>
      </c>
      <c r="Q798" s="54" t="s">
        <v>1178</v>
      </c>
      <c r="R798" s="54" t="s">
        <v>56</v>
      </c>
      <c r="S798" s="54" t="s">
        <v>56</v>
      </c>
      <c r="T798" s="54" t="s">
        <v>55</v>
      </c>
      <c r="X798" s="50">
        <v>1</v>
      </c>
      <c r="AR798" s="54" t="s">
        <v>47</v>
      </c>
      <c r="AS798" s="54" t="s">
        <v>47</v>
      </c>
      <c r="AU798" s="54" t="s">
        <v>8789</v>
      </c>
      <c r="AV798" s="50">
        <v>491</v>
      </c>
    </row>
    <row r="799" spans="1:48" ht="30.95" customHeight="1">
      <c r="A799" s="60" t="s">
        <v>1184</v>
      </c>
      <c r="B799" s="60" t="s">
        <v>1185</v>
      </c>
      <c r="C799" s="60" t="s">
        <v>1180</v>
      </c>
      <c r="D799" s="61">
        <v>1383.74</v>
      </c>
      <c r="E799" s="104"/>
      <c r="F799" s="104"/>
      <c r="G799" s="104"/>
      <c r="H799" s="104"/>
      <c r="I799" s="104"/>
      <c r="J799" s="104"/>
      <c r="K799" s="104"/>
      <c r="L799" s="104"/>
      <c r="M799" s="60" t="s">
        <v>1183</v>
      </c>
      <c r="N799" s="54" t="s">
        <v>8790</v>
      </c>
      <c r="O799" s="54" t="s">
        <v>47</v>
      </c>
      <c r="P799" s="54" t="s">
        <v>47</v>
      </c>
      <c r="Q799" s="54" t="s">
        <v>1178</v>
      </c>
      <c r="R799" s="54" t="s">
        <v>56</v>
      </c>
      <c r="S799" s="54" t="s">
        <v>56</v>
      </c>
      <c r="T799" s="54" t="s">
        <v>55</v>
      </c>
      <c r="X799" s="50">
        <v>1</v>
      </c>
      <c r="AR799" s="54" t="s">
        <v>47</v>
      </c>
      <c r="AS799" s="54" t="s">
        <v>47</v>
      </c>
      <c r="AU799" s="54" t="s">
        <v>8791</v>
      </c>
      <c r="AV799" s="50">
        <v>492</v>
      </c>
    </row>
    <row r="800" spans="1:48" ht="30.95" customHeight="1">
      <c r="A800" s="60" t="s">
        <v>8792</v>
      </c>
      <c r="B800" s="60" t="s">
        <v>1185</v>
      </c>
      <c r="C800" s="60" t="s">
        <v>1180</v>
      </c>
      <c r="D800" s="61">
        <v>20.239999999999998</v>
      </c>
      <c r="E800" s="104"/>
      <c r="F800" s="104"/>
      <c r="G800" s="104"/>
      <c r="H800" s="104"/>
      <c r="I800" s="104"/>
      <c r="J800" s="104"/>
      <c r="K800" s="104"/>
      <c r="L800" s="104"/>
      <c r="M800" s="60" t="s">
        <v>412</v>
      </c>
      <c r="N800" s="54" t="s">
        <v>8793</v>
      </c>
      <c r="O800" s="54" t="s">
        <v>47</v>
      </c>
      <c r="P800" s="54" t="s">
        <v>47</v>
      </c>
      <c r="Q800" s="54" t="s">
        <v>1178</v>
      </c>
      <c r="R800" s="54" t="s">
        <v>56</v>
      </c>
      <c r="S800" s="54" t="s">
        <v>56</v>
      </c>
      <c r="T800" s="54" t="s">
        <v>55</v>
      </c>
      <c r="X800" s="50">
        <v>1</v>
      </c>
      <c r="AR800" s="54" t="s">
        <v>47</v>
      </c>
      <c r="AS800" s="54" t="s">
        <v>47</v>
      </c>
      <c r="AU800" s="54" t="s">
        <v>8794</v>
      </c>
      <c r="AV800" s="50">
        <v>485</v>
      </c>
    </row>
    <row r="801" spans="1:48" ht="30.95" customHeight="1">
      <c r="A801" s="60" t="s">
        <v>1188</v>
      </c>
      <c r="B801" s="60" t="s">
        <v>1189</v>
      </c>
      <c r="C801" s="60" t="s">
        <v>352</v>
      </c>
      <c r="D801" s="61">
        <v>1</v>
      </c>
      <c r="E801" s="104"/>
      <c r="F801" s="104"/>
      <c r="G801" s="104"/>
      <c r="H801" s="104"/>
      <c r="I801" s="104"/>
      <c r="J801" s="104"/>
      <c r="K801" s="104"/>
      <c r="L801" s="104"/>
      <c r="M801" s="60" t="s">
        <v>412</v>
      </c>
      <c r="N801" s="54" t="s">
        <v>8795</v>
      </c>
      <c r="O801" s="54" t="s">
        <v>47</v>
      </c>
      <c r="P801" s="54" t="s">
        <v>47</v>
      </c>
      <c r="Q801" s="54" t="s">
        <v>1178</v>
      </c>
      <c r="R801" s="54" t="s">
        <v>56</v>
      </c>
      <c r="S801" s="54" t="s">
        <v>56</v>
      </c>
      <c r="T801" s="54" t="s">
        <v>56</v>
      </c>
      <c r="U801" s="50">
        <v>0</v>
      </c>
      <c r="V801" s="50">
        <v>2</v>
      </c>
      <c r="W801" s="50">
        <v>5.4000000000000003E-3</v>
      </c>
      <c r="AR801" s="54" t="s">
        <v>47</v>
      </c>
      <c r="AS801" s="54" t="s">
        <v>47</v>
      </c>
      <c r="AU801" s="54" t="s">
        <v>8796</v>
      </c>
      <c r="AV801" s="50">
        <v>494</v>
      </c>
    </row>
    <row r="802" spans="1:48" ht="30.95" customHeight="1">
      <c r="A802" s="61"/>
      <c r="B802" s="61"/>
      <c r="C802" s="61"/>
      <c r="D802" s="61"/>
      <c r="E802" s="104"/>
      <c r="F802" s="104"/>
      <c r="G802" s="104"/>
      <c r="H802" s="104"/>
      <c r="I802" s="104"/>
      <c r="J802" s="104"/>
      <c r="K802" s="104"/>
      <c r="L802" s="104"/>
      <c r="M802" s="61"/>
      <c r="Q802" s="54" t="s">
        <v>1178</v>
      </c>
    </row>
    <row r="803" spans="1:48" ht="30.95" customHeight="1">
      <c r="A803" s="61"/>
      <c r="B803" s="61"/>
      <c r="C803" s="61"/>
      <c r="D803" s="61"/>
      <c r="E803" s="104"/>
      <c r="F803" s="104"/>
      <c r="G803" s="104"/>
      <c r="H803" s="104"/>
      <c r="I803" s="104"/>
      <c r="J803" s="104"/>
      <c r="K803" s="104"/>
      <c r="L803" s="104"/>
      <c r="M803" s="61"/>
      <c r="Q803" s="54" t="s">
        <v>1178</v>
      </c>
    </row>
    <row r="804" spans="1:48" ht="30.95" customHeight="1">
      <c r="A804" s="61"/>
      <c r="B804" s="61"/>
      <c r="C804" s="61"/>
      <c r="D804" s="61"/>
      <c r="E804" s="104"/>
      <c r="F804" s="104"/>
      <c r="G804" s="104"/>
      <c r="H804" s="104"/>
      <c r="I804" s="104"/>
      <c r="J804" s="104"/>
      <c r="K804" s="104"/>
      <c r="L804" s="104"/>
      <c r="M804" s="61"/>
      <c r="Q804" s="54" t="s">
        <v>1178</v>
      </c>
    </row>
    <row r="805" spans="1:48" ht="30.95" customHeight="1">
      <c r="A805" s="61"/>
      <c r="B805" s="61"/>
      <c r="C805" s="61"/>
      <c r="D805" s="61"/>
      <c r="E805" s="104"/>
      <c r="F805" s="104"/>
      <c r="G805" s="104"/>
      <c r="H805" s="104"/>
      <c r="I805" s="104"/>
      <c r="J805" s="104"/>
      <c r="K805" s="104"/>
      <c r="L805" s="104"/>
      <c r="M805" s="61"/>
      <c r="Q805" s="54" t="s">
        <v>1178</v>
      </c>
    </row>
    <row r="806" spans="1:48" ht="30.95" customHeight="1">
      <c r="A806" s="61"/>
      <c r="B806" s="61"/>
      <c r="C806" s="61"/>
      <c r="D806" s="61"/>
      <c r="E806" s="104"/>
      <c r="F806" s="104"/>
      <c r="G806" s="104"/>
      <c r="H806" s="104"/>
      <c r="I806" s="104"/>
      <c r="J806" s="104"/>
      <c r="K806" s="104"/>
      <c r="L806" s="104"/>
      <c r="M806" s="61"/>
      <c r="Q806" s="54" t="s">
        <v>1178</v>
      </c>
    </row>
    <row r="807" spans="1:48" ht="30.95" customHeight="1">
      <c r="A807" s="61"/>
      <c r="B807" s="61"/>
      <c r="C807" s="61"/>
      <c r="D807" s="61"/>
      <c r="E807" s="104"/>
      <c r="F807" s="104"/>
      <c r="G807" s="104"/>
      <c r="H807" s="104"/>
      <c r="I807" s="104"/>
      <c r="J807" s="104"/>
      <c r="K807" s="104"/>
      <c r="L807" s="104"/>
      <c r="M807" s="61"/>
      <c r="Q807" s="54" t="s">
        <v>1178</v>
      </c>
    </row>
    <row r="808" spans="1:48" ht="30.95" customHeight="1">
      <c r="A808" s="61"/>
      <c r="B808" s="61"/>
      <c r="C808" s="61"/>
      <c r="D808" s="61"/>
      <c r="E808" s="104"/>
      <c r="F808" s="104"/>
      <c r="G808" s="104"/>
      <c r="H808" s="104"/>
      <c r="I808" s="104"/>
      <c r="J808" s="104"/>
      <c r="K808" s="104"/>
      <c r="L808" s="104"/>
      <c r="M808" s="61"/>
      <c r="Q808" s="54" t="s">
        <v>1178</v>
      </c>
    </row>
    <row r="809" spans="1:48" ht="30.95" customHeight="1">
      <c r="A809" s="61"/>
      <c r="B809" s="61"/>
      <c r="C809" s="61"/>
      <c r="D809" s="61"/>
      <c r="E809" s="104"/>
      <c r="F809" s="104"/>
      <c r="G809" s="104"/>
      <c r="H809" s="104"/>
      <c r="I809" s="104"/>
      <c r="J809" s="104"/>
      <c r="K809" s="104"/>
      <c r="L809" s="104"/>
      <c r="M809" s="61"/>
      <c r="Q809" s="54" t="s">
        <v>1178</v>
      </c>
    </row>
    <row r="810" spans="1:48" ht="30.95" customHeight="1">
      <c r="A810" s="61"/>
      <c r="B810" s="61"/>
      <c r="C810" s="61"/>
      <c r="D810" s="61"/>
      <c r="E810" s="104"/>
      <c r="F810" s="104"/>
      <c r="G810" s="104"/>
      <c r="H810" s="104"/>
      <c r="I810" s="104"/>
      <c r="J810" s="104"/>
      <c r="K810" s="104"/>
      <c r="L810" s="104"/>
      <c r="M810" s="61"/>
      <c r="Q810" s="54" t="s">
        <v>1178</v>
      </c>
    </row>
    <row r="811" spans="1:48" ht="30.95" customHeight="1">
      <c r="A811" s="61"/>
      <c r="B811" s="61"/>
      <c r="C811" s="61"/>
      <c r="D811" s="61"/>
      <c r="E811" s="104"/>
      <c r="F811" s="104"/>
      <c r="G811" s="104"/>
      <c r="H811" s="104"/>
      <c r="I811" s="104"/>
      <c r="J811" s="104"/>
      <c r="K811" s="104"/>
      <c r="L811" s="104"/>
      <c r="M811" s="61"/>
      <c r="Q811" s="54" t="s">
        <v>1178</v>
      </c>
    </row>
    <row r="812" spans="1:48" ht="30.95" customHeight="1">
      <c r="A812" s="61"/>
      <c r="B812" s="61"/>
      <c r="C812" s="61"/>
      <c r="D812" s="61"/>
      <c r="E812" s="104"/>
      <c r="F812" s="104"/>
      <c r="G812" s="104"/>
      <c r="H812" s="104"/>
      <c r="I812" s="104"/>
      <c r="J812" s="104"/>
      <c r="K812" s="104"/>
      <c r="L812" s="104"/>
      <c r="M812" s="61"/>
      <c r="Q812" s="54" t="s">
        <v>1178</v>
      </c>
    </row>
    <row r="813" spans="1:48" ht="30.95" customHeight="1">
      <c r="A813" s="61"/>
      <c r="B813" s="61"/>
      <c r="C813" s="61"/>
      <c r="D813" s="61"/>
      <c r="E813" s="104"/>
      <c r="F813" s="104"/>
      <c r="G813" s="104"/>
      <c r="H813" s="104"/>
      <c r="I813" s="104"/>
      <c r="J813" s="104"/>
      <c r="K813" s="104"/>
      <c r="L813" s="104"/>
      <c r="M813" s="61"/>
      <c r="Q813" s="54" t="s">
        <v>1178</v>
      </c>
    </row>
    <row r="814" spans="1:48" ht="30.95" customHeight="1">
      <c r="A814" s="61"/>
      <c r="B814" s="61"/>
      <c r="C814" s="61"/>
      <c r="D814" s="61"/>
      <c r="E814" s="104"/>
      <c r="F814" s="104"/>
      <c r="G814" s="104"/>
      <c r="H814" s="104"/>
      <c r="I814" s="104"/>
      <c r="J814" s="104"/>
      <c r="K814" s="104"/>
      <c r="L814" s="104"/>
      <c r="M814" s="61"/>
      <c r="Q814" s="54" t="s">
        <v>1178</v>
      </c>
    </row>
    <row r="815" spans="1:48" ht="30.95" customHeight="1">
      <c r="A815" s="61"/>
      <c r="B815" s="61"/>
      <c r="C815" s="61"/>
      <c r="D815" s="61"/>
      <c r="E815" s="104"/>
      <c r="F815" s="104"/>
      <c r="G815" s="104"/>
      <c r="H815" s="104"/>
      <c r="I815" s="104"/>
      <c r="J815" s="104"/>
      <c r="K815" s="104"/>
      <c r="L815" s="104"/>
      <c r="M815" s="61"/>
      <c r="Q815" s="54" t="s">
        <v>1178</v>
      </c>
    </row>
    <row r="816" spans="1:48" ht="30.95" customHeight="1">
      <c r="A816" s="61"/>
      <c r="B816" s="61"/>
      <c r="C816" s="61"/>
      <c r="D816" s="61"/>
      <c r="E816" s="104"/>
      <c r="F816" s="104"/>
      <c r="G816" s="104"/>
      <c r="H816" s="104"/>
      <c r="I816" s="104"/>
      <c r="J816" s="104"/>
      <c r="K816" s="104"/>
      <c r="L816" s="104"/>
      <c r="M816" s="61"/>
      <c r="Q816" s="54" t="s">
        <v>1178</v>
      </c>
    </row>
    <row r="817" spans="1:48" ht="30.95" customHeight="1">
      <c r="A817" s="61"/>
      <c r="B817" s="61"/>
      <c r="C817" s="61"/>
      <c r="D817" s="61"/>
      <c r="E817" s="104"/>
      <c r="F817" s="104"/>
      <c r="G817" s="104"/>
      <c r="H817" s="104"/>
      <c r="I817" s="104"/>
      <c r="J817" s="104"/>
      <c r="K817" s="104"/>
      <c r="L817" s="104"/>
      <c r="M817" s="61"/>
      <c r="Q817" s="54" t="s">
        <v>1178</v>
      </c>
    </row>
    <row r="818" spans="1:48" ht="30.95" customHeight="1">
      <c r="A818" s="61"/>
      <c r="B818" s="61"/>
      <c r="C818" s="61"/>
      <c r="D818" s="61"/>
      <c r="E818" s="104"/>
      <c r="F818" s="104"/>
      <c r="G818" s="104"/>
      <c r="H818" s="104"/>
      <c r="I818" s="104"/>
      <c r="J818" s="104"/>
      <c r="K818" s="104"/>
      <c r="L818" s="104"/>
      <c r="M818" s="61"/>
      <c r="Q818" s="54" t="s">
        <v>1178</v>
      </c>
    </row>
    <row r="819" spans="1:48" ht="30.95" customHeight="1">
      <c r="A819" s="60" t="s">
        <v>77</v>
      </c>
      <c r="B819" s="61"/>
      <c r="C819" s="61"/>
      <c r="D819" s="61"/>
      <c r="E819" s="104"/>
      <c r="F819" s="104"/>
      <c r="G819" s="104"/>
      <c r="H819" s="104"/>
      <c r="I819" s="104"/>
      <c r="J819" s="104"/>
      <c r="K819" s="104"/>
      <c r="L819" s="104"/>
      <c r="M819" s="61"/>
      <c r="N819" s="50" t="s">
        <v>78</v>
      </c>
    </row>
    <row r="820" spans="1:48" ht="30.95" customHeight="1">
      <c r="A820" s="60" t="s">
        <v>1190</v>
      </c>
      <c r="B820" s="60" t="s">
        <v>8785</v>
      </c>
      <c r="C820" s="61"/>
      <c r="D820" s="61"/>
      <c r="E820" s="104"/>
      <c r="F820" s="104"/>
      <c r="G820" s="104"/>
      <c r="H820" s="104"/>
      <c r="I820" s="104"/>
      <c r="J820" s="104"/>
      <c r="K820" s="104"/>
      <c r="L820" s="104"/>
      <c r="M820" s="61"/>
      <c r="Q820" s="54" t="s">
        <v>1191</v>
      </c>
    </row>
    <row r="821" spans="1:48" ht="30.95" customHeight="1">
      <c r="A821" s="60" t="s">
        <v>1192</v>
      </c>
      <c r="B821" s="60" t="s">
        <v>47</v>
      </c>
      <c r="C821" s="60" t="s">
        <v>1180</v>
      </c>
      <c r="D821" s="61">
        <v>4589.9458999999997</v>
      </c>
      <c r="E821" s="104"/>
      <c r="F821" s="104"/>
      <c r="G821" s="104"/>
      <c r="H821" s="104"/>
      <c r="I821" s="104"/>
      <c r="J821" s="104"/>
      <c r="K821" s="104"/>
      <c r="L821" s="104"/>
      <c r="M821" s="60" t="s">
        <v>2229</v>
      </c>
      <c r="N821" s="54" t="s">
        <v>8797</v>
      </c>
      <c r="O821" s="54" t="s">
        <v>47</v>
      </c>
      <c r="P821" s="54" t="s">
        <v>47</v>
      </c>
      <c r="Q821" s="54" t="s">
        <v>1191</v>
      </c>
      <c r="R821" s="54" t="s">
        <v>56</v>
      </c>
      <c r="S821" s="54" t="s">
        <v>56</v>
      </c>
      <c r="T821" s="54" t="s">
        <v>55</v>
      </c>
      <c r="X821" s="50">
        <v>1</v>
      </c>
      <c r="AR821" s="54" t="s">
        <v>47</v>
      </c>
      <c r="AS821" s="54" t="s">
        <v>47</v>
      </c>
      <c r="AU821" s="54" t="s">
        <v>8798</v>
      </c>
      <c r="AV821" s="50">
        <v>123</v>
      </c>
    </row>
    <row r="822" spans="1:48" ht="30.95" customHeight="1">
      <c r="A822" s="60" t="s">
        <v>1188</v>
      </c>
      <c r="B822" s="60" t="s">
        <v>1189</v>
      </c>
      <c r="C822" s="60" t="s">
        <v>352</v>
      </c>
      <c r="D822" s="61">
        <v>1</v>
      </c>
      <c r="E822" s="104"/>
      <c r="F822" s="104"/>
      <c r="G822" s="104"/>
      <c r="H822" s="104"/>
      <c r="I822" s="104"/>
      <c r="J822" s="104"/>
      <c r="K822" s="104"/>
      <c r="L822" s="104"/>
      <c r="M822" s="60" t="s">
        <v>2229</v>
      </c>
      <c r="N822" s="54" t="s">
        <v>8795</v>
      </c>
      <c r="O822" s="54" t="s">
        <v>47</v>
      </c>
      <c r="P822" s="54" t="s">
        <v>47</v>
      </c>
      <c r="Q822" s="54" t="s">
        <v>1191</v>
      </c>
      <c r="R822" s="54" t="s">
        <v>56</v>
      </c>
      <c r="S822" s="54" t="s">
        <v>56</v>
      </c>
      <c r="T822" s="54" t="s">
        <v>56</v>
      </c>
      <c r="U822" s="50">
        <v>0</v>
      </c>
      <c r="V822" s="50">
        <v>2</v>
      </c>
      <c r="W822" s="50">
        <v>5.4000000000000003E-3</v>
      </c>
      <c r="AR822" s="54" t="s">
        <v>47</v>
      </c>
      <c r="AS822" s="54" t="s">
        <v>47</v>
      </c>
      <c r="AU822" s="54" t="s">
        <v>8799</v>
      </c>
      <c r="AV822" s="50">
        <v>124</v>
      </c>
    </row>
    <row r="823" spans="1:48" ht="30.95" customHeight="1">
      <c r="A823" s="61"/>
      <c r="B823" s="61"/>
      <c r="C823" s="61"/>
      <c r="D823" s="61"/>
      <c r="E823" s="104"/>
      <c r="F823" s="104"/>
      <c r="G823" s="104"/>
      <c r="H823" s="104"/>
      <c r="I823" s="104"/>
      <c r="J823" s="104"/>
      <c r="K823" s="104"/>
      <c r="L823" s="104"/>
      <c r="M823" s="61"/>
      <c r="Q823" s="54" t="s">
        <v>1191</v>
      </c>
    </row>
    <row r="824" spans="1:48" ht="30.95" customHeight="1">
      <c r="A824" s="61"/>
      <c r="B824" s="61"/>
      <c r="C824" s="61"/>
      <c r="D824" s="61"/>
      <c r="E824" s="104"/>
      <c r="F824" s="104"/>
      <c r="G824" s="104"/>
      <c r="H824" s="104"/>
      <c r="I824" s="104"/>
      <c r="J824" s="104"/>
      <c r="K824" s="104"/>
      <c r="L824" s="104"/>
      <c r="M824" s="61"/>
      <c r="Q824" s="54" t="s">
        <v>1191</v>
      </c>
    </row>
    <row r="825" spans="1:48" ht="30.95" customHeight="1">
      <c r="A825" s="61"/>
      <c r="B825" s="61"/>
      <c r="C825" s="61"/>
      <c r="D825" s="61"/>
      <c r="E825" s="104"/>
      <c r="F825" s="104"/>
      <c r="G825" s="104"/>
      <c r="H825" s="104"/>
      <c r="I825" s="104"/>
      <c r="J825" s="104"/>
      <c r="K825" s="104"/>
      <c r="L825" s="104"/>
      <c r="M825" s="61"/>
      <c r="Q825" s="54" t="s">
        <v>1191</v>
      </c>
    </row>
    <row r="826" spans="1:48" ht="30.95" customHeight="1">
      <c r="A826" s="61"/>
      <c r="B826" s="61"/>
      <c r="C826" s="61"/>
      <c r="D826" s="61"/>
      <c r="E826" s="104"/>
      <c r="F826" s="104"/>
      <c r="G826" s="104"/>
      <c r="H826" s="104"/>
      <c r="I826" s="104"/>
      <c r="J826" s="104"/>
      <c r="K826" s="104"/>
      <c r="L826" s="104"/>
      <c r="M826" s="61"/>
      <c r="Q826" s="54" t="s">
        <v>1191</v>
      </c>
    </row>
    <row r="827" spans="1:48" ht="30.95" customHeight="1">
      <c r="A827" s="61"/>
      <c r="B827" s="61"/>
      <c r="C827" s="61"/>
      <c r="D827" s="61"/>
      <c r="E827" s="104"/>
      <c r="F827" s="104"/>
      <c r="G827" s="104"/>
      <c r="H827" s="104"/>
      <c r="I827" s="104"/>
      <c r="J827" s="104"/>
      <c r="K827" s="104"/>
      <c r="L827" s="104"/>
      <c r="M827" s="61"/>
      <c r="Q827" s="54" t="s">
        <v>1191</v>
      </c>
    </row>
    <row r="828" spans="1:48" ht="30.95" customHeight="1">
      <c r="A828" s="61"/>
      <c r="B828" s="61"/>
      <c r="C828" s="61"/>
      <c r="D828" s="61"/>
      <c r="E828" s="104"/>
      <c r="F828" s="104"/>
      <c r="G828" s="104"/>
      <c r="H828" s="104"/>
      <c r="I828" s="104"/>
      <c r="J828" s="104"/>
      <c r="K828" s="104"/>
      <c r="L828" s="104"/>
      <c r="M828" s="61"/>
      <c r="Q828" s="54" t="s">
        <v>1191</v>
      </c>
    </row>
    <row r="829" spans="1:48" ht="30.95" customHeight="1">
      <c r="A829" s="61"/>
      <c r="B829" s="61"/>
      <c r="C829" s="61"/>
      <c r="D829" s="61"/>
      <c r="E829" s="104"/>
      <c r="F829" s="104"/>
      <c r="G829" s="104"/>
      <c r="H829" s="104"/>
      <c r="I829" s="104"/>
      <c r="J829" s="104"/>
      <c r="K829" s="104"/>
      <c r="L829" s="104"/>
      <c r="M829" s="61"/>
      <c r="Q829" s="54" t="s">
        <v>1191</v>
      </c>
    </row>
    <row r="830" spans="1:48" ht="30.95" customHeight="1">
      <c r="A830" s="61"/>
      <c r="B830" s="61"/>
      <c r="C830" s="61"/>
      <c r="D830" s="61"/>
      <c r="E830" s="104"/>
      <c r="F830" s="104"/>
      <c r="G830" s="104"/>
      <c r="H830" s="104"/>
      <c r="I830" s="104"/>
      <c r="J830" s="104"/>
      <c r="K830" s="104"/>
      <c r="L830" s="104"/>
      <c r="M830" s="61"/>
      <c r="Q830" s="54" t="s">
        <v>1191</v>
      </c>
    </row>
    <row r="831" spans="1:48" ht="30.95" customHeight="1">
      <c r="A831" s="61"/>
      <c r="B831" s="61"/>
      <c r="C831" s="61"/>
      <c r="D831" s="61"/>
      <c r="E831" s="104"/>
      <c r="F831" s="104"/>
      <c r="G831" s="104"/>
      <c r="H831" s="104"/>
      <c r="I831" s="104"/>
      <c r="J831" s="104"/>
      <c r="K831" s="104"/>
      <c r="L831" s="104"/>
      <c r="M831" s="61"/>
      <c r="Q831" s="54" t="s">
        <v>1191</v>
      </c>
    </row>
    <row r="832" spans="1:48" ht="30.95" customHeight="1">
      <c r="A832" s="61"/>
      <c r="B832" s="61"/>
      <c r="C832" s="61"/>
      <c r="D832" s="61"/>
      <c r="E832" s="104"/>
      <c r="F832" s="104"/>
      <c r="G832" s="104"/>
      <c r="H832" s="104"/>
      <c r="I832" s="104"/>
      <c r="J832" s="104"/>
      <c r="K832" s="104"/>
      <c r="L832" s="104"/>
      <c r="M832" s="61"/>
      <c r="Q832" s="54" t="s">
        <v>1191</v>
      </c>
    </row>
    <row r="833" spans="1:48" ht="30.95" customHeight="1">
      <c r="A833" s="61"/>
      <c r="B833" s="61"/>
      <c r="C833" s="61"/>
      <c r="D833" s="61"/>
      <c r="E833" s="104"/>
      <c r="F833" s="104"/>
      <c r="G833" s="104"/>
      <c r="H833" s="104"/>
      <c r="I833" s="104"/>
      <c r="J833" s="104"/>
      <c r="K833" s="104"/>
      <c r="L833" s="104"/>
      <c r="M833" s="61"/>
      <c r="Q833" s="54" t="s">
        <v>1191</v>
      </c>
    </row>
    <row r="834" spans="1:48" ht="30.95" customHeight="1">
      <c r="A834" s="61"/>
      <c r="B834" s="61"/>
      <c r="C834" s="61"/>
      <c r="D834" s="61"/>
      <c r="E834" s="104"/>
      <c r="F834" s="104"/>
      <c r="G834" s="104"/>
      <c r="H834" s="104"/>
      <c r="I834" s="104"/>
      <c r="J834" s="104"/>
      <c r="K834" s="104"/>
      <c r="L834" s="104"/>
      <c r="M834" s="61"/>
      <c r="Q834" s="54" t="s">
        <v>1191</v>
      </c>
    </row>
    <row r="835" spans="1:48" ht="30.95" customHeight="1">
      <c r="A835" s="61"/>
      <c r="B835" s="61"/>
      <c r="C835" s="61"/>
      <c r="D835" s="61"/>
      <c r="E835" s="104"/>
      <c r="F835" s="104"/>
      <c r="G835" s="104"/>
      <c r="H835" s="104"/>
      <c r="I835" s="104"/>
      <c r="J835" s="104"/>
      <c r="K835" s="104"/>
      <c r="L835" s="104"/>
      <c r="M835" s="61"/>
      <c r="Q835" s="54" t="s">
        <v>1191</v>
      </c>
    </row>
    <row r="836" spans="1:48" ht="30.95" customHeight="1">
      <c r="A836" s="61"/>
      <c r="B836" s="61"/>
      <c r="C836" s="61"/>
      <c r="D836" s="61"/>
      <c r="E836" s="104"/>
      <c r="F836" s="104"/>
      <c r="G836" s="104"/>
      <c r="H836" s="104"/>
      <c r="I836" s="104"/>
      <c r="J836" s="104"/>
      <c r="K836" s="104"/>
      <c r="L836" s="104"/>
      <c r="M836" s="61"/>
      <c r="Q836" s="54" t="s">
        <v>1191</v>
      </c>
    </row>
    <row r="837" spans="1:48" ht="30.95" customHeight="1">
      <c r="A837" s="61"/>
      <c r="B837" s="61"/>
      <c r="C837" s="61"/>
      <c r="D837" s="61"/>
      <c r="E837" s="104"/>
      <c r="F837" s="104"/>
      <c r="G837" s="104"/>
      <c r="H837" s="104"/>
      <c r="I837" s="104"/>
      <c r="J837" s="104"/>
      <c r="K837" s="104"/>
      <c r="L837" s="104"/>
      <c r="M837" s="61"/>
      <c r="Q837" s="54" t="s">
        <v>1191</v>
      </c>
    </row>
    <row r="838" spans="1:48" ht="30.95" customHeight="1">
      <c r="A838" s="61"/>
      <c r="B838" s="61"/>
      <c r="C838" s="61"/>
      <c r="D838" s="61"/>
      <c r="E838" s="104"/>
      <c r="F838" s="104"/>
      <c r="G838" s="104"/>
      <c r="H838" s="104"/>
      <c r="I838" s="104"/>
      <c r="J838" s="104"/>
      <c r="K838" s="104"/>
      <c r="L838" s="104"/>
      <c r="M838" s="61"/>
      <c r="Q838" s="54" t="s">
        <v>1191</v>
      </c>
    </row>
    <row r="839" spans="1:48" ht="30.95" customHeight="1">
      <c r="A839" s="61"/>
      <c r="B839" s="61"/>
      <c r="C839" s="61"/>
      <c r="D839" s="61"/>
      <c r="E839" s="104"/>
      <c r="F839" s="104"/>
      <c r="G839" s="104"/>
      <c r="H839" s="104"/>
      <c r="I839" s="104"/>
      <c r="J839" s="104"/>
      <c r="K839" s="104"/>
      <c r="L839" s="104"/>
      <c r="M839" s="61"/>
      <c r="Q839" s="54" t="s">
        <v>1191</v>
      </c>
    </row>
    <row r="840" spans="1:48" ht="30.95" customHeight="1">
      <c r="A840" s="61"/>
      <c r="B840" s="61"/>
      <c r="C840" s="61"/>
      <c r="D840" s="61"/>
      <c r="E840" s="104"/>
      <c r="F840" s="104"/>
      <c r="G840" s="104"/>
      <c r="H840" s="104"/>
      <c r="I840" s="104"/>
      <c r="J840" s="104"/>
      <c r="K840" s="104"/>
      <c r="L840" s="104"/>
      <c r="M840" s="61"/>
      <c r="Q840" s="54" t="s">
        <v>1191</v>
      </c>
    </row>
    <row r="841" spans="1:48" ht="30.95" customHeight="1">
      <c r="A841" s="61"/>
      <c r="B841" s="61"/>
      <c r="C841" s="61"/>
      <c r="D841" s="61"/>
      <c r="E841" s="104"/>
      <c r="F841" s="104"/>
      <c r="G841" s="104"/>
      <c r="H841" s="104"/>
      <c r="I841" s="104"/>
      <c r="J841" s="104"/>
      <c r="K841" s="104"/>
      <c r="L841" s="104"/>
      <c r="M841" s="61"/>
      <c r="Q841" s="54" t="s">
        <v>1191</v>
      </c>
    </row>
    <row r="842" spans="1:48" ht="30.95" customHeight="1">
      <c r="A842" s="61"/>
      <c r="B842" s="61"/>
      <c r="C842" s="61"/>
      <c r="D842" s="61"/>
      <c r="E842" s="104"/>
      <c r="F842" s="104"/>
      <c r="G842" s="104"/>
      <c r="H842" s="104"/>
      <c r="I842" s="104"/>
      <c r="J842" s="104"/>
      <c r="K842" s="104"/>
      <c r="L842" s="104"/>
      <c r="M842" s="61"/>
      <c r="Q842" s="54" t="s">
        <v>1191</v>
      </c>
    </row>
    <row r="843" spans="1:48" ht="30.95" customHeight="1">
      <c r="A843" s="60" t="s">
        <v>77</v>
      </c>
      <c r="B843" s="61"/>
      <c r="C843" s="61"/>
      <c r="D843" s="61"/>
      <c r="E843" s="104"/>
      <c r="F843" s="104"/>
      <c r="G843" s="104"/>
      <c r="H843" s="104"/>
      <c r="I843" s="104"/>
      <c r="J843" s="104"/>
      <c r="K843" s="104"/>
      <c r="L843" s="104"/>
      <c r="M843" s="61"/>
      <c r="N843" s="50" t="s">
        <v>78</v>
      </c>
    </row>
    <row r="844" spans="1:48" ht="30.95" customHeight="1">
      <c r="A844" s="60" t="s">
        <v>1197</v>
      </c>
      <c r="B844" s="60" t="s">
        <v>8800</v>
      </c>
      <c r="C844" s="61"/>
      <c r="D844" s="61"/>
      <c r="E844" s="104"/>
      <c r="F844" s="104"/>
      <c r="G844" s="104"/>
      <c r="H844" s="104"/>
      <c r="I844" s="104"/>
      <c r="J844" s="104"/>
      <c r="K844" s="104"/>
      <c r="L844" s="104"/>
      <c r="M844" s="61"/>
      <c r="Q844" s="54" t="s">
        <v>1198</v>
      </c>
    </row>
    <row r="845" spans="1:48" ht="30.95" customHeight="1">
      <c r="A845" s="60" t="s">
        <v>1199</v>
      </c>
      <c r="B845" s="60" t="s">
        <v>1200</v>
      </c>
      <c r="C845" s="60" t="s">
        <v>168</v>
      </c>
      <c r="D845" s="61">
        <v>35</v>
      </c>
      <c r="E845" s="104"/>
      <c r="F845" s="104"/>
      <c r="G845" s="104"/>
      <c r="H845" s="104"/>
      <c r="I845" s="104"/>
      <c r="J845" s="104"/>
      <c r="K845" s="104"/>
      <c r="L845" s="104"/>
      <c r="M845" s="60" t="s">
        <v>1201</v>
      </c>
      <c r="N845" s="54" t="s">
        <v>8801</v>
      </c>
      <c r="O845" s="54" t="s">
        <v>47</v>
      </c>
      <c r="P845" s="54" t="s">
        <v>47</v>
      </c>
      <c r="Q845" s="54" t="s">
        <v>1198</v>
      </c>
      <c r="R845" s="54" t="s">
        <v>56</v>
      </c>
      <c r="S845" s="54" t="s">
        <v>56</v>
      </c>
      <c r="T845" s="54" t="s">
        <v>55</v>
      </c>
      <c r="X845" s="50">
        <v>1</v>
      </c>
      <c r="AR845" s="54" t="s">
        <v>47</v>
      </c>
      <c r="AS845" s="54" t="s">
        <v>47</v>
      </c>
      <c r="AU845" s="54" t="s">
        <v>8802</v>
      </c>
      <c r="AV845" s="50">
        <v>65</v>
      </c>
    </row>
    <row r="846" spans="1:48" ht="30.95" customHeight="1">
      <c r="A846" s="60" t="s">
        <v>1199</v>
      </c>
      <c r="B846" s="60" t="s">
        <v>1202</v>
      </c>
      <c r="C846" s="60" t="s">
        <v>168</v>
      </c>
      <c r="D846" s="61">
        <v>97</v>
      </c>
      <c r="E846" s="104"/>
      <c r="F846" s="104"/>
      <c r="G846" s="104"/>
      <c r="H846" s="104"/>
      <c r="I846" s="104"/>
      <c r="J846" s="104"/>
      <c r="K846" s="104"/>
      <c r="L846" s="104"/>
      <c r="M846" s="60" t="s">
        <v>1203</v>
      </c>
      <c r="N846" s="54" t="s">
        <v>8803</v>
      </c>
      <c r="O846" s="54" t="s">
        <v>47</v>
      </c>
      <c r="P846" s="54" t="s">
        <v>47</v>
      </c>
      <c r="Q846" s="54" t="s">
        <v>1198</v>
      </c>
      <c r="R846" s="54" t="s">
        <v>56</v>
      </c>
      <c r="S846" s="54" t="s">
        <v>56</v>
      </c>
      <c r="T846" s="54" t="s">
        <v>55</v>
      </c>
      <c r="X846" s="50">
        <v>1</v>
      </c>
      <c r="AR846" s="54" t="s">
        <v>47</v>
      </c>
      <c r="AS846" s="54" t="s">
        <v>47</v>
      </c>
      <c r="AU846" s="54" t="s">
        <v>8804</v>
      </c>
      <c r="AV846" s="50">
        <v>66</v>
      </c>
    </row>
    <row r="847" spans="1:48" ht="30.95" customHeight="1">
      <c r="A847" s="60" t="s">
        <v>1199</v>
      </c>
      <c r="B847" s="60" t="s">
        <v>1204</v>
      </c>
      <c r="C847" s="60" t="s">
        <v>168</v>
      </c>
      <c r="D847" s="61">
        <v>2310</v>
      </c>
      <c r="E847" s="104"/>
      <c r="F847" s="104"/>
      <c r="G847" s="104"/>
      <c r="H847" s="104"/>
      <c r="I847" s="104"/>
      <c r="J847" s="104"/>
      <c r="K847" s="104"/>
      <c r="L847" s="104"/>
      <c r="M847" s="60" t="s">
        <v>1205</v>
      </c>
      <c r="N847" s="54" t="s">
        <v>8805</v>
      </c>
      <c r="O847" s="54" t="s">
        <v>47</v>
      </c>
      <c r="P847" s="54" t="s">
        <v>47</v>
      </c>
      <c r="Q847" s="54" t="s">
        <v>1198</v>
      </c>
      <c r="R847" s="54" t="s">
        <v>56</v>
      </c>
      <c r="S847" s="54" t="s">
        <v>56</v>
      </c>
      <c r="T847" s="54" t="s">
        <v>55</v>
      </c>
      <c r="X847" s="50">
        <v>1</v>
      </c>
      <c r="AR847" s="54" t="s">
        <v>47</v>
      </c>
      <c r="AS847" s="54" t="s">
        <v>47</v>
      </c>
      <c r="AU847" s="54" t="s">
        <v>8806</v>
      </c>
      <c r="AV847" s="50">
        <v>67</v>
      </c>
    </row>
    <row r="848" spans="1:48" ht="30.95" customHeight="1">
      <c r="A848" s="60" t="s">
        <v>1188</v>
      </c>
      <c r="B848" s="60" t="s">
        <v>1189</v>
      </c>
      <c r="C848" s="60" t="s">
        <v>352</v>
      </c>
      <c r="D848" s="61">
        <v>1</v>
      </c>
      <c r="E848" s="104"/>
      <c r="F848" s="104"/>
      <c r="G848" s="104"/>
      <c r="H848" s="104"/>
      <c r="I848" s="104"/>
      <c r="J848" s="104"/>
      <c r="K848" s="104"/>
      <c r="L848" s="104"/>
      <c r="M848" s="60" t="s">
        <v>1205</v>
      </c>
      <c r="N848" s="54" t="s">
        <v>8795</v>
      </c>
      <c r="O848" s="54" t="s">
        <v>47</v>
      </c>
      <c r="P848" s="54" t="s">
        <v>47</v>
      </c>
      <c r="Q848" s="54" t="s">
        <v>1198</v>
      </c>
      <c r="R848" s="54" t="s">
        <v>56</v>
      </c>
      <c r="S848" s="54" t="s">
        <v>56</v>
      </c>
      <c r="T848" s="54" t="s">
        <v>56</v>
      </c>
      <c r="U848" s="50">
        <v>0</v>
      </c>
      <c r="V848" s="50">
        <v>2</v>
      </c>
      <c r="W848" s="50">
        <v>5.4000000000000003E-3</v>
      </c>
      <c r="AR848" s="54" t="s">
        <v>47</v>
      </c>
      <c r="AS848" s="54" t="s">
        <v>47</v>
      </c>
      <c r="AU848" s="54" t="s">
        <v>8807</v>
      </c>
      <c r="AV848" s="50">
        <v>464</v>
      </c>
    </row>
    <row r="849" spans="1:17" ht="30.95" customHeight="1">
      <c r="A849" s="61"/>
      <c r="B849" s="61"/>
      <c r="C849" s="61"/>
      <c r="D849" s="61"/>
      <c r="E849" s="104"/>
      <c r="F849" s="104"/>
      <c r="G849" s="104"/>
      <c r="H849" s="104"/>
      <c r="I849" s="104"/>
      <c r="J849" s="104"/>
      <c r="K849" s="104"/>
      <c r="L849" s="104"/>
      <c r="M849" s="61"/>
      <c r="Q849" s="54" t="s">
        <v>1198</v>
      </c>
    </row>
    <row r="850" spans="1:17" ht="30.95" customHeight="1">
      <c r="A850" s="61"/>
      <c r="B850" s="61"/>
      <c r="C850" s="61"/>
      <c r="D850" s="61"/>
      <c r="E850" s="104"/>
      <c r="F850" s="104"/>
      <c r="G850" s="104"/>
      <c r="H850" s="104"/>
      <c r="I850" s="104"/>
      <c r="J850" s="104"/>
      <c r="K850" s="104"/>
      <c r="L850" s="104"/>
      <c r="M850" s="61"/>
      <c r="Q850" s="54" t="s">
        <v>1198</v>
      </c>
    </row>
    <row r="851" spans="1:17" ht="30.95" customHeight="1">
      <c r="A851" s="61"/>
      <c r="B851" s="61"/>
      <c r="C851" s="61"/>
      <c r="D851" s="61"/>
      <c r="E851" s="104"/>
      <c r="F851" s="104"/>
      <c r="G851" s="104"/>
      <c r="H851" s="104"/>
      <c r="I851" s="104"/>
      <c r="J851" s="104"/>
      <c r="K851" s="104"/>
      <c r="L851" s="104"/>
      <c r="M851" s="61"/>
      <c r="Q851" s="54" t="s">
        <v>1198</v>
      </c>
    </row>
    <row r="852" spans="1:17" ht="30.95" customHeight="1">
      <c r="A852" s="61"/>
      <c r="B852" s="61"/>
      <c r="C852" s="61"/>
      <c r="D852" s="61"/>
      <c r="E852" s="104"/>
      <c r="F852" s="104"/>
      <c r="G852" s="104"/>
      <c r="H852" s="104"/>
      <c r="I852" s="104"/>
      <c r="J852" s="104"/>
      <c r="K852" s="104"/>
      <c r="L852" s="104"/>
      <c r="M852" s="61"/>
      <c r="Q852" s="54" t="s">
        <v>1198</v>
      </c>
    </row>
    <row r="853" spans="1:17" ht="30.95" customHeight="1">
      <c r="A853" s="61"/>
      <c r="B853" s="61"/>
      <c r="C853" s="61"/>
      <c r="D853" s="61"/>
      <c r="E853" s="104"/>
      <c r="F853" s="104"/>
      <c r="G853" s="104"/>
      <c r="H853" s="104"/>
      <c r="I853" s="104"/>
      <c r="J853" s="104"/>
      <c r="K853" s="104"/>
      <c r="L853" s="104"/>
      <c r="M853" s="61"/>
      <c r="Q853" s="54" t="s">
        <v>1198</v>
      </c>
    </row>
    <row r="854" spans="1:17" ht="30.95" customHeight="1">
      <c r="A854" s="61"/>
      <c r="B854" s="61"/>
      <c r="C854" s="61"/>
      <c r="D854" s="61"/>
      <c r="E854" s="104"/>
      <c r="F854" s="104"/>
      <c r="G854" s="104"/>
      <c r="H854" s="104"/>
      <c r="I854" s="104"/>
      <c r="J854" s="104"/>
      <c r="K854" s="104"/>
      <c r="L854" s="104"/>
      <c r="M854" s="61"/>
      <c r="Q854" s="54" t="s">
        <v>1198</v>
      </c>
    </row>
    <row r="855" spans="1:17" ht="30.95" customHeight="1">
      <c r="A855" s="61"/>
      <c r="B855" s="61"/>
      <c r="C855" s="61"/>
      <c r="D855" s="61"/>
      <c r="E855" s="104"/>
      <c r="F855" s="104"/>
      <c r="G855" s="104"/>
      <c r="H855" s="104"/>
      <c r="I855" s="104"/>
      <c r="J855" s="104"/>
      <c r="K855" s="104"/>
      <c r="L855" s="104"/>
      <c r="M855" s="61"/>
      <c r="Q855" s="54" t="s">
        <v>1198</v>
      </c>
    </row>
    <row r="856" spans="1:17" ht="30.95" customHeight="1">
      <c r="A856" s="61"/>
      <c r="B856" s="61"/>
      <c r="C856" s="61"/>
      <c r="D856" s="61"/>
      <c r="E856" s="104"/>
      <c r="F856" s="104"/>
      <c r="G856" s="104"/>
      <c r="H856" s="104"/>
      <c r="I856" s="104"/>
      <c r="J856" s="104"/>
      <c r="K856" s="104"/>
      <c r="L856" s="104"/>
      <c r="M856" s="61"/>
      <c r="Q856" s="54" t="s">
        <v>1198</v>
      </c>
    </row>
    <row r="857" spans="1:17" ht="30.95" customHeight="1">
      <c r="A857" s="61"/>
      <c r="B857" s="61"/>
      <c r="C857" s="61"/>
      <c r="D857" s="61"/>
      <c r="E857" s="104"/>
      <c r="F857" s="104"/>
      <c r="G857" s="104"/>
      <c r="H857" s="104"/>
      <c r="I857" s="104"/>
      <c r="J857" s="104"/>
      <c r="K857" s="104"/>
      <c r="L857" s="104"/>
      <c r="M857" s="61"/>
      <c r="Q857" s="54" t="s">
        <v>1198</v>
      </c>
    </row>
    <row r="858" spans="1:17" ht="30.95" customHeight="1">
      <c r="A858" s="61"/>
      <c r="B858" s="61"/>
      <c r="C858" s="61"/>
      <c r="D858" s="61"/>
      <c r="E858" s="104"/>
      <c r="F858" s="104"/>
      <c r="G858" s="104"/>
      <c r="H858" s="104"/>
      <c r="I858" s="104"/>
      <c r="J858" s="104"/>
      <c r="K858" s="104"/>
      <c r="L858" s="104"/>
      <c r="M858" s="61"/>
      <c r="Q858" s="54" t="s">
        <v>1198</v>
      </c>
    </row>
    <row r="859" spans="1:17" ht="30.95" customHeight="1">
      <c r="A859" s="61"/>
      <c r="B859" s="61"/>
      <c r="C859" s="61"/>
      <c r="D859" s="61"/>
      <c r="E859" s="104"/>
      <c r="F859" s="104"/>
      <c r="G859" s="104"/>
      <c r="H859" s="104"/>
      <c r="I859" s="104"/>
      <c r="J859" s="104"/>
      <c r="K859" s="104"/>
      <c r="L859" s="104"/>
      <c r="M859" s="61"/>
      <c r="Q859" s="54" t="s">
        <v>1198</v>
      </c>
    </row>
    <row r="860" spans="1:17" ht="30.95" customHeight="1">
      <c r="A860" s="61"/>
      <c r="B860" s="61"/>
      <c r="C860" s="61"/>
      <c r="D860" s="61"/>
      <c r="E860" s="104"/>
      <c r="F860" s="104"/>
      <c r="G860" s="104"/>
      <c r="H860" s="104"/>
      <c r="I860" s="104"/>
      <c r="J860" s="104"/>
      <c r="K860" s="104"/>
      <c r="L860" s="104"/>
      <c r="M860" s="61"/>
      <c r="Q860" s="54" t="s">
        <v>1198</v>
      </c>
    </row>
    <row r="861" spans="1:17" ht="30.95" customHeight="1">
      <c r="A861" s="61"/>
      <c r="B861" s="61"/>
      <c r="C861" s="61"/>
      <c r="D861" s="61"/>
      <c r="E861" s="104"/>
      <c r="F861" s="104"/>
      <c r="G861" s="104"/>
      <c r="H861" s="104"/>
      <c r="I861" s="104"/>
      <c r="J861" s="104"/>
      <c r="K861" s="104"/>
      <c r="L861" s="104"/>
      <c r="M861" s="61"/>
      <c r="Q861" s="54" t="s">
        <v>1198</v>
      </c>
    </row>
    <row r="862" spans="1:17" ht="30.95" customHeight="1">
      <c r="A862" s="61"/>
      <c r="B862" s="61"/>
      <c r="C862" s="61"/>
      <c r="D862" s="61"/>
      <c r="E862" s="104"/>
      <c r="F862" s="104"/>
      <c r="G862" s="104"/>
      <c r="H862" s="104"/>
      <c r="I862" s="104"/>
      <c r="J862" s="104"/>
      <c r="K862" s="104"/>
      <c r="L862" s="104"/>
      <c r="M862" s="61"/>
      <c r="Q862" s="54" t="s">
        <v>1198</v>
      </c>
    </row>
    <row r="863" spans="1:17" ht="30.95" customHeight="1">
      <c r="A863" s="61"/>
      <c r="B863" s="61"/>
      <c r="C863" s="61"/>
      <c r="D863" s="61"/>
      <c r="E863" s="104"/>
      <c r="F863" s="104"/>
      <c r="G863" s="104"/>
      <c r="H863" s="104"/>
      <c r="I863" s="104"/>
      <c r="J863" s="104"/>
      <c r="K863" s="104"/>
      <c r="L863" s="104"/>
      <c r="M863" s="61"/>
      <c r="Q863" s="54" t="s">
        <v>1198</v>
      </c>
    </row>
    <row r="864" spans="1:17" ht="30.95" customHeight="1">
      <c r="A864" s="61"/>
      <c r="B864" s="61"/>
      <c r="C864" s="61"/>
      <c r="D864" s="61"/>
      <c r="E864" s="104"/>
      <c r="F864" s="104"/>
      <c r="G864" s="104"/>
      <c r="H864" s="104"/>
      <c r="I864" s="104"/>
      <c r="J864" s="104"/>
      <c r="K864" s="104"/>
      <c r="L864" s="104"/>
      <c r="M864" s="61"/>
      <c r="Q864" s="54" t="s">
        <v>1198</v>
      </c>
    </row>
    <row r="865" spans="1:48" ht="30.95" customHeight="1">
      <c r="A865" s="61"/>
      <c r="B865" s="61"/>
      <c r="C865" s="61"/>
      <c r="D865" s="61"/>
      <c r="E865" s="104"/>
      <c r="F865" s="104"/>
      <c r="G865" s="104"/>
      <c r="H865" s="104"/>
      <c r="I865" s="104"/>
      <c r="J865" s="104"/>
      <c r="K865" s="104"/>
      <c r="L865" s="104"/>
      <c r="M865" s="61"/>
      <c r="Q865" s="54" t="s">
        <v>1198</v>
      </c>
    </row>
    <row r="866" spans="1:48" ht="30.95" customHeight="1">
      <c r="A866" s="61"/>
      <c r="B866" s="61"/>
      <c r="C866" s="61"/>
      <c r="D866" s="61"/>
      <c r="E866" s="104"/>
      <c r="F866" s="104"/>
      <c r="G866" s="104"/>
      <c r="H866" s="104"/>
      <c r="I866" s="104"/>
      <c r="J866" s="104"/>
      <c r="K866" s="104"/>
      <c r="L866" s="104"/>
      <c r="M866" s="61"/>
      <c r="Q866" s="54" t="s">
        <v>1198</v>
      </c>
    </row>
    <row r="867" spans="1:48" ht="30.95" customHeight="1">
      <c r="A867" s="60" t="s">
        <v>77</v>
      </c>
      <c r="B867" s="61"/>
      <c r="C867" s="61"/>
      <c r="D867" s="61"/>
      <c r="E867" s="104"/>
      <c r="F867" s="104"/>
      <c r="G867" s="104"/>
      <c r="H867" s="104"/>
      <c r="I867" s="104"/>
      <c r="J867" s="104"/>
      <c r="K867" s="104"/>
      <c r="L867" s="104"/>
      <c r="M867" s="61"/>
      <c r="N867" s="50" t="s">
        <v>78</v>
      </c>
    </row>
    <row r="868" spans="1:48" ht="30.95" customHeight="1">
      <c r="A868" s="60" t="s">
        <v>1206</v>
      </c>
      <c r="B868" s="60" t="s">
        <v>8808</v>
      </c>
      <c r="C868" s="61"/>
      <c r="D868" s="61"/>
      <c r="E868" s="104"/>
      <c r="F868" s="104"/>
      <c r="G868" s="104"/>
      <c r="H868" s="104"/>
      <c r="I868" s="104"/>
      <c r="J868" s="104"/>
      <c r="K868" s="104"/>
      <c r="L868" s="104"/>
      <c r="M868" s="61"/>
      <c r="Q868" s="54" t="s">
        <v>1207</v>
      </c>
    </row>
    <row r="869" spans="1:48" ht="30.95" customHeight="1">
      <c r="A869" s="60" t="s">
        <v>1208</v>
      </c>
      <c r="B869" s="60" t="s">
        <v>1034</v>
      </c>
      <c r="C869" s="60" t="s">
        <v>1035</v>
      </c>
      <c r="D869" s="61">
        <v>1892</v>
      </c>
      <c r="E869" s="104"/>
      <c r="F869" s="104"/>
      <c r="G869" s="104"/>
      <c r="H869" s="104"/>
      <c r="I869" s="104"/>
      <c r="J869" s="104"/>
      <c r="K869" s="104"/>
      <c r="L869" s="104"/>
      <c r="M869" s="60" t="s">
        <v>1209</v>
      </c>
      <c r="N869" s="54" t="s">
        <v>8809</v>
      </c>
      <c r="O869" s="54" t="s">
        <v>47</v>
      </c>
      <c r="P869" s="54" t="s">
        <v>47</v>
      </c>
      <c r="Q869" s="54" t="s">
        <v>1207</v>
      </c>
      <c r="R869" s="54" t="s">
        <v>56</v>
      </c>
      <c r="S869" s="54" t="s">
        <v>56</v>
      </c>
      <c r="T869" s="54" t="s">
        <v>55</v>
      </c>
      <c r="X869" s="50">
        <v>1</v>
      </c>
      <c r="AR869" s="54" t="s">
        <v>47</v>
      </c>
      <c r="AS869" s="54" t="s">
        <v>47</v>
      </c>
      <c r="AU869" s="54" t="s">
        <v>8810</v>
      </c>
      <c r="AV869" s="50">
        <v>77</v>
      </c>
    </row>
    <row r="870" spans="1:48" ht="30.95" customHeight="1">
      <c r="A870" s="60" t="s">
        <v>1188</v>
      </c>
      <c r="B870" s="60" t="s">
        <v>1189</v>
      </c>
      <c r="C870" s="60" t="s">
        <v>352</v>
      </c>
      <c r="D870" s="61">
        <v>1</v>
      </c>
      <c r="E870" s="104"/>
      <c r="F870" s="104"/>
      <c r="G870" s="104"/>
      <c r="H870" s="104"/>
      <c r="I870" s="104"/>
      <c r="J870" s="104"/>
      <c r="K870" s="104"/>
      <c r="L870" s="104"/>
      <c r="M870" s="60" t="s">
        <v>1209</v>
      </c>
      <c r="N870" s="54" t="s">
        <v>8795</v>
      </c>
      <c r="O870" s="54" t="s">
        <v>47</v>
      </c>
      <c r="P870" s="54" t="s">
        <v>47</v>
      </c>
      <c r="Q870" s="54" t="s">
        <v>1207</v>
      </c>
      <c r="R870" s="54" t="s">
        <v>56</v>
      </c>
      <c r="S870" s="54" t="s">
        <v>56</v>
      </c>
      <c r="T870" s="54" t="s">
        <v>56</v>
      </c>
      <c r="U870" s="50">
        <v>0</v>
      </c>
      <c r="V870" s="50">
        <v>2</v>
      </c>
      <c r="W870" s="50">
        <v>5.4000000000000003E-3</v>
      </c>
      <c r="AR870" s="54" t="s">
        <v>47</v>
      </c>
      <c r="AS870" s="54" t="s">
        <v>47</v>
      </c>
      <c r="AU870" s="54" t="s">
        <v>8811</v>
      </c>
      <c r="AV870" s="50">
        <v>463</v>
      </c>
    </row>
    <row r="871" spans="1:48" ht="30.95" customHeight="1">
      <c r="A871" s="61"/>
      <c r="B871" s="61"/>
      <c r="C871" s="61"/>
      <c r="D871" s="61"/>
      <c r="E871" s="104"/>
      <c r="F871" s="104"/>
      <c r="G871" s="104"/>
      <c r="H871" s="104"/>
      <c r="I871" s="104"/>
      <c r="J871" s="104"/>
      <c r="K871" s="104"/>
      <c r="L871" s="104"/>
      <c r="M871" s="61"/>
      <c r="Q871" s="54" t="s">
        <v>1207</v>
      </c>
    </row>
    <row r="872" spans="1:48" ht="30.95" customHeight="1">
      <c r="A872" s="61"/>
      <c r="B872" s="61"/>
      <c r="C872" s="61"/>
      <c r="D872" s="61"/>
      <c r="E872" s="104"/>
      <c r="F872" s="104"/>
      <c r="G872" s="104"/>
      <c r="H872" s="104"/>
      <c r="I872" s="104"/>
      <c r="J872" s="104"/>
      <c r="K872" s="104"/>
      <c r="L872" s="104"/>
      <c r="M872" s="61"/>
      <c r="Q872" s="54" t="s">
        <v>1207</v>
      </c>
    </row>
    <row r="873" spans="1:48" ht="30.95" customHeight="1">
      <c r="A873" s="61"/>
      <c r="B873" s="61"/>
      <c r="C873" s="61"/>
      <c r="D873" s="61"/>
      <c r="E873" s="104"/>
      <c r="F873" s="104"/>
      <c r="G873" s="104"/>
      <c r="H873" s="104"/>
      <c r="I873" s="104"/>
      <c r="J873" s="104"/>
      <c r="K873" s="104"/>
      <c r="L873" s="104"/>
      <c r="M873" s="61"/>
      <c r="Q873" s="54" t="s">
        <v>1207</v>
      </c>
    </row>
    <row r="874" spans="1:48" ht="30.95" customHeight="1">
      <c r="A874" s="61"/>
      <c r="B874" s="61"/>
      <c r="C874" s="61"/>
      <c r="D874" s="61"/>
      <c r="E874" s="104"/>
      <c r="F874" s="104"/>
      <c r="G874" s="104"/>
      <c r="H874" s="104"/>
      <c r="I874" s="104"/>
      <c r="J874" s="104"/>
      <c r="K874" s="104"/>
      <c r="L874" s="104"/>
      <c r="M874" s="61"/>
      <c r="Q874" s="54" t="s">
        <v>1207</v>
      </c>
    </row>
    <row r="875" spans="1:48" ht="30.95" customHeight="1">
      <c r="A875" s="61"/>
      <c r="B875" s="61"/>
      <c r="C875" s="61"/>
      <c r="D875" s="61"/>
      <c r="E875" s="104"/>
      <c r="F875" s="104"/>
      <c r="G875" s="104"/>
      <c r="H875" s="104"/>
      <c r="I875" s="104"/>
      <c r="J875" s="104"/>
      <c r="K875" s="104"/>
      <c r="L875" s="104"/>
      <c r="M875" s="61"/>
      <c r="Q875" s="54" t="s">
        <v>1207</v>
      </c>
    </row>
    <row r="876" spans="1:48" ht="30.95" customHeight="1">
      <c r="A876" s="61"/>
      <c r="B876" s="61"/>
      <c r="C876" s="61"/>
      <c r="D876" s="61"/>
      <c r="E876" s="104"/>
      <c r="F876" s="104"/>
      <c r="G876" s="104"/>
      <c r="H876" s="104"/>
      <c r="I876" s="104"/>
      <c r="J876" s="104"/>
      <c r="K876" s="104"/>
      <c r="L876" s="104"/>
      <c r="M876" s="61"/>
      <c r="Q876" s="54" t="s">
        <v>1207</v>
      </c>
    </row>
    <row r="877" spans="1:48" ht="30.95" customHeight="1">
      <c r="A877" s="61"/>
      <c r="B877" s="61"/>
      <c r="C877" s="61"/>
      <c r="D877" s="61"/>
      <c r="E877" s="104"/>
      <c r="F877" s="104"/>
      <c r="G877" s="104"/>
      <c r="H877" s="104"/>
      <c r="I877" s="104"/>
      <c r="J877" s="104"/>
      <c r="K877" s="104"/>
      <c r="L877" s="104"/>
      <c r="M877" s="61"/>
      <c r="Q877" s="54" t="s">
        <v>1207</v>
      </c>
    </row>
    <row r="878" spans="1:48" ht="30.95" customHeight="1">
      <c r="A878" s="61"/>
      <c r="B878" s="61"/>
      <c r="C878" s="61"/>
      <c r="D878" s="61"/>
      <c r="E878" s="104"/>
      <c r="F878" s="104"/>
      <c r="G878" s="104"/>
      <c r="H878" s="104"/>
      <c r="I878" s="104"/>
      <c r="J878" s="104"/>
      <c r="K878" s="104"/>
      <c r="L878" s="104"/>
      <c r="M878" s="61"/>
      <c r="Q878" s="54" t="s">
        <v>1207</v>
      </c>
    </row>
    <row r="879" spans="1:48" ht="30.95" customHeight="1">
      <c r="A879" s="61"/>
      <c r="B879" s="61"/>
      <c r="C879" s="61"/>
      <c r="D879" s="61"/>
      <c r="E879" s="104"/>
      <c r="F879" s="104"/>
      <c r="G879" s="104"/>
      <c r="H879" s="104"/>
      <c r="I879" s="104"/>
      <c r="J879" s="104"/>
      <c r="K879" s="104"/>
      <c r="L879" s="104"/>
      <c r="M879" s="61"/>
      <c r="Q879" s="54" t="s">
        <v>1207</v>
      </c>
    </row>
    <row r="880" spans="1:48" ht="30.95" customHeight="1">
      <c r="A880" s="61"/>
      <c r="B880" s="61"/>
      <c r="C880" s="61"/>
      <c r="D880" s="61"/>
      <c r="E880" s="104"/>
      <c r="F880" s="104"/>
      <c r="G880" s="104"/>
      <c r="H880" s="104"/>
      <c r="I880" s="104"/>
      <c r="J880" s="104"/>
      <c r="K880" s="104"/>
      <c r="L880" s="104"/>
      <c r="M880" s="61"/>
      <c r="Q880" s="54" t="s">
        <v>1207</v>
      </c>
    </row>
    <row r="881" spans="1:48" ht="30.95" customHeight="1">
      <c r="A881" s="61"/>
      <c r="B881" s="61"/>
      <c r="C881" s="61"/>
      <c r="D881" s="61"/>
      <c r="E881" s="104"/>
      <c r="F881" s="104"/>
      <c r="G881" s="104"/>
      <c r="H881" s="104"/>
      <c r="I881" s="104"/>
      <c r="J881" s="104"/>
      <c r="K881" s="104"/>
      <c r="L881" s="104"/>
      <c r="M881" s="61"/>
      <c r="Q881" s="54" t="s">
        <v>1207</v>
      </c>
    </row>
    <row r="882" spans="1:48" ht="30.95" customHeight="1">
      <c r="A882" s="61"/>
      <c r="B882" s="61"/>
      <c r="C882" s="61"/>
      <c r="D882" s="61"/>
      <c r="E882" s="104"/>
      <c r="F882" s="104"/>
      <c r="G882" s="104"/>
      <c r="H882" s="104"/>
      <c r="I882" s="104"/>
      <c r="J882" s="104"/>
      <c r="K882" s="104"/>
      <c r="L882" s="104"/>
      <c r="M882" s="61"/>
      <c r="Q882" s="54" t="s">
        <v>1207</v>
      </c>
    </row>
    <row r="883" spans="1:48" ht="30.95" customHeight="1">
      <c r="A883" s="61"/>
      <c r="B883" s="61"/>
      <c r="C883" s="61"/>
      <c r="D883" s="61"/>
      <c r="E883" s="104"/>
      <c r="F883" s="104"/>
      <c r="G883" s="104"/>
      <c r="H883" s="104"/>
      <c r="I883" s="104"/>
      <c r="J883" s="104"/>
      <c r="K883" s="104"/>
      <c r="L883" s="104"/>
      <c r="M883" s="61"/>
      <c r="Q883" s="54" t="s">
        <v>1207</v>
      </c>
    </row>
    <row r="884" spans="1:48" ht="30.95" customHeight="1">
      <c r="A884" s="61"/>
      <c r="B884" s="61"/>
      <c r="C884" s="61"/>
      <c r="D884" s="61"/>
      <c r="E884" s="104"/>
      <c r="F884" s="104"/>
      <c r="G884" s="104"/>
      <c r="H884" s="104"/>
      <c r="I884" s="104"/>
      <c r="J884" s="104"/>
      <c r="K884" s="104"/>
      <c r="L884" s="104"/>
      <c r="M884" s="61"/>
      <c r="Q884" s="54" t="s">
        <v>1207</v>
      </c>
    </row>
    <row r="885" spans="1:48" ht="30.95" customHeight="1">
      <c r="A885" s="61"/>
      <c r="B885" s="61"/>
      <c r="C885" s="61"/>
      <c r="D885" s="61"/>
      <c r="E885" s="104"/>
      <c r="F885" s="104"/>
      <c r="G885" s="104"/>
      <c r="H885" s="104"/>
      <c r="I885" s="104"/>
      <c r="J885" s="104"/>
      <c r="K885" s="104"/>
      <c r="L885" s="104"/>
      <c r="M885" s="61"/>
      <c r="Q885" s="54" t="s">
        <v>1207</v>
      </c>
    </row>
    <row r="886" spans="1:48" ht="30.95" customHeight="1">
      <c r="A886" s="61"/>
      <c r="B886" s="61"/>
      <c r="C886" s="61"/>
      <c r="D886" s="61"/>
      <c r="E886" s="104"/>
      <c r="F886" s="104"/>
      <c r="G886" s="104"/>
      <c r="H886" s="104"/>
      <c r="I886" s="104"/>
      <c r="J886" s="104"/>
      <c r="K886" s="104"/>
      <c r="L886" s="104"/>
      <c r="M886" s="61"/>
      <c r="Q886" s="54" t="s">
        <v>1207</v>
      </c>
    </row>
    <row r="887" spans="1:48" ht="30.95" customHeight="1">
      <c r="A887" s="61"/>
      <c r="B887" s="61"/>
      <c r="C887" s="61"/>
      <c r="D887" s="61"/>
      <c r="E887" s="104"/>
      <c r="F887" s="104"/>
      <c r="G887" s="104"/>
      <c r="H887" s="104"/>
      <c r="I887" s="104"/>
      <c r="J887" s="104"/>
      <c r="K887" s="104"/>
      <c r="L887" s="104"/>
      <c r="M887" s="61"/>
      <c r="Q887" s="54" t="s">
        <v>1207</v>
      </c>
    </row>
    <row r="888" spans="1:48" ht="30.95" customHeight="1">
      <c r="A888" s="61"/>
      <c r="B888" s="61"/>
      <c r="C888" s="61"/>
      <c r="D888" s="61"/>
      <c r="E888" s="104"/>
      <c r="F888" s="104"/>
      <c r="G888" s="104"/>
      <c r="H888" s="104"/>
      <c r="I888" s="104"/>
      <c r="J888" s="104"/>
      <c r="K888" s="104"/>
      <c r="L888" s="104"/>
      <c r="M888" s="61"/>
      <c r="Q888" s="54" t="s">
        <v>1207</v>
      </c>
    </row>
    <row r="889" spans="1:48" ht="30.95" customHeight="1">
      <c r="A889" s="61"/>
      <c r="B889" s="61"/>
      <c r="C889" s="61"/>
      <c r="D889" s="61"/>
      <c r="E889" s="104"/>
      <c r="F889" s="104"/>
      <c r="G889" s="104"/>
      <c r="H889" s="104"/>
      <c r="I889" s="104"/>
      <c r="J889" s="104"/>
      <c r="K889" s="104"/>
      <c r="L889" s="104"/>
      <c r="M889" s="61"/>
      <c r="Q889" s="54" t="s">
        <v>1207</v>
      </c>
    </row>
    <row r="890" spans="1:48" ht="30.95" customHeight="1">
      <c r="A890" s="61"/>
      <c r="B890" s="61"/>
      <c r="C890" s="61"/>
      <c r="D890" s="61"/>
      <c r="E890" s="104"/>
      <c r="F890" s="104"/>
      <c r="G890" s="104"/>
      <c r="H890" s="104"/>
      <c r="I890" s="104"/>
      <c r="J890" s="104"/>
      <c r="K890" s="104"/>
      <c r="L890" s="104"/>
      <c r="M890" s="61"/>
      <c r="Q890" s="54" t="s">
        <v>1207</v>
      </c>
    </row>
    <row r="891" spans="1:48" ht="30.95" customHeight="1">
      <c r="A891" s="60" t="s">
        <v>77</v>
      </c>
      <c r="B891" s="61"/>
      <c r="C891" s="61"/>
      <c r="D891" s="61"/>
      <c r="E891" s="104"/>
      <c r="F891" s="104"/>
      <c r="G891" s="104"/>
      <c r="H891" s="104"/>
      <c r="I891" s="104"/>
      <c r="J891" s="104"/>
      <c r="K891" s="104"/>
      <c r="L891" s="104"/>
      <c r="M891" s="61"/>
      <c r="N891" s="50" t="s">
        <v>78</v>
      </c>
    </row>
    <row r="892" spans="1:48" ht="30.95" customHeight="1">
      <c r="A892" s="60" t="s">
        <v>1210</v>
      </c>
      <c r="B892" s="60" t="s">
        <v>8800</v>
      </c>
      <c r="C892" s="61"/>
      <c r="D892" s="61"/>
      <c r="E892" s="104"/>
      <c r="F892" s="104"/>
      <c r="G892" s="104"/>
      <c r="H892" s="104"/>
      <c r="I892" s="104"/>
      <c r="J892" s="104"/>
      <c r="K892" s="104"/>
      <c r="L892" s="104"/>
      <c r="M892" s="61"/>
      <c r="Q892" s="54" t="s">
        <v>1211</v>
      </c>
    </row>
    <row r="893" spans="1:48" ht="30.95" customHeight="1">
      <c r="A893" s="60" t="s">
        <v>1212</v>
      </c>
      <c r="B893" s="60" t="s">
        <v>1213</v>
      </c>
      <c r="C893" s="60" t="s">
        <v>191</v>
      </c>
      <c r="D893" s="61">
        <v>62.389000000000003</v>
      </c>
      <c r="E893" s="104"/>
      <c r="F893" s="104"/>
      <c r="G893" s="104"/>
      <c r="H893" s="104"/>
      <c r="I893" s="104"/>
      <c r="J893" s="104"/>
      <c r="K893" s="104"/>
      <c r="L893" s="104"/>
      <c r="M893" s="60" t="s">
        <v>1214</v>
      </c>
      <c r="N893" s="54" t="s">
        <v>8812</v>
      </c>
      <c r="O893" s="54" t="s">
        <v>47</v>
      </c>
      <c r="P893" s="54" t="s">
        <v>47</v>
      </c>
      <c r="Q893" s="54" t="s">
        <v>1211</v>
      </c>
      <c r="R893" s="54" t="s">
        <v>56</v>
      </c>
      <c r="S893" s="54" t="s">
        <v>56</v>
      </c>
      <c r="T893" s="54" t="s">
        <v>55</v>
      </c>
      <c r="X893" s="50">
        <v>1</v>
      </c>
      <c r="AR893" s="54" t="s">
        <v>47</v>
      </c>
      <c r="AS893" s="54" t="s">
        <v>47</v>
      </c>
      <c r="AU893" s="54" t="s">
        <v>8813</v>
      </c>
      <c r="AV893" s="50">
        <v>68</v>
      </c>
    </row>
    <row r="894" spans="1:48" ht="30.95" customHeight="1">
      <c r="A894" s="60" t="s">
        <v>1212</v>
      </c>
      <c r="B894" s="60" t="s">
        <v>1215</v>
      </c>
      <c r="C894" s="60" t="s">
        <v>191</v>
      </c>
      <c r="D894" s="61">
        <v>37.777999999999999</v>
      </c>
      <c r="E894" s="104"/>
      <c r="F894" s="104"/>
      <c r="G894" s="104"/>
      <c r="H894" s="104"/>
      <c r="I894" s="104"/>
      <c r="J894" s="104"/>
      <c r="K894" s="104"/>
      <c r="L894" s="104"/>
      <c r="M894" s="60" t="s">
        <v>1216</v>
      </c>
      <c r="N894" s="54" t="s">
        <v>8814</v>
      </c>
      <c r="O894" s="54" t="s">
        <v>47</v>
      </c>
      <c r="P894" s="54" t="s">
        <v>47</v>
      </c>
      <c r="Q894" s="54" t="s">
        <v>1211</v>
      </c>
      <c r="R894" s="54" t="s">
        <v>56</v>
      </c>
      <c r="S894" s="54" t="s">
        <v>56</v>
      </c>
      <c r="T894" s="54" t="s">
        <v>55</v>
      </c>
      <c r="X894" s="50">
        <v>1</v>
      </c>
      <c r="AR894" s="54" t="s">
        <v>47</v>
      </c>
      <c r="AS894" s="54" t="s">
        <v>47</v>
      </c>
      <c r="AU894" s="54" t="s">
        <v>8815</v>
      </c>
      <c r="AV894" s="50">
        <v>69</v>
      </c>
    </row>
    <row r="895" spans="1:48" ht="30.95" customHeight="1">
      <c r="A895" s="60" t="s">
        <v>1212</v>
      </c>
      <c r="B895" s="60" t="s">
        <v>1217</v>
      </c>
      <c r="C895" s="60" t="s">
        <v>191</v>
      </c>
      <c r="D895" s="61">
        <v>18.7</v>
      </c>
      <c r="E895" s="104"/>
      <c r="F895" s="104"/>
      <c r="G895" s="104"/>
      <c r="H895" s="104"/>
      <c r="I895" s="104"/>
      <c r="J895" s="104"/>
      <c r="K895" s="104"/>
      <c r="L895" s="104"/>
      <c r="M895" s="60" t="s">
        <v>1218</v>
      </c>
      <c r="N895" s="54" t="s">
        <v>8816</v>
      </c>
      <c r="O895" s="54" t="s">
        <v>47</v>
      </c>
      <c r="P895" s="54" t="s">
        <v>47</v>
      </c>
      <c r="Q895" s="54" t="s">
        <v>1211</v>
      </c>
      <c r="R895" s="54" t="s">
        <v>56</v>
      </c>
      <c r="S895" s="54" t="s">
        <v>56</v>
      </c>
      <c r="T895" s="54" t="s">
        <v>55</v>
      </c>
      <c r="X895" s="50">
        <v>1</v>
      </c>
      <c r="AR895" s="54" t="s">
        <v>47</v>
      </c>
      <c r="AS895" s="54" t="s">
        <v>47</v>
      </c>
      <c r="AU895" s="54" t="s">
        <v>8817</v>
      </c>
      <c r="AV895" s="50">
        <v>70</v>
      </c>
    </row>
    <row r="896" spans="1:48" ht="30.95" customHeight="1">
      <c r="A896" s="60" t="s">
        <v>1212</v>
      </c>
      <c r="B896" s="60" t="s">
        <v>1219</v>
      </c>
      <c r="C896" s="60" t="s">
        <v>191</v>
      </c>
      <c r="D896" s="61">
        <v>9.2560000000000002</v>
      </c>
      <c r="E896" s="104"/>
      <c r="F896" s="104"/>
      <c r="G896" s="104"/>
      <c r="H896" s="104"/>
      <c r="I896" s="104"/>
      <c r="J896" s="104"/>
      <c r="K896" s="104"/>
      <c r="L896" s="104"/>
      <c r="M896" s="60" t="s">
        <v>1220</v>
      </c>
      <c r="N896" s="54" t="s">
        <v>8818</v>
      </c>
      <c r="O896" s="54" t="s">
        <v>47</v>
      </c>
      <c r="P896" s="54" t="s">
        <v>47</v>
      </c>
      <c r="Q896" s="54" t="s">
        <v>1211</v>
      </c>
      <c r="R896" s="54" t="s">
        <v>56</v>
      </c>
      <c r="S896" s="54" t="s">
        <v>56</v>
      </c>
      <c r="T896" s="54" t="s">
        <v>55</v>
      </c>
      <c r="X896" s="50">
        <v>1</v>
      </c>
      <c r="AR896" s="54" t="s">
        <v>47</v>
      </c>
      <c r="AS896" s="54" t="s">
        <v>47</v>
      </c>
      <c r="AU896" s="54" t="s">
        <v>8819</v>
      </c>
      <c r="AV896" s="50">
        <v>71</v>
      </c>
    </row>
    <row r="897" spans="1:48" ht="30.95" customHeight="1">
      <c r="A897" s="60" t="s">
        <v>1212</v>
      </c>
      <c r="B897" s="60" t="s">
        <v>1221</v>
      </c>
      <c r="C897" s="60" t="s">
        <v>191</v>
      </c>
      <c r="D897" s="61">
        <v>33.575000000000003</v>
      </c>
      <c r="E897" s="104"/>
      <c r="F897" s="104"/>
      <c r="G897" s="104"/>
      <c r="H897" s="104"/>
      <c r="I897" s="104"/>
      <c r="J897" s="104"/>
      <c r="K897" s="104"/>
      <c r="L897" s="104"/>
      <c r="M897" s="60" t="s">
        <v>1222</v>
      </c>
      <c r="N897" s="54" t="s">
        <v>8820</v>
      </c>
      <c r="O897" s="54" t="s">
        <v>47</v>
      </c>
      <c r="P897" s="54" t="s">
        <v>47</v>
      </c>
      <c r="Q897" s="54" t="s">
        <v>1211</v>
      </c>
      <c r="R897" s="54" t="s">
        <v>56</v>
      </c>
      <c r="S897" s="54" t="s">
        <v>56</v>
      </c>
      <c r="T897" s="54" t="s">
        <v>55</v>
      </c>
      <c r="X897" s="50">
        <v>1</v>
      </c>
      <c r="AR897" s="54" t="s">
        <v>47</v>
      </c>
      <c r="AS897" s="54" t="s">
        <v>47</v>
      </c>
      <c r="AU897" s="54" t="s">
        <v>8821</v>
      </c>
      <c r="AV897" s="50">
        <v>72</v>
      </c>
    </row>
    <row r="898" spans="1:48" ht="30.95" customHeight="1">
      <c r="A898" s="60" t="s">
        <v>1212</v>
      </c>
      <c r="B898" s="60" t="s">
        <v>1223</v>
      </c>
      <c r="C898" s="60" t="s">
        <v>191</v>
      </c>
      <c r="D898" s="61">
        <v>36.594999999999999</v>
      </c>
      <c r="E898" s="104"/>
      <c r="F898" s="104"/>
      <c r="G898" s="104"/>
      <c r="H898" s="104"/>
      <c r="I898" s="104"/>
      <c r="J898" s="104"/>
      <c r="K898" s="104"/>
      <c r="L898" s="104"/>
      <c r="M898" s="60" t="s">
        <v>1224</v>
      </c>
      <c r="N898" s="54" t="s">
        <v>8822</v>
      </c>
      <c r="O898" s="54" t="s">
        <v>47</v>
      </c>
      <c r="P898" s="54" t="s">
        <v>47</v>
      </c>
      <c r="Q898" s="54" t="s">
        <v>1211</v>
      </c>
      <c r="R898" s="54" t="s">
        <v>56</v>
      </c>
      <c r="S898" s="54" t="s">
        <v>56</v>
      </c>
      <c r="T898" s="54" t="s">
        <v>55</v>
      </c>
      <c r="X898" s="50">
        <v>1</v>
      </c>
      <c r="AR898" s="54" t="s">
        <v>47</v>
      </c>
      <c r="AS898" s="54" t="s">
        <v>47</v>
      </c>
      <c r="AU898" s="54" t="s">
        <v>8823</v>
      </c>
      <c r="AV898" s="50">
        <v>73</v>
      </c>
    </row>
    <row r="899" spans="1:48" ht="30.95" customHeight="1">
      <c r="A899" s="60" t="s">
        <v>1212</v>
      </c>
      <c r="B899" s="60" t="s">
        <v>1225</v>
      </c>
      <c r="C899" s="60" t="s">
        <v>191</v>
      </c>
      <c r="D899" s="61">
        <v>2.016</v>
      </c>
      <c r="E899" s="104"/>
      <c r="F899" s="104"/>
      <c r="G899" s="104"/>
      <c r="H899" s="104"/>
      <c r="I899" s="104"/>
      <c r="J899" s="104"/>
      <c r="K899" s="104"/>
      <c r="L899" s="104"/>
      <c r="M899" s="60" t="s">
        <v>1226</v>
      </c>
      <c r="N899" s="54" t="s">
        <v>8824</v>
      </c>
      <c r="O899" s="54" t="s">
        <v>47</v>
      </c>
      <c r="P899" s="54" t="s">
        <v>47</v>
      </c>
      <c r="Q899" s="54" t="s">
        <v>1211</v>
      </c>
      <c r="R899" s="54" t="s">
        <v>56</v>
      </c>
      <c r="S899" s="54" t="s">
        <v>56</v>
      </c>
      <c r="T899" s="54" t="s">
        <v>55</v>
      </c>
      <c r="X899" s="50">
        <v>1</v>
      </c>
      <c r="AR899" s="54" t="s">
        <v>47</v>
      </c>
      <c r="AS899" s="54" t="s">
        <v>47</v>
      </c>
      <c r="AU899" s="54" t="s">
        <v>8825</v>
      </c>
      <c r="AV899" s="50">
        <v>74</v>
      </c>
    </row>
    <row r="900" spans="1:48" ht="30.95" customHeight="1">
      <c r="A900" s="60" t="s">
        <v>1212</v>
      </c>
      <c r="B900" s="60" t="s">
        <v>1227</v>
      </c>
      <c r="C900" s="60" t="s">
        <v>191</v>
      </c>
      <c r="D900" s="61">
        <v>63.899000000000001</v>
      </c>
      <c r="E900" s="104"/>
      <c r="F900" s="104"/>
      <c r="G900" s="104"/>
      <c r="H900" s="104"/>
      <c r="I900" s="104"/>
      <c r="J900" s="104"/>
      <c r="K900" s="104"/>
      <c r="L900" s="104"/>
      <c r="M900" s="60" t="s">
        <v>1228</v>
      </c>
      <c r="N900" s="54" t="s">
        <v>8826</v>
      </c>
      <c r="O900" s="54" t="s">
        <v>47</v>
      </c>
      <c r="P900" s="54" t="s">
        <v>47</v>
      </c>
      <c r="Q900" s="54" t="s">
        <v>1211</v>
      </c>
      <c r="R900" s="54" t="s">
        <v>56</v>
      </c>
      <c r="S900" s="54" t="s">
        <v>56</v>
      </c>
      <c r="T900" s="54" t="s">
        <v>55</v>
      </c>
      <c r="X900" s="50">
        <v>1</v>
      </c>
      <c r="AR900" s="54" t="s">
        <v>47</v>
      </c>
      <c r="AS900" s="54" t="s">
        <v>47</v>
      </c>
      <c r="AU900" s="54" t="s">
        <v>8827</v>
      </c>
      <c r="AV900" s="50">
        <v>75</v>
      </c>
    </row>
    <row r="901" spans="1:48" ht="30.95" customHeight="1">
      <c r="A901" s="60" t="s">
        <v>1212</v>
      </c>
      <c r="B901" s="60" t="s">
        <v>1229</v>
      </c>
      <c r="C901" s="60" t="s">
        <v>191</v>
      </c>
      <c r="D901" s="61">
        <v>35.034999999999997</v>
      </c>
      <c r="E901" s="104"/>
      <c r="F901" s="104"/>
      <c r="G901" s="104"/>
      <c r="H901" s="104"/>
      <c r="I901" s="104"/>
      <c r="J901" s="104"/>
      <c r="K901" s="104"/>
      <c r="L901" s="104"/>
      <c r="M901" s="60" t="s">
        <v>1230</v>
      </c>
      <c r="N901" s="54" t="s">
        <v>8828</v>
      </c>
      <c r="O901" s="54" t="s">
        <v>47</v>
      </c>
      <c r="P901" s="54" t="s">
        <v>47</v>
      </c>
      <c r="Q901" s="54" t="s">
        <v>1211</v>
      </c>
      <c r="R901" s="54" t="s">
        <v>56</v>
      </c>
      <c r="S901" s="54" t="s">
        <v>56</v>
      </c>
      <c r="T901" s="54" t="s">
        <v>55</v>
      </c>
      <c r="X901" s="50">
        <v>1</v>
      </c>
      <c r="AR901" s="54" t="s">
        <v>47</v>
      </c>
      <c r="AS901" s="54" t="s">
        <v>47</v>
      </c>
      <c r="AU901" s="54" t="s">
        <v>8829</v>
      </c>
      <c r="AV901" s="50">
        <v>76</v>
      </c>
    </row>
    <row r="902" spans="1:48" ht="30.95" customHeight="1">
      <c r="A902" s="60" t="s">
        <v>1188</v>
      </c>
      <c r="B902" s="60" t="s">
        <v>1189</v>
      </c>
      <c r="C902" s="60" t="s">
        <v>352</v>
      </c>
      <c r="D902" s="61">
        <v>1</v>
      </c>
      <c r="E902" s="104"/>
      <c r="F902" s="104"/>
      <c r="G902" s="104"/>
      <c r="H902" s="104"/>
      <c r="I902" s="104"/>
      <c r="J902" s="104"/>
      <c r="K902" s="104"/>
      <c r="L902" s="104"/>
      <c r="M902" s="60" t="s">
        <v>1230</v>
      </c>
      <c r="N902" s="54" t="s">
        <v>8795</v>
      </c>
      <c r="O902" s="54" t="s">
        <v>47</v>
      </c>
      <c r="P902" s="54" t="s">
        <v>47</v>
      </c>
      <c r="Q902" s="54" t="s">
        <v>1211</v>
      </c>
      <c r="R902" s="54" t="s">
        <v>56</v>
      </c>
      <c r="S902" s="54" t="s">
        <v>56</v>
      </c>
      <c r="T902" s="54" t="s">
        <v>56</v>
      </c>
      <c r="U902" s="50">
        <v>0</v>
      </c>
      <c r="V902" s="50">
        <v>2</v>
      </c>
      <c r="W902" s="50">
        <v>5.4000000000000003E-3</v>
      </c>
      <c r="AR902" s="54" t="s">
        <v>47</v>
      </c>
      <c r="AS902" s="54" t="s">
        <v>47</v>
      </c>
      <c r="AU902" s="54" t="s">
        <v>8830</v>
      </c>
      <c r="AV902" s="50">
        <v>465</v>
      </c>
    </row>
    <row r="903" spans="1:48" ht="30.95" customHeight="1">
      <c r="A903" s="61"/>
      <c r="B903" s="61"/>
      <c r="C903" s="61"/>
      <c r="D903" s="61"/>
      <c r="E903" s="104"/>
      <c r="F903" s="104"/>
      <c r="G903" s="104"/>
      <c r="H903" s="104"/>
      <c r="I903" s="104"/>
      <c r="J903" s="104"/>
      <c r="K903" s="104"/>
      <c r="L903" s="104"/>
      <c r="M903" s="61"/>
      <c r="Q903" s="54" t="s">
        <v>1211</v>
      </c>
    </row>
    <row r="904" spans="1:48" ht="30.95" customHeight="1">
      <c r="A904" s="61"/>
      <c r="B904" s="61"/>
      <c r="C904" s="61"/>
      <c r="D904" s="61"/>
      <c r="E904" s="104"/>
      <c r="F904" s="104"/>
      <c r="G904" s="104"/>
      <c r="H904" s="104"/>
      <c r="I904" s="104"/>
      <c r="J904" s="104"/>
      <c r="K904" s="104"/>
      <c r="L904" s="104"/>
      <c r="M904" s="61"/>
      <c r="Q904" s="54" t="s">
        <v>1211</v>
      </c>
    </row>
    <row r="905" spans="1:48" ht="30.95" customHeight="1">
      <c r="A905" s="61"/>
      <c r="B905" s="61"/>
      <c r="C905" s="61"/>
      <c r="D905" s="61"/>
      <c r="E905" s="104"/>
      <c r="F905" s="104"/>
      <c r="G905" s="104"/>
      <c r="H905" s="104"/>
      <c r="I905" s="104"/>
      <c r="J905" s="104"/>
      <c r="K905" s="104"/>
      <c r="L905" s="104"/>
      <c r="M905" s="61"/>
      <c r="Q905" s="54" t="s">
        <v>1211</v>
      </c>
    </row>
    <row r="906" spans="1:48" ht="30.95" customHeight="1">
      <c r="A906" s="61"/>
      <c r="B906" s="61"/>
      <c r="C906" s="61"/>
      <c r="D906" s="61"/>
      <c r="E906" s="104"/>
      <c r="F906" s="104"/>
      <c r="G906" s="104"/>
      <c r="H906" s="104"/>
      <c r="I906" s="104"/>
      <c r="J906" s="104"/>
      <c r="K906" s="104"/>
      <c r="L906" s="104"/>
      <c r="M906" s="61"/>
      <c r="Q906" s="54" t="s">
        <v>1211</v>
      </c>
    </row>
    <row r="907" spans="1:48" ht="30.95" customHeight="1">
      <c r="A907" s="61"/>
      <c r="B907" s="61"/>
      <c r="C907" s="61"/>
      <c r="D907" s="61"/>
      <c r="E907" s="104"/>
      <c r="F907" s="104"/>
      <c r="G907" s="104"/>
      <c r="H907" s="104"/>
      <c r="I907" s="104"/>
      <c r="J907" s="104"/>
      <c r="K907" s="104"/>
      <c r="L907" s="104"/>
      <c r="M907" s="61"/>
      <c r="Q907" s="54" t="s">
        <v>1211</v>
      </c>
    </row>
    <row r="908" spans="1:48" ht="30.95" customHeight="1">
      <c r="A908" s="61"/>
      <c r="B908" s="61"/>
      <c r="C908" s="61"/>
      <c r="D908" s="61"/>
      <c r="E908" s="104"/>
      <c r="F908" s="104"/>
      <c r="G908" s="104"/>
      <c r="H908" s="104"/>
      <c r="I908" s="104"/>
      <c r="J908" s="104"/>
      <c r="K908" s="104"/>
      <c r="L908" s="104"/>
      <c r="M908" s="61"/>
      <c r="Q908" s="54" t="s">
        <v>1211</v>
      </c>
    </row>
    <row r="909" spans="1:48" ht="30.95" customHeight="1">
      <c r="A909" s="61"/>
      <c r="B909" s="61"/>
      <c r="C909" s="61"/>
      <c r="D909" s="61"/>
      <c r="E909" s="104"/>
      <c r="F909" s="104"/>
      <c r="G909" s="104"/>
      <c r="H909" s="104"/>
      <c r="I909" s="104"/>
      <c r="J909" s="104"/>
      <c r="K909" s="104"/>
      <c r="L909" s="104"/>
      <c r="M909" s="61"/>
      <c r="Q909" s="54" t="s">
        <v>1211</v>
      </c>
    </row>
    <row r="910" spans="1:48" ht="30.95" customHeight="1">
      <c r="A910" s="61"/>
      <c r="B910" s="61"/>
      <c r="C910" s="61"/>
      <c r="D910" s="61"/>
      <c r="E910" s="104"/>
      <c r="F910" s="104"/>
      <c r="G910" s="104"/>
      <c r="H910" s="104"/>
      <c r="I910" s="104"/>
      <c r="J910" s="104"/>
      <c r="K910" s="104"/>
      <c r="L910" s="104"/>
      <c r="M910" s="61"/>
      <c r="Q910" s="54" t="s">
        <v>1211</v>
      </c>
    </row>
    <row r="911" spans="1:48" ht="30.95" customHeight="1">
      <c r="A911" s="61"/>
      <c r="B911" s="61"/>
      <c r="C911" s="61"/>
      <c r="D911" s="61"/>
      <c r="E911" s="104"/>
      <c r="F911" s="104"/>
      <c r="G911" s="104"/>
      <c r="H911" s="104"/>
      <c r="I911" s="104"/>
      <c r="J911" s="104"/>
      <c r="K911" s="104"/>
      <c r="L911" s="104"/>
      <c r="M911" s="61"/>
      <c r="Q911" s="54" t="s">
        <v>1211</v>
      </c>
    </row>
    <row r="912" spans="1:48" ht="30.95" customHeight="1">
      <c r="A912" s="61"/>
      <c r="B912" s="61"/>
      <c r="C912" s="61"/>
      <c r="D912" s="61"/>
      <c r="E912" s="104"/>
      <c r="F912" s="104"/>
      <c r="G912" s="104"/>
      <c r="H912" s="104"/>
      <c r="I912" s="104"/>
      <c r="J912" s="104"/>
      <c r="K912" s="104"/>
      <c r="L912" s="104"/>
      <c r="M912" s="61"/>
      <c r="Q912" s="54" t="s">
        <v>1211</v>
      </c>
    </row>
    <row r="913" spans="1:48" ht="30.95" customHeight="1">
      <c r="A913" s="61"/>
      <c r="B913" s="61"/>
      <c r="C913" s="61"/>
      <c r="D913" s="61"/>
      <c r="E913" s="104"/>
      <c r="F913" s="104"/>
      <c r="G913" s="104"/>
      <c r="H913" s="104"/>
      <c r="I913" s="104"/>
      <c r="J913" s="104"/>
      <c r="K913" s="104"/>
      <c r="L913" s="104"/>
      <c r="M913" s="61"/>
      <c r="Q913" s="54" t="s">
        <v>1211</v>
      </c>
    </row>
    <row r="914" spans="1:48" ht="30.95" customHeight="1">
      <c r="A914" s="61"/>
      <c r="B914" s="61"/>
      <c r="C914" s="61"/>
      <c r="D914" s="61"/>
      <c r="E914" s="104"/>
      <c r="F914" s="104"/>
      <c r="G914" s="104"/>
      <c r="H914" s="104"/>
      <c r="I914" s="104"/>
      <c r="J914" s="104"/>
      <c r="K914" s="104"/>
      <c r="L914" s="104"/>
      <c r="M914" s="61"/>
      <c r="Q914" s="54" t="s">
        <v>1211</v>
      </c>
    </row>
    <row r="915" spans="1:48" ht="30.95" customHeight="1">
      <c r="A915" s="60" t="s">
        <v>77</v>
      </c>
      <c r="B915" s="61"/>
      <c r="C915" s="61"/>
      <c r="D915" s="61"/>
      <c r="E915" s="104"/>
      <c r="F915" s="104"/>
      <c r="G915" s="104"/>
      <c r="H915" s="104"/>
      <c r="I915" s="104"/>
      <c r="J915" s="104"/>
      <c r="K915" s="104"/>
      <c r="L915" s="104"/>
      <c r="M915" s="61"/>
      <c r="N915" s="50" t="s">
        <v>78</v>
      </c>
    </row>
    <row r="916" spans="1:48" ht="30.95" customHeight="1">
      <c r="A916" s="60" t="s">
        <v>1231</v>
      </c>
      <c r="B916" s="60" t="s">
        <v>8831</v>
      </c>
      <c r="C916" s="61"/>
      <c r="D916" s="61"/>
      <c r="E916" s="104"/>
      <c r="F916" s="104"/>
      <c r="G916" s="104"/>
      <c r="H916" s="104"/>
      <c r="I916" s="104"/>
      <c r="J916" s="104"/>
      <c r="K916" s="104"/>
      <c r="L916" s="104"/>
      <c r="M916" s="61"/>
      <c r="Q916" s="54" t="s">
        <v>1232</v>
      </c>
    </row>
    <row r="917" spans="1:48" ht="30.95" customHeight="1">
      <c r="A917" s="60" t="s">
        <v>1233</v>
      </c>
      <c r="B917" s="60" t="s">
        <v>1234</v>
      </c>
      <c r="C917" s="60" t="s">
        <v>71</v>
      </c>
      <c r="D917" s="61">
        <v>200</v>
      </c>
      <c r="E917" s="104"/>
      <c r="F917" s="104"/>
      <c r="G917" s="104"/>
      <c r="H917" s="104"/>
      <c r="I917" s="104"/>
      <c r="J917" s="104"/>
      <c r="K917" s="104"/>
      <c r="L917" s="104"/>
      <c r="M917" s="60" t="s">
        <v>2055</v>
      </c>
      <c r="N917" s="54" t="s">
        <v>8832</v>
      </c>
      <c r="O917" s="54" t="s">
        <v>47</v>
      </c>
      <c r="P917" s="54" t="s">
        <v>47</v>
      </c>
      <c r="Q917" s="54" t="s">
        <v>1232</v>
      </c>
      <c r="R917" s="54" t="s">
        <v>56</v>
      </c>
      <c r="S917" s="54" t="s">
        <v>56</v>
      </c>
      <c r="T917" s="54" t="s">
        <v>55</v>
      </c>
      <c r="X917" s="50">
        <v>1</v>
      </c>
      <c r="AR917" s="54" t="s">
        <v>47</v>
      </c>
      <c r="AS917" s="54" t="s">
        <v>47</v>
      </c>
      <c r="AU917" s="54" t="s">
        <v>8833</v>
      </c>
      <c r="AV917" s="50">
        <v>388</v>
      </c>
    </row>
    <row r="918" spans="1:48" ht="30.95" customHeight="1">
      <c r="A918" s="60" t="s">
        <v>1188</v>
      </c>
      <c r="B918" s="60" t="s">
        <v>1189</v>
      </c>
      <c r="C918" s="60" t="s">
        <v>352</v>
      </c>
      <c r="D918" s="61">
        <v>1</v>
      </c>
      <c r="E918" s="104"/>
      <c r="F918" s="104"/>
      <c r="G918" s="104"/>
      <c r="H918" s="104"/>
      <c r="I918" s="104"/>
      <c r="J918" s="104"/>
      <c r="K918" s="104"/>
      <c r="L918" s="104"/>
      <c r="M918" s="60" t="s">
        <v>2055</v>
      </c>
      <c r="N918" s="54" t="s">
        <v>8795</v>
      </c>
      <c r="O918" s="54" t="s">
        <v>47</v>
      </c>
      <c r="P918" s="54" t="s">
        <v>47</v>
      </c>
      <c r="Q918" s="54" t="s">
        <v>1232</v>
      </c>
      <c r="R918" s="54" t="s">
        <v>56</v>
      </c>
      <c r="S918" s="54" t="s">
        <v>56</v>
      </c>
      <c r="T918" s="54" t="s">
        <v>56</v>
      </c>
      <c r="U918" s="50">
        <v>0</v>
      </c>
      <c r="V918" s="50">
        <v>2</v>
      </c>
      <c r="W918" s="50">
        <v>5.4000000000000003E-3</v>
      </c>
      <c r="AR918" s="54" t="s">
        <v>47</v>
      </c>
      <c r="AS918" s="54" t="s">
        <v>47</v>
      </c>
      <c r="AU918" s="54" t="s">
        <v>8834</v>
      </c>
      <c r="AV918" s="50">
        <v>389</v>
      </c>
    </row>
    <row r="919" spans="1:48" ht="30.95" customHeight="1">
      <c r="A919" s="61"/>
      <c r="B919" s="61"/>
      <c r="C919" s="61"/>
      <c r="D919" s="61"/>
      <c r="E919" s="104"/>
      <c r="F919" s="104"/>
      <c r="G919" s="104"/>
      <c r="H919" s="104"/>
      <c r="I919" s="104"/>
      <c r="J919" s="104"/>
      <c r="K919" s="104"/>
      <c r="L919" s="104"/>
      <c r="M919" s="61"/>
      <c r="Q919" s="54" t="s">
        <v>1232</v>
      </c>
    </row>
    <row r="920" spans="1:48" ht="30.95" customHeight="1">
      <c r="A920" s="61"/>
      <c r="B920" s="61"/>
      <c r="C920" s="61"/>
      <c r="D920" s="61"/>
      <c r="E920" s="104"/>
      <c r="F920" s="104"/>
      <c r="G920" s="104"/>
      <c r="H920" s="104"/>
      <c r="I920" s="104"/>
      <c r="J920" s="104"/>
      <c r="K920" s="104"/>
      <c r="L920" s="104"/>
      <c r="M920" s="61"/>
      <c r="Q920" s="54" t="s">
        <v>1232</v>
      </c>
    </row>
    <row r="921" spans="1:48" ht="30.95" customHeight="1">
      <c r="A921" s="61"/>
      <c r="B921" s="61"/>
      <c r="C921" s="61"/>
      <c r="D921" s="61"/>
      <c r="E921" s="104"/>
      <c r="F921" s="104"/>
      <c r="G921" s="104"/>
      <c r="H921" s="104"/>
      <c r="I921" s="104"/>
      <c r="J921" s="104"/>
      <c r="K921" s="104"/>
      <c r="L921" s="104"/>
      <c r="M921" s="61"/>
      <c r="Q921" s="54" t="s">
        <v>1232</v>
      </c>
    </row>
    <row r="922" spans="1:48" ht="30.95" customHeight="1">
      <c r="A922" s="61"/>
      <c r="B922" s="61"/>
      <c r="C922" s="61"/>
      <c r="D922" s="61"/>
      <c r="E922" s="104"/>
      <c r="F922" s="104"/>
      <c r="G922" s="104"/>
      <c r="H922" s="104"/>
      <c r="I922" s="104"/>
      <c r="J922" s="104"/>
      <c r="K922" s="104"/>
      <c r="L922" s="104"/>
      <c r="M922" s="61"/>
      <c r="Q922" s="54" t="s">
        <v>1232</v>
      </c>
    </row>
    <row r="923" spans="1:48" ht="30.95" customHeight="1">
      <c r="A923" s="61"/>
      <c r="B923" s="61"/>
      <c r="C923" s="61"/>
      <c r="D923" s="61"/>
      <c r="E923" s="104"/>
      <c r="F923" s="104"/>
      <c r="G923" s="104"/>
      <c r="H923" s="104"/>
      <c r="I923" s="104"/>
      <c r="J923" s="104"/>
      <c r="K923" s="104"/>
      <c r="L923" s="104"/>
      <c r="M923" s="61"/>
      <c r="Q923" s="54" t="s">
        <v>1232</v>
      </c>
    </row>
    <row r="924" spans="1:48" ht="30.95" customHeight="1">
      <c r="A924" s="61"/>
      <c r="B924" s="61"/>
      <c r="C924" s="61"/>
      <c r="D924" s="61"/>
      <c r="E924" s="104"/>
      <c r="F924" s="104"/>
      <c r="G924" s="104"/>
      <c r="H924" s="104"/>
      <c r="I924" s="104"/>
      <c r="J924" s="104"/>
      <c r="K924" s="104"/>
      <c r="L924" s="104"/>
      <c r="M924" s="61"/>
      <c r="Q924" s="54" t="s">
        <v>1232</v>
      </c>
    </row>
    <row r="925" spans="1:48" ht="30.95" customHeight="1">
      <c r="A925" s="61"/>
      <c r="B925" s="61"/>
      <c r="C925" s="61"/>
      <c r="D925" s="61"/>
      <c r="E925" s="104"/>
      <c r="F925" s="104"/>
      <c r="G925" s="104"/>
      <c r="H925" s="104"/>
      <c r="I925" s="104"/>
      <c r="J925" s="104"/>
      <c r="K925" s="104"/>
      <c r="L925" s="104"/>
      <c r="M925" s="61"/>
      <c r="Q925" s="54" t="s">
        <v>1232</v>
      </c>
    </row>
    <row r="926" spans="1:48" ht="30.95" customHeight="1">
      <c r="A926" s="61"/>
      <c r="B926" s="61"/>
      <c r="C926" s="61"/>
      <c r="D926" s="61"/>
      <c r="E926" s="104"/>
      <c r="F926" s="104"/>
      <c r="G926" s="104"/>
      <c r="H926" s="104"/>
      <c r="I926" s="104"/>
      <c r="J926" s="104"/>
      <c r="K926" s="104"/>
      <c r="L926" s="104"/>
      <c r="M926" s="61"/>
      <c r="Q926" s="54" t="s">
        <v>1232</v>
      </c>
    </row>
    <row r="927" spans="1:48" ht="30.95" customHeight="1">
      <c r="A927" s="61"/>
      <c r="B927" s="61"/>
      <c r="C927" s="61"/>
      <c r="D927" s="61"/>
      <c r="E927" s="104"/>
      <c r="F927" s="104"/>
      <c r="G927" s="104"/>
      <c r="H927" s="104"/>
      <c r="I927" s="104"/>
      <c r="J927" s="104"/>
      <c r="K927" s="104"/>
      <c r="L927" s="104"/>
      <c r="M927" s="61"/>
      <c r="Q927" s="54" t="s">
        <v>1232</v>
      </c>
    </row>
    <row r="928" spans="1:48" ht="30.95" customHeight="1">
      <c r="A928" s="61"/>
      <c r="B928" s="61"/>
      <c r="C928" s="61"/>
      <c r="D928" s="61"/>
      <c r="E928" s="104"/>
      <c r="F928" s="104"/>
      <c r="G928" s="104"/>
      <c r="H928" s="104"/>
      <c r="I928" s="104"/>
      <c r="J928" s="104"/>
      <c r="K928" s="104"/>
      <c r="L928" s="104"/>
      <c r="M928" s="61"/>
      <c r="Q928" s="54" t="s">
        <v>1232</v>
      </c>
    </row>
    <row r="929" spans="1:17" ht="30.95" customHeight="1">
      <c r="A929" s="61"/>
      <c r="B929" s="61"/>
      <c r="C929" s="61"/>
      <c r="D929" s="61"/>
      <c r="E929" s="104"/>
      <c r="F929" s="104"/>
      <c r="G929" s="104"/>
      <c r="H929" s="104"/>
      <c r="I929" s="104"/>
      <c r="J929" s="104"/>
      <c r="K929" s="104"/>
      <c r="L929" s="104"/>
      <c r="M929" s="61"/>
      <c r="Q929" s="54" t="s">
        <v>1232</v>
      </c>
    </row>
    <row r="930" spans="1:17" ht="30.95" customHeight="1">
      <c r="A930" s="61"/>
      <c r="B930" s="61"/>
      <c r="C930" s="61"/>
      <c r="D930" s="61"/>
      <c r="E930" s="104"/>
      <c r="F930" s="104"/>
      <c r="G930" s="104"/>
      <c r="H930" s="104"/>
      <c r="I930" s="104"/>
      <c r="J930" s="104"/>
      <c r="K930" s="104"/>
      <c r="L930" s="104"/>
      <c r="M930" s="61"/>
      <c r="Q930" s="54" t="s">
        <v>1232</v>
      </c>
    </row>
    <row r="931" spans="1:17" ht="30.95" customHeight="1">
      <c r="A931" s="61"/>
      <c r="B931" s="61"/>
      <c r="C931" s="61"/>
      <c r="D931" s="61"/>
      <c r="E931" s="104"/>
      <c r="F931" s="104"/>
      <c r="G931" s="104"/>
      <c r="H931" s="104"/>
      <c r="I931" s="104"/>
      <c r="J931" s="104"/>
      <c r="K931" s="104"/>
      <c r="L931" s="104"/>
      <c r="M931" s="61"/>
      <c r="Q931" s="54" t="s">
        <v>1232</v>
      </c>
    </row>
    <row r="932" spans="1:17" ht="30.95" customHeight="1">
      <c r="A932" s="61"/>
      <c r="B932" s="61"/>
      <c r="C932" s="61"/>
      <c r="D932" s="61"/>
      <c r="E932" s="104"/>
      <c r="F932" s="104"/>
      <c r="G932" s="104"/>
      <c r="H932" s="104"/>
      <c r="I932" s="104"/>
      <c r="J932" s="104"/>
      <c r="K932" s="104"/>
      <c r="L932" s="104"/>
      <c r="M932" s="61"/>
      <c r="Q932" s="54" t="s">
        <v>1232</v>
      </c>
    </row>
    <row r="933" spans="1:17" ht="30.95" customHeight="1">
      <c r="A933" s="61"/>
      <c r="B933" s="61"/>
      <c r="C933" s="61"/>
      <c r="D933" s="61"/>
      <c r="E933" s="104"/>
      <c r="F933" s="104"/>
      <c r="G933" s="104"/>
      <c r="H933" s="104"/>
      <c r="I933" s="104"/>
      <c r="J933" s="104"/>
      <c r="K933" s="104"/>
      <c r="L933" s="104"/>
      <c r="M933" s="61"/>
      <c r="Q933" s="54" t="s">
        <v>1232</v>
      </c>
    </row>
    <row r="934" spans="1:17" ht="30.95" customHeight="1">
      <c r="A934" s="61"/>
      <c r="B934" s="61"/>
      <c r="C934" s="61"/>
      <c r="D934" s="61"/>
      <c r="E934" s="104"/>
      <c r="F934" s="104"/>
      <c r="G934" s="104"/>
      <c r="H934" s="104"/>
      <c r="I934" s="104"/>
      <c r="J934" s="104"/>
      <c r="K934" s="104"/>
      <c r="L934" s="104"/>
      <c r="M934" s="61"/>
      <c r="Q934" s="54" t="s">
        <v>1232</v>
      </c>
    </row>
    <row r="935" spans="1:17" ht="30.95" customHeight="1">
      <c r="A935" s="61"/>
      <c r="B935" s="61"/>
      <c r="C935" s="61"/>
      <c r="D935" s="61"/>
      <c r="E935" s="104"/>
      <c r="F935" s="104"/>
      <c r="G935" s="104"/>
      <c r="H935" s="104"/>
      <c r="I935" s="104"/>
      <c r="J935" s="104"/>
      <c r="K935" s="104"/>
      <c r="L935" s="104"/>
      <c r="M935" s="61"/>
      <c r="Q935" s="54" t="s">
        <v>1232</v>
      </c>
    </row>
    <row r="936" spans="1:17" ht="30.95" customHeight="1">
      <c r="A936" s="61"/>
      <c r="B936" s="61"/>
      <c r="C936" s="61"/>
      <c r="D936" s="61"/>
      <c r="E936" s="104"/>
      <c r="F936" s="104"/>
      <c r="G936" s="104"/>
      <c r="H936" s="104"/>
      <c r="I936" s="104"/>
      <c r="J936" s="104"/>
      <c r="K936" s="104"/>
      <c r="L936" s="104"/>
      <c r="M936" s="61"/>
      <c r="Q936" s="54" t="s">
        <v>1232</v>
      </c>
    </row>
    <row r="937" spans="1:17" ht="30.95" customHeight="1">
      <c r="A937" s="61"/>
      <c r="B937" s="61"/>
      <c r="C937" s="61"/>
      <c r="D937" s="61"/>
      <c r="E937" s="104"/>
      <c r="F937" s="104"/>
      <c r="G937" s="104"/>
      <c r="H937" s="104"/>
      <c r="I937" s="104"/>
      <c r="J937" s="104"/>
      <c r="K937" s="104"/>
      <c r="L937" s="104"/>
      <c r="M937" s="61"/>
      <c r="Q937" s="54" t="s">
        <v>1232</v>
      </c>
    </row>
    <row r="938" spans="1:17" ht="30.95" customHeight="1">
      <c r="A938" s="61"/>
      <c r="B938" s="61"/>
      <c r="C938" s="61"/>
      <c r="D938" s="61"/>
      <c r="E938" s="104"/>
      <c r="F938" s="104"/>
      <c r="G938" s="104"/>
      <c r="H938" s="104"/>
      <c r="I938" s="104"/>
      <c r="J938" s="104"/>
      <c r="K938" s="104"/>
      <c r="L938" s="104"/>
      <c r="M938" s="61"/>
      <c r="Q938" s="54" t="s">
        <v>1232</v>
      </c>
    </row>
    <row r="939" spans="1:17" ht="30.95" customHeight="1">
      <c r="A939" s="60" t="s">
        <v>77</v>
      </c>
      <c r="B939" s="61"/>
      <c r="C939" s="61"/>
      <c r="D939" s="61"/>
      <c r="E939" s="104"/>
      <c r="F939" s="104"/>
      <c r="G939" s="104"/>
      <c r="H939" s="104"/>
      <c r="I939" s="104"/>
      <c r="J939" s="104"/>
      <c r="K939" s="104"/>
      <c r="L939" s="104"/>
      <c r="M939" s="61"/>
      <c r="N939" s="50" t="s">
        <v>78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0866141732283472" right="0" top="0.39370078740157483" bottom="0.39370078740157483" header="0" footer="0"/>
  <pageSetup paperSize="9" scale="64" fitToHeight="0" orientation="landscape" r:id="rId1"/>
  <rowBreaks count="32" manualBreakCount="32">
    <brk id="27" max="16383" man="1"/>
    <brk id="51" max="16383" man="1"/>
    <brk id="75" max="16383" man="1"/>
    <brk id="99" max="16383" man="1"/>
    <brk id="147" max="16383" man="1"/>
    <brk id="171" max="16383" man="1"/>
    <brk id="195" max="16383" man="1"/>
    <brk id="219" max="16383" man="1"/>
    <brk id="267" max="16383" man="1"/>
    <brk id="291" max="16383" man="1"/>
    <brk id="315" max="16383" man="1"/>
    <brk id="363" max="16383" man="1"/>
    <brk id="387" max="16383" man="1"/>
    <brk id="411" max="16383" man="1"/>
    <brk id="435" max="16383" man="1"/>
    <brk id="531" max="16383" man="1"/>
    <brk id="555" max="16383" man="1"/>
    <brk id="579" max="16383" man="1"/>
    <brk id="603" max="16383" man="1"/>
    <brk id="627" max="16383" man="1"/>
    <brk id="651" max="16383" man="1"/>
    <brk id="675" max="16383" man="1"/>
    <brk id="699" max="16383" man="1"/>
    <brk id="747" max="16383" man="1"/>
    <brk id="771" max="16383" man="1"/>
    <brk id="795" max="16383" man="1"/>
    <brk id="819" max="16383" man="1"/>
    <brk id="843" max="16383" man="1"/>
    <brk id="867" max="16383" man="1"/>
    <brk id="891" max="16383" man="1"/>
    <brk id="915" max="16383" man="1"/>
    <brk id="93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4" tint="0.39997558519241921"/>
  </sheetPr>
  <dimension ref="A1:AZ2776"/>
  <sheetViews>
    <sheetView workbookViewId="0">
      <selection activeCell="I9" sqref="I9"/>
    </sheetView>
  </sheetViews>
  <sheetFormatPr defaultRowHeight="13.5"/>
  <cols>
    <col min="1" max="2" width="30.625" style="50" customWidth="1"/>
    <col min="3" max="3" width="4.625" style="50" customWidth="1"/>
    <col min="4" max="4" width="8.625" style="50" customWidth="1"/>
    <col min="5" max="12" width="13.625" style="50" customWidth="1"/>
    <col min="13" max="13" width="12.625" style="50" customWidth="1"/>
    <col min="14" max="47" width="2.625" style="50" hidden="1" customWidth="1"/>
    <col min="48" max="48" width="1.625" style="50" hidden="1" customWidth="1"/>
    <col min="49" max="49" width="24.625" style="50" hidden="1" customWidth="1"/>
    <col min="50" max="51" width="2.625" style="50" hidden="1" customWidth="1"/>
    <col min="52" max="52" width="1.625" style="50" hidden="1" customWidth="1"/>
    <col min="53" max="16384" width="9" style="50"/>
  </cols>
  <sheetData>
    <row r="1" spans="1:52" ht="30" customHeight="1">
      <c r="A1" s="51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3"/>
    </row>
    <row r="2" spans="1:52" ht="30" customHeight="1">
      <c r="A2" s="214" t="s">
        <v>1</v>
      </c>
      <c r="B2" s="214" t="s">
        <v>2</v>
      </c>
      <c r="C2" s="214" t="s">
        <v>3</v>
      </c>
      <c r="D2" s="214" t="s">
        <v>4</v>
      </c>
      <c r="E2" s="214" t="s">
        <v>5</v>
      </c>
      <c r="F2" s="214"/>
      <c r="G2" s="214" t="s">
        <v>8</v>
      </c>
      <c r="H2" s="214"/>
      <c r="I2" s="214" t="s">
        <v>9</v>
      </c>
      <c r="J2" s="214"/>
      <c r="K2" s="214" t="s">
        <v>10</v>
      </c>
      <c r="L2" s="214"/>
      <c r="M2" s="214" t="s">
        <v>11</v>
      </c>
      <c r="N2" s="213" t="s">
        <v>1242</v>
      </c>
      <c r="O2" s="213" t="s">
        <v>16</v>
      </c>
      <c r="P2" s="213" t="s">
        <v>18</v>
      </c>
      <c r="Q2" s="213" t="s">
        <v>19</v>
      </c>
      <c r="R2" s="213" t="s">
        <v>20</v>
      </c>
      <c r="S2" s="213" t="s">
        <v>21</v>
      </c>
      <c r="T2" s="213" t="s">
        <v>22</v>
      </c>
      <c r="U2" s="213" t="s">
        <v>23</v>
      </c>
      <c r="V2" s="213" t="s">
        <v>24</v>
      </c>
      <c r="W2" s="213" t="s">
        <v>25</v>
      </c>
      <c r="X2" s="213" t="s">
        <v>26</v>
      </c>
      <c r="Y2" s="213" t="s">
        <v>27</v>
      </c>
      <c r="Z2" s="213" t="s">
        <v>28</v>
      </c>
      <c r="AA2" s="213" t="s">
        <v>29</v>
      </c>
      <c r="AB2" s="213" t="s">
        <v>30</v>
      </c>
      <c r="AC2" s="213" t="s">
        <v>31</v>
      </c>
      <c r="AD2" s="213" t="s">
        <v>32</v>
      </c>
      <c r="AE2" s="213" t="s">
        <v>33</v>
      </c>
      <c r="AF2" s="213" t="s">
        <v>34</v>
      </c>
      <c r="AG2" s="213" t="s">
        <v>35</v>
      </c>
      <c r="AH2" s="213" t="s">
        <v>36</v>
      </c>
      <c r="AI2" s="213" t="s">
        <v>37</v>
      </c>
      <c r="AJ2" s="213" t="s">
        <v>38</v>
      </c>
      <c r="AK2" s="213" t="s">
        <v>39</v>
      </c>
      <c r="AL2" s="213" t="s">
        <v>40</v>
      </c>
      <c r="AM2" s="213" t="s">
        <v>41</v>
      </c>
      <c r="AN2" s="213" t="s">
        <v>42</v>
      </c>
      <c r="AO2" s="213" t="s">
        <v>43</v>
      </c>
      <c r="AP2" s="213" t="s">
        <v>1243</v>
      </c>
      <c r="AQ2" s="213" t="s">
        <v>1244</v>
      </c>
      <c r="AR2" s="213" t="s">
        <v>1245</v>
      </c>
      <c r="AS2" s="213" t="s">
        <v>1246</v>
      </c>
      <c r="AT2" s="213" t="s">
        <v>1247</v>
      </c>
      <c r="AU2" s="213" t="s">
        <v>1248</v>
      </c>
      <c r="AV2" s="213" t="s">
        <v>44</v>
      </c>
      <c r="AW2" s="213" t="s">
        <v>1249</v>
      </c>
      <c r="AX2" s="54" t="s">
        <v>1241</v>
      </c>
      <c r="AY2" s="54" t="s">
        <v>17</v>
      </c>
      <c r="AZ2" s="54" t="s">
        <v>1250</v>
      </c>
    </row>
    <row r="3" spans="1:52" ht="30" customHeight="1">
      <c r="A3" s="214"/>
      <c r="B3" s="214"/>
      <c r="C3" s="214"/>
      <c r="D3" s="214"/>
      <c r="E3" s="105" t="s">
        <v>6</v>
      </c>
      <c r="F3" s="105" t="s">
        <v>7</v>
      </c>
      <c r="G3" s="105" t="s">
        <v>6</v>
      </c>
      <c r="H3" s="105" t="s">
        <v>7</v>
      </c>
      <c r="I3" s="105" t="s">
        <v>6</v>
      </c>
      <c r="J3" s="105" t="s">
        <v>7</v>
      </c>
      <c r="K3" s="105" t="s">
        <v>6</v>
      </c>
      <c r="L3" s="105" t="s">
        <v>7</v>
      </c>
      <c r="M3" s="214"/>
      <c r="N3" s="213"/>
      <c r="O3" s="213"/>
      <c r="P3" s="213"/>
      <c r="Q3" s="213"/>
      <c r="R3" s="213"/>
      <c r="S3" s="213"/>
      <c r="T3" s="213"/>
      <c r="U3" s="213"/>
      <c r="V3" s="213"/>
      <c r="W3" s="213"/>
      <c r="X3" s="213"/>
      <c r="Y3" s="213"/>
      <c r="Z3" s="213"/>
      <c r="AA3" s="213"/>
      <c r="AB3" s="213"/>
      <c r="AC3" s="213"/>
      <c r="AD3" s="213"/>
      <c r="AE3" s="213"/>
      <c r="AF3" s="213"/>
      <c r="AG3" s="213"/>
      <c r="AH3" s="213"/>
      <c r="AI3" s="213"/>
      <c r="AJ3" s="213"/>
      <c r="AK3" s="213"/>
      <c r="AL3" s="213"/>
      <c r="AM3" s="213"/>
      <c r="AN3" s="213"/>
      <c r="AO3" s="213"/>
      <c r="AP3" s="213"/>
      <c r="AQ3" s="213"/>
      <c r="AR3" s="213"/>
      <c r="AS3" s="213"/>
      <c r="AT3" s="213"/>
      <c r="AU3" s="213"/>
      <c r="AV3" s="213"/>
      <c r="AW3" s="213"/>
    </row>
    <row r="4" spans="1:52" ht="30" customHeight="1">
      <c r="A4" s="55" t="s">
        <v>1251</v>
      </c>
      <c r="B4" s="56"/>
      <c r="C4" s="56"/>
      <c r="D4" s="56"/>
      <c r="E4" s="57"/>
      <c r="F4" s="58"/>
      <c r="G4" s="57"/>
      <c r="H4" s="58"/>
      <c r="I4" s="57"/>
      <c r="J4" s="58"/>
      <c r="K4" s="57"/>
      <c r="L4" s="58"/>
      <c r="M4" s="59"/>
      <c r="N4" s="54" t="s">
        <v>8835</v>
      </c>
    </row>
    <row r="5" spans="1:52" ht="30" customHeight="1">
      <c r="A5" s="60" t="s">
        <v>1252</v>
      </c>
      <c r="B5" s="60" t="s">
        <v>1253</v>
      </c>
      <c r="C5" s="60" t="s">
        <v>83</v>
      </c>
      <c r="D5" s="61">
        <v>0.20849999999999999</v>
      </c>
      <c r="E5" s="62"/>
      <c r="F5" s="63"/>
      <c r="G5" s="62"/>
      <c r="H5" s="63"/>
      <c r="I5" s="62"/>
      <c r="J5" s="63"/>
      <c r="K5" s="62"/>
      <c r="L5" s="63"/>
      <c r="M5" s="60" t="s">
        <v>1256</v>
      </c>
      <c r="N5" s="54" t="s">
        <v>8835</v>
      </c>
      <c r="O5" s="54" t="s">
        <v>8985</v>
      </c>
      <c r="P5" s="54" t="s">
        <v>56</v>
      </c>
      <c r="Q5" s="54" t="s">
        <v>56</v>
      </c>
      <c r="R5" s="54" t="s">
        <v>55</v>
      </c>
      <c r="AV5" s="54" t="s">
        <v>47</v>
      </c>
      <c r="AW5" s="54" t="s">
        <v>8986</v>
      </c>
      <c r="AX5" s="54" t="s">
        <v>47</v>
      </c>
      <c r="AY5" s="54" t="s">
        <v>47</v>
      </c>
      <c r="AZ5" s="54" t="s">
        <v>47</v>
      </c>
    </row>
    <row r="6" spans="1:52" ht="30" customHeight="1">
      <c r="A6" s="60" t="s">
        <v>1257</v>
      </c>
      <c r="B6" s="60" t="s">
        <v>1258</v>
      </c>
      <c r="C6" s="60" t="s">
        <v>1259</v>
      </c>
      <c r="D6" s="61">
        <v>5</v>
      </c>
      <c r="E6" s="62"/>
      <c r="F6" s="63"/>
      <c r="G6" s="62"/>
      <c r="H6" s="63"/>
      <c r="I6" s="62"/>
      <c r="J6" s="63"/>
      <c r="K6" s="62"/>
      <c r="L6" s="63"/>
      <c r="M6" s="60" t="s">
        <v>1260</v>
      </c>
      <c r="N6" s="54" t="s">
        <v>8835</v>
      </c>
      <c r="O6" s="54" t="s">
        <v>8987</v>
      </c>
      <c r="P6" s="54" t="s">
        <v>56</v>
      </c>
      <c r="Q6" s="54" t="s">
        <v>56</v>
      </c>
      <c r="R6" s="54" t="s">
        <v>55</v>
      </c>
      <c r="V6" s="50">
        <v>1</v>
      </c>
      <c r="AV6" s="54" t="s">
        <v>47</v>
      </c>
      <c r="AW6" s="54" t="s">
        <v>8988</v>
      </c>
      <c r="AX6" s="54" t="s">
        <v>47</v>
      </c>
      <c r="AY6" s="54" t="s">
        <v>47</v>
      </c>
      <c r="AZ6" s="54" t="s">
        <v>47</v>
      </c>
    </row>
    <row r="7" spans="1:52" ht="30" customHeight="1">
      <c r="A7" s="60" t="s">
        <v>1261</v>
      </c>
      <c r="B7" s="60" t="s">
        <v>1262</v>
      </c>
      <c r="C7" s="60" t="s">
        <v>352</v>
      </c>
      <c r="D7" s="61">
        <v>1</v>
      </c>
      <c r="E7" s="62"/>
      <c r="F7" s="63"/>
      <c r="G7" s="62"/>
      <c r="H7" s="63"/>
      <c r="I7" s="62"/>
      <c r="J7" s="63"/>
      <c r="K7" s="62"/>
      <c r="L7" s="63"/>
      <c r="M7" s="60" t="s">
        <v>47</v>
      </c>
      <c r="N7" s="54" t="s">
        <v>8835</v>
      </c>
      <c r="O7" s="54" t="s">
        <v>8795</v>
      </c>
      <c r="P7" s="54" t="s">
        <v>56</v>
      </c>
      <c r="Q7" s="54" t="s">
        <v>56</v>
      </c>
      <c r="R7" s="54" t="s">
        <v>56</v>
      </c>
      <c r="S7" s="50">
        <v>0</v>
      </c>
      <c r="T7" s="50">
        <v>0</v>
      </c>
      <c r="U7" s="50">
        <v>0.21</v>
      </c>
      <c r="AV7" s="54" t="s">
        <v>47</v>
      </c>
      <c r="AW7" s="54" t="s">
        <v>8989</v>
      </c>
      <c r="AX7" s="54" t="s">
        <v>47</v>
      </c>
      <c r="AY7" s="54" t="s">
        <v>47</v>
      </c>
      <c r="AZ7" s="54" t="s">
        <v>47</v>
      </c>
    </row>
    <row r="8" spans="1:52" ht="30" customHeight="1">
      <c r="A8" s="60" t="s">
        <v>1263</v>
      </c>
      <c r="B8" s="60" t="s">
        <v>1264</v>
      </c>
      <c r="C8" s="60" t="s">
        <v>1265</v>
      </c>
      <c r="D8" s="61">
        <v>1</v>
      </c>
      <c r="E8" s="62"/>
      <c r="F8" s="63"/>
      <c r="G8" s="62"/>
      <c r="H8" s="63"/>
      <c r="I8" s="62"/>
      <c r="J8" s="63"/>
      <c r="K8" s="62"/>
      <c r="L8" s="63"/>
      <c r="M8" s="60" t="s">
        <v>1266</v>
      </c>
      <c r="N8" s="54" t="s">
        <v>8835</v>
      </c>
      <c r="O8" s="54" t="s">
        <v>8990</v>
      </c>
      <c r="P8" s="54" t="s">
        <v>56</v>
      </c>
      <c r="Q8" s="54" t="s">
        <v>56</v>
      </c>
      <c r="R8" s="54" t="s">
        <v>55</v>
      </c>
      <c r="AV8" s="54" t="s">
        <v>47</v>
      </c>
      <c r="AW8" s="54" t="s">
        <v>8991</v>
      </c>
      <c r="AX8" s="54" t="s">
        <v>55</v>
      </c>
      <c r="AY8" s="54" t="s">
        <v>47</v>
      </c>
      <c r="AZ8" s="54" t="s">
        <v>47</v>
      </c>
    </row>
    <row r="9" spans="1:52" ht="30" customHeight="1">
      <c r="A9" s="60" t="s">
        <v>1267</v>
      </c>
      <c r="B9" s="60" t="s">
        <v>47</v>
      </c>
      <c r="C9" s="60" t="s">
        <v>47</v>
      </c>
      <c r="D9" s="61"/>
      <c r="E9" s="62"/>
      <c r="F9" s="63"/>
      <c r="G9" s="62"/>
      <c r="H9" s="63"/>
      <c r="I9" s="62"/>
      <c r="J9" s="63"/>
      <c r="K9" s="62"/>
      <c r="L9" s="63"/>
      <c r="M9" s="60" t="s">
        <v>47</v>
      </c>
      <c r="N9" s="54" t="s">
        <v>78</v>
      </c>
      <c r="O9" s="54" t="s">
        <v>78</v>
      </c>
      <c r="P9" s="54" t="s">
        <v>47</v>
      </c>
      <c r="Q9" s="54" t="s">
        <v>47</v>
      </c>
      <c r="R9" s="54" t="s">
        <v>47</v>
      </c>
      <c r="AV9" s="54" t="s">
        <v>47</v>
      </c>
      <c r="AW9" s="54" t="s">
        <v>47</v>
      </c>
      <c r="AX9" s="54" t="s">
        <v>47</v>
      </c>
      <c r="AY9" s="54" t="s">
        <v>47</v>
      </c>
      <c r="AZ9" s="54" t="s">
        <v>47</v>
      </c>
    </row>
    <row r="10" spans="1:52" ht="30" customHeight="1">
      <c r="A10" s="61"/>
      <c r="B10" s="61"/>
      <c r="C10" s="61"/>
      <c r="D10" s="61"/>
      <c r="E10" s="62"/>
      <c r="F10" s="63"/>
      <c r="G10" s="62"/>
      <c r="H10" s="63"/>
      <c r="I10" s="62"/>
      <c r="J10" s="63"/>
      <c r="K10" s="62"/>
      <c r="L10" s="63"/>
      <c r="M10" s="61"/>
    </row>
    <row r="11" spans="1:52" ht="30" customHeight="1">
      <c r="A11" s="55" t="s">
        <v>1268</v>
      </c>
      <c r="B11" s="56"/>
      <c r="C11" s="56"/>
      <c r="D11" s="56"/>
      <c r="E11" s="57"/>
      <c r="F11" s="58"/>
      <c r="G11" s="57"/>
      <c r="H11" s="58"/>
      <c r="I11" s="57"/>
      <c r="J11" s="58"/>
      <c r="K11" s="57"/>
      <c r="L11" s="58"/>
      <c r="M11" s="59"/>
      <c r="N11" s="54" t="s">
        <v>8836</v>
      </c>
    </row>
    <row r="12" spans="1:52" ht="30" customHeight="1">
      <c r="A12" s="60" t="s">
        <v>1269</v>
      </c>
      <c r="B12" s="60" t="s">
        <v>1270</v>
      </c>
      <c r="C12" s="60" t="s">
        <v>83</v>
      </c>
      <c r="D12" s="61">
        <v>0.29670000000000002</v>
      </c>
      <c r="E12" s="62"/>
      <c r="F12" s="63"/>
      <c r="G12" s="62"/>
      <c r="H12" s="63"/>
      <c r="I12" s="62"/>
      <c r="J12" s="63"/>
      <c r="K12" s="62"/>
      <c r="L12" s="63"/>
      <c r="M12" s="60" t="s">
        <v>1272</v>
      </c>
      <c r="N12" s="54" t="s">
        <v>8836</v>
      </c>
      <c r="O12" s="54" t="s">
        <v>8992</v>
      </c>
      <c r="P12" s="54" t="s">
        <v>56</v>
      </c>
      <c r="Q12" s="54" t="s">
        <v>56</v>
      </c>
      <c r="R12" s="54" t="s">
        <v>55</v>
      </c>
      <c r="AV12" s="54" t="s">
        <v>47</v>
      </c>
      <c r="AW12" s="54" t="s">
        <v>8993</v>
      </c>
      <c r="AX12" s="54" t="s">
        <v>47</v>
      </c>
      <c r="AY12" s="54" t="s">
        <v>47</v>
      </c>
      <c r="AZ12" s="54" t="s">
        <v>47</v>
      </c>
    </row>
    <row r="13" spans="1:52" ht="30" customHeight="1">
      <c r="A13" s="60" t="s">
        <v>1257</v>
      </c>
      <c r="B13" s="60" t="s">
        <v>1258</v>
      </c>
      <c r="C13" s="60" t="s">
        <v>1259</v>
      </c>
      <c r="D13" s="61">
        <v>2.9</v>
      </c>
      <c r="E13" s="62"/>
      <c r="F13" s="63"/>
      <c r="G13" s="62"/>
      <c r="H13" s="63"/>
      <c r="I13" s="62"/>
      <c r="J13" s="63"/>
      <c r="K13" s="62"/>
      <c r="L13" s="63"/>
      <c r="M13" s="60" t="s">
        <v>1260</v>
      </c>
      <c r="N13" s="54" t="s">
        <v>8836</v>
      </c>
      <c r="O13" s="54" t="s">
        <v>8987</v>
      </c>
      <c r="P13" s="54" t="s">
        <v>56</v>
      </c>
      <c r="Q13" s="54" t="s">
        <v>56</v>
      </c>
      <c r="R13" s="54" t="s">
        <v>55</v>
      </c>
      <c r="V13" s="50">
        <v>1</v>
      </c>
      <c r="AV13" s="54" t="s">
        <v>47</v>
      </c>
      <c r="AW13" s="54" t="s">
        <v>8994</v>
      </c>
      <c r="AX13" s="54" t="s">
        <v>47</v>
      </c>
      <c r="AY13" s="54" t="s">
        <v>47</v>
      </c>
      <c r="AZ13" s="54" t="s">
        <v>47</v>
      </c>
    </row>
    <row r="14" spans="1:52" ht="30" customHeight="1">
      <c r="A14" s="60" t="s">
        <v>1261</v>
      </c>
      <c r="B14" s="60" t="s">
        <v>1273</v>
      </c>
      <c r="C14" s="60" t="s">
        <v>352</v>
      </c>
      <c r="D14" s="61">
        <v>1</v>
      </c>
      <c r="E14" s="62"/>
      <c r="F14" s="63"/>
      <c r="G14" s="62"/>
      <c r="H14" s="63"/>
      <c r="I14" s="62"/>
      <c r="J14" s="63"/>
      <c r="K14" s="62"/>
      <c r="L14" s="63"/>
      <c r="M14" s="60" t="s">
        <v>47</v>
      </c>
      <c r="N14" s="54" t="s">
        <v>8836</v>
      </c>
      <c r="O14" s="54" t="s">
        <v>8795</v>
      </c>
      <c r="P14" s="54" t="s">
        <v>56</v>
      </c>
      <c r="Q14" s="54" t="s">
        <v>56</v>
      </c>
      <c r="R14" s="54" t="s">
        <v>56</v>
      </c>
      <c r="S14" s="50">
        <v>0</v>
      </c>
      <c r="T14" s="50">
        <v>0</v>
      </c>
      <c r="U14" s="50">
        <v>0.38</v>
      </c>
      <c r="AV14" s="54" t="s">
        <v>47</v>
      </c>
      <c r="AW14" s="54" t="s">
        <v>8995</v>
      </c>
      <c r="AX14" s="54" t="s">
        <v>47</v>
      </c>
      <c r="AY14" s="54" t="s">
        <v>47</v>
      </c>
      <c r="AZ14" s="54" t="s">
        <v>47</v>
      </c>
    </row>
    <row r="15" spans="1:52" ht="30" customHeight="1">
      <c r="A15" s="60" t="s">
        <v>1274</v>
      </c>
      <c r="B15" s="60" t="s">
        <v>1264</v>
      </c>
      <c r="C15" s="60" t="s">
        <v>1265</v>
      </c>
      <c r="D15" s="61">
        <v>1</v>
      </c>
      <c r="E15" s="62"/>
      <c r="F15" s="63"/>
      <c r="G15" s="62"/>
      <c r="H15" s="63"/>
      <c r="I15" s="62"/>
      <c r="J15" s="63"/>
      <c r="K15" s="62"/>
      <c r="L15" s="63"/>
      <c r="M15" s="60" t="s">
        <v>1275</v>
      </c>
      <c r="N15" s="54" t="s">
        <v>8836</v>
      </c>
      <c r="O15" s="54" t="s">
        <v>8996</v>
      </c>
      <c r="P15" s="54" t="s">
        <v>56</v>
      </c>
      <c r="Q15" s="54" t="s">
        <v>56</v>
      </c>
      <c r="R15" s="54" t="s">
        <v>55</v>
      </c>
      <c r="AV15" s="54" t="s">
        <v>47</v>
      </c>
      <c r="AW15" s="54" t="s">
        <v>8997</v>
      </c>
      <c r="AX15" s="54" t="s">
        <v>55</v>
      </c>
      <c r="AY15" s="54" t="s">
        <v>47</v>
      </c>
      <c r="AZ15" s="54" t="s">
        <v>47</v>
      </c>
    </row>
    <row r="16" spans="1:52" ht="30" customHeight="1">
      <c r="A16" s="60" t="s">
        <v>1267</v>
      </c>
      <c r="B16" s="60" t="s">
        <v>47</v>
      </c>
      <c r="C16" s="60" t="s">
        <v>47</v>
      </c>
      <c r="D16" s="61"/>
      <c r="E16" s="62"/>
      <c r="F16" s="63"/>
      <c r="G16" s="62"/>
      <c r="H16" s="63"/>
      <c r="I16" s="62"/>
      <c r="J16" s="63"/>
      <c r="K16" s="62"/>
      <c r="L16" s="63"/>
      <c r="M16" s="60" t="s">
        <v>47</v>
      </c>
      <c r="N16" s="54" t="s">
        <v>78</v>
      </c>
      <c r="O16" s="54" t="s">
        <v>78</v>
      </c>
      <c r="P16" s="54" t="s">
        <v>47</v>
      </c>
      <c r="Q16" s="54" t="s">
        <v>47</v>
      </c>
      <c r="R16" s="54" t="s">
        <v>47</v>
      </c>
      <c r="AV16" s="54" t="s">
        <v>47</v>
      </c>
      <c r="AW16" s="54" t="s">
        <v>47</v>
      </c>
      <c r="AX16" s="54" t="s">
        <v>47</v>
      </c>
      <c r="AY16" s="54" t="s">
        <v>47</v>
      </c>
      <c r="AZ16" s="54" t="s">
        <v>47</v>
      </c>
    </row>
    <row r="17" spans="1:52" ht="30" customHeight="1">
      <c r="A17" s="61"/>
      <c r="B17" s="61"/>
      <c r="C17" s="61"/>
      <c r="D17" s="61"/>
      <c r="E17" s="62"/>
      <c r="F17" s="63"/>
      <c r="G17" s="62"/>
      <c r="H17" s="63"/>
      <c r="I17" s="62"/>
      <c r="J17" s="63"/>
      <c r="K17" s="62"/>
      <c r="L17" s="63"/>
      <c r="M17" s="61"/>
    </row>
    <row r="18" spans="1:52" ht="30" customHeight="1">
      <c r="A18" s="55" t="s">
        <v>1276</v>
      </c>
      <c r="B18" s="56"/>
      <c r="C18" s="56"/>
      <c r="D18" s="56"/>
      <c r="E18" s="57"/>
      <c r="F18" s="58"/>
      <c r="G18" s="57"/>
      <c r="H18" s="58"/>
      <c r="I18" s="57"/>
      <c r="J18" s="58"/>
      <c r="K18" s="57"/>
      <c r="L18" s="58"/>
      <c r="M18" s="59"/>
      <c r="N18" s="54" t="s">
        <v>8837</v>
      </c>
    </row>
    <row r="19" spans="1:52" ht="30" customHeight="1">
      <c r="A19" s="60" t="s">
        <v>1269</v>
      </c>
      <c r="B19" s="60" t="s">
        <v>1277</v>
      </c>
      <c r="C19" s="60" t="s">
        <v>83</v>
      </c>
      <c r="D19" s="61">
        <v>0.29670000000000002</v>
      </c>
      <c r="E19" s="62"/>
      <c r="F19" s="63"/>
      <c r="G19" s="62"/>
      <c r="H19" s="63"/>
      <c r="I19" s="62"/>
      <c r="J19" s="63"/>
      <c r="K19" s="62"/>
      <c r="L19" s="63"/>
      <c r="M19" s="60" t="s">
        <v>1279</v>
      </c>
      <c r="N19" s="54" t="s">
        <v>8837</v>
      </c>
      <c r="O19" s="54" t="s">
        <v>8998</v>
      </c>
      <c r="P19" s="54" t="s">
        <v>56</v>
      </c>
      <c r="Q19" s="54" t="s">
        <v>56</v>
      </c>
      <c r="R19" s="54" t="s">
        <v>55</v>
      </c>
      <c r="AV19" s="54" t="s">
        <v>47</v>
      </c>
      <c r="AW19" s="54" t="s">
        <v>8999</v>
      </c>
      <c r="AX19" s="54" t="s">
        <v>47</v>
      </c>
      <c r="AY19" s="54" t="s">
        <v>47</v>
      </c>
      <c r="AZ19" s="54" t="s">
        <v>47</v>
      </c>
    </row>
    <row r="20" spans="1:52" ht="30" customHeight="1">
      <c r="A20" s="60" t="s">
        <v>1257</v>
      </c>
      <c r="B20" s="60" t="s">
        <v>1258</v>
      </c>
      <c r="C20" s="60" t="s">
        <v>1259</v>
      </c>
      <c r="D20" s="61">
        <v>5</v>
      </c>
      <c r="E20" s="62"/>
      <c r="F20" s="63"/>
      <c r="G20" s="62"/>
      <c r="H20" s="63"/>
      <c r="I20" s="62"/>
      <c r="J20" s="63"/>
      <c r="K20" s="62"/>
      <c r="L20" s="63"/>
      <c r="M20" s="60" t="s">
        <v>1260</v>
      </c>
      <c r="N20" s="54" t="s">
        <v>8837</v>
      </c>
      <c r="O20" s="54" t="s">
        <v>8987</v>
      </c>
      <c r="P20" s="54" t="s">
        <v>56</v>
      </c>
      <c r="Q20" s="54" t="s">
        <v>56</v>
      </c>
      <c r="R20" s="54" t="s">
        <v>55</v>
      </c>
      <c r="V20" s="50">
        <v>1</v>
      </c>
      <c r="AV20" s="54" t="s">
        <v>47</v>
      </c>
      <c r="AW20" s="54" t="s">
        <v>9000</v>
      </c>
      <c r="AX20" s="54" t="s">
        <v>47</v>
      </c>
      <c r="AY20" s="54" t="s">
        <v>47</v>
      </c>
      <c r="AZ20" s="54" t="s">
        <v>47</v>
      </c>
    </row>
    <row r="21" spans="1:52" ht="30" customHeight="1">
      <c r="A21" s="60" t="s">
        <v>1261</v>
      </c>
      <c r="B21" s="60" t="s">
        <v>1273</v>
      </c>
      <c r="C21" s="60" t="s">
        <v>352</v>
      </c>
      <c r="D21" s="61">
        <v>1</v>
      </c>
      <c r="E21" s="62"/>
      <c r="F21" s="63"/>
      <c r="G21" s="62"/>
      <c r="H21" s="63"/>
      <c r="I21" s="62"/>
      <c r="J21" s="63"/>
      <c r="K21" s="62"/>
      <c r="L21" s="63"/>
      <c r="M21" s="60" t="s">
        <v>47</v>
      </c>
      <c r="N21" s="54" t="s">
        <v>8837</v>
      </c>
      <c r="O21" s="54" t="s">
        <v>8795</v>
      </c>
      <c r="P21" s="54" t="s">
        <v>56</v>
      </c>
      <c r="Q21" s="54" t="s">
        <v>56</v>
      </c>
      <c r="R21" s="54" t="s">
        <v>56</v>
      </c>
      <c r="S21" s="50">
        <v>0</v>
      </c>
      <c r="T21" s="50">
        <v>0</v>
      </c>
      <c r="U21" s="50">
        <v>0.38</v>
      </c>
      <c r="AV21" s="54" t="s">
        <v>47</v>
      </c>
      <c r="AW21" s="54" t="s">
        <v>9001</v>
      </c>
      <c r="AX21" s="54" t="s">
        <v>47</v>
      </c>
      <c r="AY21" s="54" t="s">
        <v>47</v>
      </c>
      <c r="AZ21" s="54" t="s">
        <v>47</v>
      </c>
    </row>
    <row r="22" spans="1:52" ht="30" customHeight="1">
      <c r="A22" s="60" t="s">
        <v>1274</v>
      </c>
      <c r="B22" s="60" t="s">
        <v>1264</v>
      </c>
      <c r="C22" s="60" t="s">
        <v>1265</v>
      </c>
      <c r="D22" s="61">
        <v>1</v>
      </c>
      <c r="E22" s="62"/>
      <c r="F22" s="63"/>
      <c r="G22" s="62"/>
      <c r="H22" s="63"/>
      <c r="I22" s="62"/>
      <c r="J22" s="63"/>
      <c r="K22" s="62"/>
      <c r="L22" s="63"/>
      <c r="M22" s="60" t="s">
        <v>1275</v>
      </c>
      <c r="N22" s="54" t="s">
        <v>8837</v>
      </c>
      <c r="O22" s="54" t="s">
        <v>8996</v>
      </c>
      <c r="P22" s="54" t="s">
        <v>56</v>
      </c>
      <c r="Q22" s="54" t="s">
        <v>56</v>
      </c>
      <c r="R22" s="54" t="s">
        <v>55</v>
      </c>
      <c r="AV22" s="54" t="s">
        <v>47</v>
      </c>
      <c r="AW22" s="54" t="s">
        <v>9002</v>
      </c>
      <c r="AX22" s="54" t="s">
        <v>55</v>
      </c>
      <c r="AY22" s="54" t="s">
        <v>47</v>
      </c>
      <c r="AZ22" s="54" t="s">
        <v>47</v>
      </c>
    </row>
    <row r="23" spans="1:52" ht="30" customHeight="1">
      <c r="A23" s="60" t="s">
        <v>1267</v>
      </c>
      <c r="B23" s="60" t="s">
        <v>47</v>
      </c>
      <c r="C23" s="60" t="s">
        <v>47</v>
      </c>
      <c r="D23" s="61"/>
      <c r="E23" s="62"/>
      <c r="F23" s="63"/>
      <c r="G23" s="62"/>
      <c r="H23" s="63"/>
      <c r="I23" s="62"/>
      <c r="J23" s="63"/>
      <c r="K23" s="62"/>
      <c r="L23" s="63"/>
      <c r="M23" s="60" t="s">
        <v>47</v>
      </c>
      <c r="N23" s="54" t="s">
        <v>78</v>
      </c>
      <c r="O23" s="54" t="s">
        <v>78</v>
      </c>
      <c r="P23" s="54" t="s">
        <v>47</v>
      </c>
      <c r="Q23" s="54" t="s">
        <v>47</v>
      </c>
      <c r="R23" s="54" t="s">
        <v>47</v>
      </c>
      <c r="AV23" s="54" t="s">
        <v>47</v>
      </c>
      <c r="AW23" s="54" t="s">
        <v>47</v>
      </c>
      <c r="AX23" s="54" t="s">
        <v>47</v>
      </c>
      <c r="AY23" s="54" t="s">
        <v>47</v>
      </c>
      <c r="AZ23" s="54" t="s">
        <v>47</v>
      </c>
    </row>
    <row r="24" spans="1:52" ht="30" customHeight="1">
      <c r="A24" s="61"/>
      <c r="B24" s="61"/>
      <c r="C24" s="61"/>
      <c r="D24" s="61"/>
      <c r="E24" s="62"/>
      <c r="F24" s="63"/>
      <c r="G24" s="62"/>
      <c r="H24" s="63"/>
      <c r="I24" s="62"/>
      <c r="J24" s="63"/>
      <c r="K24" s="62"/>
      <c r="L24" s="63"/>
      <c r="M24" s="61"/>
    </row>
    <row r="25" spans="1:52" ht="30" customHeight="1">
      <c r="A25" s="55" t="s">
        <v>1280</v>
      </c>
      <c r="B25" s="56"/>
      <c r="C25" s="56"/>
      <c r="D25" s="56"/>
      <c r="E25" s="57"/>
      <c r="F25" s="58"/>
      <c r="G25" s="57"/>
      <c r="H25" s="58"/>
      <c r="I25" s="57"/>
      <c r="J25" s="58"/>
      <c r="K25" s="57"/>
      <c r="L25" s="58"/>
      <c r="M25" s="59"/>
      <c r="N25" s="54" t="s">
        <v>8838</v>
      </c>
    </row>
    <row r="26" spans="1:52" ht="30" customHeight="1">
      <c r="A26" s="60" t="s">
        <v>1269</v>
      </c>
      <c r="B26" s="60" t="s">
        <v>1281</v>
      </c>
      <c r="C26" s="60" t="s">
        <v>83</v>
      </c>
      <c r="D26" s="61">
        <v>0.28199999999999997</v>
      </c>
      <c r="E26" s="62"/>
      <c r="F26" s="63"/>
      <c r="G26" s="62"/>
      <c r="H26" s="63"/>
      <c r="I26" s="62"/>
      <c r="J26" s="63"/>
      <c r="K26" s="62"/>
      <c r="L26" s="63"/>
      <c r="M26" s="60" t="s">
        <v>1282</v>
      </c>
      <c r="N26" s="54" t="s">
        <v>8838</v>
      </c>
      <c r="O26" s="54" t="s">
        <v>9003</v>
      </c>
      <c r="P26" s="54" t="s">
        <v>56</v>
      </c>
      <c r="Q26" s="54" t="s">
        <v>56</v>
      </c>
      <c r="R26" s="54" t="s">
        <v>55</v>
      </c>
      <c r="AV26" s="54" t="s">
        <v>47</v>
      </c>
      <c r="AW26" s="54" t="s">
        <v>9004</v>
      </c>
      <c r="AX26" s="54" t="s">
        <v>47</v>
      </c>
      <c r="AY26" s="54" t="s">
        <v>47</v>
      </c>
      <c r="AZ26" s="54" t="s">
        <v>47</v>
      </c>
    </row>
    <row r="27" spans="1:52" ht="30" customHeight="1">
      <c r="A27" s="60" t="s">
        <v>1257</v>
      </c>
      <c r="B27" s="60" t="s">
        <v>1258</v>
      </c>
      <c r="C27" s="60" t="s">
        <v>1259</v>
      </c>
      <c r="D27" s="61">
        <v>9.3000000000000007</v>
      </c>
      <c r="E27" s="62"/>
      <c r="F27" s="63"/>
      <c r="G27" s="62"/>
      <c r="H27" s="63"/>
      <c r="I27" s="62"/>
      <c r="J27" s="63"/>
      <c r="K27" s="62"/>
      <c r="L27" s="63"/>
      <c r="M27" s="60" t="s">
        <v>1260</v>
      </c>
      <c r="N27" s="54" t="s">
        <v>8838</v>
      </c>
      <c r="O27" s="54" t="s">
        <v>8987</v>
      </c>
      <c r="P27" s="54" t="s">
        <v>56</v>
      </c>
      <c r="Q27" s="54" t="s">
        <v>56</v>
      </c>
      <c r="R27" s="54" t="s">
        <v>55</v>
      </c>
      <c r="V27" s="50">
        <v>1</v>
      </c>
      <c r="AV27" s="54" t="s">
        <v>47</v>
      </c>
      <c r="AW27" s="54" t="s">
        <v>9005</v>
      </c>
      <c r="AX27" s="54" t="s">
        <v>47</v>
      </c>
      <c r="AY27" s="54" t="s">
        <v>47</v>
      </c>
      <c r="AZ27" s="54" t="s">
        <v>47</v>
      </c>
    </row>
    <row r="28" spans="1:52" ht="30" customHeight="1">
      <c r="A28" s="60" t="s">
        <v>1261</v>
      </c>
      <c r="B28" s="60" t="s">
        <v>1273</v>
      </c>
      <c r="C28" s="60" t="s">
        <v>352</v>
      </c>
      <c r="D28" s="61">
        <v>1</v>
      </c>
      <c r="E28" s="62"/>
      <c r="F28" s="63"/>
      <c r="G28" s="62"/>
      <c r="H28" s="63"/>
      <c r="I28" s="62"/>
      <c r="J28" s="63"/>
      <c r="K28" s="62"/>
      <c r="L28" s="63"/>
      <c r="M28" s="60" t="s">
        <v>47</v>
      </c>
      <c r="N28" s="54" t="s">
        <v>8838</v>
      </c>
      <c r="O28" s="54" t="s">
        <v>8795</v>
      </c>
      <c r="P28" s="54" t="s">
        <v>56</v>
      </c>
      <c r="Q28" s="54" t="s">
        <v>56</v>
      </c>
      <c r="R28" s="54" t="s">
        <v>56</v>
      </c>
      <c r="S28" s="50">
        <v>0</v>
      </c>
      <c r="T28" s="50">
        <v>0</v>
      </c>
      <c r="U28" s="50">
        <v>0.38</v>
      </c>
      <c r="AV28" s="54" t="s">
        <v>47</v>
      </c>
      <c r="AW28" s="54" t="s">
        <v>9006</v>
      </c>
      <c r="AX28" s="54" t="s">
        <v>47</v>
      </c>
      <c r="AY28" s="54" t="s">
        <v>47</v>
      </c>
      <c r="AZ28" s="54" t="s">
        <v>47</v>
      </c>
    </row>
    <row r="29" spans="1:52" ht="30" customHeight="1">
      <c r="A29" s="60" t="s">
        <v>1274</v>
      </c>
      <c r="B29" s="60" t="s">
        <v>1264</v>
      </c>
      <c r="C29" s="60" t="s">
        <v>1265</v>
      </c>
      <c r="D29" s="61">
        <v>1</v>
      </c>
      <c r="E29" s="62"/>
      <c r="F29" s="63"/>
      <c r="G29" s="62"/>
      <c r="H29" s="63"/>
      <c r="I29" s="62"/>
      <c r="J29" s="63"/>
      <c r="K29" s="62"/>
      <c r="L29" s="63"/>
      <c r="M29" s="60" t="s">
        <v>1275</v>
      </c>
      <c r="N29" s="54" t="s">
        <v>8838</v>
      </c>
      <c r="O29" s="54" t="s">
        <v>8996</v>
      </c>
      <c r="P29" s="54" t="s">
        <v>56</v>
      </c>
      <c r="Q29" s="54" t="s">
        <v>56</v>
      </c>
      <c r="R29" s="54" t="s">
        <v>55</v>
      </c>
      <c r="AV29" s="54" t="s">
        <v>47</v>
      </c>
      <c r="AW29" s="54" t="s">
        <v>9007</v>
      </c>
      <c r="AX29" s="54" t="s">
        <v>55</v>
      </c>
      <c r="AY29" s="54" t="s">
        <v>47</v>
      </c>
      <c r="AZ29" s="54" t="s">
        <v>47</v>
      </c>
    </row>
    <row r="30" spans="1:52" ht="30" customHeight="1">
      <c r="A30" s="60" t="s">
        <v>1267</v>
      </c>
      <c r="B30" s="60" t="s">
        <v>47</v>
      </c>
      <c r="C30" s="60" t="s">
        <v>47</v>
      </c>
      <c r="D30" s="61"/>
      <c r="E30" s="62"/>
      <c r="F30" s="63"/>
      <c r="G30" s="62"/>
      <c r="H30" s="63"/>
      <c r="I30" s="62"/>
      <c r="J30" s="63"/>
      <c r="K30" s="62"/>
      <c r="L30" s="63"/>
      <c r="M30" s="60" t="s">
        <v>47</v>
      </c>
      <c r="N30" s="54" t="s">
        <v>78</v>
      </c>
      <c r="O30" s="54" t="s">
        <v>78</v>
      </c>
      <c r="P30" s="54" t="s">
        <v>47</v>
      </c>
      <c r="Q30" s="54" t="s">
        <v>47</v>
      </c>
      <c r="R30" s="54" t="s">
        <v>47</v>
      </c>
      <c r="AV30" s="54" t="s">
        <v>47</v>
      </c>
      <c r="AW30" s="54" t="s">
        <v>47</v>
      </c>
      <c r="AX30" s="54" t="s">
        <v>47</v>
      </c>
      <c r="AY30" s="54" t="s">
        <v>47</v>
      </c>
      <c r="AZ30" s="54" t="s">
        <v>47</v>
      </c>
    </row>
    <row r="31" spans="1:52" ht="30" customHeight="1">
      <c r="A31" s="61"/>
      <c r="B31" s="61"/>
      <c r="C31" s="61"/>
      <c r="D31" s="61"/>
      <c r="E31" s="62"/>
      <c r="F31" s="63"/>
      <c r="G31" s="62"/>
      <c r="H31" s="63"/>
      <c r="I31" s="62"/>
      <c r="J31" s="63"/>
      <c r="K31" s="62"/>
      <c r="L31" s="63"/>
      <c r="M31" s="61"/>
    </row>
    <row r="32" spans="1:52" ht="30" customHeight="1">
      <c r="A32" s="55" t="s">
        <v>1283</v>
      </c>
      <c r="B32" s="56"/>
      <c r="C32" s="56"/>
      <c r="D32" s="56"/>
      <c r="E32" s="57"/>
      <c r="F32" s="58"/>
      <c r="G32" s="57"/>
      <c r="H32" s="58"/>
      <c r="I32" s="57"/>
      <c r="J32" s="58"/>
      <c r="K32" s="57"/>
      <c r="L32" s="58"/>
      <c r="M32" s="59"/>
      <c r="N32" s="54" t="s">
        <v>8839</v>
      </c>
    </row>
    <row r="33" spans="1:52" ht="30" customHeight="1">
      <c r="A33" s="60" t="s">
        <v>1284</v>
      </c>
      <c r="B33" s="60" t="s">
        <v>1285</v>
      </c>
      <c r="C33" s="60" t="s">
        <v>83</v>
      </c>
      <c r="D33" s="61">
        <v>0.28249999999999997</v>
      </c>
      <c r="E33" s="62"/>
      <c r="F33" s="63"/>
      <c r="G33" s="62"/>
      <c r="H33" s="63"/>
      <c r="I33" s="62"/>
      <c r="J33" s="63"/>
      <c r="K33" s="62"/>
      <c r="L33" s="63"/>
      <c r="M33" s="60" t="s">
        <v>1287</v>
      </c>
      <c r="N33" s="54" t="s">
        <v>8839</v>
      </c>
      <c r="O33" s="54" t="s">
        <v>9008</v>
      </c>
      <c r="P33" s="54" t="s">
        <v>56</v>
      </c>
      <c r="Q33" s="54" t="s">
        <v>56</v>
      </c>
      <c r="R33" s="54" t="s">
        <v>55</v>
      </c>
      <c r="AV33" s="54" t="s">
        <v>47</v>
      </c>
      <c r="AW33" s="54" t="s">
        <v>9009</v>
      </c>
      <c r="AX33" s="54" t="s">
        <v>47</v>
      </c>
      <c r="AY33" s="54" t="s">
        <v>47</v>
      </c>
      <c r="AZ33" s="54" t="s">
        <v>47</v>
      </c>
    </row>
    <row r="34" spans="1:52" ht="30" customHeight="1">
      <c r="A34" s="60" t="s">
        <v>1257</v>
      </c>
      <c r="B34" s="60" t="s">
        <v>1258</v>
      </c>
      <c r="C34" s="60" t="s">
        <v>1259</v>
      </c>
      <c r="D34" s="61">
        <v>2.2000000000000002</v>
      </c>
      <c r="E34" s="62"/>
      <c r="F34" s="63"/>
      <c r="G34" s="62"/>
      <c r="H34" s="63"/>
      <c r="I34" s="62"/>
      <c r="J34" s="63"/>
      <c r="K34" s="62"/>
      <c r="L34" s="63"/>
      <c r="M34" s="60" t="s">
        <v>1260</v>
      </c>
      <c r="N34" s="54" t="s">
        <v>8839</v>
      </c>
      <c r="O34" s="54" t="s">
        <v>8987</v>
      </c>
      <c r="P34" s="54" t="s">
        <v>56</v>
      </c>
      <c r="Q34" s="54" t="s">
        <v>56</v>
      </c>
      <c r="R34" s="54" t="s">
        <v>55</v>
      </c>
      <c r="V34" s="50">
        <v>1</v>
      </c>
      <c r="AV34" s="54" t="s">
        <v>47</v>
      </c>
      <c r="AW34" s="54" t="s">
        <v>9010</v>
      </c>
      <c r="AX34" s="54" t="s">
        <v>47</v>
      </c>
      <c r="AY34" s="54" t="s">
        <v>47</v>
      </c>
      <c r="AZ34" s="54" t="s">
        <v>47</v>
      </c>
    </row>
    <row r="35" spans="1:52" ht="30" customHeight="1">
      <c r="A35" s="60" t="s">
        <v>1261</v>
      </c>
      <c r="B35" s="60" t="s">
        <v>1288</v>
      </c>
      <c r="C35" s="60" t="s">
        <v>352</v>
      </c>
      <c r="D35" s="61">
        <v>1</v>
      </c>
      <c r="E35" s="62"/>
      <c r="F35" s="63"/>
      <c r="G35" s="62"/>
      <c r="H35" s="63"/>
      <c r="I35" s="62"/>
      <c r="J35" s="63"/>
      <c r="K35" s="62"/>
      <c r="L35" s="63"/>
      <c r="M35" s="60" t="s">
        <v>47</v>
      </c>
      <c r="N35" s="54" t="s">
        <v>8839</v>
      </c>
      <c r="O35" s="54" t="s">
        <v>8795</v>
      </c>
      <c r="P35" s="54" t="s">
        <v>56</v>
      </c>
      <c r="Q35" s="54" t="s">
        <v>56</v>
      </c>
      <c r="R35" s="54" t="s">
        <v>56</v>
      </c>
      <c r="S35" s="50">
        <v>0</v>
      </c>
      <c r="T35" s="50">
        <v>0</v>
      </c>
      <c r="U35" s="50">
        <v>0.13</v>
      </c>
      <c r="AV35" s="54" t="s">
        <v>47</v>
      </c>
      <c r="AW35" s="54" t="s">
        <v>9011</v>
      </c>
      <c r="AX35" s="54" t="s">
        <v>47</v>
      </c>
      <c r="AY35" s="54" t="s">
        <v>47</v>
      </c>
      <c r="AZ35" s="54" t="s">
        <v>47</v>
      </c>
    </row>
    <row r="36" spans="1:52" ht="30" customHeight="1">
      <c r="A36" s="60" t="s">
        <v>1289</v>
      </c>
      <c r="B36" s="60" t="s">
        <v>1264</v>
      </c>
      <c r="C36" s="60" t="s">
        <v>1265</v>
      </c>
      <c r="D36" s="61">
        <v>1</v>
      </c>
      <c r="E36" s="62"/>
      <c r="F36" s="63"/>
      <c r="G36" s="62"/>
      <c r="H36" s="63"/>
      <c r="I36" s="62"/>
      <c r="J36" s="63"/>
      <c r="K36" s="62"/>
      <c r="L36" s="63"/>
      <c r="M36" s="60" t="s">
        <v>1290</v>
      </c>
      <c r="N36" s="54" t="s">
        <v>8839</v>
      </c>
      <c r="O36" s="54" t="s">
        <v>9012</v>
      </c>
      <c r="P36" s="54" t="s">
        <v>56</v>
      </c>
      <c r="Q36" s="54" t="s">
        <v>56</v>
      </c>
      <c r="R36" s="54" t="s">
        <v>55</v>
      </c>
      <c r="AV36" s="54" t="s">
        <v>47</v>
      </c>
      <c r="AW36" s="54" t="s">
        <v>9013</v>
      </c>
      <c r="AX36" s="54" t="s">
        <v>55</v>
      </c>
      <c r="AY36" s="54" t="s">
        <v>47</v>
      </c>
      <c r="AZ36" s="54" t="s">
        <v>47</v>
      </c>
    </row>
    <row r="37" spans="1:52" ht="30" customHeight="1">
      <c r="A37" s="60" t="s">
        <v>1267</v>
      </c>
      <c r="B37" s="60" t="s">
        <v>47</v>
      </c>
      <c r="C37" s="60" t="s">
        <v>47</v>
      </c>
      <c r="D37" s="61"/>
      <c r="E37" s="62"/>
      <c r="F37" s="63"/>
      <c r="G37" s="62"/>
      <c r="H37" s="63"/>
      <c r="I37" s="62"/>
      <c r="J37" s="63"/>
      <c r="K37" s="62"/>
      <c r="L37" s="63"/>
      <c r="M37" s="60" t="s">
        <v>47</v>
      </c>
      <c r="N37" s="54" t="s">
        <v>78</v>
      </c>
      <c r="O37" s="54" t="s">
        <v>78</v>
      </c>
      <c r="P37" s="54" t="s">
        <v>47</v>
      </c>
      <c r="Q37" s="54" t="s">
        <v>47</v>
      </c>
      <c r="R37" s="54" t="s">
        <v>47</v>
      </c>
      <c r="AV37" s="54" t="s">
        <v>47</v>
      </c>
      <c r="AW37" s="54" t="s">
        <v>47</v>
      </c>
      <c r="AX37" s="54" t="s">
        <v>47</v>
      </c>
      <c r="AY37" s="54" t="s">
        <v>47</v>
      </c>
      <c r="AZ37" s="54" t="s">
        <v>47</v>
      </c>
    </row>
    <row r="38" spans="1:52" ht="30" customHeight="1">
      <c r="A38" s="61"/>
      <c r="B38" s="61"/>
      <c r="C38" s="61"/>
      <c r="D38" s="61"/>
      <c r="E38" s="62"/>
      <c r="F38" s="63"/>
      <c r="G38" s="62"/>
      <c r="H38" s="63"/>
      <c r="I38" s="62"/>
      <c r="J38" s="63"/>
      <c r="K38" s="62"/>
      <c r="L38" s="63"/>
      <c r="M38" s="61"/>
    </row>
    <row r="39" spans="1:52" ht="30" customHeight="1">
      <c r="A39" s="55" t="s">
        <v>1291</v>
      </c>
      <c r="B39" s="56"/>
      <c r="C39" s="56"/>
      <c r="D39" s="56"/>
      <c r="E39" s="57"/>
      <c r="F39" s="58"/>
      <c r="G39" s="57"/>
      <c r="H39" s="58"/>
      <c r="I39" s="57"/>
      <c r="J39" s="58"/>
      <c r="K39" s="57"/>
      <c r="L39" s="58"/>
      <c r="M39" s="59"/>
      <c r="N39" s="54" t="s">
        <v>8840</v>
      </c>
    </row>
    <row r="40" spans="1:52" ht="30" customHeight="1">
      <c r="A40" s="60" t="s">
        <v>1292</v>
      </c>
      <c r="B40" s="60" t="s">
        <v>1293</v>
      </c>
      <c r="C40" s="60" t="s">
        <v>83</v>
      </c>
      <c r="D40" s="61">
        <v>0.2298</v>
      </c>
      <c r="E40" s="62"/>
      <c r="F40" s="63"/>
      <c r="G40" s="62"/>
      <c r="H40" s="63"/>
      <c r="I40" s="62"/>
      <c r="J40" s="63"/>
      <c r="K40" s="62"/>
      <c r="L40" s="63"/>
      <c r="M40" s="60" t="s">
        <v>1295</v>
      </c>
      <c r="N40" s="54" t="s">
        <v>8840</v>
      </c>
      <c r="O40" s="54" t="s">
        <v>9014</v>
      </c>
      <c r="P40" s="54" t="s">
        <v>56</v>
      </c>
      <c r="Q40" s="54" t="s">
        <v>56</v>
      </c>
      <c r="R40" s="54" t="s">
        <v>55</v>
      </c>
      <c r="AV40" s="54" t="s">
        <v>47</v>
      </c>
      <c r="AW40" s="54" t="s">
        <v>9015</v>
      </c>
      <c r="AX40" s="54" t="s">
        <v>47</v>
      </c>
      <c r="AY40" s="54" t="s">
        <v>47</v>
      </c>
      <c r="AZ40" s="54" t="s">
        <v>47</v>
      </c>
    </row>
    <row r="41" spans="1:52" ht="30" customHeight="1">
      <c r="A41" s="60" t="s">
        <v>1257</v>
      </c>
      <c r="B41" s="60" t="s">
        <v>1258</v>
      </c>
      <c r="C41" s="60" t="s">
        <v>1259</v>
      </c>
      <c r="D41" s="61">
        <v>3.8</v>
      </c>
      <c r="E41" s="62"/>
      <c r="F41" s="63"/>
      <c r="G41" s="62"/>
      <c r="H41" s="63"/>
      <c r="I41" s="62"/>
      <c r="J41" s="63"/>
      <c r="K41" s="62"/>
      <c r="L41" s="63"/>
      <c r="M41" s="60" t="s">
        <v>1260</v>
      </c>
      <c r="N41" s="54" t="s">
        <v>8840</v>
      </c>
      <c r="O41" s="54" t="s">
        <v>8987</v>
      </c>
      <c r="P41" s="54" t="s">
        <v>56</v>
      </c>
      <c r="Q41" s="54" t="s">
        <v>56</v>
      </c>
      <c r="R41" s="54" t="s">
        <v>55</v>
      </c>
      <c r="V41" s="50">
        <v>1</v>
      </c>
      <c r="AV41" s="54" t="s">
        <v>47</v>
      </c>
      <c r="AW41" s="54" t="s">
        <v>9016</v>
      </c>
      <c r="AX41" s="54" t="s">
        <v>47</v>
      </c>
      <c r="AY41" s="54" t="s">
        <v>47</v>
      </c>
      <c r="AZ41" s="54" t="s">
        <v>47</v>
      </c>
    </row>
    <row r="42" spans="1:52" ht="30" customHeight="1">
      <c r="A42" s="60" t="s">
        <v>1261</v>
      </c>
      <c r="B42" s="60" t="s">
        <v>1296</v>
      </c>
      <c r="C42" s="60" t="s">
        <v>352</v>
      </c>
      <c r="D42" s="61">
        <v>1</v>
      </c>
      <c r="E42" s="62"/>
      <c r="F42" s="63"/>
      <c r="G42" s="62"/>
      <c r="H42" s="63"/>
      <c r="I42" s="62"/>
      <c r="J42" s="63"/>
      <c r="K42" s="62"/>
      <c r="L42" s="63"/>
      <c r="M42" s="60" t="s">
        <v>47</v>
      </c>
      <c r="N42" s="54" t="s">
        <v>8840</v>
      </c>
      <c r="O42" s="54" t="s">
        <v>8795</v>
      </c>
      <c r="P42" s="54" t="s">
        <v>56</v>
      </c>
      <c r="Q42" s="54" t="s">
        <v>56</v>
      </c>
      <c r="R42" s="54" t="s">
        <v>56</v>
      </c>
      <c r="S42" s="50">
        <v>0</v>
      </c>
      <c r="T42" s="50">
        <v>0</v>
      </c>
      <c r="U42" s="50">
        <v>0.39</v>
      </c>
      <c r="AV42" s="54" t="s">
        <v>47</v>
      </c>
      <c r="AW42" s="54" t="s">
        <v>9017</v>
      </c>
      <c r="AX42" s="54" t="s">
        <v>47</v>
      </c>
      <c r="AY42" s="54" t="s">
        <v>47</v>
      </c>
      <c r="AZ42" s="54" t="s">
        <v>47</v>
      </c>
    </row>
    <row r="43" spans="1:52" ht="30" customHeight="1">
      <c r="A43" s="60" t="s">
        <v>1263</v>
      </c>
      <c r="B43" s="60" t="s">
        <v>1264</v>
      </c>
      <c r="C43" s="60" t="s">
        <v>1265</v>
      </c>
      <c r="D43" s="61">
        <v>1</v>
      </c>
      <c r="E43" s="62"/>
      <c r="F43" s="63"/>
      <c r="G43" s="62"/>
      <c r="H43" s="63"/>
      <c r="I43" s="62"/>
      <c r="J43" s="63"/>
      <c r="K43" s="62"/>
      <c r="L43" s="63"/>
      <c r="M43" s="60" t="s">
        <v>1266</v>
      </c>
      <c r="N43" s="54" t="s">
        <v>8840</v>
      </c>
      <c r="O43" s="54" t="s">
        <v>8990</v>
      </c>
      <c r="P43" s="54" t="s">
        <v>56</v>
      </c>
      <c r="Q43" s="54" t="s">
        <v>56</v>
      </c>
      <c r="R43" s="54" t="s">
        <v>55</v>
      </c>
      <c r="AV43" s="54" t="s">
        <v>47</v>
      </c>
      <c r="AW43" s="54" t="s">
        <v>9018</v>
      </c>
      <c r="AX43" s="54" t="s">
        <v>55</v>
      </c>
      <c r="AY43" s="54" t="s">
        <v>47</v>
      </c>
      <c r="AZ43" s="54" t="s">
        <v>47</v>
      </c>
    </row>
    <row r="44" spans="1:52" ht="30" customHeight="1">
      <c r="A44" s="60" t="s">
        <v>1267</v>
      </c>
      <c r="B44" s="60" t="s">
        <v>47</v>
      </c>
      <c r="C44" s="60" t="s">
        <v>47</v>
      </c>
      <c r="D44" s="61"/>
      <c r="E44" s="62"/>
      <c r="F44" s="63"/>
      <c r="G44" s="62"/>
      <c r="H44" s="63"/>
      <c r="I44" s="62"/>
      <c r="J44" s="63"/>
      <c r="K44" s="62"/>
      <c r="L44" s="63"/>
      <c r="M44" s="60" t="s">
        <v>47</v>
      </c>
      <c r="N44" s="54" t="s">
        <v>78</v>
      </c>
      <c r="O44" s="54" t="s">
        <v>78</v>
      </c>
      <c r="P44" s="54" t="s">
        <v>47</v>
      </c>
      <c r="Q44" s="54" t="s">
        <v>47</v>
      </c>
      <c r="R44" s="54" t="s">
        <v>47</v>
      </c>
      <c r="AV44" s="54" t="s">
        <v>47</v>
      </c>
      <c r="AW44" s="54" t="s">
        <v>47</v>
      </c>
      <c r="AX44" s="54" t="s">
        <v>47</v>
      </c>
      <c r="AY44" s="54" t="s">
        <v>47</v>
      </c>
      <c r="AZ44" s="54" t="s">
        <v>47</v>
      </c>
    </row>
    <row r="45" spans="1:52" ht="30" customHeight="1">
      <c r="A45" s="61"/>
      <c r="B45" s="61"/>
      <c r="C45" s="61"/>
      <c r="D45" s="61"/>
      <c r="E45" s="62"/>
      <c r="F45" s="63"/>
      <c r="G45" s="62"/>
      <c r="H45" s="63"/>
      <c r="I45" s="62"/>
      <c r="J45" s="63"/>
      <c r="K45" s="62"/>
      <c r="L45" s="63"/>
      <c r="M45" s="61"/>
    </row>
    <row r="46" spans="1:52" ht="30" customHeight="1">
      <c r="A46" s="55" t="s">
        <v>1297</v>
      </c>
      <c r="B46" s="56"/>
      <c r="C46" s="56"/>
      <c r="D46" s="56"/>
      <c r="E46" s="57"/>
      <c r="F46" s="58"/>
      <c r="G46" s="57"/>
      <c r="H46" s="58"/>
      <c r="I46" s="57"/>
      <c r="J46" s="58"/>
      <c r="K46" s="57"/>
      <c r="L46" s="58"/>
      <c r="M46" s="59"/>
      <c r="N46" s="54" t="s">
        <v>8841</v>
      </c>
    </row>
    <row r="47" spans="1:52" ht="30" customHeight="1">
      <c r="A47" s="60" t="s">
        <v>1292</v>
      </c>
      <c r="B47" s="60" t="s">
        <v>1298</v>
      </c>
      <c r="C47" s="60" t="s">
        <v>83</v>
      </c>
      <c r="D47" s="61">
        <v>0.2298</v>
      </c>
      <c r="E47" s="62"/>
      <c r="F47" s="63"/>
      <c r="G47" s="62"/>
      <c r="H47" s="63"/>
      <c r="I47" s="62"/>
      <c r="J47" s="63"/>
      <c r="K47" s="62"/>
      <c r="L47" s="63"/>
      <c r="M47" s="60" t="s">
        <v>1300</v>
      </c>
      <c r="N47" s="54" t="s">
        <v>8841</v>
      </c>
      <c r="O47" s="54" t="s">
        <v>9019</v>
      </c>
      <c r="P47" s="54" t="s">
        <v>56</v>
      </c>
      <c r="Q47" s="54" t="s">
        <v>56</v>
      </c>
      <c r="R47" s="54" t="s">
        <v>55</v>
      </c>
      <c r="AV47" s="54" t="s">
        <v>47</v>
      </c>
      <c r="AW47" s="54" t="s">
        <v>9020</v>
      </c>
      <c r="AX47" s="54" t="s">
        <v>47</v>
      </c>
      <c r="AY47" s="54" t="s">
        <v>47</v>
      </c>
      <c r="AZ47" s="54" t="s">
        <v>47</v>
      </c>
    </row>
    <row r="48" spans="1:52" ht="30" customHeight="1">
      <c r="A48" s="60" t="s">
        <v>1257</v>
      </c>
      <c r="B48" s="60" t="s">
        <v>1258</v>
      </c>
      <c r="C48" s="60" t="s">
        <v>1259</v>
      </c>
      <c r="D48" s="61">
        <v>4.7</v>
      </c>
      <c r="E48" s="62"/>
      <c r="F48" s="63"/>
      <c r="G48" s="62"/>
      <c r="H48" s="63"/>
      <c r="I48" s="62"/>
      <c r="J48" s="63"/>
      <c r="K48" s="62"/>
      <c r="L48" s="63"/>
      <c r="M48" s="60" t="s">
        <v>1260</v>
      </c>
      <c r="N48" s="54" t="s">
        <v>8841</v>
      </c>
      <c r="O48" s="54" t="s">
        <v>8987</v>
      </c>
      <c r="P48" s="54" t="s">
        <v>56</v>
      </c>
      <c r="Q48" s="54" t="s">
        <v>56</v>
      </c>
      <c r="R48" s="54" t="s">
        <v>55</v>
      </c>
      <c r="V48" s="50">
        <v>1</v>
      </c>
      <c r="AV48" s="54" t="s">
        <v>47</v>
      </c>
      <c r="AW48" s="54" t="s">
        <v>9021</v>
      </c>
      <c r="AX48" s="54" t="s">
        <v>47</v>
      </c>
      <c r="AY48" s="54" t="s">
        <v>47</v>
      </c>
      <c r="AZ48" s="54" t="s">
        <v>47</v>
      </c>
    </row>
    <row r="49" spans="1:52" ht="30" customHeight="1">
      <c r="A49" s="60" t="s">
        <v>1261</v>
      </c>
      <c r="B49" s="60" t="s">
        <v>1296</v>
      </c>
      <c r="C49" s="60" t="s">
        <v>352</v>
      </c>
      <c r="D49" s="61">
        <v>1</v>
      </c>
      <c r="E49" s="62"/>
      <c r="F49" s="63"/>
      <c r="G49" s="62"/>
      <c r="H49" s="63"/>
      <c r="I49" s="62"/>
      <c r="J49" s="63"/>
      <c r="K49" s="62"/>
      <c r="L49" s="63"/>
      <c r="M49" s="60" t="s">
        <v>47</v>
      </c>
      <c r="N49" s="54" t="s">
        <v>8841</v>
      </c>
      <c r="O49" s="54" t="s">
        <v>8795</v>
      </c>
      <c r="P49" s="54" t="s">
        <v>56</v>
      </c>
      <c r="Q49" s="54" t="s">
        <v>56</v>
      </c>
      <c r="R49" s="54" t="s">
        <v>56</v>
      </c>
      <c r="S49" s="50">
        <v>0</v>
      </c>
      <c r="T49" s="50">
        <v>0</v>
      </c>
      <c r="U49" s="50">
        <v>0.39</v>
      </c>
      <c r="AV49" s="54" t="s">
        <v>47</v>
      </c>
      <c r="AW49" s="54" t="s">
        <v>9022</v>
      </c>
      <c r="AX49" s="54" t="s">
        <v>47</v>
      </c>
      <c r="AY49" s="54" t="s">
        <v>47</v>
      </c>
      <c r="AZ49" s="54" t="s">
        <v>47</v>
      </c>
    </row>
    <row r="50" spans="1:52" ht="30" customHeight="1">
      <c r="A50" s="60" t="s">
        <v>1263</v>
      </c>
      <c r="B50" s="60" t="s">
        <v>1264</v>
      </c>
      <c r="C50" s="60" t="s">
        <v>1265</v>
      </c>
      <c r="D50" s="61">
        <v>1</v>
      </c>
      <c r="E50" s="62"/>
      <c r="F50" s="63"/>
      <c r="G50" s="62"/>
      <c r="H50" s="63"/>
      <c r="I50" s="62"/>
      <c r="J50" s="63"/>
      <c r="K50" s="62"/>
      <c r="L50" s="63"/>
      <c r="M50" s="60" t="s">
        <v>1266</v>
      </c>
      <c r="N50" s="54" t="s">
        <v>8841</v>
      </c>
      <c r="O50" s="54" t="s">
        <v>8990</v>
      </c>
      <c r="P50" s="54" t="s">
        <v>56</v>
      </c>
      <c r="Q50" s="54" t="s">
        <v>56</v>
      </c>
      <c r="R50" s="54" t="s">
        <v>55</v>
      </c>
      <c r="AV50" s="54" t="s">
        <v>47</v>
      </c>
      <c r="AW50" s="54" t="s">
        <v>9023</v>
      </c>
      <c r="AX50" s="54" t="s">
        <v>55</v>
      </c>
      <c r="AY50" s="54" t="s">
        <v>47</v>
      </c>
      <c r="AZ50" s="54" t="s">
        <v>47</v>
      </c>
    </row>
    <row r="51" spans="1:52" ht="30" customHeight="1">
      <c r="A51" s="60" t="s">
        <v>1267</v>
      </c>
      <c r="B51" s="60" t="s">
        <v>47</v>
      </c>
      <c r="C51" s="60" t="s">
        <v>47</v>
      </c>
      <c r="D51" s="61"/>
      <c r="E51" s="62"/>
      <c r="F51" s="63"/>
      <c r="G51" s="62"/>
      <c r="H51" s="63"/>
      <c r="I51" s="62"/>
      <c r="J51" s="63"/>
      <c r="K51" s="62"/>
      <c r="L51" s="63"/>
      <c r="M51" s="60" t="s">
        <v>47</v>
      </c>
      <c r="N51" s="54" t="s">
        <v>78</v>
      </c>
      <c r="O51" s="54" t="s">
        <v>78</v>
      </c>
      <c r="P51" s="54" t="s">
        <v>47</v>
      </c>
      <c r="Q51" s="54" t="s">
        <v>47</v>
      </c>
      <c r="R51" s="54" t="s">
        <v>47</v>
      </c>
      <c r="AV51" s="54" t="s">
        <v>47</v>
      </c>
      <c r="AW51" s="54" t="s">
        <v>47</v>
      </c>
      <c r="AX51" s="54" t="s">
        <v>47</v>
      </c>
      <c r="AY51" s="54" t="s">
        <v>47</v>
      </c>
      <c r="AZ51" s="54" t="s">
        <v>47</v>
      </c>
    </row>
    <row r="52" spans="1:52" ht="30" customHeight="1">
      <c r="A52" s="61"/>
      <c r="B52" s="61"/>
      <c r="C52" s="61"/>
      <c r="D52" s="61"/>
      <c r="E52" s="62"/>
      <c r="F52" s="63"/>
      <c r="G52" s="62"/>
      <c r="H52" s="63"/>
      <c r="I52" s="62"/>
      <c r="J52" s="63"/>
      <c r="K52" s="62"/>
      <c r="L52" s="63"/>
      <c r="M52" s="61"/>
    </row>
    <row r="53" spans="1:52" ht="30" customHeight="1">
      <c r="A53" s="55" t="s">
        <v>1301</v>
      </c>
      <c r="B53" s="56"/>
      <c r="C53" s="56"/>
      <c r="D53" s="56"/>
      <c r="E53" s="57"/>
      <c r="F53" s="58"/>
      <c r="G53" s="57"/>
      <c r="H53" s="58"/>
      <c r="I53" s="57"/>
      <c r="J53" s="58"/>
      <c r="K53" s="57"/>
      <c r="L53" s="58"/>
      <c r="M53" s="59"/>
      <c r="N53" s="54" t="s">
        <v>8842</v>
      </c>
    </row>
    <row r="54" spans="1:52" ht="30" customHeight="1">
      <c r="A54" s="60" t="s">
        <v>1302</v>
      </c>
      <c r="B54" s="60" t="s">
        <v>1303</v>
      </c>
      <c r="C54" s="60" t="s">
        <v>83</v>
      </c>
      <c r="D54" s="61">
        <v>0.25979999999999998</v>
      </c>
      <c r="E54" s="62"/>
      <c r="F54" s="63"/>
      <c r="G54" s="62"/>
      <c r="H54" s="63"/>
      <c r="I54" s="62"/>
      <c r="J54" s="63"/>
      <c r="K54" s="62"/>
      <c r="L54" s="63"/>
      <c r="M54" s="60" t="s">
        <v>1305</v>
      </c>
      <c r="N54" s="54" t="s">
        <v>8842</v>
      </c>
      <c r="O54" s="54" t="s">
        <v>9024</v>
      </c>
      <c r="P54" s="54" t="s">
        <v>56</v>
      </c>
      <c r="Q54" s="54" t="s">
        <v>56</v>
      </c>
      <c r="R54" s="54" t="s">
        <v>55</v>
      </c>
      <c r="AV54" s="54" t="s">
        <v>47</v>
      </c>
      <c r="AW54" s="54" t="s">
        <v>9025</v>
      </c>
      <c r="AX54" s="54" t="s">
        <v>47</v>
      </c>
      <c r="AY54" s="54" t="s">
        <v>47</v>
      </c>
      <c r="AZ54" s="54" t="s">
        <v>47</v>
      </c>
    </row>
    <row r="55" spans="1:52" ht="30" customHeight="1">
      <c r="A55" s="60" t="s">
        <v>1257</v>
      </c>
      <c r="B55" s="60" t="s">
        <v>1258</v>
      </c>
      <c r="C55" s="60" t="s">
        <v>1259</v>
      </c>
      <c r="D55" s="61">
        <v>5.0999999999999996</v>
      </c>
      <c r="E55" s="62"/>
      <c r="F55" s="63"/>
      <c r="G55" s="62"/>
      <c r="H55" s="63"/>
      <c r="I55" s="62"/>
      <c r="J55" s="63"/>
      <c r="K55" s="62"/>
      <c r="L55" s="63"/>
      <c r="M55" s="60" t="s">
        <v>1260</v>
      </c>
      <c r="N55" s="54" t="s">
        <v>8842</v>
      </c>
      <c r="O55" s="54" t="s">
        <v>8987</v>
      </c>
      <c r="P55" s="54" t="s">
        <v>56</v>
      </c>
      <c r="Q55" s="54" t="s">
        <v>56</v>
      </c>
      <c r="R55" s="54" t="s">
        <v>55</v>
      </c>
      <c r="V55" s="50">
        <v>1</v>
      </c>
      <c r="AV55" s="54" t="s">
        <v>47</v>
      </c>
      <c r="AW55" s="54" t="s">
        <v>9026</v>
      </c>
      <c r="AX55" s="54" t="s">
        <v>47</v>
      </c>
      <c r="AY55" s="54" t="s">
        <v>47</v>
      </c>
      <c r="AZ55" s="54" t="s">
        <v>47</v>
      </c>
    </row>
    <row r="56" spans="1:52" ht="30" customHeight="1">
      <c r="A56" s="60" t="s">
        <v>1261</v>
      </c>
      <c r="B56" s="60" t="s">
        <v>1306</v>
      </c>
      <c r="C56" s="60" t="s">
        <v>352</v>
      </c>
      <c r="D56" s="61">
        <v>1</v>
      </c>
      <c r="E56" s="62"/>
      <c r="F56" s="63"/>
      <c r="G56" s="62"/>
      <c r="H56" s="63"/>
      <c r="I56" s="62"/>
      <c r="J56" s="63"/>
      <c r="K56" s="62"/>
      <c r="L56" s="63"/>
      <c r="M56" s="60" t="s">
        <v>47</v>
      </c>
      <c r="N56" s="54" t="s">
        <v>8842</v>
      </c>
      <c r="O56" s="54" t="s">
        <v>8795</v>
      </c>
      <c r="P56" s="54" t="s">
        <v>56</v>
      </c>
      <c r="Q56" s="54" t="s">
        <v>56</v>
      </c>
      <c r="R56" s="54" t="s">
        <v>56</v>
      </c>
      <c r="S56" s="50">
        <v>0</v>
      </c>
      <c r="T56" s="50">
        <v>0</v>
      </c>
      <c r="U56" s="50">
        <v>0.2</v>
      </c>
      <c r="AV56" s="54" t="s">
        <v>47</v>
      </c>
      <c r="AW56" s="54" t="s">
        <v>9027</v>
      </c>
      <c r="AX56" s="54" t="s">
        <v>47</v>
      </c>
      <c r="AY56" s="54" t="s">
        <v>47</v>
      </c>
      <c r="AZ56" s="54" t="s">
        <v>47</v>
      </c>
    </row>
    <row r="57" spans="1:52" ht="30" customHeight="1">
      <c r="A57" s="60" t="s">
        <v>1274</v>
      </c>
      <c r="B57" s="60" t="s">
        <v>1264</v>
      </c>
      <c r="C57" s="60" t="s">
        <v>1265</v>
      </c>
      <c r="D57" s="61">
        <v>1</v>
      </c>
      <c r="E57" s="62"/>
      <c r="F57" s="63"/>
      <c r="G57" s="62"/>
      <c r="H57" s="63"/>
      <c r="I57" s="62"/>
      <c r="J57" s="63"/>
      <c r="K57" s="62"/>
      <c r="L57" s="63"/>
      <c r="M57" s="60" t="s">
        <v>1275</v>
      </c>
      <c r="N57" s="54" t="s">
        <v>8842</v>
      </c>
      <c r="O57" s="54" t="s">
        <v>8996</v>
      </c>
      <c r="P57" s="54" t="s">
        <v>56</v>
      </c>
      <c r="Q57" s="54" t="s">
        <v>56</v>
      </c>
      <c r="R57" s="54" t="s">
        <v>55</v>
      </c>
      <c r="AV57" s="54" t="s">
        <v>47</v>
      </c>
      <c r="AW57" s="54" t="s">
        <v>9028</v>
      </c>
      <c r="AX57" s="54" t="s">
        <v>55</v>
      </c>
      <c r="AY57" s="54" t="s">
        <v>47</v>
      </c>
      <c r="AZ57" s="54" t="s">
        <v>47</v>
      </c>
    </row>
    <row r="58" spans="1:52" ht="30" customHeight="1">
      <c r="A58" s="60" t="s">
        <v>1267</v>
      </c>
      <c r="B58" s="60" t="s">
        <v>47</v>
      </c>
      <c r="C58" s="60" t="s">
        <v>47</v>
      </c>
      <c r="D58" s="61"/>
      <c r="E58" s="62"/>
      <c r="F58" s="63"/>
      <c r="G58" s="62"/>
      <c r="H58" s="63"/>
      <c r="I58" s="62"/>
      <c r="J58" s="63"/>
      <c r="K58" s="62"/>
      <c r="L58" s="63"/>
      <c r="M58" s="60" t="s">
        <v>47</v>
      </c>
      <c r="N58" s="54" t="s">
        <v>78</v>
      </c>
      <c r="O58" s="54" t="s">
        <v>78</v>
      </c>
      <c r="P58" s="54" t="s">
        <v>47</v>
      </c>
      <c r="Q58" s="54" t="s">
        <v>47</v>
      </c>
      <c r="R58" s="54" t="s">
        <v>47</v>
      </c>
      <c r="AV58" s="54" t="s">
        <v>47</v>
      </c>
      <c r="AW58" s="54" t="s">
        <v>47</v>
      </c>
      <c r="AX58" s="54" t="s">
        <v>47</v>
      </c>
      <c r="AY58" s="54" t="s">
        <v>47</v>
      </c>
      <c r="AZ58" s="54" t="s">
        <v>47</v>
      </c>
    </row>
    <row r="59" spans="1:52" ht="30" customHeight="1">
      <c r="A59" s="61"/>
      <c r="B59" s="61"/>
      <c r="C59" s="61"/>
      <c r="D59" s="61"/>
      <c r="E59" s="62"/>
      <c r="F59" s="63"/>
      <c r="G59" s="62"/>
      <c r="H59" s="63"/>
      <c r="I59" s="62"/>
      <c r="J59" s="63"/>
      <c r="K59" s="62"/>
      <c r="L59" s="63"/>
      <c r="M59" s="61"/>
    </row>
    <row r="60" spans="1:52" ht="30" customHeight="1">
      <c r="A60" s="55" t="s">
        <v>1307</v>
      </c>
      <c r="B60" s="56"/>
      <c r="C60" s="56"/>
      <c r="D60" s="56"/>
      <c r="E60" s="57"/>
      <c r="F60" s="58"/>
      <c r="G60" s="57"/>
      <c r="H60" s="58"/>
      <c r="I60" s="57"/>
      <c r="J60" s="58"/>
      <c r="K60" s="57"/>
      <c r="L60" s="58"/>
      <c r="M60" s="59"/>
      <c r="N60" s="54" t="s">
        <v>8843</v>
      </c>
    </row>
    <row r="61" spans="1:52" ht="30" customHeight="1">
      <c r="A61" s="60" t="s">
        <v>1302</v>
      </c>
      <c r="B61" s="60" t="s">
        <v>1293</v>
      </c>
      <c r="C61" s="60" t="s">
        <v>83</v>
      </c>
      <c r="D61" s="61">
        <v>0.25979999999999998</v>
      </c>
      <c r="E61" s="62"/>
      <c r="F61" s="63"/>
      <c r="G61" s="62"/>
      <c r="H61" s="63"/>
      <c r="I61" s="62"/>
      <c r="J61" s="63"/>
      <c r="K61" s="62"/>
      <c r="L61" s="63"/>
      <c r="M61" s="60" t="s">
        <v>1309</v>
      </c>
      <c r="N61" s="54" t="s">
        <v>8843</v>
      </c>
      <c r="O61" s="54" t="s">
        <v>9029</v>
      </c>
      <c r="P61" s="54" t="s">
        <v>56</v>
      </c>
      <c r="Q61" s="54" t="s">
        <v>56</v>
      </c>
      <c r="R61" s="54" t="s">
        <v>55</v>
      </c>
      <c r="AV61" s="54" t="s">
        <v>47</v>
      </c>
      <c r="AW61" s="54" t="s">
        <v>9030</v>
      </c>
      <c r="AX61" s="54" t="s">
        <v>47</v>
      </c>
      <c r="AY61" s="54" t="s">
        <v>47</v>
      </c>
      <c r="AZ61" s="54" t="s">
        <v>47</v>
      </c>
    </row>
    <row r="62" spans="1:52" ht="30" customHeight="1">
      <c r="A62" s="60" t="s">
        <v>1257</v>
      </c>
      <c r="B62" s="60" t="s">
        <v>1258</v>
      </c>
      <c r="C62" s="60" t="s">
        <v>1259</v>
      </c>
      <c r="D62" s="61">
        <v>10.3</v>
      </c>
      <c r="E62" s="62"/>
      <c r="F62" s="63"/>
      <c r="G62" s="62"/>
      <c r="H62" s="63"/>
      <c r="I62" s="62"/>
      <c r="J62" s="63"/>
      <c r="K62" s="62"/>
      <c r="L62" s="63"/>
      <c r="M62" s="60" t="s">
        <v>1260</v>
      </c>
      <c r="N62" s="54" t="s">
        <v>8843</v>
      </c>
      <c r="O62" s="54" t="s">
        <v>8987</v>
      </c>
      <c r="P62" s="54" t="s">
        <v>56</v>
      </c>
      <c r="Q62" s="54" t="s">
        <v>56</v>
      </c>
      <c r="R62" s="54" t="s">
        <v>55</v>
      </c>
      <c r="V62" s="50">
        <v>1</v>
      </c>
      <c r="AV62" s="54" t="s">
        <v>47</v>
      </c>
      <c r="AW62" s="54" t="s">
        <v>9031</v>
      </c>
      <c r="AX62" s="54" t="s">
        <v>47</v>
      </c>
      <c r="AY62" s="54" t="s">
        <v>47</v>
      </c>
      <c r="AZ62" s="54" t="s">
        <v>47</v>
      </c>
    </row>
    <row r="63" spans="1:52" ht="30" customHeight="1">
      <c r="A63" s="60" t="s">
        <v>1261</v>
      </c>
      <c r="B63" s="60" t="s">
        <v>1306</v>
      </c>
      <c r="C63" s="60" t="s">
        <v>352</v>
      </c>
      <c r="D63" s="61">
        <v>1</v>
      </c>
      <c r="E63" s="62"/>
      <c r="F63" s="63"/>
      <c r="G63" s="62"/>
      <c r="H63" s="63"/>
      <c r="I63" s="62"/>
      <c r="J63" s="63"/>
      <c r="K63" s="62"/>
      <c r="L63" s="63"/>
      <c r="M63" s="60" t="s">
        <v>47</v>
      </c>
      <c r="N63" s="54" t="s">
        <v>8843</v>
      </c>
      <c r="O63" s="54" t="s">
        <v>8795</v>
      </c>
      <c r="P63" s="54" t="s">
        <v>56</v>
      </c>
      <c r="Q63" s="54" t="s">
        <v>56</v>
      </c>
      <c r="R63" s="54" t="s">
        <v>56</v>
      </c>
      <c r="S63" s="50">
        <v>0</v>
      </c>
      <c r="T63" s="50">
        <v>0</v>
      </c>
      <c r="U63" s="50">
        <v>0.2</v>
      </c>
      <c r="AV63" s="54" t="s">
        <v>47</v>
      </c>
      <c r="AW63" s="54" t="s">
        <v>9032</v>
      </c>
      <c r="AX63" s="54" t="s">
        <v>47</v>
      </c>
      <c r="AY63" s="54" t="s">
        <v>47</v>
      </c>
      <c r="AZ63" s="54" t="s">
        <v>47</v>
      </c>
    </row>
    <row r="64" spans="1:52" ht="30" customHeight="1">
      <c r="A64" s="60" t="s">
        <v>1274</v>
      </c>
      <c r="B64" s="60" t="s">
        <v>1264</v>
      </c>
      <c r="C64" s="60" t="s">
        <v>1265</v>
      </c>
      <c r="D64" s="61">
        <v>1</v>
      </c>
      <c r="E64" s="62"/>
      <c r="F64" s="63"/>
      <c r="G64" s="62"/>
      <c r="H64" s="63"/>
      <c r="I64" s="62"/>
      <c r="J64" s="63"/>
      <c r="K64" s="62"/>
      <c r="L64" s="63"/>
      <c r="M64" s="60" t="s">
        <v>1275</v>
      </c>
      <c r="N64" s="54" t="s">
        <v>8843</v>
      </c>
      <c r="O64" s="54" t="s">
        <v>8996</v>
      </c>
      <c r="P64" s="54" t="s">
        <v>56</v>
      </c>
      <c r="Q64" s="54" t="s">
        <v>56</v>
      </c>
      <c r="R64" s="54" t="s">
        <v>55</v>
      </c>
      <c r="AV64" s="54" t="s">
        <v>47</v>
      </c>
      <c r="AW64" s="54" t="s">
        <v>9033</v>
      </c>
      <c r="AX64" s="54" t="s">
        <v>55</v>
      </c>
      <c r="AY64" s="54" t="s">
        <v>47</v>
      </c>
      <c r="AZ64" s="54" t="s">
        <v>47</v>
      </c>
    </row>
    <row r="65" spans="1:52" ht="30" customHeight="1">
      <c r="A65" s="60" t="s">
        <v>1267</v>
      </c>
      <c r="B65" s="60" t="s">
        <v>47</v>
      </c>
      <c r="C65" s="60" t="s">
        <v>47</v>
      </c>
      <c r="D65" s="61"/>
      <c r="E65" s="62"/>
      <c r="F65" s="63"/>
      <c r="G65" s="62"/>
      <c r="H65" s="63"/>
      <c r="I65" s="62"/>
      <c r="J65" s="63"/>
      <c r="K65" s="62"/>
      <c r="L65" s="63"/>
      <c r="M65" s="60" t="s">
        <v>47</v>
      </c>
      <c r="N65" s="54" t="s">
        <v>78</v>
      </c>
      <c r="O65" s="54" t="s">
        <v>78</v>
      </c>
      <c r="P65" s="54" t="s">
        <v>47</v>
      </c>
      <c r="Q65" s="54" t="s">
        <v>47</v>
      </c>
      <c r="R65" s="54" t="s">
        <v>47</v>
      </c>
      <c r="AV65" s="54" t="s">
        <v>47</v>
      </c>
      <c r="AW65" s="54" t="s">
        <v>47</v>
      </c>
      <c r="AX65" s="54" t="s">
        <v>47</v>
      </c>
      <c r="AY65" s="54" t="s">
        <v>47</v>
      </c>
      <c r="AZ65" s="54" t="s">
        <v>47</v>
      </c>
    </row>
    <row r="66" spans="1:52" ht="30" customHeight="1">
      <c r="A66" s="61"/>
      <c r="B66" s="61"/>
      <c r="C66" s="61"/>
      <c r="D66" s="61"/>
      <c r="E66" s="62"/>
      <c r="F66" s="63"/>
      <c r="G66" s="62"/>
      <c r="H66" s="63"/>
      <c r="I66" s="62"/>
      <c r="J66" s="63"/>
      <c r="K66" s="62"/>
      <c r="L66" s="63"/>
      <c r="M66" s="61"/>
    </row>
    <row r="67" spans="1:52" ht="30" customHeight="1">
      <c r="A67" s="55" t="s">
        <v>1310</v>
      </c>
      <c r="B67" s="56"/>
      <c r="C67" s="56"/>
      <c r="D67" s="56"/>
      <c r="E67" s="57"/>
      <c r="F67" s="58"/>
      <c r="G67" s="57"/>
      <c r="H67" s="58"/>
      <c r="I67" s="57"/>
      <c r="J67" s="58"/>
      <c r="K67" s="57"/>
      <c r="L67" s="58"/>
      <c r="M67" s="59"/>
      <c r="N67" s="54" t="s">
        <v>8844</v>
      </c>
    </row>
    <row r="68" spans="1:52" ht="30" customHeight="1">
      <c r="A68" s="60" t="s">
        <v>1311</v>
      </c>
      <c r="B68" s="60" t="s">
        <v>1270</v>
      </c>
      <c r="C68" s="60" t="s">
        <v>83</v>
      </c>
      <c r="D68" s="61">
        <v>0.15</v>
      </c>
      <c r="E68" s="62"/>
      <c r="F68" s="63"/>
      <c r="G68" s="62"/>
      <c r="H68" s="63"/>
      <c r="I68" s="62"/>
      <c r="J68" s="63"/>
      <c r="K68" s="62"/>
      <c r="L68" s="63"/>
      <c r="M68" s="60" t="s">
        <v>1313</v>
      </c>
      <c r="N68" s="54" t="s">
        <v>8844</v>
      </c>
      <c r="O68" s="54" t="s">
        <v>9034</v>
      </c>
      <c r="P68" s="54" t="s">
        <v>56</v>
      </c>
      <c r="Q68" s="54" t="s">
        <v>56</v>
      </c>
      <c r="R68" s="54" t="s">
        <v>55</v>
      </c>
      <c r="AV68" s="54" t="s">
        <v>47</v>
      </c>
      <c r="AW68" s="54" t="s">
        <v>9035</v>
      </c>
      <c r="AX68" s="54" t="s">
        <v>47</v>
      </c>
      <c r="AY68" s="54" t="s">
        <v>47</v>
      </c>
      <c r="AZ68" s="54" t="s">
        <v>47</v>
      </c>
    </row>
    <row r="69" spans="1:52" ht="30" customHeight="1">
      <c r="A69" s="60" t="s">
        <v>1257</v>
      </c>
      <c r="B69" s="60" t="s">
        <v>1258</v>
      </c>
      <c r="C69" s="60" t="s">
        <v>1259</v>
      </c>
      <c r="D69" s="61">
        <v>4</v>
      </c>
      <c r="E69" s="62"/>
      <c r="F69" s="63"/>
      <c r="G69" s="62"/>
      <c r="H69" s="63"/>
      <c r="I69" s="62"/>
      <c r="J69" s="63"/>
      <c r="K69" s="62"/>
      <c r="L69" s="63"/>
      <c r="M69" s="60" t="s">
        <v>1260</v>
      </c>
      <c r="N69" s="54" t="s">
        <v>8844</v>
      </c>
      <c r="O69" s="54" t="s">
        <v>8987</v>
      </c>
      <c r="P69" s="54" t="s">
        <v>56</v>
      </c>
      <c r="Q69" s="54" t="s">
        <v>56</v>
      </c>
      <c r="R69" s="54" t="s">
        <v>55</v>
      </c>
      <c r="V69" s="50">
        <v>1</v>
      </c>
      <c r="AV69" s="54" t="s">
        <v>47</v>
      </c>
      <c r="AW69" s="54" t="s">
        <v>9036</v>
      </c>
      <c r="AX69" s="54" t="s">
        <v>47</v>
      </c>
      <c r="AY69" s="54" t="s">
        <v>47</v>
      </c>
      <c r="AZ69" s="54" t="s">
        <v>47</v>
      </c>
    </row>
    <row r="70" spans="1:52" ht="30" customHeight="1">
      <c r="A70" s="60" t="s">
        <v>1261</v>
      </c>
      <c r="B70" s="60" t="s">
        <v>1314</v>
      </c>
      <c r="C70" s="60" t="s">
        <v>352</v>
      </c>
      <c r="D70" s="61">
        <v>1</v>
      </c>
      <c r="E70" s="62"/>
      <c r="F70" s="63"/>
      <c r="G70" s="62"/>
      <c r="H70" s="63"/>
      <c r="I70" s="62"/>
      <c r="J70" s="63"/>
      <c r="K70" s="62"/>
      <c r="L70" s="63"/>
      <c r="M70" s="60" t="s">
        <v>47</v>
      </c>
      <c r="N70" s="54" t="s">
        <v>8844</v>
      </c>
      <c r="O70" s="54" t="s">
        <v>8795</v>
      </c>
      <c r="P70" s="54" t="s">
        <v>56</v>
      </c>
      <c r="Q70" s="54" t="s">
        <v>56</v>
      </c>
      <c r="R70" s="54" t="s">
        <v>56</v>
      </c>
      <c r="S70" s="50">
        <v>0</v>
      </c>
      <c r="T70" s="50">
        <v>0</v>
      </c>
      <c r="U70" s="50">
        <v>0.37</v>
      </c>
      <c r="AV70" s="54" t="s">
        <v>47</v>
      </c>
      <c r="AW70" s="54" t="s">
        <v>9037</v>
      </c>
      <c r="AX70" s="54" t="s">
        <v>47</v>
      </c>
      <c r="AY70" s="54" t="s">
        <v>47</v>
      </c>
      <c r="AZ70" s="54" t="s">
        <v>47</v>
      </c>
    </row>
    <row r="71" spans="1:52" ht="30" customHeight="1">
      <c r="A71" s="60" t="s">
        <v>1263</v>
      </c>
      <c r="B71" s="60" t="s">
        <v>1264</v>
      </c>
      <c r="C71" s="60" t="s">
        <v>1265</v>
      </c>
      <c r="D71" s="61">
        <v>1</v>
      </c>
      <c r="E71" s="62"/>
      <c r="F71" s="63"/>
      <c r="G71" s="62"/>
      <c r="H71" s="63"/>
      <c r="I71" s="62"/>
      <c r="J71" s="63"/>
      <c r="K71" s="62"/>
      <c r="L71" s="63"/>
      <c r="M71" s="60" t="s">
        <v>1266</v>
      </c>
      <c r="N71" s="54" t="s">
        <v>8844</v>
      </c>
      <c r="O71" s="54" t="s">
        <v>8990</v>
      </c>
      <c r="P71" s="54" t="s">
        <v>56</v>
      </c>
      <c r="Q71" s="54" t="s">
        <v>56</v>
      </c>
      <c r="R71" s="54" t="s">
        <v>55</v>
      </c>
      <c r="AV71" s="54" t="s">
        <v>47</v>
      </c>
      <c r="AW71" s="54" t="s">
        <v>9038</v>
      </c>
      <c r="AX71" s="54" t="s">
        <v>55</v>
      </c>
      <c r="AY71" s="54" t="s">
        <v>47</v>
      </c>
      <c r="AZ71" s="54" t="s">
        <v>47</v>
      </c>
    </row>
    <row r="72" spans="1:52" ht="30" customHeight="1">
      <c r="A72" s="60" t="s">
        <v>1267</v>
      </c>
      <c r="B72" s="60" t="s">
        <v>47</v>
      </c>
      <c r="C72" s="60" t="s">
        <v>47</v>
      </c>
      <c r="D72" s="61"/>
      <c r="E72" s="62"/>
      <c r="F72" s="63"/>
      <c r="G72" s="62"/>
      <c r="H72" s="63"/>
      <c r="I72" s="62"/>
      <c r="J72" s="63"/>
      <c r="K72" s="62"/>
      <c r="L72" s="63"/>
      <c r="M72" s="60" t="s">
        <v>47</v>
      </c>
      <c r="N72" s="54" t="s">
        <v>78</v>
      </c>
      <c r="O72" s="54" t="s">
        <v>78</v>
      </c>
      <c r="P72" s="54" t="s">
        <v>47</v>
      </c>
      <c r="Q72" s="54" t="s">
        <v>47</v>
      </c>
      <c r="R72" s="54" t="s">
        <v>47</v>
      </c>
      <c r="AV72" s="54" t="s">
        <v>47</v>
      </c>
      <c r="AW72" s="54" t="s">
        <v>47</v>
      </c>
      <c r="AX72" s="54" t="s">
        <v>47</v>
      </c>
      <c r="AY72" s="54" t="s">
        <v>47</v>
      </c>
      <c r="AZ72" s="54" t="s">
        <v>47</v>
      </c>
    </row>
    <row r="73" spans="1:52" ht="30" customHeight="1">
      <c r="A73" s="61"/>
      <c r="B73" s="61"/>
      <c r="C73" s="61"/>
      <c r="D73" s="61"/>
      <c r="E73" s="62"/>
      <c r="F73" s="63"/>
      <c r="G73" s="62"/>
      <c r="H73" s="63"/>
      <c r="I73" s="62"/>
      <c r="J73" s="63"/>
      <c r="K73" s="62"/>
      <c r="L73" s="63"/>
      <c r="M73" s="61"/>
    </row>
    <row r="74" spans="1:52" ht="30" customHeight="1">
      <c r="A74" s="55" t="s">
        <v>1315</v>
      </c>
      <c r="B74" s="56"/>
      <c r="C74" s="56"/>
      <c r="D74" s="56"/>
      <c r="E74" s="57"/>
      <c r="F74" s="58"/>
      <c r="G74" s="57"/>
      <c r="H74" s="58"/>
      <c r="I74" s="57"/>
      <c r="J74" s="58"/>
      <c r="K74" s="57"/>
      <c r="L74" s="58"/>
      <c r="M74" s="59"/>
      <c r="N74" s="54" t="s">
        <v>8845</v>
      </c>
    </row>
    <row r="75" spans="1:52" ht="30" customHeight="1">
      <c r="A75" s="60" t="s">
        <v>1316</v>
      </c>
      <c r="B75" s="60" t="s">
        <v>1317</v>
      </c>
      <c r="C75" s="60" t="s">
        <v>83</v>
      </c>
      <c r="D75" s="61">
        <v>0.2576</v>
      </c>
      <c r="E75" s="62"/>
      <c r="F75" s="63"/>
      <c r="G75" s="62"/>
      <c r="H75" s="63"/>
      <c r="I75" s="62"/>
      <c r="J75" s="63"/>
      <c r="K75" s="62"/>
      <c r="L75" s="63"/>
      <c r="M75" s="60" t="s">
        <v>1319</v>
      </c>
      <c r="N75" s="54" t="s">
        <v>8845</v>
      </c>
      <c r="O75" s="54" t="s">
        <v>9039</v>
      </c>
      <c r="P75" s="54" t="s">
        <v>56</v>
      </c>
      <c r="Q75" s="54" t="s">
        <v>56</v>
      </c>
      <c r="R75" s="54" t="s">
        <v>55</v>
      </c>
      <c r="AV75" s="54" t="s">
        <v>47</v>
      </c>
      <c r="AW75" s="54" t="s">
        <v>9040</v>
      </c>
      <c r="AX75" s="54" t="s">
        <v>47</v>
      </c>
      <c r="AY75" s="54" t="s">
        <v>47</v>
      </c>
      <c r="AZ75" s="54" t="s">
        <v>47</v>
      </c>
    </row>
    <row r="76" spans="1:52" ht="30" customHeight="1">
      <c r="A76" s="60" t="s">
        <v>1257</v>
      </c>
      <c r="B76" s="60" t="s">
        <v>1258</v>
      </c>
      <c r="C76" s="60" t="s">
        <v>1259</v>
      </c>
      <c r="D76" s="61">
        <v>16.5</v>
      </c>
      <c r="E76" s="62"/>
      <c r="F76" s="63"/>
      <c r="G76" s="62"/>
      <c r="H76" s="63"/>
      <c r="I76" s="62"/>
      <c r="J76" s="63"/>
      <c r="K76" s="62"/>
      <c r="L76" s="63"/>
      <c r="M76" s="60" t="s">
        <v>1260</v>
      </c>
      <c r="N76" s="54" t="s">
        <v>8845</v>
      </c>
      <c r="O76" s="54" t="s">
        <v>8987</v>
      </c>
      <c r="P76" s="54" t="s">
        <v>56</v>
      </c>
      <c r="Q76" s="54" t="s">
        <v>56</v>
      </c>
      <c r="R76" s="54" t="s">
        <v>55</v>
      </c>
      <c r="V76" s="50">
        <v>1</v>
      </c>
      <c r="AV76" s="54" t="s">
        <v>47</v>
      </c>
      <c r="AW76" s="54" t="s">
        <v>9041</v>
      </c>
      <c r="AX76" s="54" t="s">
        <v>47</v>
      </c>
      <c r="AY76" s="54" t="s">
        <v>47</v>
      </c>
      <c r="AZ76" s="54" t="s">
        <v>47</v>
      </c>
    </row>
    <row r="77" spans="1:52" ht="30" customHeight="1">
      <c r="A77" s="60" t="s">
        <v>1261</v>
      </c>
      <c r="B77" s="60" t="s">
        <v>1296</v>
      </c>
      <c r="C77" s="60" t="s">
        <v>352</v>
      </c>
      <c r="D77" s="61">
        <v>1</v>
      </c>
      <c r="E77" s="62"/>
      <c r="F77" s="63"/>
      <c r="G77" s="62"/>
      <c r="H77" s="63"/>
      <c r="I77" s="62"/>
      <c r="J77" s="63"/>
      <c r="K77" s="62"/>
      <c r="L77" s="63"/>
      <c r="M77" s="60" t="s">
        <v>47</v>
      </c>
      <c r="N77" s="54" t="s">
        <v>8845</v>
      </c>
      <c r="O77" s="54" t="s">
        <v>8795</v>
      </c>
      <c r="P77" s="54" t="s">
        <v>56</v>
      </c>
      <c r="Q77" s="54" t="s">
        <v>56</v>
      </c>
      <c r="R77" s="54" t="s">
        <v>56</v>
      </c>
      <c r="S77" s="50">
        <v>0</v>
      </c>
      <c r="T77" s="50">
        <v>0</v>
      </c>
      <c r="U77" s="50">
        <v>0.39</v>
      </c>
      <c r="AV77" s="54" t="s">
        <v>47</v>
      </c>
      <c r="AW77" s="54" t="s">
        <v>9042</v>
      </c>
      <c r="AX77" s="54" t="s">
        <v>47</v>
      </c>
      <c r="AY77" s="54" t="s">
        <v>47</v>
      </c>
      <c r="AZ77" s="54" t="s">
        <v>47</v>
      </c>
    </row>
    <row r="78" spans="1:52" ht="30" customHeight="1">
      <c r="A78" s="60" t="s">
        <v>1263</v>
      </c>
      <c r="B78" s="60" t="s">
        <v>1264</v>
      </c>
      <c r="C78" s="60" t="s">
        <v>1265</v>
      </c>
      <c r="D78" s="61">
        <v>1</v>
      </c>
      <c r="E78" s="62"/>
      <c r="F78" s="63"/>
      <c r="G78" s="62"/>
      <c r="H78" s="63"/>
      <c r="I78" s="62"/>
      <c r="J78" s="63"/>
      <c r="K78" s="62"/>
      <c r="L78" s="63"/>
      <c r="M78" s="60" t="s">
        <v>1266</v>
      </c>
      <c r="N78" s="54" t="s">
        <v>8845</v>
      </c>
      <c r="O78" s="54" t="s">
        <v>8990</v>
      </c>
      <c r="P78" s="54" t="s">
        <v>56</v>
      </c>
      <c r="Q78" s="54" t="s">
        <v>56</v>
      </c>
      <c r="R78" s="54" t="s">
        <v>55</v>
      </c>
      <c r="AV78" s="54" t="s">
        <v>47</v>
      </c>
      <c r="AW78" s="54" t="s">
        <v>9043</v>
      </c>
      <c r="AX78" s="54" t="s">
        <v>55</v>
      </c>
      <c r="AY78" s="54" t="s">
        <v>47</v>
      </c>
      <c r="AZ78" s="54" t="s">
        <v>47</v>
      </c>
    </row>
    <row r="79" spans="1:52" ht="30" customHeight="1">
      <c r="A79" s="60" t="s">
        <v>1267</v>
      </c>
      <c r="B79" s="60" t="s">
        <v>47</v>
      </c>
      <c r="C79" s="60" t="s">
        <v>47</v>
      </c>
      <c r="D79" s="61"/>
      <c r="E79" s="62"/>
      <c r="F79" s="63"/>
      <c r="G79" s="62"/>
      <c r="H79" s="63"/>
      <c r="I79" s="62"/>
      <c r="J79" s="63"/>
      <c r="K79" s="62"/>
      <c r="L79" s="63"/>
      <c r="M79" s="60" t="s">
        <v>47</v>
      </c>
      <c r="N79" s="54" t="s">
        <v>78</v>
      </c>
      <c r="O79" s="54" t="s">
        <v>78</v>
      </c>
      <c r="P79" s="54" t="s">
        <v>47</v>
      </c>
      <c r="Q79" s="54" t="s">
        <v>47</v>
      </c>
      <c r="R79" s="54" t="s">
        <v>47</v>
      </c>
      <c r="AV79" s="54" t="s">
        <v>47</v>
      </c>
      <c r="AW79" s="54" t="s">
        <v>47</v>
      </c>
      <c r="AX79" s="54" t="s">
        <v>47</v>
      </c>
      <c r="AY79" s="54" t="s">
        <v>47</v>
      </c>
      <c r="AZ79" s="54" t="s">
        <v>47</v>
      </c>
    </row>
    <row r="80" spans="1:52" ht="30" customHeight="1">
      <c r="A80" s="61"/>
      <c r="B80" s="61"/>
      <c r="C80" s="61"/>
      <c r="D80" s="61"/>
      <c r="E80" s="62"/>
      <c r="F80" s="63"/>
      <c r="G80" s="62"/>
      <c r="H80" s="63"/>
      <c r="I80" s="62"/>
      <c r="J80" s="63"/>
      <c r="K80" s="62"/>
      <c r="L80" s="63"/>
      <c r="M80" s="61"/>
    </row>
    <row r="81" spans="1:52" ht="30" customHeight="1">
      <c r="A81" s="55" t="s">
        <v>1320</v>
      </c>
      <c r="B81" s="56"/>
      <c r="C81" s="56"/>
      <c r="D81" s="56"/>
      <c r="E81" s="57"/>
      <c r="F81" s="58"/>
      <c r="G81" s="57"/>
      <c r="H81" s="58"/>
      <c r="I81" s="57"/>
      <c r="J81" s="58"/>
      <c r="K81" s="57"/>
      <c r="L81" s="58"/>
      <c r="M81" s="59"/>
      <c r="N81" s="54" t="s">
        <v>8846</v>
      </c>
    </row>
    <row r="82" spans="1:52" ht="30" customHeight="1">
      <c r="A82" s="60" t="s">
        <v>1321</v>
      </c>
      <c r="B82" s="60" t="s">
        <v>1322</v>
      </c>
      <c r="C82" s="60" t="s">
        <v>83</v>
      </c>
      <c r="D82" s="61">
        <v>0.63539999999999996</v>
      </c>
      <c r="E82" s="62"/>
      <c r="F82" s="63"/>
      <c r="G82" s="62"/>
      <c r="H82" s="63"/>
      <c r="I82" s="62"/>
      <c r="J82" s="63"/>
      <c r="K82" s="62"/>
      <c r="L82" s="63"/>
      <c r="M82" s="60" t="s">
        <v>1324</v>
      </c>
      <c r="N82" s="54" t="s">
        <v>8846</v>
      </c>
      <c r="O82" s="54" t="s">
        <v>9044</v>
      </c>
      <c r="P82" s="54" t="s">
        <v>56</v>
      </c>
      <c r="Q82" s="54" t="s">
        <v>56</v>
      </c>
      <c r="R82" s="54" t="s">
        <v>55</v>
      </c>
      <c r="AV82" s="54" t="s">
        <v>47</v>
      </c>
      <c r="AW82" s="54" t="s">
        <v>9045</v>
      </c>
      <c r="AX82" s="54" t="s">
        <v>47</v>
      </c>
      <c r="AY82" s="54" t="s">
        <v>47</v>
      </c>
      <c r="AZ82" s="54" t="s">
        <v>47</v>
      </c>
    </row>
    <row r="83" spans="1:52" ht="30" customHeight="1">
      <c r="A83" s="60" t="s">
        <v>1325</v>
      </c>
      <c r="B83" s="60" t="s">
        <v>1326</v>
      </c>
      <c r="C83" s="60" t="s">
        <v>1259</v>
      </c>
      <c r="D83" s="61">
        <v>5.6</v>
      </c>
      <c r="E83" s="62"/>
      <c r="F83" s="63"/>
      <c r="G83" s="62"/>
      <c r="H83" s="63"/>
      <c r="I83" s="62"/>
      <c r="J83" s="63"/>
      <c r="K83" s="62"/>
      <c r="L83" s="63"/>
      <c r="M83" s="60" t="s">
        <v>1327</v>
      </c>
      <c r="N83" s="54" t="s">
        <v>8846</v>
      </c>
      <c r="O83" s="54" t="s">
        <v>9046</v>
      </c>
      <c r="P83" s="54" t="s">
        <v>56</v>
      </c>
      <c r="Q83" s="54" t="s">
        <v>56</v>
      </c>
      <c r="R83" s="54" t="s">
        <v>55</v>
      </c>
      <c r="V83" s="50">
        <v>1</v>
      </c>
      <c r="AV83" s="54" t="s">
        <v>47</v>
      </c>
      <c r="AW83" s="54" t="s">
        <v>9047</v>
      </c>
      <c r="AX83" s="54" t="s">
        <v>47</v>
      </c>
      <c r="AY83" s="54" t="s">
        <v>47</v>
      </c>
      <c r="AZ83" s="54" t="s">
        <v>47</v>
      </c>
    </row>
    <row r="84" spans="1:52" ht="30" customHeight="1">
      <c r="A84" s="60" t="s">
        <v>1261</v>
      </c>
      <c r="B84" s="60" t="s">
        <v>1306</v>
      </c>
      <c r="C84" s="60" t="s">
        <v>352</v>
      </c>
      <c r="D84" s="61">
        <v>1</v>
      </c>
      <c r="E84" s="62"/>
      <c r="F84" s="63"/>
      <c r="G84" s="62"/>
      <c r="H84" s="63"/>
      <c r="I84" s="62"/>
      <c r="J84" s="63"/>
      <c r="K84" s="62"/>
      <c r="L84" s="63"/>
      <c r="M84" s="60" t="s">
        <v>47</v>
      </c>
      <c r="N84" s="54" t="s">
        <v>8846</v>
      </c>
      <c r="O84" s="54" t="s">
        <v>8795</v>
      </c>
      <c r="P84" s="54" t="s">
        <v>56</v>
      </c>
      <c r="Q84" s="54" t="s">
        <v>56</v>
      </c>
      <c r="R84" s="54" t="s">
        <v>56</v>
      </c>
      <c r="S84" s="50">
        <v>0</v>
      </c>
      <c r="T84" s="50">
        <v>0</v>
      </c>
      <c r="U84" s="50">
        <v>0.2</v>
      </c>
      <c r="AV84" s="54" t="s">
        <v>47</v>
      </c>
      <c r="AW84" s="54" t="s">
        <v>9048</v>
      </c>
      <c r="AX84" s="54" t="s">
        <v>47</v>
      </c>
      <c r="AY84" s="54" t="s">
        <v>47</v>
      </c>
      <c r="AZ84" s="54" t="s">
        <v>47</v>
      </c>
    </row>
    <row r="85" spans="1:52" ht="30" customHeight="1">
      <c r="A85" s="60" t="s">
        <v>1289</v>
      </c>
      <c r="B85" s="60" t="s">
        <v>1264</v>
      </c>
      <c r="C85" s="60" t="s">
        <v>1265</v>
      </c>
      <c r="D85" s="61">
        <v>1</v>
      </c>
      <c r="E85" s="62"/>
      <c r="F85" s="63"/>
      <c r="G85" s="62"/>
      <c r="H85" s="63"/>
      <c r="I85" s="62"/>
      <c r="J85" s="63"/>
      <c r="K85" s="62"/>
      <c r="L85" s="63"/>
      <c r="M85" s="60" t="s">
        <v>1290</v>
      </c>
      <c r="N85" s="54" t="s">
        <v>8846</v>
      </c>
      <c r="O85" s="54" t="s">
        <v>9012</v>
      </c>
      <c r="P85" s="54" t="s">
        <v>56</v>
      </c>
      <c r="Q85" s="54" t="s">
        <v>56</v>
      </c>
      <c r="R85" s="54" t="s">
        <v>55</v>
      </c>
      <c r="AV85" s="54" t="s">
        <v>47</v>
      </c>
      <c r="AW85" s="54" t="s">
        <v>9049</v>
      </c>
      <c r="AX85" s="54" t="s">
        <v>55</v>
      </c>
      <c r="AY85" s="54" t="s">
        <v>47</v>
      </c>
      <c r="AZ85" s="54" t="s">
        <v>47</v>
      </c>
    </row>
    <row r="86" spans="1:52" ht="30" customHeight="1">
      <c r="A86" s="60" t="s">
        <v>1267</v>
      </c>
      <c r="B86" s="60" t="s">
        <v>47</v>
      </c>
      <c r="C86" s="60" t="s">
        <v>47</v>
      </c>
      <c r="D86" s="61"/>
      <c r="E86" s="62"/>
      <c r="F86" s="63"/>
      <c r="G86" s="62"/>
      <c r="H86" s="63"/>
      <c r="I86" s="62"/>
      <c r="J86" s="63"/>
      <c r="K86" s="62"/>
      <c r="L86" s="63"/>
      <c r="M86" s="60" t="s">
        <v>47</v>
      </c>
      <c r="N86" s="54" t="s">
        <v>78</v>
      </c>
      <c r="O86" s="54" t="s">
        <v>78</v>
      </c>
      <c r="P86" s="54" t="s">
        <v>47</v>
      </c>
      <c r="Q86" s="54" t="s">
        <v>47</v>
      </c>
      <c r="R86" s="54" t="s">
        <v>47</v>
      </c>
      <c r="AV86" s="54" t="s">
        <v>47</v>
      </c>
      <c r="AW86" s="54" t="s">
        <v>47</v>
      </c>
      <c r="AX86" s="54" t="s">
        <v>47</v>
      </c>
      <c r="AY86" s="54" t="s">
        <v>47</v>
      </c>
      <c r="AZ86" s="54" t="s">
        <v>47</v>
      </c>
    </row>
    <row r="87" spans="1:52" ht="30" customHeight="1">
      <c r="A87" s="61"/>
      <c r="B87" s="61"/>
      <c r="C87" s="61"/>
      <c r="D87" s="61"/>
      <c r="E87" s="62"/>
      <c r="F87" s="63"/>
      <c r="G87" s="62"/>
      <c r="H87" s="63"/>
      <c r="I87" s="62"/>
      <c r="J87" s="63"/>
      <c r="K87" s="62"/>
      <c r="L87" s="63"/>
      <c r="M87" s="61"/>
    </row>
    <row r="88" spans="1:52" ht="30" customHeight="1">
      <c r="A88" s="55" t="s">
        <v>1328</v>
      </c>
      <c r="B88" s="56"/>
      <c r="C88" s="56"/>
      <c r="D88" s="56"/>
      <c r="E88" s="57"/>
      <c r="F88" s="58"/>
      <c r="G88" s="57"/>
      <c r="H88" s="58"/>
      <c r="I88" s="57"/>
      <c r="J88" s="58"/>
      <c r="K88" s="57"/>
      <c r="L88" s="58"/>
      <c r="M88" s="59"/>
      <c r="N88" s="54" t="s">
        <v>8847</v>
      </c>
    </row>
    <row r="89" spans="1:52" ht="30" customHeight="1">
      <c r="A89" s="60" t="s">
        <v>1329</v>
      </c>
      <c r="B89" s="60" t="s">
        <v>1330</v>
      </c>
      <c r="C89" s="60" t="s">
        <v>83</v>
      </c>
      <c r="D89" s="61">
        <v>0.26400000000000001</v>
      </c>
      <c r="E89" s="62"/>
      <c r="F89" s="63"/>
      <c r="G89" s="62"/>
      <c r="H89" s="63"/>
      <c r="I89" s="62"/>
      <c r="J89" s="63"/>
      <c r="K89" s="62"/>
      <c r="L89" s="63"/>
      <c r="M89" s="60" t="s">
        <v>1332</v>
      </c>
      <c r="N89" s="54" t="s">
        <v>8847</v>
      </c>
      <c r="O89" s="54" t="s">
        <v>9050</v>
      </c>
      <c r="P89" s="54" t="s">
        <v>56</v>
      </c>
      <c r="Q89" s="54" t="s">
        <v>56</v>
      </c>
      <c r="R89" s="54" t="s">
        <v>55</v>
      </c>
      <c r="AV89" s="54" t="s">
        <v>47</v>
      </c>
      <c r="AW89" s="54" t="s">
        <v>9051</v>
      </c>
      <c r="AX89" s="54" t="s">
        <v>47</v>
      </c>
      <c r="AY89" s="54" t="s">
        <v>47</v>
      </c>
      <c r="AZ89" s="54" t="s">
        <v>47</v>
      </c>
    </row>
    <row r="90" spans="1:52" ht="30" customHeight="1">
      <c r="A90" s="60" t="s">
        <v>1257</v>
      </c>
      <c r="B90" s="60" t="s">
        <v>1258</v>
      </c>
      <c r="C90" s="60" t="s">
        <v>1259</v>
      </c>
      <c r="D90" s="61">
        <v>17.7</v>
      </c>
      <c r="E90" s="62"/>
      <c r="F90" s="63"/>
      <c r="G90" s="62"/>
      <c r="H90" s="63"/>
      <c r="I90" s="62"/>
      <c r="J90" s="63"/>
      <c r="K90" s="62"/>
      <c r="L90" s="63"/>
      <c r="M90" s="60" t="s">
        <v>1260</v>
      </c>
      <c r="N90" s="54" t="s">
        <v>8847</v>
      </c>
      <c r="O90" s="54" t="s">
        <v>8987</v>
      </c>
      <c r="P90" s="54" t="s">
        <v>56</v>
      </c>
      <c r="Q90" s="54" t="s">
        <v>56</v>
      </c>
      <c r="R90" s="54" t="s">
        <v>55</v>
      </c>
      <c r="V90" s="50">
        <v>1</v>
      </c>
      <c r="AV90" s="54" t="s">
        <v>47</v>
      </c>
      <c r="AW90" s="54" t="s">
        <v>9052</v>
      </c>
      <c r="AX90" s="54" t="s">
        <v>47</v>
      </c>
      <c r="AY90" s="54" t="s">
        <v>47</v>
      </c>
      <c r="AZ90" s="54" t="s">
        <v>47</v>
      </c>
    </row>
    <row r="91" spans="1:52" ht="30" customHeight="1">
      <c r="A91" s="60" t="s">
        <v>1261</v>
      </c>
      <c r="B91" s="60" t="s">
        <v>1333</v>
      </c>
      <c r="C91" s="60" t="s">
        <v>352</v>
      </c>
      <c r="D91" s="61">
        <v>1</v>
      </c>
      <c r="E91" s="62"/>
      <c r="F91" s="63"/>
      <c r="G91" s="62"/>
      <c r="H91" s="63"/>
      <c r="I91" s="62"/>
      <c r="J91" s="63"/>
      <c r="K91" s="62"/>
      <c r="L91" s="63"/>
      <c r="M91" s="60" t="s">
        <v>47</v>
      </c>
      <c r="N91" s="54" t="s">
        <v>8847</v>
      </c>
      <c r="O91" s="54" t="s">
        <v>8795</v>
      </c>
      <c r="P91" s="54" t="s">
        <v>56</v>
      </c>
      <c r="Q91" s="54" t="s">
        <v>56</v>
      </c>
      <c r="R91" s="54" t="s">
        <v>56</v>
      </c>
      <c r="S91" s="50">
        <v>0</v>
      </c>
      <c r="T91" s="50">
        <v>0</v>
      </c>
      <c r="U91" s="50">
        <v>0.35</v>
      </c>
      <c r="AV91" s="54" t="s">
        <v>47</v>
      </c>
      <c r="AW91" s="54" t="s">
        <v>9053</v>
      </c>
      <c r="AX91" s="54" t="s">
        <v>47</v>
      </c>
      <c r="AY91" s="54" t="s">
        <v>47</v>
      </c>
      <c r="AZ91" s="54" t="s">
        <v>47</v>
      </c>
    </row>
    <row r="92" spans="1:52" ht="30" customHeight="1">
      <c r="A92" s="60" t="s">
        <v>1263</v>
      </c>
      <c r="B92" s="60" t="s">
        <v>1264</v>
      </c>
      <c r="C92" s="60" t="s">
        <v>1265</v>
      </c>
      <c r="D92" s="61">
        <v>1</v>
      </c>
      <c r="E92" s="62"/>
      <c r="F92" s="63"/>
      <c r="G92" s="62"/>
      <c r="H92" s="63"/>
      <c r="I92" s="62"/>
      <c r="J92" s="63"/>
      <c r="K92" s="62"/>
      <c r="L92" s="63"/>
      <c r="M92" s="60" t="s">
        <v>1266</v>
      </c>
      <c r="N92" s="54" t="s">
        <v>8847</v>
      </c>
      <c r="O92" s="54" t="s">
        <v>8990</v>
      </c>
      <c r="P92" s="54" t="s">
        <v>56</v>
      </c>
      <c r="Q92" s="54" t="s">
        <v>56</v>
      </c>
      <c r="R92" s="54" t="s">
        <v>55</v>
      </c>
      <c r="AV92" s="54" t="s">
        <v>47</v>
      </c>
      <c r="AW92" s="54" t="s">
        <v>9054</v>
      </c>
      <c r="AX92" s="54" t="s">
        <v>55</v>
      </c>
      <c r="AY92" s="54" t="s">
        <v>47</v>
      </c>
      <c r="AZ92" s="54" t="s">
        <v>47</v>
      </c>
    </row>
    <row r="93" spans="1:52" ht="30" customHeight="1">
      <c r="A93" s="60" t="s">
        <v>1267</v>
      </c>
      <c r="B93" s="60" t="s">
        <v>47</v>
      </c>
      <c r="C93" s="60" t="s">
        <v>47</v>
      </c>
      <c r="D93" s="61"/>
      <c r="E93" s="62"/>
      <c r="F93" s="63"/>
      <c r="G93" s="62"/>
      <c r="H93" s="63"/>
      <c r="I93" s="62"/>
      <c r="J93" s="63"/>
      <c r="K93" s="62"/>
      <c r="L93" s="63"/>
      <c r="M93" s="60" t="s">
        <v>47</v>
      </c>
      <c r="N93" s="54" t="s">
        <v>78</v>
      </c>
      <c r="O93" s="54" t="s">
        <v>78</v>
      </c>
      <c r="P93" s="54" t="s">
        <v>47</v>
      </c>
      <c r="Q93" s="54" t="s">
        <v>47</v>
      </c>
      <c r="R93" s="54" t="s">
        <v>47</v>
      </c>
      <c r="AV93" s="54" t="s">
        <v>47</v>
      </c>
      <c r="AW93" s="54" t="s">
        <v>47</v>
      </c>
      <c r="AX93" s="54" t="s">
        <v>47</v>
      </c>
      <c r="AY93" s="54" t="s">
        <v>47</v>
      </c>
      <c r="AZ93" s="54" t="s">
        <v>47</v>
      </c>
    </row>
    <row r="94" spans="1:52" ht="30" customHeight="1">
      <c r="A94" s="61"/>
      <c r="B94" s="61"/>
      <c r="C94" s="61"/>
      <c r="D94" s="61"/>
      <c r="E94" s="62"/>
      <c r="F94" s="63"/>
      <c r="G94" s="62"/>
      <c r="H94" s="63"/>
      <c r="I94" s="62"/>
      <c r="J94" s="63"/>
      <c r="K94" s="62"/>
      <c r="L94" s="63"/>
      <c r="M94" s="61"/>
    </row>
    <row r="95" spans="1:52" ht="30" customHeight="1">
      <c r="A95" s="55" t="s">
        <v>1334</v>
      </c>
      <c r="B95" s="56"/>
      <c r="C95" s="56"/>
      <c r="D95" s="56"/>
      <c r="E95" s="57"/>
      <c r="F95" s="58"/>
      <c r="G95" s="57"/>
      <c r="H95" s="58"/>
      <c r="I95" s="57"/>
      <c r="J95" s="58"/>
      <c r="K95" s="57"/>
      <c r="L95" s="58"/>
      <c r="M95" s="59"/>
      <c r="N95" s="54" t="s">
        <v>8848</v>
      </c>
    </row>
    <row r="96" spans="1:52" ht="30" customHeight="1">
      <c r="A96" s="60" t="s">
        <v>1335</v>
      </c>
      <c r="B96" s="60" t="s">
        <v>1336</v>
      </c>
      <c r="C96" s="60" t="s">
        <v>83</v>
      </c>
      <c r="D96" s="61">
        <v>0.4677</v>
      </c>
      <c r="E96" s="62"/>
      <c r="F96" s="63"/>
      <c r="G96" s="62"/>
      <c r="H96" s="63"/>
      <c r="I96" s="62"/>
      <c r="J96" s="63"/>
      <c r="K96" s="62"/>
      <c r="L96" s="63"/>
      <c r="M96" s="60" t="s">
        <v>1338</v>
      </c>
      <c r="N96" s="54" t="s">
        <v>8848</v>
      </c>
      <c r="O96" s="54" t="s">
        <v>9055</v>
      </c>
      <c r="P96" s="54" t="s">
        <v>56</v>
      </c>
      <c r="Q96" s="54" t="s">
        <v>56</v>
      </c>
      <c r="R96" s="54" t="s">
        <v>55</v>
      </c>
      <c r="AV96" s="54" t="s">
        <v>47</v>
      </c>
      <c r="AW96" s="54" t="s">
        <v>9056</v>
      </c>
      <c r="AX96" s="54" t="s">
        <v>47</v>
      </c>
      <c r="AY96" s="54" t="s">
        <v>47</v>
      </c>
      <c r="AZ96" s="54" t="s">
        <v>47</v>
      </c>
    </row>
    <row r="97" spans="1:52" ht="30" customHeight="1">
      <c r="A97" s="60" t="s">
        <v>1339</v>
      </c>
      <c r="B97" s="60" t="s">
        <v>1340</v>
      </c>
      <c r="C97" s="60" t="s">
        <v>1341</v>
      </c>
      <c r="D97" s="61">
        <v>37</v>
      </c>
      <c r="E97" s="62"/>
      <c r="F97" s="63"/>
      <c r="G97" s="62"/>
      <c r="H97" s="63"/>
      <c r="I97" s="62"/>
      <c r="J97" s="63"/>
      <c r="K97" s="62"/>
      <c r="L97" s="63"/>
      <c r="M97" s="60" t="s">
        <v>1342</v>
      </c>
      <c r="N97" s="54" t="s">
        <v>8848</v>
      </c>
      <c r="O97" s="54" t="s">
        <v>9057</v>
      </c>
      <c r="P97" s="54" t="s">
        <v>56</v>
      </c>
      <c r="Q97" s="54" t="s">
        <v>56</v>
      </c>
      <c r="R97" s="54" t="s">
        <v>55</v>
      </c>
      <c r="AV97" s="54" t="s">
        <v>47</v>
      </c>
      <c r="AW97" s="54" t="s">
        <v>9058</v>
      </c>
      <c r="AX97" s="54" t="s">
        <v>47</v>
      </c>
      <c r="AY97" s="54" t="s">
        <v>47</v>
      </c>
      <c r="AZ97" s="54" t="s">
        <v>47</v>
      </c>
    </row>
    <row r="98" spans="1:52" ht="30" customHeight="1">
      <c r="A98" s="60" t="s">
        <v>1267</v>
      </c>
      <c r="B98" s="60" t="s">
        <v>47</v>
      </c>
      <c r="C98" s="60" t="s">
        <v>47</v>
      </c>
      <c r="D98" s="61"/>
      <c r="E98" s="62"/>
      <c r="F98" s="63"/>
      <c r="G98" s="62"/>
      <c r="H98" s="63"/>
      <c r="I98" s="62"/>
      <c r="J98" s="63"/>
      <c r="K98" s="62"/>
      <c r="L98" s="63"/>
      <c r="M98" s="60" t="s">
        <v>47</v>
      </c>
      <c r="N98" s="54" t="s">
        <v>78</v>
      </c>
      <c r="O98" s="54" t="s">
        <v>78</v>
      </c>
      <c r="P98" s="54" t="s">
        <v>47</v>
      </c>
      <c r="Q98" s="54" t="s">
        <v>47</v>
      </c>
      <c r="R98" s="54" t="s">
        <v>47</v>
      </c>
      <c r="AV98" s="54" t="s">
        <v>47</v>
      </c>
      <c r="AW98" s="54" t="s">
        <v>47</v>
      </c>
      <c r="AX98" s="54" t="s">
        <v>47</v>
      </c>
      <c r="AY98" s="54" t="s">
        <v>47</v>
      </c>
      <c r="AZ98" s="54" t="s">
        <v>47</v>
      </c>
    </row>
    <row r="99" spans="1:52" ht="30" customHeight="1">
      <c r="A99" s="61"/>
      <c r="B99" s="61"/>
      <c r="C99" s="61"/>
      <c r="D99" s="61"/>
      <c r="E99" s="62"/>
      <c r="F99" s="63"/>
      <c r="G99" s="62"/>
      <c r="H99" s="63"/>
      <c r="I99" s="62"/>
      <c r="J99" s="63"/>
      <c r="K99" s="62"/>
      <c r="L99" s="63"/>
      <c r="M99" s="61"/>
    </row>
    <row r="100" spans="1:52" ht="30" customHeight="1">
      <c r="A100" s="55" t="s">
        <v>1343</v>
      </c>
      <c r="B100" s="56"/>
      <c r="C100" s="56"/>
      <c r="D100" s="56"/>
      <c r="E100" s="57"/>
      <c r="F100" s="58"/>
      <c r="G100" s="57"/>
      <c r="H100" s="58"/>
      <c r="I100" s="57"/>
      <c r="J100" s="58"/>
      <c r="K100" s="57"/>
      <c r="L100" s="58"/>
      <c r="M100" s="59"/>
      <c r="N100" s="54" t="s">
        <v>8849</v>
      </c>
    </row>
    <row r="101" spans="1:52" ht="30" customHeight="1">
      <c r="A101" s="60" t="s">
        <v>1344</v>
      </c>
      <c r="B101" s="60" t="s">
        <v>1345</v>
      </c>
      <c r="C101" s="60" t="s">
        <v>83</v>
      </c>
      <c r="D101" s="61">
        <v>0.37080000000000002</v>
      </c>
      <c r="E101" s="62"/>
      <c r="F101" s="63"/>
      <c r="G101" s="62"/>
      <c r="H101" s="63"/>
      <c r="I101" s="62"/>
      <c r="J101" s="63"/>
      <c r="K101" s="62"/>
      <c r="L101" s="63"/>
      <c r="M101" s="60" t="s">
        <v>1347</v>
      </c>
      <c r="N101" s="54" t="s">
        <v>8849</v>
      </c>
      <c r="O101" s="54" t="s">
        <v>9059</v>
      </c>
      <c r="P101" s="54" t="s">
        <v>56</v>
      </c>
      <c r="Q101" s="54" t="s">
        <v>56</v>
      </c>
      <c r="R101" s="54" t="s">
        <v>55</v>
      </c>
      <c r="AV101" s="54" t="s">
        <v>47</v>
      </c>
      <c r="AW101" s="54" t="s">
        <v>9060</v>
      </c>
      <c r="AX101" s="54" t="s">
        <v>47</v>
      </c>
      <c r="AY101" s="54" t="s">
        <v>47</v>
      </c>
      <c r="AZ101" s="54" t="s">
        <v>47</v>
      </c>
    </row>
    <row r="102" spans="1:52" ht="30" customHeight="1">
      <c r="A102" s="60" t="s">
        <v>1339</v>
      </c>
      <c r="B102" s="60" t="s">
        <v>1340</v>
      </c>
      <c r="C102" s="60" t="s">
        <v>1341</v>
      </c>
      <c r="D102" s="61">
        <v>1.87</v>
      </c>
      <c r="E102" s="62"/>
      <c r="F102" s="63"/>
      <c r="G102" s="62"/>
      <c r="H102" s="63"/>
      <c r="I102" s="62"/>
      <c r="J102" s="63"/>
      <c r="K102" s="62"/>
      <c r="L102" s="63"/>
      <c r="M102" s="60" t="s">
        <v>1342</v>
      </c>
      <c r="N102" s="54" t="s">
        <v>8849</v>
      </c>
      <c r="O102" s="54" t="s">
        <v>9057</v>
      </c>
      <c r="P102" s="54" t="s">
        <v>56</v>
      </c>
      <c r="Q102" s="54" t="s">
        <v>56</v>
      </c>
      <c r="R102" s="54" t="s">
        <v>55</v>
      </c>
      <c r="AV102" s="54" t="s">
        <v>47</v>
      </c>
      <c r="AW102" s="54" t="s">
        <v>9061</v>
      </c>
      <c r="AX102" s="54" t="s">
        <v>47</v>
      </c>
      <c r="AY102" s="54" t="s">
        <v>47</v>
      </c>
      <c r="AZ102" s="54" t="s">
        <v>47</v>
      </c>
    </row>
    <row r="103" spans="1:52" ht="30" customHeight="1">
      <c r="A103" s="60" t="s">
        <v>1325</v>
      </c>
      <c r="B103" s="60" t="s">
        <v>1326</v>
      </c>
      <c r="C103" s="60" t="s">
        <v>1259</v>
      </c>
      <c r="D103" s="61">
        <v>1.3</v>
      </c>
      <c r="E103" s="62"/>
      <c r="F103" s="63"/>
      <c r="G103" s="62"/>
      <c r="H103" s="63"/>
      <c r="I103" s="62"/>
      <c r="J103" s="63"/>
      <c r="K103" s="62"/>
      <c r="L103" s="63"/>
      <c r="M103" s="60" t="s">
        <v>1327</v>
      </c>
      <c r="N103" s="54" t="s">
        <v>8849</v>
      </c>
      <c r="O103" s="54" t="s">
        <v>9046</v>
      </c>
      <c r="P103" s="54" t="s">
        <v>56</v>
      </c>
      <c r="Q103" s="54" t="s">
        <v>56</v>
      </c>
      <c r="R103" s="54" t="s">
        <v>55</v>
      </c>
      <c r="V103" s="50">
        <v>1</v>
      </c>
      <c r="AV103" s="54" t="s">
        <v>47</v>
      </c>
      <c r="AW103" s="54" t="s">
        <v>9062</v>
      </c>
      <c r="AX103" s="54" t="s">
        <v>47</v>
      </c>
      <c r="AY103" s="54" t="s">
        <v>47</v>
      </c>
      <c r="AZ103" s="54" t="s">
        <v>47</v>
      </c>
    </row>
    <row r="104" spans="1:52" ht="30" customHeight="1">
      <c r="A104" s="60" t="s">
        <v>1261</v>
      </c>
      <c r="B104" s="60" t="s">
        <v>1348</v>
      </c>
      <c r="C104" s="60" t="s">
        <v>352</v>
      </c>
      <c r="D104" s="61">
        <v>1</v>
      </c>
      <c r="E104" s="62"/>
      <c r="F104" s="63"/>
      <c r="G104" s="62"/>
      <c r="H104" s="63"/>
      <c r="I104" s="62"/>
      <c r="J104" s="63"/>
      <c r="K104" s="62"/>
      <c r="L104" s="63"/>
      <c r="M104" s="60" t="s">
        <v>47</v>
      </c>
      <c r="N104" s="54" t="s">
        <v>8849</v>
      </c>
      <c r="O104" s="54" t="s">
        <v>8795</v>
      </c>
      <c r="P104" s="54" t="s">
        <v>56</v>
      </c>
      <c r="Q104" s="54" t="s">
        <v>56</v>
      </c>
      <c r="R104" s="54" t="s">
        <v>56</v>
      </c>
      <c r="S104" s="50">
        <v>0</v>
      </c>
      <c r="T104" s="50">
        <v>0</v>
      </c>
      <c r="U104" s="50">
        <v>0.02</v>
      </c>
      <c r="AV104" s="54" t="s">
        <v>47</v>
      </c>
      <c r="AW104" s="54" t="s">
        <v>9063</v>
      </c>
      <c r="AX104" s="54" t="s">
        <v>47</v>
      </c>
      <c r="AY104" s="54" t="s">
        <v>47</v>
      </c>
      <c r="AZ104" s="54" t="s">
        <v>47</v>
      </c>
    </row>
    <row r="105" spans="1:52" ht="30" customHeight="1">
      <c r="A105" s="60" t="s">
        <v>1267</v>
      </c>
      <c r="B105" s="60" t="s">
        <v>47</v>
      </c>
      <c r="C105" s="60" t="s">
        <v>47</v>
      </c>
      <c r="D105" s="61"/>
      <c r="E105" s="62"/>
      <c r="F105" s="63"/>
      <c r="G105" s="62"/>
      <c r="H105" s="63"/>
      <c r="I105" s="62"/>
      <c r="J105" s="63"/>
      <c r="K105" s="62"/>
      <c r="L105" s="63"/>
      <c r="M105" s="60" t="s">
        <v>47</v>
      </c>
      <c r="N105" s="54" t="s">
        <v>78</v>
      </c>
      <c r="O105" s="54" t="s">
        <v>78</v>
      </c>
      <c r="P105" s="54" t="s">
        <v>47</v>
      </c>
      <c r="Q105" s="54" t="s">
        <v>47</v>
      </c>
      <c r="R105" s="54" t="s">
        <v>47</v>
      </c>
      <c r="AV105" s="54" t="s">
        <v>47</v>
      </c>
      <c r="AW105" s="54" t="s">
        <v>47</v>
      </c>
      <c r="AX105" s="54" t="s">
        <v>47</v>
      </c>
      <c r="AY105" s="54" t="s">
        <v>47</v>
      </c>
      <c r="AZ105" s="54" t="s">
        <v>47</v>
      </c>
    </row>
    <row r="106" spans="1:52" ht="30" customHeight="1">
      <c r="A106" s="61"/>
      <c r="B106" s="61"/>
      <c r="C106" s="61"/>
      <c r="D106" s="61"/>
      <c r="E106" s="62"/>
      <c r="F106" s="63"/>
      <c r="G106" s="62"/>
      <c r="H106" s="63"/>
      <c r="I106" s="62"/>
      <c r="J106" s="63"/>
      <c r="K106" s="62"/>
      <c r="L106" s="63"/>
      <c r="M106" s="61"/>
    </row>
    <row r="107" spans="1:52" ht="30" customHeight="1">
      <c r="A107" s="55" t="s">
        <v>1349</v>
      </c>
      <c r="B107" s="56"/>
      <c r="C107" s="56"/>
      <c r="D107" s="56"/>
      <c r="E107" s="57"/>
      <c r="F107" s="58"/>
      <c r="G107" s="57"/>
      <c r="H107" s="58"/>
      <c r="I107" s="57"/>
      <c r="J107" s="58"/>
      <c r="K107" s="57"/>
      <c r="L107" s="58"/>
      <c r="M107" s="59"/>
      <c r="N107" s="54" t="s">
        <v>8850</v>
      </c>
    </row>
    <row r="108" spans="1:52" ht="30" customHeight="1">
      <c r="A108" s="60" t="s">
        <v>1350</v>
      </c>
      <c r="B108" s="60" t="s">
        <v>1353</v>
      </c>
      <c r="C108" s="60" t="s">
        <v>83</v>
      </c>
      <c r="D108" s="61">
        <v>0.33750000000000002</v>
      </c>
      <c r="E108" s="62"/>
      <c r="F108" s="63"/>
      <c r="G108" s="62"/>
      <c r="H108" s="63"/>
      <c r="I108" s="62"/>
      <c r="J108" s="63"/>
      <c r="K108" s="62"/>
      <c r="L108" s="63"/>
      <c r="M108" s="60" t="s">
        <v>1354</v>
      </c>
      <c r="N108" s="54" t="s">
        <v>8850</v>
      </c>
      <c r="O108" s="54" t="s">
        <v>9064</v>
      </c>
      <c r="P108" s="54" t="s">
        <v>56</v>
      </c>
      <c r="Q108" s="54" t="s">
        <v>56</v>
      </c>
      <c r="R108" s="54" t="s">
        <v>55</v>
      </c>
      <c r="AV108" s="54" t="s">
        <v>47</v>
      </c>
      <c r="AW108" s="54" t="s">
        <v>9065</v>
      </c>
      <c r="AX108" s="54" t="s">
        <v>47</v>
      </c>
      <c r="AY108" s="54" t="s">
        <v>47</v>
      </c>
      <c r="AZ108" s="54" t="s">
        <v>47</v>
      </c>
    </row>
    <row r="109" spans="1:52" ht="30" customHeight="1">
      <c r="A109" s="60" t="s">
        <v>1339</v>
      </c>
      <c r="B109" s="60" t="s">
        <v>1340</v>
      </c>
      <c r="C109" s="60" t="s">
        <v>1341</v>
      </c>
      <c r="D109" s="61">
        <v>1.49</v>
      </c>
      <c r="E109" s="62"/>
      <c r="F109" s="63"/>
      <c r="G109" s="62"/>
      <c r="H109" s="63"/>
      <c r="I109" s="62"/>
      <c r="J109" s="63"/>
      <c r="K109" s="62"/>
      <c r="L109" s="63"/>
      <c r="M109" s="60" t="s">
        <v>1342</v>
      </c>
      <c r="N109" s="54" t="s">
        <v>8850</v>
      </c>
      <c r="O109" s="54" t="s">
        <v>9057</v>
      </c>
      <c r="P109" s="54" t="s">
        <v>56</v>
      </c>
      <c r="Q109" s="54" t="s">
        <v>56</v>
      </c>
      <c r="R109" s="54" t="s">
        <v>55</v>
      </c>
      <c r="AV109" s="54" t="s">
        <v>47</v>
      </c>
      <c r="AW109" s="54" t="s">
        <v>9066</v>
      </c>
      <c r="AX109" s="54" t="s">
        <v>47</v>
      </c>
      <c r="AY109" s="54" t="s">
        <v>47</v>
      </c>
      <c r="AZ109" s="54" t="s">
        <v>47</v>
      </c>
    </row>
    <row r="110" spans="1:52" ht="30" customHeight="1">
      <c r="A110" s="60" t="s">
        <v>1267</v>
      </c>
      <c r="B110" s="60" t="s">
        <v>47</v>
      </c>
      <c r="C110" s="60" t="s">
        <v>47</v>
      </c>
      <c r="D110" s="61"/>
      <c r="E110" s="62"/>
      <c r="F110" s="63"/>
      <c r="G110" s="62"/>
      <c r="H110" s="63"/>
      <c r="I110" s="62"/>
      <c r="J110" s="63"/>
      <c r="K110" s="62"/>
      <c r="L110" s="63"/>
      <c r="M110" s="60" t="s">
        <v>47</v>
      </c>
      <c r="N110" s="54" t="s">
        <v>78</v>
      </c>
      <c r="O110" s="54" t="s">
        <v>78</v>
      </c>
      <c r="P110" s="54" t="s">
        <v>47</v>
      </c>
      <c r="Q110" s="54" t="s">
        <v>47</v>
      </c>
      <c r="R110" s="54" t="s">
        <v>47</v>
      </c>
      <c r="AV110" s="54" t="s">
        <v>47</v>
      </c>
      <c r="AW110" s="54" t="s">
        <v>47</v>
      </c>
      <c r="AX110" s="54" t="s">
        <v>47</v>
      </c>
      <c r="AY110" s="54" t="s">
        <v>47</v>
      </c>
      <c r="AZ110" s="54" t="s">
        <v>47</v>
      </c>
    </row>
    <row r="111" spans="1:52" ht="30" customHeight="1">
      <c r="A111" s="61"/>
      <c r="B111" s="61"/>
      <c r="C111" s="61"/>
      <c r="D111" s="61"/>
      <c r="E111" s="62"/>
      <c r="F111" s="63"/>
      <c r="G111" s="62"/>
      <c r="H111" s="63"/>
      <c r="I111" s="62"/>
      <c r="J111" s="63"/>
      <c r="K111" s="62"/>
      <c r="L111" s="63"/>
      <c r="M111" s="61"/>
    </row>
    <row r="112" spans="1:52" ht="30" customHeight="1">
      <c r="A112" s="55" t="s">
        <v>1355</v>
      </c>
      <c r="B112" s="56"/>
      <c r="C112" s="56"/>
      <c r="D112" s="56"/>
      <c r="E112" s="57"/>
      <c r="F112" s="58"/>
      <c r="G112" s="57"/>
      <c r="H112" s="58"/>
      <c r="I112" s="57"/>
      <c r="J112" s="58"/>
      <c r="K112" s="57"/>
      <c r="L112" s="58"/>
      <c r="M112" s="59"/>
      <c r="N112" s="54" t="s">
        <v>8851</v>
      </c>
    </row>
    <row r="113" spans="1:52" ht="30" customHeight="1">
      <c r="A113" s="60" t="s">
        <v>1356</v>
      </c>
      <c r="B113" s="60" t="s">
        <v>1357</v>
      </c>
      <c r="C113" s="60" t="s">
        <v>83</v>
      </c>
      <c r="D113" s="61">
        <v>0.5</v>
      </c>
      <c r="E113" s="62"/>
      <c r="F113" s="63"/>
      <c r="G113" s="62"/>
      <c r="H113" s="63"/>
      <c r="I113" s="62"/>
      <c r="J113" s="63"/>
      <c r="K113" s="62"/>
      <c r="L113" s="63"/>
      <c r="M113" s="60" t="s">
        <v>1359</v>
      </c>
      <c r="N113" s="54" t="s">
        <v>8851</v>
      </c>
      <c r="O113" s="54" t="s">
        <v>9067</v>
      </c>
      <c r="P113" s="54" t="s">
        <v>56</v>
      </c>
      <c r="Q113" s="54" t="s">
        <v>56</v>
      </c>
      <c r="R113" s="54" t="s">
        <v>55</v>
      </c>
      <c r="AV113" s="54" t="s">
        <v>47</v>
      </c>
      <c r="AW113" s="54" t="s">
        <v>9068</v>
      </c>
      <c r="AX113" s="54" t="s">
        <v>47</v>
      </c>
      <c r="AY113" s="54" t="s">
        <v>47</v>
      </c>
      <c r="AZ113" s="54" t="s">
        <v>47</v>
      </c>
    </row>
    <row r="114" spans="1:52" ht="30" customHeight="1">
      <c r="A114" s="60" t="s">
        <v>1267</v>
      </c>
      <c r="B114" s="60" t="s">
        <v>47</v>
      </c>
      <c r="C114" s="60" t="s">
        <v>47</v>
      </c>
      <c r="D114" s="61"/>
      <c r="E114" s="62"/>
      <c r="F114" s="63"/>
      <c r="G114" s="62"/>
      <c r="H114" s="63"/>
      <c r="I114" s="62"/>
      <c r="J114" s="63"/>
      <c r="K114" s="62"/>
      <c r="L114" s="63"/>
      <c r="M114" s="60" t="s">
        <v>47</v>
      </c>
      <c r="N114" s="54" t="s">
        <v>78</v>
      </c>
      <c r="O114" s="54" t="s">
        <v>78</v>
      </c>
      <c r="P114" s="54" t="s">
        <v>47</v>
      </c>
      <c r="Q114" s="54" t="s">
        <v>47</v>
      </c>
      <c r="R114" s="54" t="s">
        <v>47</v>
      </c>
      <c r="AV114" s="54" t="s">
        <v>47</v>
      </c>
      <c r="AW114" s="54" t="s">
        <v>47</v>
      </c>
      <c r="AX114" s="54" t="s">
        <v>55</v>
      </c>
      <c r="AY114" s="54" t="s">
        <v>47</v>
      </c>
      <c r="AZ114" s="54" t="s">
        <v>47</v>
      </c>
    </row>
    <row r="115" spans="1:52" ht="30" customHeight="1">
      <c r="A115" s="61"/>
      <c r="B115" s="61"/>
      <c r="C115" s="61"/>
      <c r="D115" s="61"/>
      <c r="E115" s="62"/>
      <c r="F115" s="63"/>
      <c r="G115" s="62"/>
      <c r="H115" s="63"/>
      <c r="I115" s="62"/>
      <c r="J115" s="63"/>
      <c r="K115" s="62"/>
      <c r="L115" s="63"/>
      <c r="M115" s="61"/>
    </row>
    <row r="116" spans="1:52" ht="30" customHeight="1">
      <c r="A116" s="55" t="s">
        <v>1360</v>
      </c>
      <c r="B116" s="56"/>
      <c r="C116" s="56"/>
      <c r="D116" s="56"/>
      <c r="E116" s="57"/>
      <c r="F116" s="58"/>
      <c r="G116" s="57"/>
      <c r="H116" s="58"/>
      <c r="I116" s="57"/>
      <c r="J116" s="58"/>
      <c r="K116" s="57"/>
      <c r="L116" s="58"/>
      <c r="M116" s="59"/>
      <c r="N116" s="54" t="s">
        <v>8852</v>
      </c>
    </row>
    <row r="117" spans="1:52" ht="30" customHeight="1">
      <c r="A117" s="60" t="s">
        <v>1364</v>
      </c>
      <c r="B117" s="60" t="s">
        <v>1264</v>
      </c>
      <c r="C117" s="60" t="s">
        <v>1265</v>
      </c>
      <c r="D117" s="61">
        <v>7.4999999999999997E-2</v>
      </c>
      <c r="E117" s="62"/>
      <c r="F117" s="63"/>
      <c r="G117" s="62"/>
      <c r="H117" s="63"/>
      <c r="I117" s="62"/>
      <c r="J117" s="63"/>
      <c r="K117" s="62"/>
      <c r="L117" s="63"/>
      <c r="M117" s="60" t="s">
        <v>1365</v>
      </c>
      <c r="N117" s="54" t="s">
        <v>47</v>
      </c>
      <c r="O117" s="54" t="s">
        <v>9069</v>
      </c>
      <c r="P117" s="54" t="s">
        <v>56</v>
      </c>
      <c r="Q117" s="54" t="s">
        <v>56</v>
      </c>
      <c r="R117" s="54" t="s">
        <v>55</v>
      </c>
      <c r="V117" s="50">
        <v>1</v>
      </c>
      <c r="W117" s="50">
        <v>2</v>
      </c>
      <c r="AV117" s="54" t="s">
        <v>47</v>
      </c>
      <c r="AW117" s="54" t="s">
        <v>9070</v>
      </c>
      <c r="AX117" s="54" t="s">
        <v>47</v>
      </c>
      <c r="AY117" s="54" t="s">
        <v>1133</v>
      </c>
      <c r="AZ117" s="54" t="s">
        <v>47</v>
      </c>
    </row>
    <row r="118" spans="1:52" ht="30" customHeight="1">
      <c r="A118" s="60" t="s">
        <v>1366</v>
      </c>
      <c r="B118" s="60" t="s">
        <v>1264</v>
      </c>
      <c r="C118" s="60" t="s">
        <v>1265</v>
      </c>
      <c r="D118" s="61">
        <v>2.5000000000000001E-2</v>
      </c>
      <c r="E118" s="62"/>
      <c r="F118" s="63"/>
      <c r="G118" s="62"/>
      <c r="H118" s="63"/>
      <c r="I118" s="62"/>
      <c r="J118" s="63"/>
      <c r="K118" s="62"/>
      <c r="L118" s="63"/>
      <c r="M118" s="60" t="s">
        <v>1365</v>
      </c>
      <c r="N118" s="54" t="s">
        <v>47</v>
      </c>
      <c r="O118" s="54" t="s">
        <v>9071</v>
      </c>
      <c r="P118" s="54" t="s">
        <v>56</v>
      </c>
      <c r="Q118" s="54" t="s">
        <v>56</v>
      </c>
      <c r="R118" s="54" t="s">
        <v>55</v>
      </c>
      <c r="V118" s="50">
        <v>1</v>
      </c>
      <c r="W118" s="50">
        <v>2</v>
      </c>
      <c r="AV118" s="54" t="s">
        <v>47</v>
      </c>
      <c r="AW118" s="54" t="s">
        <v>9072</v>
      </c>
      <c r="AX118" s="54" t="s">
        <v>47</v>
      </c>
      <c r="AY118" s="54" t="s">
        <v>1133</v>
      </c>
      <c r="AZ118" s="54" t="s">
        <v>47</v>
      </c>
    </row>
    <row r="119" spans="1:52" ht="30" customHeight="1">
      <c r="A119" s="60" t="s">
        <v>1292</v>
      </c>
      <c r="B119" s="60" t="s">
        <v>1293</v>
      </c>
      <c r="C119" s="60" t="s">
        <v>1254</v>
      </c>
      <c r="D119" s="61">
        <v>0.2</v>
      </c>
      <c r="E119" s="62"/>
      <c r="F119" s="63"/>
      <c r="G119" s="62"/>
      <c r="H119" s="63"/>
      <c r="I119" s="62"/>
      <c r="J119" s="63"/>
      <c r="K119" s="62"/>
      <c r="L119" s="63"/>
      <c r="M119" s="60" t="s">
        <v>1365</v>
      </c>
      <c r="N119" s="54" t="s">
        <v>47</v>
      </c>
      <c r="O119" s="54" t="s">
        <v>8840</v>
      </c>
      <c r="P119" s="54" t="s">
        <v>55</v>
      </c>
      <c r="Q119" s="54" t="s">
        <v>56</v>
      </c>
      <c r="R119" s="54" t="s">
        <v>56</v>
      </c>
      <c r="W119" s="50">
        <v>2</v>
      </c>
      <c r="AV119" s="54" t="s">
        <v>47</v>
      </c>
      <c r="AW119" s="54" t="s">
        <v>9073</v>
      </c>
      <c r="AX119" s="54" t="s">
        <v>47</v>
      </c>
      <c r="AY119" s="54" t="s">
        <v>1133</v>
      </c>
      <c r="AZ119" s="54" t="s">
        <v>47</v>
      </c>
    </row>
    <row r="120" spans="1:52" ht="30" customHeight="1">
      <c r="A120" s="60" t="s">
        <v>1367</v>
      </c>
      <c r="B120" s="60" t="s">
        <v>1368</v>
      </c>
      <c r="C120" s="60" t="s">
        <v>352</v>
      </c>
      <c r="D120" s="61">
        <v>1</v>
      </c>
      <c r="E120" s="62"/>
      <c r="F120" s="63"/>
      <c r="G120" s="62"/>
      <c r="H120" s="63"/>
      <c r="I120" s="62"/>
      <c r="J120" s="63"/>
      <c r="K120" s="62"/>
      <c r="L120" s="63"/>
      <c r="M120" s="60" t="s">
        <v>1365</v>
      </c>
      <c r="N120" s="54" t="s">
        <v>47</v>
      </c>
      <c r="O120" s="54" t="s">
        <v>8795</v>
      </c>
      <c r="P120" s="54" t="s">
        <v>56</v>
      </c>
      <c r="Q120" s="54" t="s">
        <v>56</v>
      </c>
      <c r="R120" s="54" t="s">
        <v>56</v>
      </c>
      <c r="S120" s="50">
        <v>1</v>
      </c>
      <c r="T120" s="50">
        <v>2</v>
      </c>
      <c r="U120" s="50">
        <v>0.02</v>
      </c>
      <c r="W120" s="50">
        <v>2</v>
      </c>
      <c r="AV120" s="54" t="s">
        <v>47</v>
      </c>
      <c r="AW120" s="54" t="s">
        <v>9074</v>
      </c>
      <c r="AX120" s="54" t="s">
        <v>47</v>
      </c>
      <c r="AY120" s="54" t="s">
        <v>1133</v>
      </c>
      <c r="AZ120" s="54" t="s">
        <v>47</v>
      </c>
    </row>
    <row r="121" spans="1:52" ht="30" customHeight="1">
      <c r="A121" s="60" t="s">
        <v>1369</v>
      </c>
      <c r="B121" s="60" t="s">
        <v>1370</v>
      </c>
      <c r="C121" s="60" t="s">
        <v>352</v>
      </c>
      <c r="D121" s="61">
        <v>1</v>
      </c>
      <c r="E121" s="62"/>
      <c r="F121" s="63"/>
      <c r="G121" s="62"/>
      <c r="H121" s="63"/>
      <c r="I121" s="62"/>
      <c r="J121" s="63"/>
      <c r="K121" s="62"/>
      <c r="L121" s="63"/>
      <c r="M121" s="60" t="s">
        <v>47</v>
      </c>
      <c r="N121" s="54" t="s">
        <v>8852</v>
      </c>
      <c r="O121" s="54" t="s">
        <v>9075</v>
      </c>
      <c r="P121" s="54" t="s">
        <v>56</v>
      </c>
      <c r="Q121" s="54" t="s">
        <v>56</v>
      </c>
      <c r="R121" s="54" t="s">
        <v>56</v>
      </c>
      <c r="S121" s="50">
        <v>3</v>
      </c>
      <c r="T121" s="50">
        <v>2</v>
      </c>
      <c r="U121" s="50">
        <v>1</v>
      </c>
      <c r="AV121" s="54" t="s">
        <v>47</v>
      </c>
      <c r="AW121" s="54" t="s">
        <v>9076</v>
      </c>
      <c r="AX121" s="54" t="s">
        <v>47</v>
      </c>
      <c r="AY121" s="54" t="s">
        <v>47</v>
      </c>
      <c r="AZ121" s="54" t="s">
        <v>47</v>
      </c>
    </row>
    <row r="122" spans="1:52" ht="30" customHeight="1">
      <c r="A122" s="60" t="s">
        <v>1267</v>
      </c>
      <c r="B122" s="60" t="s">
        <v>47</v>
      </c>
      <c r="C122" s="60" t="s">
        <v>47</v>
      </c>
      <c r="D122" s="61"/>
      <c r="E122" s="62"/>
      <c r="F122" s="63"/>
      <c r="G122" s="62"/>
      <c r="H122" s="63"/>
      <c r="I122" s="62"/>
      <c r="J122" s="63"/>
      <c r="K122" s="62"/>
      <c r="L122" s="63"/>
      <c r="M122" s="60" t="s">
        <v>47</v>
      </c>
      <c r="N122" s="54" t="s">
        <v>78</v>
      </c>
      <c r="O122" s="54" t="s">
        <v>78</v>
      </c>
      <c r="P122" s="54" t="s">
        <v>47</v>
      </c>
      <c r="Q122" s="54" t="s">
        <v>47</v>
      </c>
      <c r="R122" s="54" t="s">
        <v>47</v>
      </c>
      <c r="AV122" s="54" t="s">
        <v>47</v>
      </c>
      <c r="AW122" s="54" t="s">
        <v>47</v>
      </c>
      <c r="AX122" s="54" t="s">
        <v>47</v>
      </c>
      <c r="AY122" s="54" t="s">
        <v>47</v>
      </c>
      <c r="AZ122" s="54" t="s">
        <v>47</v>
      </c>
    </row>
    <row r="123" spans="1:52" ht="30" customHeight="1">
      <c r="A123" s="61"/>
      <c r="B123" s="61"/>
      <c r="C123" s="61"/>
      <c r="D123" s="61"/>
      <c r="E123" s="62"/>
      <c r="F123" s="63"/>
      <c r="G123" s="62"/>
      <c r="H123" s="63"/>
      <c r="I123" s="62"/>
      <c r="J123" s="63"/>
      <c r="K123" s="62"/>
      <c r="L123" s="63"/>
      <c r="M123" s="61"/>
    </row>
    <row r="124" spans="1:52" ht="30" customHeight="1">
      <c r="A124" s="55" t="s">
        <v>1371</v>
      </c>
      <c r="B124" s="56"/>
      <c r="C124" s="56"/>
      <c r="D124" s="56"/>
      <c r="E124" s="57"/>
      <c r="F124" s="58"/>
      <c r="G124" s="57"/>
      <c r="H124" s="58"/>
      <c r="I124" s="57"/>
      <c r="J124" s="58"/>
      <c r="K124" s="57"/>
      <c r="L124" s="58"/>
      <c r="M124" s="59"/>
      <c r="N124" s="54" t="s">
        <v>8853</v>
      </c>
    </row>
    <row r="125" spans="1:52" ht="30" customHeight="1">
      <c r="A125" s="60" t="s">
        <v>1364</v>
      </c>
      <c r="B125" s="60" t="s">
        <v>1264</v>
      </c>
      <c r="C125" s="60" t="s">
        <v>1265</v>
      </c>
      <c r="D125" s="61">
        <v>2.86E-2</v>
      </c>
      <c r="E125" s="62"/>
      <c r="F125" s="63"/>
      <c r="G125" s="62"/>
      <c r="H125" s="63"/>
      <c r="I125" s="62"/>
      <c r="J125" s="63"/>
      <c r="K125" s="62"/>
      <c r="L125" s="63"/>
      <c r="M125" s="60" t="s">
        <v>1365</v>
      </c>
      <c r="N125" s="54" t="s">
        <v>47</v>
      </c>
      <c r="O125" s="54" t="s">
        <v>9069</v>
      </c>
      <c r="P125" s="54" t="s">
        <v>56</v>
      </c>
      <c r="Q125" s="54" t="s">
        <v>56</v>
      </c>
      <c r="R125" s="54" t="s">
        <v>55</v>
      </c>
      <c r="V125" s="50">
        <v>1</v>
      </c>
      <c r="W125" s="50">
        <v>2</v>
      </c>
      <c r="AV125" s="54" t="s">
        <v>47</v>
      </c>
      <c r="AW125" s="54" t="s">
        <v>9077</v>
      </c>
      <c r="AX125" s="54" t="s">
        <v>47</v>
      </c>
      <c r="AY125" s="54" t="s">
        <v>1133</v>
      </c>
      <c r="AZ125" s="54" t="s">
        <v>47</v>
      </c>
    </row>
    <row r="126" spans="1:52" ht="30" customHeight="1">
      <c r="A126" s="60" t="s">
        <v>1366</v>
      </c>
      <c r="B126" s="60" t="s">
        <v>1264</v>
      </c>
      <c r="C126" s="60" t="s">
        <v>1265</v>
      </c>
      <c r="D126" s="61">
        <v>9.4999999999999998E-3</v>
      </c>
      <c r="E126" s="62"/>
      <c r="F126" s="63"/>
      <c r="G126" s="62"/>
      <c r="H126" s="63"/>
      <c r="I126" s="62"/>
      <c r="J126" s="63"/>
      <c r="K126" s="62"/>
      <c r="L126" s="63"/>
      <c r="M126" s="60" t="s">
        <v>1365</v>
      </c>
      <c r="N126" s="54" t="s">
        <v>47</v>
      </c>
      <c r="O126" s="54" t="s">
        <v>9071</v>
      </c>
      <c r="P126" s="54" t="s">
        <v>56</v>
      </c>
      <c r="Q126" s="54" t="s">
        <v>56</v>
      </c>
      <c r="R126" s="54" t="s">
        <v>55</v>
      </c>
      <c r="V126" s="50">
        <v>1</v>
      </c>
      <c r="W126" s="50">
        <v>2</v>
      </c>
      <c r="AV126" s="54" t="s">
        <v>47</v>
      </c>
      <c r="AW126" s="54" t="s">
        <v>9078</v>
      </c>
      <c r="AX126" s="54" t="s">
        <v>47</v>
      </c>
      <c r="AY126" s="54" t="s">
        <v>1133</v>
      </c>
      <c r="AZ126" s="54" t="s">
        <v>47</v>
      </c>
    </row>
    <row r="127" spans="1:52" ht="30" customHeight="1">
      <c r="A127" s="60" t="s">
        <v>1292</v>
      </c>
      <c r="B127" s="60" t="s">
        <v>1293</v>
      </c>
      <c r="C127" s="60" t="s">
        <v>1254</v>
      </c>
      <c r="D127" s="61">
        <v>7.6200000000000004E-2</v>
      </c>
      <c r="E127" s="62"/>
      <c r="F127" s="63"/>
      <c r="G127" s="62"/>
      <c r="H127" s="63"/>
      <c r="I127" s="62"/>
      <c r="J127" s="63"/>
      <c r="K127" s="62"/>
      <c r="L127" s="63"/>
      <c r="M127" s="60" t="s">
        <v>1365</v>
      </c>
      <c r="N127" s="54" t="s">
        <v>47</v>
      </c>
      <c r="O127" s="54" t="s">
        <v>8840</v>
      </c>
      <c r="P127" s="54" t="s">
        <v>55</v>
      </c>
      <c r="Q127" s="54" t="s">
        <v>56</v>
      </c>
      <c r="R127" s="54" t="s">
        <v>56</v>
      </c>
      <c r="W127" s="50">
        <v>2</v>
      </c>
      <c r="AV127" s="54" t="s">
        <v>47</v>
      </c>
      <c r="AW127" s="54" t="s">
        <v>9079</v>
      </c>
      <c r="AX127" s="54" t="s">
        <v>47</v>
      </c>
      <c r="AY127" s="54" t="s">
        <v>1133</v>
      </c>
      <c r="AZ127" s="54" t="s">
        <v>47</v>
      </c>
    </row>
    <row r="128" spans="1:52" ht="30" customHeight="1">
      <c r="A128" s="60" t="s">
        <v>1367</v>
      </c>
      <c r="B128" s="60" t="s">
        <v>1368</v>
      </c>
      <c r="C128" s="60" t="s">
        <v>352</v>
      </c>
      <c r="D128" s="61">
        <v>1</v>
      </c>
      <c r="E128" s="62"/>
      <c r="F128" s="63"/>
      <c r="G128" s="62"/>
      <c r="H128" s="63"/>
      <c r="I128" s="62"/>
      <c r="J128" s="63"/>
      <c r="K128" s="62"/>
      <c r="L128" s="63"/>
      <c r="M128" s="60" t="s">
        <v>1365</v>
      </c>
      <c r="N128" s="54" t="s">
        <v>47</v>
      </c>
      <c r="O128" s="54" t="s">
        <v>8795</v>
      </c>
      <c r="P128" s="54" t="s">
        <v>56</v>
      </c>
      <c r="Q128" s="54" t="s">
        <v>56</v>
      </c>
      <c r="R128" s="54" t="s">
        <v>56</v>
      </c>
      <c r="S128" s="50">
        <v>1</v>
      </c>
      <c r="T128" s="50">
        <v>2</v>
      </c>
      <c r="U128" s="50">
        <v>0.02</v>
      </c>
      <c r="W128" s="50">
        <v>2</v>
      </c>
      <c r="AV128" s="54" t="s">
        <v>47</v>
      </c>
      <c r="AW128" s="54" t="s">
        <v>9080</v>
      </c>
      <c r="AX128" s="54" t="s">
        <v>47</v>
      </c>
      <c r="AY128" s="54" t="s">
        <v>1133</v>
      </c>
      <c r="AZ128" s="54" t="s">
        <v>47</v>
      </c>
    </row>
    <row r="129" spans="1:52" ht="30" customHeight="1">
      <c r="A129" s="60" t="s">
        <v>1369</v>
      </c>
      <c r="B129" s="60" t="s">
        <v>1370</v>
      </c>
      <c r="C129" s="60" t="s">
        <v>352</v>
      </c>
      <c r="D129" s="61">
        <v>1</v>
      </c>
      <c r="E129" s="62"/>
      <c r="F129" s="63"/>
      <c r="G129" s="62"/>
      <c r="H129" s="63"/>
      <c r="I129" s="62"/>
      <c r="J129" s="63"/>
      <c r="K129" s="62"/>
      <c r="L129" s="63"/>
      <c r="M129" s="60" t="s">
        <v>47</v>
      </c>
      <c r="N129" s="54" t="s">
        <v>8853</v>
      </c>
      <c r="O129" s="54" t="s">
        <v>9075</v>
      </c>
      <c r="P129" s="54" t="s">
        <v>56</v>
      </c>
      <c r="Q129" s="54" t="s">
        <v>56</v>
      </c>
      <c r="R129" s="54" t="s">
        <v>56</v>
      </c>
      <c r="S129" s="50">
        <v>3</v>
      </c>
      <c r="T129" s="50">
        <v>2</v>
      </c>
      <c r="U129" s="50">
        <v>1</v>
      </c>
      <c r="AV129" s="54" t="s">
        <v>47</v>
      </c>
      <c r="AW129" s="54" t="s">
        <v>9081</v>
      </c>
      <c r="AX129" s="54" t="s">
        <v>47</v>
      </c>
      <c r="AY129" s="54" t="s">
        <v>47</v>
      </c>
      <c r="AZ129" s="54" t="s">
        <v>47</v>
      </c>
    </row>
    <row r="130" spans="1:52" ht="30" customHeight="1">
      <c r="A130" s="60" t="s">
        <v>1267</v>
      </c>
      <c r="B130" s="60" t="s">
        <v>47</v>
      </c>
      <c r="C130" s="60" t="s">
        <v>47</v>
      </c>
      <c r="D130" s="61"/>
      <c r="E130" s="62"/>
      <c r="F130" s="63"/>
      <c r="G130" s="62"/>
      <c r="H130" s="63"/>
      <c r="I130" s="62"/>
      <c r="J130" s="63"/>
      <c r="K130" s="62"/>
      <c r="L130" s="63"/>
      <c r="M130" s="60" t="s">
        <v>47</v>
      </c>
      <c r="N130" s="54" t="s">
        <v>78</v>
      </c>
      <c r="O130" s="54" t="s">
        <v>78</v>
      </c>
      <c r="P130" s="54" t="s">
        <v>47</v>
      </c>
      <c r="Q130" s="54" t="s">
        <v>47</v>
      </c>
      <c r="R130" s="54" t="s">
        <v>47</v>
      </c>
      <c r="AV130" s="54" t="s">
        <v>47</v>
      </c>
      <c r="AW130" s="54" t="s">
        <v>47</v>
      </c>
      <c r="AX130" s="54" t="s">
        <v>47</v>
      </c>
      <c r="AY130" s="54" t="s">
        <v>47</v>
      </c>
      <c r="AZ130" s="54" t="s">
        <v>47</v>
      </c>
    </row>
    <row r="131" spans="1:52" ht="30" customHeight="1">
      <c r="A131" s="61"/>
      <c r="B131" s="61"/>
      <c r="C131" s="61"/>
      <c r="D131" s="61"/>
      <c r="E131" s="62"/>
      <c r="F131" s="63"/>
      <c r="G131" s="62"/>
      <c r="H131" s="63"/>
      <c r="I131" s="62"/>
      <c r="J131" s="63"/>
      <c r="K131" s="62"/>
      <c r="L131" s="63"/>
      <c r="M131" s="61"/>
    </row>
    <row r="132" spans="1:52" ht="30" customHeight="1">
      <c r="A132" s="55" t="s">
        <v>1375</v>
      </c>
      <c r="B132" s="56"/>
      <c r="C132" s="56"/>
      <c r="D132" s="56"/>
      <c r="E132" s="57"/>
      <c r="F132" s="58"/>
      <c r="G132" s="57"/>
      <c r="H132" s="58"/>
      <c r="I132" s="57"/>
      <c r="J132" s="58"/>
      <c r="K132" s="57"/>
      <c r="L132" s="58"/>
      <c r="M132" s="59"/>
      <c r="N132" s="54" t="s">
        <v>8854</v>
      </c>
    </row>
    <row r="133" spans="1:52" ht="30" customHeight="1">
      <c r="A133" s="60" t="s">
        <v>1364</v>
      </c>
      <c r="B133" s="60" t="s">
        <v>1264</v>
      </c>
      <c r="C133" s="60" t="s">
        <v>1265</v>
      </c>
      <c r="D133" s="61">
        <v>6.0499999999999998E-2</v>
      </c>
      <c r="E133" s="62"/>
      <c r="F133" s="63"/>
      <c r="G133" s="62"/>
      <c r="H133" s="63"/>
      <c r="I133" s="62"/>
      <c r="J133" s="63"/>
      <c r="K133" s="62"/>
      <c r="L133" s="63"/>
      <c r="M133" s="60" t="s">
        <v>1365</v>
      </c>
      <c r="N133" s="54" t="s">
        <v>47</v>
      </c>
      <c r="O133" s="54" t="s">
        <v>9069</v>
      </c>
      <c r="P133" s="54" t="s">
        <v>56</v>
      </c>
      <c r="Q133" s="54" t="s">
        <v>56</v>
      </c>
      <c r="R133" s="54" t="s">
        <v>55</v>
      </c>
      <c r="V133" s="50">
        <v>1</v>
      </c>
      <c r="W133" s="50">
        <v>2</v>
      </c>
      <c r="AV133" s="54" t="s">
        <v>47</v>
      </c>
      <c r="AW133" s="54" t="s">
        <v>9082</v>
      </c>
      <c r="AX133" s="54" t="s">
        <v>47</v>
      </c>
      <c r="AY133" s="54" t="s">
        <v>1133</v>
      </c>
      <c r="AZ133" s="54" t="s">
        <v>47</v>
      </c>
    </row>
    <row r="134" spans="1:52" ht="30" customHeight="1">
      <c r="A134" s="60" t="s">
        <v>1366</v>
      </c>
      <c r="B134" s="60" t="s">
        <v>1264</v>
      </c>
      <c r="C134" s="60" t="s">
        <v>1265</v>
      </c>
      <c r="D134" s="61">
        <v>2.0199999999999999E-2</v>
      </c>
      <c r="E134" s="62"/>
      <c r="F134" s="63"/>
      <c r="G134" s="62"/>
      <c r="H134" s="63"/>
      <c r="I134" s="62"/>
      <c r="J134" s="63"/>
      <c r="K134" s="62"/>
      <c r="L134" s="63"/>
      <c r="M134" s="60" t="s">
        <v>1365</v>
      </c>
      <c r="N134" s="54" t="s">
        <v>47</v>
      </c>
      <c r="O134" s="54" t="s">
        <v>9071</v>
      </c>
      <c r="P134" s="54" t="s">
        <v>56</v>
      </c>
      <c r="Q134" s="54" t="s">
        <v>56</v>
      </c>
      <c r="R134" s="54" t="s">
        <v>55</v>
      </c>
      <c r="V134" s="50">
        <v>1</v>
      </c>
      <c r="W134" s="50">
        <v>2</v>
      </c>
      <c r="AV134" s="54" t="s">
        <v>47</v>
      </c>
      <c r="AW134" s="54" t="s">
        <v>9083</v>
      </c>
      <c r="AX134" s="54" t="s">
        <v>47</v>
      </c>
      <c r="AY134" s="54" t="s">
        <v>1133</v>
      </c>
      <c r="AZ134" s="54" t="s">
        <v>47</v>
      </c>
    </row>
    <row r="135" spans="1:52" ht="30" customHeight="1">
      <c r="A135" s="60" t="s">
        <v>1252</v>
      </c>
      <c r="B135" s="60" t="s">
        <v>1253</v>
      </c>
      <c r="C135" s="60" t="s">
        <v>1254</v>
      </c>
      <c r="D135" s="61">
        <v>8.0699999999999994E-2</v>
      </c>
      <c r="E135" s="62"/>
      <c r="F135" s="63"/>
      <c r="G135" s="62"/>
      <c r="H135" s="63"/>
      <c r="I135" s="62"/>
      <c r="J135" s="63"/>
      <c r="K135" s="62"/>
      <c r="L135" s="63"/>
      <c r="M135" s="60" t="s">
        <v>1365</v>
      </c>
      <c r="N135" s="54" t="s">
        <v>47</v>
      </c>
      <c r="O135" s="54" t="s">
        <v>8835</v>
      </c>
      <c r="P135" s="54" t="s">
        <v>55</v>
      </c>
      <c r="Q135" s="54" t="s">
        <v>56</v>
      </c>
      <c r="R135" s="54" t="s">
        <v>56</v>
      </c>
      <c r="W135" s="50">
        <v>2</v>
      </c>
      <c r="AV135" s="54" t="s">
        <v>47</v>
      </c>
      <c r="AW135" s="54" t="s">
        <v>9084</v>
      </c>
      <c r="AX135" s="54" t="s">
        <v>47</v>
      </c>
      <c r="AY135" s="54" t="s">
        <v>1133</v>
      </c>
      <c r="AZ135" s="54" t="s">
        <v>47</v>
      </c>
    </row>
    <row r="136" spans="1:52" ht="30" customHeight="1">
      <c r="A136" s="60" t="s">
        <v>1302</v>
      </c>
      <c r="B136" s="60" t="s">
        <v>1303</v>
      </c>
      <c r="C136" s="60" t="s">
        <v>1254</v>
      </c>
      <c r="D136" s="61">
        <v>0.1613</v>
      </c>
      <c r="E136" s="62"/>
      <c r="F136" s="63"/>
      <c r="G136" s="62"/>
      <c r="H136" s="63"/>
      <c r="I136" s="62"/>
      <c r="J136" s="63"/>
      <c r="K136" s="62"/>
      <c r="L136" s="63"/>
      <c r="M136" s="60" t="s">
        <v>1365</v>
      </c>
      <c r="N136" s="54" t="s">
        <v>47</v>
      </c>
      <c r="O136" s="54" t="s">
        <v>8842</v>
      </c>
      <c r="P136" s="54" t="s">
        <v>55</v>
      </c>
      <c r="Q136" s="54" t="s">
        <v>56</v>
      </c>
      <c r="R136" s="54" t="s">
        <v>56</v>
      </c>
      <c r="W136" s="50">
        <v>2</v>
      </c>
      <c r="AV136" s="54" t="s">
        <v>47</v>
      </c>
      <c r="AW136" s="54" t="s">
        <v>9085</v>
      </c>
      <c r="AX136" s="54" t="s">
        <v>47</v>
      </c>
      <c r="AY136" s="54" t="s">
        <v>1133</v>
      </c>
      <c r="AZ136" s="54" t="s">
        <v>47</v>
      </c>
    </row>
    <row r="137" spans="1:52" ht="30" customHeight="1">
      <c r="A137" s="60" t="s">
        <v>1367</v>
      </c>
      <c r="B137" s="60" t="s">
        <v>1368</v>
      </c>
      <c r="C137" s="60" t="s">
        <v>352</v>
      </c>
      <c r="D137" s="61">
        <v>1</v>
      </c>
      <c r="E137" s="62"/>
      <c r="F137" s="63"/>
      <c r="G137" s="62"/>
      <c r="H137" s="63"/>
      <c r="I137" s="62"/>
      <c r="J137" s="63"/>
      <c r="K137" s="62"/>
      <c r="L137" s="63"/>
      <c r="M137" s="60" t="s">
        <v>1365</v>
      </c>
      <c r="N137" s="54" t="s">
        <v>47</v>
      </c>
      <c r="O137" s="54" t="s">
        <v>8795</v>
      </c>
      <c r="P137" s="54" t="s">
        <v>56</v>
      </c>
      <c r="Q137" s="54" t="s">
        <v>56</v>
      </c>
      <c r="R137" s="54" t="s">
        <v>56</v>
      </c>
      <c r="S137" s="50">
        <v>1</v>
      </c>
      <c r="T137" s="50">
        <v>2</v>
      </c>
      <c r="U137" s="50">
        <v>0.02</v>
      </c>
      <c r="W137" s="50">
        <v>2</v>
      </c>
      <c r="AV137" s="54" t="s">
        <v>47</v>
      </c>
      <c r="AW137" s="54" t="s">
        <v>9086</v>
      </c>
      <c r="AX137" s="54" t="s">
        <v>47</v>
      </c>
      <c r="AY137" s="54" t="s">
        <v>1133</v>
      </c>
      <c r="AZ137" s="54" t="s">
        <v>47</v>
      </c>
    </row>
    <row r="138" spans="1:52" ht="30" customHeight="1">
      <c r="A138" s="60" t="s">
        <v>1369</v>
      </c>
      <c r="B138" s="60" t="s">
        <v>1370</v>
      </c>
      <c r="C138" s="60" t="s">
        <v>352</v>
      </c>
      <c r="D138" s="61">
        <v>1</v>
      </c>
      <c r="E138" s="62"/>
      <c r="F138" s="63"/>
      <c r="G138" s="62"/>
      <c r="H138" s="63"/>
      <c r="I138" s="62"/>
      <c r="J138" s="63"/>
      <c r="K138" s="62"/>
      <c r="L138" s="63"/>
      <c r="M138" s="60" t="s">
        <v>47</v>
      </c>
      <c r="N138" s="54" t="s">
        <v>8854</v>
      </c>
      <c r="O138" s="54" t="s">
        <v>9075</v>
      </c>
      <c r="P138" s="54" t="s">
        <v>56</v>
      </c>
      <c r="Q138" s="54" t="s">
        <v>56</v>
      </c>
      <c r="R138" s="54" t="s">
        <v>56</v>
      </c>
      <c r="S138" s="50">
        <v>3</v>
      </c>
      <c r="T138" s="50">
        <v>2</v>
      </c>
      <c r="U138" s="50">
        <v>1</v>
      </c>
      <c r="AV138" s="54" t="s">
        <v>47</v>
      </c>
      <c r="AW138" s="54" t="s">
        <v>9087</v>
      </c>
      <c r="AX138" s="54" t="s">
        <v>47</v>
      </c>
      <c r="AY138" s="54" t="s">
        <v>47</v>
      </c>
      <c r="AZ138" s="54" t="s">
        <v>47</v>
      </c>
    </row>
    <row r="139" spans="1:52" ht="30" customHeight="1">
      <c r="A139" s="60" t="s">
        <v>1267</v>
      </c>
      <c r="B139" s="60" t="s">
        <v>47</v>
      </c>
      <c r="C139" s="60" t="s">
        <v>47</v>
      </c>
      <c r="D139" s="61"/>
      <c r="E139" s="62"/>
      <c r="F139" s="63"/>
      <c r="G139" s="62"/>
      <c r="H139" s="63"/>
      <c r="I139" s="62"/>
      <c r="J139" s="63"/>
      <c r="K139" s="62"/>
      <c r="L139" s="63"/>
      <c r="M139" s="60" t="s">
        <v>47</v>
      </c>
      <c r="N139" s="54" t="s">
        <v>78</v>
      </c>
      <c r="O139" s="54" t="s">
        <v>78</v>
      </c>
      <c r="P139" s="54" t="s">
        <v>47</v>
      </c>
      <c r="Q139" s="54" t="s">
        <v>47</v>
      </c>
      <c r="R139" s="54" t="s">
        <v>47</v>
      </c>
      <c r="AV139" s="54" t="s">
        <v>47</v>
      </c>
      <c r="AW139" s="54" t="s">
        <v>47</v>
      </c>
      <c r="AX139" s="54" t="s">
        <v>47</v>
      </c>
      <c r="AY139" s="54" t="s">
        <v>47</v>
      </c>
      <c r="AZ139" s="54" t="s">
        <v>47</v>
      </c>
    </row>
    <row r="140" spans="1:52" ht="30" customHeight="1">
      <c r="A140" s="61"/>
      <c r="B140" s="61"/>
      <c r="C140" s="61"/>
      <c r="D140" s="61"/>
      <c r="E140" s="62"/>
      <c r="F140" s="63"/>
      <c r="G140" s="62"/>
      <c r="H140" s="63"/>
      <c r="I140" s="62"/>
      <c r="J140" s="63"/>
      <c r="K140" s="62"/>
      <c r="L140" s="63"/>
      <c r="M140" s="61"/>
    </row>
    <row r="141" spans="1:52" ht="30" customHeight="1">
      <c r="A141" s="55" t="s">
        <v>1379</v>
      </c>
      <c r="B141" s="56"/>
      <c r="C141" s="56"/>
      <c r="D141" s="56"/>
      <c r="E141" s="57"/>
      <c r="F141" s="58"/>
      <c r="G141" s="57"/>
      <c r="H141" s="58"/>
      <c r="I141" s="57"/>
      <c r="J141" s="58"/>
      <c r="K141" s="57"/>
      <c r="L141" s="58"/>
      <c r="M141" s="59"/>
      <c r="N141" s="54" t="s">
        <v>8855</v>
      </c>
    </row>
    <row r="142" spans="1:52" ht="30" customHeight="1">
      <c r="A142" s="60" t="s">
        <v>1364</v>
      </c>
      <c r="B142" s="60" t="s">
        <v>1264</v>
      </c>
      <c r="C142" s="60" t="s">
        <v>1265</v>
      </c>
      <c r="D142" s="61">
        <v>0.13900000000000001</v>
      </c>
      <c r="E142" s="62"/>
      <c r="F142" s="63"/>
      <c r="G142" s="62"/>
      <c r="H142" s="63"/>
      <c r="I142" s="62"/>
      <c r="J142" s="63"/>
      <c r="K142" s="62"/>
      <c r="L142" s="63"/>
      <c r="M142" s="60" t="s">
        <v>1365</v>
      </c>
      <c r="N142" s="54" t="s">
        <v>47</v>
      </c>
      <c r="O142" s="54" t="s">
        <v>9069</v>
      </c>
      <c r="P142" s="54" t="s">
        <v>56</v>
      </c>
      <c r="Q142" s="54" t="s">
        <v>56</v>
      </c>
      <c r="R142" s="54" t="s">
        <v>55</v>
      </c>
      <c r="V142" s="50">
        <v>1</v>
      </c>
      <c r="W142" s="50">
        <v>2</v>
      </c>
      <c r="AV142" s="54" t="s">
        <v>47</v>
      </c>
      <c r="AW142" s="54" t="s">
        <v>9088</v>
      </c>
      <c r="AX142" s="54" t="s">
        <v>47</v>
      </c>
      <c r="AY142" s="54" t="s">
        <v>1133</v>
      </c>
      <c r="AZ142" s="54" t="s">
        <v>47</v>
      </c>
    </row>
    <row r="143" spans="1:52" ht="30" customHeight="1">
      <c r="A143" s="60" t="s">
        <v>1366</v>
      </c>
      <c r="B143" s="60" t="s">
        <v>1264</v>
      </c>
      <c r="C143" s="60" t="s">
        <v>1265</v>
      </c>
      <c r="D143" s="61">
        <v>4.9000000000000002E-2</v>
      </c>
      <c r="E143" s="62"/>
      <c r="F143" s="63"/>
      <c r="G143" s="62"/>
      <c r="H143" s="63"/>
      <c r="I143" s="62"/>
      <c r="J143" s="63"/>
      <c r="K143" s="62"/>
      <c r="L143" s="63"/>
      <c r="M143" s="60" t="s">
        <v>1365</v>
      </c>
      <c r="N143" s="54" t="s">
        <v>47</v>
      </c>
      <c r="O143" s="54" t="s">
        <v>9071</v>
      </c>
      <c r="P143" s="54" t="s">
        <v>56</v>
      </c>
      <c r="Q143" s="54" t="s">
        <v>56</v>
      </c>
      <c r="R143" s="54" t="s">
        <v>55</v>
      </c>
      <c r="V143" s="50">
        <v>1</v>
      </c>
      <c r="W143" s="50">
        <v>2</v>
      </c>
      <c r="AV143" s="54" t="s">
        <v>47</v>
      </c>
      <c r="AW143" s="54" t="s">
        <v>9089</v>
      </c>
      <c r="AX143" s="54" t="s">
        <v>47</v>
      </c>
      <c r="AY143" s="54" t="s">
        <v>1133</v>
      </c>
      <c r="AZ143" s="54" t="s">
        <v>47</v>
      </c>
    </row>
    <row r="144" spans="1:52" ht="30" customHeight="1">
      <c r="A144" s="60" t="s">
        <v>1252</v>
      </c>
      <c r="B144" s="60" t="s">
        <v>1253</v>
      </c>
      <c r="C144" s="60" t="s">
        <v>1254</v>
      </c>
      <c r="D144" s="61">
        <v>8.7999999999999995E-2</v>
      </c>
      <c r="E144" s="62"/>
      <c r="F144" s="63"/>
      <c r="G144" s="62"/>
      <c r="H144" s="63"/>
      <c r="I144" s="62"/>
      <c r="J144" s="63"/>
      <c r="K144" s="62"/>
      <c r="L144" s="63"/>
      <c r="M144" s="60" t="s">
        <v>1365</v>
      </c>
      <c r="N144" s="54" t="s">
        <v>47</v>
      </c>
      <c r="O144" s="54" t="s">
        <v>8835</v>
      </c>
      <c r="P144" s="54" t="s">
        <v>55</v>
      </c>
      <c r="Q144" s="54" t="s">
        <v>56</v>
      </c>
      <c r="R144" s="54" t="s">
        <v>56</v>
      </c>
      <c r="W144" s="50">
        <v>2</v>
      </c>
      <c r="AV144" s="54" t="s">
        <v>47</v>
      </c>
      <c r="AW144" s="54" t="s">
        <v>9090</v>
      </c>
      <c r="AX144" s="54" t="s">
        <v>47</v>
      </c>
      <c r="AY144" s="54" t="s">
        <v>1133</v>
      </c>
      <c r="AZ144" s="54" t="s">
        <v>47</v>
      </c>
    </row>
    <row r="145" spans="1:52" ht="30" customHeight="1">
      <c r="A145" s="60" t="s">
        <v>1302</v>
      </c>
      <c r="B145" s="60" t="s">
        <v>1303</v>
      </c>
      <c r="C145" s="60" t="s">
        <v>1254</v>
      </c>
      <c r="D145" s="61">
        <v>0.153</v>
      </c>
      <c r="E145" s="62"/>
      <c r="F145" s="63"/>
      <c r="G145" s="62"/>
      <c r="H145" s="63"/>
      <c r="I145" s="62"/>
      <c r="J145" s="63"/>
      <c r="K145" s="62"/>
      <c r="L145" s="63"/>
      <c r="M145" s="60" t="s">
        <v>1365</v>
      </c>
      <c r="N145" s="54" t="s">
        <v>47</v>
      </c>
      <c r="O145" s="54" t="s">
        <v>8842</v>
      </c>
      <c r="P145" s="54" t="s">
        <v>55</v>
      </c>
      <c r="Q145" s="54" t="s">
        <v>56</v>
      </c>
      <c r="R145" s="54" t="s">
        <v>56</v>
      </c>
      <c r="W145" s="50">
        <v>2</v>
      </c>
      <c r="AV145" s="54" t="s">
        <v>47</v>
      </c>
      <c r="AW145" s="54" t="s">
        <v>9091</v>
      </c>
      <c r="AX145" s="54" t="s">
        <v>47</v>
      </c>
      <c r="AY145" s="54" t="s">
        <v>1133</v>
      </c>
      <c r="AZ145" s="54" t="s">
        <v>47</v>
      </c>
    </row>
    <row r="146" spans="1:52" ht="30" customHeight="1">
      <c r="A146" s="60" t="s">
        <v>1367</v>
      </c>
      <c r="B146" s="60" t="s">
        <v>1368</v>
      </c>
      <c r="C146" s="60" t="s">
        <v>352</v>
      </c>
      <c r="D146" s="61">
        <v>1</v>
      </c>
      <c r="E146" s="62"/>
      <c r="F146" s="63"/>
      <c r="G146" s="62"/>
      <c r="H146" s="63"/>
      <c r="I146" s="62"/>
      <c r="J146" s="63"/>
      <c r="K146" s="62"/>
      <c r="L146" s="63"/>
      <c r="M146" s="60" t="s">
        <v>1365</v>
      </c>
      <c r="N146" s="54" t="s">
        <v>47</v>
      </c>
      <c r="O146" s="54" t="s">
        <v>8795</v>
      </c>
      <c r="P146" s="54" t="s">
        <v>56</v>
      </c>
      <c r="Q146" s="54" t="s">
        <v>56</v>
      </c>
      <c r="R146" s="54" t="s">
        <v>56</v>
      </c>
      <c r="S146" s="50">
        <v>1</v>
      </c>
      <c r="T146" s="50">
        <v>2</v>
      </c>
      <c r="U146" s="50">
        <v>0.02</v>
      </c>
      <c r="W146" s="50">
        <v>2</v>
      </c>
      <c r="AV146" s="54" t="s">
        <v>47</v>
      </c>
      <c r="AW146" s="54" t="s">
        <v>9092</v>
      </c>
      <c r="AX146" s="54" t="s">
        <v>47</v>
      </c>
      <c r="AY146" s="54" t="s">
        <v>1133</v>
      </c>
      <c r="AZ146" s="54" t="s">
        <v>47</v>
      </c>
    </row>
    <row r="147" spans="1:52" ht="30" customHeight="1">
      <c r="A147" s="60" t="s">
        <v>1369</v>
      </c>
      <c r="B147" s="60" t="s">
        <v>1370</v>
      </c>
      <c r="C147" s="60" t="s">
        <v>352</v>
      </c>
      <c r="D147" s="61">
        <v>1</v>
      </c>
      <c r="E147" s="62"/>
      <c r="F147" s="63"/>
      <c r="G147" s="62"/>
      <c r="H147" s="63"/>
      <c r="I147" s="62"/>
      <c r="J147" s="63"/>
      <c r="K147" s="62"/>
      <c r="L147" s="63"/>
      <c r="M147" s="60" t="s">
        <v>47</v>
      </c>
      <c r="N147" s="54" t="s">
        <v>8855</v>
      </c>
      <c r="O147" s="54" t="s">
        <v>9075</v>
      </c>
      <c r="P147" s="54" t="s">
        <v>56</v>
      </c>
      <c r="Q147" s="54" t="s">
        <v>56</v>
      </c>
      <c r="R147" s="54" t="s">
        <v>56</v>
      </c>
      <c r="S147" s="50">
        <v>3</v>
      </c>
      <c r="T147" s="50">
        <v>2</v>
      </c>
      <c r="U147" s="50">
        <v>1</v>
      </c>
      <c r="AV147" s="54" t="s">
        <v>47</v>
      </c>
      <c r="AW147" s="54" t="s">
        <v>9093</v>
      </c>
      <c r="AX147" s="54" t="s">
        <v>47</v>
      </c>
      <c r="AY147" s="54" t="s">
        <v>47</v>
      </c>
      <c r="AZ147" s="54" t="s">
        <v>47</v>
      </c>
    </row>
    <row r="148" spans="1:52" ht="30" customHeight="1">
      <c r="A148" s="60" t="s">
        <v>1267</v>
      </c>
      <c r="B148" s="60" t="s">
        <v>47</v>
      </c>
      <c r="C148" s="60" t="s">
        <v>47</v>
      </c>
      <c r="D148" s="61"/>
      <c r="E148" s="62"/>
      <c r="F148" s="63"/>
      <c r="G148" s="62"/>
      <c r="H148" s="63"/>
      <c r="I148" s="62"/>
      <c r="J148" s="63"/>
      <c r="K148" s="62"/>
      <c r="L148" s="63"/>
      <c r="M148" s="60" t="s">
        <v>47</v>
      </c>
      <c r="N148" s="54" t="s">
        <v>78</v>
      </c>
      <c r="O148" s="54" t="s">
        <v>78</v>
      </c>
      <c r="P148" s="54" t="s">
        <v>47</v>
      </c>
      <c r="Q148" s="54" t="s">
        <v>47</v>
      </c>
      <c r="R148" s="54" t="s">
        <v>47</v>
      </c>
      <c r="AV148" s="54" t="s">
        <v>47</v>
      </c>
      <c r="AW148" s="54" t="s">
        <v>47</v>
      </c>
      <c r="AX148" s="54" t="s">
        <v>47</v>
      </c>
      <c r="AY148" s="54" t="s">
        <v>47</v>
      </c>
      <c r="AZ148" s="54" t="s">
        <v>47</v>
      </c>
    </row>
    <row r="149" spans="1:52" ht="30" customHeight="1">
      <c r="A149" s="61"/>
      <c r="B149" s="61"/>
      <c r="C149" s="61"/>
      <c r="D149" s="61"/>
      <c r="E149" s="62"/>
      <c r="F149" s="63"/>
      <c r="G149" s="62"/>
      <c r="H149" s="63"/>
      <c r="I149" s="62"/>
      <c r="J149" s="63"/>
      <c r="K149" s="62"/>
      <c r="L149" s="63"/>
      <c r="M149" s="61"/>
    </row>
    <row r="150" spans="1:52" ht="30" customHeight="1">
      <c r="A150" s="55" t="s">
        <v>1382</v>
      </c>
      <c r="B150" s="56"/>
      <c r="C150" s="56"/>
      <c r="D150" s="56"/>
      <c r="E150" s="57"/>
      <c r="F150" s="58"/>
      <c r="G150" s="57"/>
      <c r="H150" s="58"/>
      <c r="I150" s="57"/>
      <c r="J150" s="58"/>
      <c r="K150" s="57"/>
      <c r="L150" s="58"/>
      <c r="M150" s="59"/>
      <c r="N150" s="54" t="s">
        <v>7975</v>
      </c>
    </row>
    <row r="151" spans="1:52" ht="30" customHeight="1">
      <c r="A151" s="60" t="s">
        <v>1376</v>
      </c>
      <c r="B151" s="60" t="s">
        <v>1380</v>
      </c>
      <c r="C151" s="60" t="s">
        <v>53</v>
      </c>
      <c r="D151" s="61">
        <v>1</v>
      </c>
      <c r="E151" s="62"/>
      <c r="F151" s="63"/>
      <c r="G151" s="62"/>
      <c r="H151" s="63"/>
      <c r="I151" s="62"/>
      <c r="J151" s="63"/>
      <c r="K151" s="62"/>
      <c r="L151" s="63"/>
      <c r="M151" s="60" t="s">
        <v>1365</v>
      </c>
      <c r="N151" s="54" t="s">
        <v>47</v>
      </c>
      <c r="O151" s="54" t="s">
        <v>8855</v>
      </c>
      <c r="P151" s="54" t="s">
        <v>55</v>
      </c>
      <c r="Q151" s="54" t="s">
        <v>56</v>
      </c>
      <c r="R151" s="54" t="s">
        <v>56</v>
      </c>
      <c r="V151" s="50">
        <v>1</v>
      </c>
      <c r="AV151" s="54" t="s">
        <v>47</v>
      </c>
      <c r="AW151" s="54" t="s">
        <v>9094</v>
      </c>
      <c r="AX151" s="54" t="s">
        <v>47</v>
      </c>
      <c r="AY151" s="54" t="s">
        <v>1133</v>
      </c>
      <c r="AZ151" s="54" t="s">
        <v>47</v>
      </c>
    </row>
    <row r="152" spans="1:52" ht="30" customHeight="1">
      <c r="A152" s="60" t="s">
        <v>1361</v>
      </c>
      <c r="B152" s="60" t="s">
        <v>1362</v>
      </c>
      <c r="C152" s="60" t="s">
        <v>53</v>
      </c>
      <c r="D152" s="61">
        <v>1</v>
      </c>
      <c r="E152" s="62"/>
      <c r="F152" s="63"/>
      <c r="G152" s="62"/>
      <c r="H152" s="63"/>
      <c r="I152" s="62"/>
      <c r="J152" s="63"/>
      <c r="K152" s="62"/>
      <c r="L152" s="63"/>
      <c r="M152" s="60" t="s">
        <v>1365</v>
      </c>
      <c r="N152" s="54" t="s">
        <v>47</v>
      </c>
      <c r="O152" s="54" t="s">
        <v>8852</v>
      </c>
      <c r="P152" s="54" t="s">
        <v>55</v>
      </c>
      <c r="Q152" s="54" t="s">
        <v>56</v>
      </c>
      <c r="R152" s="54" t="s">
        <v>56</v>
      </c>
      <c r="V152" s="50">
        <v>1</v>
      </c>
      <c r="AV152" s="54" t="s">
        <v>47</v>
      </c>
      <c r="AW152" s="54" t="s">
        <v>9095</v>
      </c>
      <c r="AX152" s="54" t="s">
        <v>47</v>
      </c>
      <c r="AY152" s="54" t="s">
        <v>1133</v>
      </c>
      <c r="AZ152" s="54" t="s">
        <v>47</v>
      </c>
    </row>
    <row r="153" spans="1:52" ht="30" customHeight="1">
      <c r="A153" s="60" t="s">
        <v>1372</v>
      </c>
      <c r="B153" s="60" t="s">
        <v>1373</v>
      </c>
      <c r="C153" s="60" t="s">
        <v>53</v>
      </c>
      <c r="D153" s="61">
        <v>1</v>
      </c>
      <c r="E153" s="62"/>
      <c r="F153" s="63"/>
      <c r="G153" s="62"/>
      <c r="H153" s="63"/>
      <c r="I153" s="62"/>
      <c r="J153" s="63"/>
      <c r="K153" s="62"/>
      <c r="L153" s="63"/>
      <c r="M153" s="60" t="s">
        <v>1365</v>
      </c>
      <c r="N153" s="54" t="s">
        <v>47</v>
      </c>
      <c r="O153" s="54" t="s">
        <v>8853</v>
      </c>
      <c r="P153" s="54" t="s">
        <v>55</v>
      </c>
      <c r="Q153" s="54" t="s">
        <v>56</v>
      </c>
      <c r="R153" s="54" t="s">
        <v>56</v>
      </c>
      <c r="V153" s="50">
        <v>1</v>
      </c>
      <c r="AV153" s="54" t="s">
        <v>47</v>
      </c>
      <c r="AW153" s="54" t="s">
        <v>9096</v>
      </c>
      <c r="AX153" s="54" t="s">
        <v>47</v>
      </c>
      <c r="AY153" s="54" t="s">
        <v>1133</v>
      </c>
      <c r="AZ153" s="54" t="s">
        <v>47</v>
      </c>
    </row>
    <row r="154" spans="1:52" ht="30" customHeight="1">
      <c r="A154" s="60" t="s">
        <v>1369</v>
      </c>
      <c r="B154" s="60" t="s">
        <v>1370</v>
      </c>
      <c r="C154" s="60" t="s">
        <v>352</v>
      </c>
      <c r="D154" s="61">
        <v>1</v>
      </c>
      <c r="E154" s="62"/>
      <c r="F154" s="63"/>
      <c r="G154" s="62"/>
      <c r="H154" s="63"/>
      <c r="I154" s="62"/>
      <c r="J154" s="63"/>
      <c r="K154" s="62"/>
      <c r="L154" s="63"/>
      <c r="M154" s="60" t="s">
        <v>47</v>
      </c>
      <c r="N154" s="54" t="s">
        <v>7975</v>
      </c>
      <c r="O154" s="54" t="s">
        <v>8795</v>
      </c>
      <c r="P154" s="54" t="s">
        <v>56</v>
      </c>
      <c r="Q154" s="54" t="s">
        <v>56</v>
      </c>
      <c r="R154" s="54" t="s">
        <v>56</v>
      </c>
      <c r="S154" s="50">
        <v>3</v>
      </c>
      <c r="T154" s="50">
        <v>2</v>
      </c>
      <c r="U154" s="50">
        <v>1</v>
      </c>
      <c r="AV154" s="54" t="s">
        <v>47</v>
      </c>
      <c r="AW154" s="54" t="s">
        <v>9097</v>
      </c>
      <c r="AX154" s="54" t="s">
        <v>47</v>
      </c>
      <c r="AY154" s="54" t="s">
        <v>47</v>
      </c>
      <c r="AZ154" s="54" t="s">
        <v>47</v>
      </c>
    </row>
    <row r="155" spans="1:52" ht="30" customHeight="1">
      <c r="A155" s="60" t="s">
        <v>1383</v>
      </c>
      <c r="B155" s="60" t="s">
        <v>47</v>
      </c>
      <c r="C155" s="60" t="s">
        <v>71</v>
      </c>
      <c r="D155" s="61">
        <v>6</v>
      </c>
      <c r="E155" s="62"/>
      <c r="F155" s="63"/>
      <c r="G155" s="62"/>
      <c r="H155" s="63"/>
      <c r="I155" s="62"/>
      <c r="J155" s="63"/>
      <c r="K155" s="62"/>
      <c r="L155" s="63"/>
      <c r="M155" s="60" t="s">
        <v>1365</v>
      </c>
      <c r="N155" s="54" t="s">
        <v>47</v>
      </c>
      <c r="O155" s="54" t="s">
        <v>9098</v>
      </c>
      <c r="P155" s="54" t="s">
        <v>56</v>
      </c>
      <c r="Q155" s="54" t="s">
        <v>56</v>
      </c>
      <c r="R155" s="54" t="s">
        <v>55</v>
      </c>
      <c r="W155" s="50">
        <v>2</v>
      </c>
      <c r="AV155" s="54" t="s">
        <v>47</v>
      </c>
      <c r="AW155" s="54" t="s">
        <v>9099</v>
      </c>
      <c r="AX155" s="54" t="s">
        <v>47</v>
      </c>
      <c r="AY155" s="54" t="s">
        <v>1133</v>
      </c>
      <c r="AZ155" s="54" t="s">
        <v>47</v>
      </c>
    </row>
    <row r="156" spans="1:52" ht="30" customHeight="1">
      <c r="A156" s="60" t="s">
        <v>1369</v>
      </c>
      <c r="B156" s="60" t="s">
        <v>1384</v>
      </c>
      <c r="C156" s="60" t="s">
        <v>352</v>
      </c>
      <c r="D156" s="61">
        <v>1</v>
      </c>
      <c r="E156" s="62"/>
      <c r="F156" s="63"/>
      <c r="G156" s="62"/>
      <c r="H156" s="63"/>
      <c r="I156" s="62"/>
      <c r="J156" s="63"/>
      <c r="K156" s="62"/>
      <c r="L156" s="63"/>
      <c r="M156" s="60" t="s">
        <v>47</v>
      </c>
      <c r="N156" s="54" t="s">
        <v>7975</v>
      </c>
      <c r="O156" s="54" t="s">
        <v>9075</v>
      </c>
      <c r="P156" s="54" t="s">
        <v>56</v>
      </c>
      <c r="Q156" s="54" t="s">
        <v>56</v>
      </c>
      <c r="R156" s="54" t="s">
        <v>56</v>
      </c>
      <c r="S156" s="50">
        <v>0</v>
      </c>
      <c r="T156" s="50">
        <v>2</v>
      </c>
      <c r="U156" s="50">
        <v>0.62580000000000002</v>
      </c>
      <c r="AV156" s="54" t="s">
        <v>47</v>
      </c>
      <c r="AW156" s="54" t="s">
        <v>9100</v>
      </c>
      <c r="AX156" s="54" t="s">
        <v>47</v>
      </c>
      <c r="AY156" s="54" t="s">
        <v>47</v>
      </c>
      <c r="AZ156" s="54" t="s">
        <v>47</v>
      </c>
    </row>
    <row r="157" spans="1:52" ht="30" customHeight="1">
      <c r="A157" s="60" t="s">
        <v>1385</v>
      </c>
      <c r="B157" s="60" t="s">
        <v>1386</v>
      </c>
      <c r="C157" s="60" t="s">
        <v>53</v>
      </c>
      <c r="D157" s="61">
        <v>6</v>
      </c>
      <c r="E157" s="62"/>
      <c r="F157" s="63"/>
      <c r="G157" s="62"/>
      <c r="H157" s="63"/>
      <c r="I157" s="62"/>
      <c r="J157" s="63"/>
      <c r="K157" s="62"/>
      <c r="L157" s="63"/>
      <c r="M157" s="60" t="s">
        <v>1365</v>
      </c>
      <c r="N157" s="54" t="s">
        <v>47</v>
      </c>
      <c r="O157" s="54" t="s">
        <v>9101</v>
      </c>
      <c r="P157" s="54" t="s">
        <v>56</v>
      </c>
      <c r="Q157" s="54" t="s">
        <v>56</v>
      </c>
      <c r="R157" s="54" t="s">
        <v>55</v>
      </c>
      <c r="X157" s="50">
        <v>3</v>
      </c>
      <c r="AV157" s="54" t="s">
        <v>47</v>
      </c>
      <c r="AW157" s="54" t="s">
        <v>9102</v>
      </c>
      <c r="AX157" s="54" t="s">
        <v>47</v>
      </c>
      <c r="AY157" s="54" t="s">
        <v>1133</v>
      </c>
      <c r="AZ157" s="54" t="s">
        <v>47</v>
      </c>
    </row>
    <row r="158" spans="1:52" ht="30" customHeight="1">
      <c r="A158" s="60" t="s">
        <v>1387</v>
      </c>
      <c r="B158" s="60" t="s">
        <v>1388</v>
      </c>
      <c r="C158" s="60" t="s">
        <v>146</v>
      </c>
      <c r="D158" s="61">
        <v>2</v>
      </c>
      <c r="E158" s="62"/>
      <c r="F158" s="63"/>
      <c r="G158" s="62"/>
      <c r="H158" s="63"/>
      <c r="I158" s="62"/>
      <c r="J158" s="63"/>
      <c r="K158" s="62"/>
      <c r="L158" s="63"/>
      <c r="M158" s="60" t="s">
        <v>1365</v>
      </c>
      <c r="N158" s="54" t="s">
        <v>47</v>
      </c>
      <c r="O158" s="54" t="s">
        <v>9103</v>
      </c>
      <c r="P158" s="54" t="s">
        <v>56</v>
      </c>
      <c r="Q158" s="54" t="s">
        <v>56</v>
      </c>
      <c r="R158" s="54" t="s">
        <v>55</v>
      </c>
      <c r="X158" s="50">
        <v>3</v>
      </c>
      <c r="AV158" s="54" t="s">
        <v>47</v>
      </c>
      <c r="AW158" s="54" t="s">
        <v>9104</v>
      </c>
      <c r="AX158" s="54" t="s">
        <v>47</v>
      </c>
      <c r="AY158" s="54" t="s">
        <v>1133</v>
      </c>
      <c r="AZ158" s="54" t="s">
        <v>47</v>
      </c>
    </row>
    <row r="159" spans="1:52" ht="30" customHeight="1">
      <c r="A159" s="60" t="s">
        <v>1389</v>
      </c>
      <c r="B159" s="60" t="s">
        <v>1390</v>
      </c>
      <c r="C159" s="60" t="s">
        <v>53</v>
      </c>
      <c r="D159" s="61">
        <v>6</v>
      </c>
      <c r="E159" s="62"/>
      <c r="F159" s="63"/>
      <c r="G159" s="62"/>
      <c r="H159" s="63"/>
      <c r="I159" s="62"/>
      <c r="J159" s="63"/>
      <c r="K159" s="62"/>
      <c r="L159" s="63"/>
      <c r="M159" s="60" t="s">
        <v>1365</v>
      </c>
      <c r="N159" s="54" t="s">
        <v>47</v>
      </c>
      <c r="O159" s="54" t="s">
        <v>9105</v>
      </c>
      <c r="P159" s="54" t="s">
        <v>56</v>
      </c>
      <c r="Q159" s="54" t="s">
        <v>56</v>
      </c>
      <c r="R159" s="54" t="s">
        <v>55</v>
      </c>
      <c r="X159" s="50">
        <v>3</v>
      </c>
      <c r="AV159" s="54" t="s">
        <v>47</v>
      </c>
      <c r="AW159" s="54" t="s">
        <v>9106</v>
      </c>
      <c r="AX159" s="54" t="s">
        <v>47</v>
      </c>
      <c r="AY159" s="54" t="s">
        <v>1133</v>
      </c>
      <c r="AZ159" s="54" t="s">
        <v>47</v>
      </c>
    </row>
    <row r="160" spans="1:52" ht="30" customHeight="1">
      <c r="A160" s="60" t="s">
        <v>1391</v>
      </c>
      <c r="B160" s="60" t="s">
        <v>1392</v>
      </c>
      <c r="C160" s="60" t="s">
        <v>53</v>
      </c>
      <c r="D160" s="61">
        <v>2</v>
      </c>
      <c r="E160" s="62"/>
      <c r="F160" s="63"/>
      <c r="G160" s="62"/>
      <c r="H160" s="63"/>
      <c r="I160" s="62"/>
      <c r="J160" s="63"/>
      <c r="K160" s="62"/>
      <c r="L160" s="63"/>
      <c r="M160" s="60" t="s">
        <v>1365</v>
      </c>
      <c r="N160" s="54" t="s">
        <v>47</v>
      </c>
      <c r="O160" s="54" t="s">
        <v>9107</v>
      </c>
      <c r="P160" s="54" t="s">
        <v>56</v>
      </c>
      <c r="Q160" s="54" t="s">
        <v>56</v>
      </c>
      <c r="R160" s="54" t="s">
        <v>55</v>
      </c>
      <c r="X160" s="50">
        <v>3</v>
      </c>
      <c r="AV160" s="54" t="s">
        <v>47</v>
      </c>
      <c r="AW160" s="54" t="s">
        <v>9108</v>
      </c>
      <c r="AX160" s="54" t="s">
        <v>47</v>
      </c>
      <c r="AY160" s="54" t="s">
        <v>1133</v>
      </c>
      <c r="AZ160" s="54" t="s">
        <v>47</v>
      </c>
    </row>
    <row r="161" spans="1:52" ht="30" customHeight="1">
      <c r="A161" s="60" t="s">
        <v>1369</v>
      </c>
      <c r="B161" s="60" t="s">
        <v>1393</v>
      </c>
      <c r="C161" s="60" t="s">
        <v>352</v>
      </c>
      <c r="D161" s="61">
        <v>1</v>
      </c>
      <c r="E161" s="62"/>
      <c r="F161" s="63"/>
      <c r="G161" s="62"/>
      <c r="H161" s="63"/>
      <c r="I161" s="62"/>
      <c r="J161" s="63"/>
      <c r="K161" s="62"/>
      <c r="L161" s="63"/>
      <c r="M161" s="60" t="s">
        <v>47</v>
      </c>
      <c r="N161" s="54" t="s">
        <v>7975</v>
      </c>
      <c r="O161" s="54" t="s">
        <v>9109</v>
      </c>
      <c r="P161" s="54" t="s">
        <v>56</v>
      </c>
      <c r="Q161" s="54" t="s">
        <v>56</v>
      </c>
      <c r="R161" s="54" t="s">
        <v>56</v>
      </c>
      <c r="S161" s="50">
        <v>0</v>
      </c>
      <c r="T161" s="50">
        <v>2</v>
      </c>
      <c r="U161" s="50">
        <v>0.35499999999999998</v>
      </c>
      <c r="AV161" s="54" t="s">
        <v>47</v>
      </c>
      <c r="AW161" s="54" t="s">
        <v>9110</v>
      </c>
      <c r="AX161" s="54" t="s">
        <v>47</v>
      </c>
      <c r="AY161" s="54" t="s">
        <v>47</v>
      </c>
      <c r="AZ161" s="54" t="s">
        <v>47</v>
      </c>
    </row>
    <row r="162" spans="1:52" ht="30" customHeight="1">
      <c r="A162" s="60" t="s">
        <v>1267</v>
      </c>
      <c r="B162" s="60" t="s">
        <v>47</v>
      </c>
      <c r="C162" s="60" t="s">
        <v>47</v>
      </c>
      <c r="D162" s="61"/>
      <c r="E162" s="62"/>
      <c r="F162" s="63"/>
      <c r="G162" s="62"/>
      <c r="H162" s="63"/>
      <c r="I162" s="62"/>
      <c r="J162" s="63"/>
      <c r="K162" s="62"/>
      <c r="L162" s="63"/>
      <c r="M162" s="60" t="s">
        <v>47</v>
      </c>
      <c r="N162" s="54" t="s">
        <v>78</v>
      </c>
      <c r="O162" s="54" t="s">
        <v>78</v>
      </c>
      <c r="P162" s="54" t="s">
        <v>47</v>
      </c>
      <c r="Q162" s="54" t="s">
        <v>47</v>
      </c>
      <c r="R162" s="54" t="s">
        <v>47</v>
      </c>
      <c r="AV162" s="54" t="s">
        <v>47</v>
      </c>
      <c r="AW162" s="54" t="s">
        <v>47</v>
      </c>
      <c r="AX162" s="54" t="s">
        <v>47</v>
      </c>
      <c r="AY162" s="54" t="s">
        <v>47</v>
      </c>
      <c r="AZ162" s="54" t="s">
        <v>47</v>
      </c>
    </row>
    <row r="163" spans="1:52" ht="30" customHeight="1">
      <c r="A163" s="61"/>
      <c r="B163" s="61"/>
      <c r="C163" s="61"/>
      <c r="D163" s="61"/>
      <c r="E163" s="62"/>
      <c r="F163" s="63"/>
      <c r="G163" s="62"/>
      <c r="H163" s="63"/>
      <c r="I163" s="62"/>
      <c r="J163" s="63"/>
      <c r="K163" s="62"/>
      <c r="L163" s="63"/>
      <c r="M163" s="61"/>
    </row>
    <row r="164" spans="1:52" ht="30" customHeight="1">
      <c r="A164" s="55" t="s">
        <v>1394</v>
      </c>
      <c r="B164" s="56"/>
      <c r="C164" s="56"/>
      <c r="D164" s="56"/>
      <c r="E164" s="57"/>
      <c r="F164" s="58"/>
      <c r="G164" s="57"/>
      <c r="H164" s="58"/>
      <c r="I164" s="57"/>
      <c r="J164" s="58"/>
      <c r="K164" s="57"/>
      <c r="L164" s="58"/>
      <c r="M164" s="59"/>
      <c r="N164" s="54" t="s">
        <v>7977</v>
      </c>
    </row>
    <row r="165" spans="1:52" ht="30" customHeight="1">
      <c r="A165" s="60" t="s">
        <v>1376</v>
      </c>
      <c r="B165" s="60" t="s">
        <v>1377</v>
      </c>
      <c r="C165" s="60" t="s">
        <v>53</v>
      </c>
      <c r="D165" s="61">
        <v>6</v>
      </c>
      <c r="E165" s="62"/>
      <c r="F165" s="63"/>
      <c r="G165" s="62"/>
      <c r="H165" s="63"/>
      <c r="I165" s="62"/>
      <c r="J165" s="63"/>
      <c r="K165" s="62"/>
      <c r="L165" s="63"/>
      <c r="M165" s="60" t="s">
        <v>1365</v>
      </c>
      <c r="N165" s="54" t="s">
        <v>47</v>
      </c>
      <c r="O165" s="54" t="s">
        <v>8854</v>
      </c>
      <c r="P165" s="54" t="s">
        <v>55</v>
      </c>
      <c r="Q165" s="54" t="s">
        <v>56</v>
      </c>
      <c r="R165" s="54" t="s">
        <v>56</v>
      </c>
      <c r="V165" s="50">
        <v>1</v>
      </c>
      <c r="AV165" s="54" t="s">
        <v>47</v>
      </c>
      <c r="AW165" s="54" t="s">
        <v>9111</v>
      </c>
      <c r="AX165" s="54" t="s">
        <v>47</v>
      </c>
      <c r="AY165" s="54" t="s">
        <v>1133</v>
      </c>
      <c r="AZ165" s="54" t="s">
        <v>47</v>
      </c>
    </row>
    <row r="166" spans="1:52" ht="30" customHeight="1">
      <c r="A166" s="60" t="s">
        <v>1361</v>
      </c>
      <c r="B166" s="60" t="s">
        <v>1362</v>
      </c>
      <c r="C166" s="60" t="s">
        <v>53</v>
      </c>
      <c r="D166" s="61">
        <v>6</v>
      </c>
      <c r="E166" s="62"/>
      <c r="F166" s="63"/>
      <c r="G166" s="62"/>
      <c r="H166" s="63"/>
      <c r="I166" s="62"/>
      <c r="J166" s="63"/>
      <c r="K166" s="62"/>
      <c r="L166" s="63"/>
      <c r="M166" s="60" t="s">
        <v>1365</v>
      </c>
      <c r="N166" s="54" t="s">
        <v>47</v>
      </c>
      <c r="O166" s="54" t="s">
        <v>8852</v>
      </c>
      <c r="P166" s="54" t="s">
        <v>55</v>
      </c>
      <c r="Q166" s="54" t="s">
        <v>56</v>
      </c>
      <c r="R166" s="54" t="s">
        <v>56</v>
      </c>
      <c r="V166" s="50">
        <v>1</v>
      </c>
      <c r="AV166" s="54" t="s">
        <v>47</v>
      </c>
      <c r="AW166" s="54" t="s">
        <v>9112</v>
      </c>
      <c r="AX166" s="54" t="s">
        <v>47</v>
      </c>
      <c r="AY166" s="54" t="s">
        <v>1133</v>
      </c>
      <c r="AZ166" s="54" t="s">
        <v>47</v>
      </c>
    </row>
    <row r="167" spans="1:52" ht="30" customHeight="1">
      <c r="A167" s="60" t="s">
        <v>1372</v>
      </c>
      <c r="B167" s="60" t="s">
        <v>1373</v>
      </c>
      <c r="C167" s="60" t="s">
        <v>53</v>
      </c>
      <c r="D167" s="61">
        <v>6</v>
      </c>
      <c r="E167" s="62"/>
      <c r="F167" s="63"/>
      <c r="G167" s="62"/>
      <c r="H167" s="63"/>
      <c r="I167" s="62"/>
      <c r="J167" s="63"/>
      <c r="K167" s="62"/>
      <c r="L167" s="63"/>
      <c r="M167" s="60" t="s">
        <v>1365</v>
      </c>
      <c r="N167" s="54" t="s">
        <v>47</v>
      </c>
      <c r="O167" s="54" t="s">
        <v>8853</v>
      </c>
      <c r="P167" s="54" t="s">
        <v>55</v>
      </c>
      <c r="Q167" s="54" t="s">
        <v>56</v>
      </c>
      <c r="R167" s="54" t="s">
        <v>56</v>
      </c>
      <c r="V167" s="50">
        <v>1</v>
      </c>
      <c r="AV167" s="54" t="s">
        <v>47</v>
      </c>
      <c r="AW167" s="54" t="s">
        <v>9113</v>
      </c>
      <c r="AX167" s="54" t="s">
        <v>47</v>
      </c>
      <c r="AY167" s="54" t="s">
        <v>1133</v>
      </c>
      <c r="AZ167" s="54" t="s">
        <v>47</v>
      </c>
    </row>
    <row r="168" spans="1:52" ht="30" customHeight="1">
      <c r="A168" s="60" t="s">
        <v>1369</v>
      </c>
      <c r="B168" s="60" t="s">
        <v>1370</v>
      </c>
      <c r="C168" s="60" t="s">
        <v>352</v>
      </c>
      <c r="D168" s="61">
        <v>1</v>
      </c>
      <c r="E168" s="62"/>
      <c r="F168" s="63"/>
      <c r="G168" s="62"/>
      <c r="H168" s="63"/>
      <c r="I168" s="62"/>
      <c r="J168" s="63"/>
      <c r="K168" s="62"/>
      <c r="L168" s="63"/>
      <c r="M168" s="60" t="s">
        <v>47</v>
      </c>
      <c r="N168" s="54" t="s">
        <v>7977</v>
      </c>
      <c r="O168" s="54" t="s">
        <v>8795</v>
      </c>
      <c r="P168" s="54" t="s">
        <v>56</v>
      </c>
      <c r="Q168" s="54" t="s">
        <v>56</v>
      </c>
      <c r="R168" s="54" t="s">
        <v>56</v>
      </c>
      <c r="S168" s="50">
        <v>3</v>
      </c>
      <c r="T168" s="50">
        <v>2</v>
      </c>
      <c r="U168" s="50">
        <v>1</v>
      </c>
      <c r="AV168" s="54" t="s">
        <v>47</v>
      </c>
      <c r="AW168" s="54" t="s">
        <v>9114</v>
      </c>
      <c r="AX168" s="54" t="s">
        <v>47</v>
      </c>
      <c r="AY168" s="54" t="s">
        <v>47</v>
      </c>
      <c r="AZ168" s="54" t="s">
        <v>47</v>
      </c>
    </row>
    <row r="169" spans="1:52" ht="30" customHeight="1">
      <c r="A169" s="60" t="s">
        <v>1383</v>
      </c>
      <c r="B169" s="60" t="s">
        <v>47</v>
      </c>
      <c r="C169" s="60" t="s">
        <v>71</v>
      </c>
      <c r="D169" s="61">
        <v>24</v>
      </c>
      <c r="E169" s="62"/>
      <c r="F169" s="63"/>
      <c r="G169" s="62"/>
      <c r="H169" s="63"/>
      <c r="I169" s="62"/>
      <c r="J169" s="63"/>
      <c r="K169" s="62"/>
      <c r="L169" s="63"/>
      <c r="M169" s="60" t="s">
        <v>1365</v>
      </c>
      <c r="N169" s="54" t="s">
        <v>47</v>
      </c>
      <c r="O169" s="54" t="s">
        <v>9098</v>
      </c>
      <c r="P169" s="54" t="s">
        <v>56</v>
      </c>
      <c r="Q169" s="54" t="s">
        <v>56</v>
      </c>
      <c r="R169" s="54" t="s">
        <v>55</v>
      </c>
      <c r="W169" s="50">
        <v>2</v>
      </c>
      <c r="AV169" s="54" t="s">
        <v>47</v>
      </c>
      <c r="AW169" s="54" t="s">
        <v>9115</v>
      </c>
      <c r="AX169" s="54" t="s">
        <v>47</v>
      </c>
      <c r="AY169" s="54" t="s">
        <v>1133</v>
      </c>
      <c r="AZ169" s="54" t="s">
        <v>47</v>
      </c>
    </row>
    <row r="170" spans="1:52" ht="30" customHeight="1">
      <c r="A170" s="60" t="s">
        <v>1369</v>
      </c>
      <c r="B170" s="60" t="s">
        <v>1384</v>
      </c>
      <c r="C170" s="60" t="s">
        <v>352</v>
      </c>
      <c r="D170" s="61">
        <v>1</v>
      </c>
      <c r="E170" s="62"/>
      <c r="F170" s="63"/>
      <c r="G170" s="62"/>
      <c r="H170" s="63"/>
      <c r="I170" s="62"/>
      <c r="J170" s="63"/>
      <c r="K170" s="62"/>
      <c r="L170" s="63"/>
      <c r="M170" s="60" t="s">
        <v>47</v>
      </c>
      <c r="N170" s="54" t="s">
        <v>7977</v>
      </c>
      <c r="O170" s="54" t="s">
        <v>9075</v>
      </c>
      <c r="P170" s="54" t="s">
        <v>56</v>
      </c>
      <c r="Q170" s="54" t="s">
        <v>56</v>
      </c>
      <c r="R170" s="54" t="s">
        <v>56</v>
      </c>
      <c r="S170" s="50">
        <v>0</v>
      </c>
      <c r="T170" s="50">
        <v>2</v>
      </c>
      <c r="U170" s="50">
        <v>0.62580000000000002</v>
      </c>
      <c r="AV170" s="54" t="s">
        <v>47</v>
      </c>
      <c r="AW170" s="54" t="s">
        <v>9116</v>
      </c>
      <c r="AX170" s="54" t="s">
        <v>47</v>
      </c>
      <c r="AY170" s="54" t="s">
        <v>47</v>
      </c>
      <c r="AZ170" s="54" t="s">
        <v>47</v>
      </c>
    </row>
    <row r="171" spans="1:52" ht="30" customHeight="1">
      <c r="A171" s="60" t="s">
        <v>1385</v>
      </c>
      <c r="B171" s="60" t="s">
        <v>1386</v>
      </c>
      <c r="C171" s="60" t="s">
        <v>53</v>
      </c>
      <c r="D171" s="61">
        <v>12</v>
      </c>
      <c r="E171" s="62"/>
      <c r="F171" s="63"/>
      <c r="G171" s="62"/>
      <c r="H171" s="63"/>
      <c r="I171" s="62"/>
      <c r="J171" s="63"/>
      <c r="K171" s="62"/>
      <c r="L171" s="63"/>
      <c r="M171" s="60" t="s">
        <v>1365</v>
      </c>
      <c r="N171" s="54" t="s">
        <v>47</v>
      </c>
      <c r="O171" s="54" t="s">
        <v>9101</v>
      </c>
      <c r="P171" s="54" t="s">
        <v>56</v>
      </c>
      <c r="Q171" s="54" t="s">
        <v>56</v>
      </c>
      <c r="R171" s="54" t="s">
        <v>55</v>
      </c>
      <c r="X171" s="50">
        <v>3</v>
      </c>
      <c r="AV171" s="54" t="s">
        <v>47</v>
      </c>
      <c r="AW171" s="54" t="s">
        <v>9117</v>
      </c>
      <c r="AX171" s="54" t="s">
        <v>47</v>
      </c>
      <c r="AY171" s="54" t="s">
        <v>1133</v>
      </c>
      <c r="AZ171" s="54" t="s">
        <v>47</v>
      </c>
    </row>
    <row r="172" spans="1:52" ht="30" customHeight="1">
      <c r="A172" s="60" t="s">
        <v>1387</v>
      </c>
      <c r="B172" s="60" t="s">
        <v>1388</v>
      </c>
      <c r="C172" s="60" t="s">
        <v>146</v>
      </c>
      <c r="D172" s="61">
        <v>9</v>
      </c>
      <c r="E172" s="62"/>
      <c r="F172" s="63"/>
      <c r="G172" s="62"/>
      <c r="H172" s="63"/>
      <c r="I172" s="62"/>
      <c r="J172" s="63"/>
      <c r="K172" s="62"/>
      <c r="L172" s="63"/>
      <c r="M172" s="60" t="s">
        <v>1365</v>
      </c>
      <c r="N172" s="54" t="s">
        <v>47</v>
      </c>
      <c r="O172" s="54" t="s">
        <v>9103</v>
      </c>
      <c r="P172" s="54" t="s">
        <v>56</v>
      </c>
      <c r="Q172" s="54" t="s">
        <v>56</v>
      </c>
      <c r="R172" s="54" t="s">
        <v>55</v>
      </c>
      <c r="X172" s="50">
        <v>3</v>
      </c>
      <c r="AV172" s="54" t="s">
        <v>47</v>
      </c>
      <c r="AW172" s="54" t="s">
        <v>9118</v>
      </c>
      <c r="AX172" s="54" t="s">
        <v>47</v>
      </c>
      <c r="AY172" s="54" t="s">
        <v>1133</v>
      </c>
      <c r="AZ172" s="54" t="s">
        <v>47</v>
      </c>
    </row>
    <row r="173" spans="1:52" ht="30" customHeight="1">
      <c r="A173" s="60" t="s">
        <v>1389</v>
      </c>
      <c r="B173" s="60" t="s">
        <v>1390</v>
      </c>
      <c r="C173" s="60" t="s">
        <v>53</v>
      </c>
      <c r="D173" s="61">
        <v>12</v>
      </c>
      <c r="E173" s="62"/>
      <c r="F173" s="63"/>
      <c r="G173" s="62"/>
      <c r="H173" s="63"/>
      <c r="I173" s="62"/>
      <c r="J173" s="63"/>
      <c r="K173" s="62"/>
      <c r="L173" s="63"/>
      <c r="M173" s="60" t="s">
        <v>1365</v>
      </c>
      <c r="N173" s="54" t="s">
        <v>47</v>
      </c>
      <c r="O173" s="54" t="s">
        <v>9105</v>
      </c>
      <c r="P173" s="54" t="s">
        <v>56</v>
      </c>
      <c r="Q173" s="54" t="s">
        <v>56</v>
      </c>
      <c r="R173" s="54" t="s">
        <v>55</v>
      </c>
      <c r="X173" s="50">
        <v>3</v>
      </c>
      <c r="AV173" s="54" t="s">
        <v>47</v>
      </c>
      <c r="AW173" s="54" t="s">
        <v>9119</v>
      </c>
      <c r="AX173" s="54" t="s">
        <v>47</v>
      </c>
      <c r="AY173" s="54" t="s">
        <v>1133</v>
      </c>
      <c r="AZ173" s="54" t="s">
        <v>47</v>
      </c>
    </row>
    <row r="174" spans="1:52" ht="30" customHeight="1">
      <c r="A174" s="60" t="s">
        <v>1391</v>
      </c>
      <c r="B174" s="60" t="s">
        <v>1392</v>
      </c>
      <c r="C174" s="60" t="s">
        <v>53</v>
      </c>
      <c r="D174" s="61">
        <v>9</v>
      </c>
      <c r="E174" s="62"/>
      <c r="F174" s="63"/>
      <c r="G174" s="62"/>
      <c r="H174" s="63"/>
      <c r="I174" s="62"/>
      <c r="J174" s="63"/>
      <c r="K174" s="62"/>
      <c r="L174" s="63"/>
      <c r="M174" s="60" t="s">
        <v>1365</v>
      </c>
      <c r="N174" s="54" t="s">
        <v>47</v>
      </c>
      <c r="O174" s="54" t="s">
        <v>9107</v>
      </c>
      <c r="P174" s="54" t="s">
        <v>56</v>
      </c>
      <c r="Q174" s="54" t="s">
        <v>56</v>
      </c>
      <c r="R174" s="54" t="s">
        <v>55</v>
      </c>
      <c r="X174" s="50">
        <v>3</v>
      </c>
      <c r="AV174" s="54" t="s">
        <v>47</v>
      </c>
      <c r="AW174" s="54" t="s">
        <v>9120</v>
      </c>
      <c r="AX174" s="54" t="s">
        <v>47</v>
      </c>
      <c r="AY174" s="54" t="s">
        <v>1133</v>
      </c>
      <c r="AZ174" s="54" t="s">
        <v>47</v>
      </c>
    </row>
    <row r="175" spans="1:52" ht="30" customHeight="1">
      <c r="A175" s="60" t="s">
        <v>1369</v>
      </c>
      <c r="B175" s="60" t="s">
        <v>1393</v>
      </c>
      <c r="C175" s="60" t="s">
        <v>352</v>
      </c>
      <c r="D175" s="61">
        <v>1</v>
      </c>
      <c r="E175" s="62"/>
      <c r="F175" s="63"/>
      <c r="G175" s="62"/>
      <c r="H175" s="63"/>
      <c r="I175" s="62"/>
      <c r="J175" s="63"/>
      <c r="K175" s="62"/>
      <c r="L175" s="63"/>
      <c r="M175" s="60" t="s">
        <v>47</v>
      </c>
      <c r="N175" s="54" t="s">
        <v>7977</v>
      </c>
      <c r="O175" s="54" t="s">
        <v>9109</v>
      </c>
      <c r="P175" s="54" t="s">
        <v>56</v>
      </c>
      <c r="Q175" s="54" t="s">
        <v>56</v>
      </c>
      <c r="R175" s="54" t="s">
        <v>56</v>
      </c>
      <c r="S175" s="50">
        <v>0</v>
      </c>
      <c r="T175" s="50">
        <v>2</v>
      </c>
      <c r="U175" s="50">
        <v>0.35499999999999998</v>
      </c>
      <c r="AV175" s="54" t="s">
        <v>47</v>
      </c>
      <c r="AW175" s="54" t="s">
        <v>9121</v>
      </c>
      <c r="AX175" s="54" t="s">
        <v>47</v>
      </c>
      <c r="AY175" s="54" t="s">
        <v>47</v>
      </c>
      <c r="AZ175" s="54" t="s">
        <v>47</v>
      </c>
    </row>
    <row r="176" spans="1:52" ht="30" customHeight="1">
      <c r="A176" s="60" t="s">
        <v>1267</v>
      </c>
      <c r="B176" s="60" t="s">
        <v>47</v>
      </c>
      <c r="C176" s="60" t="s">
        <v>47</v>
      </c>
      <c r="D176" s="61"/>
      <c r="E176" s="62"/>
      <c r="F176" s="63"/>
      <c r="G176" s="62"/>
      <c r="H176" s="63"/>
      <c r="I176" s="62"/>
      <c r="J176" s="63"/>
      <c r="K176" s="62"/>
      <c r="L176" s="63"/>
      <c r="M176" s="60" t="s">
        <v>47</v>
      </c>
      <c r="N176" s="54" t="s">
        <v>78</v>
      </c>
      <c r="O176" s="54" t="s">
        <v>78</v>
      </c>
      <c r="P176" s="54" t="s">
        <v>47</v>
      </c>
      <c r="Q176" s="54" t="s">
        <v>47</v>
      </c>
      <c r="R176" s="54" t="s">
        <v>47</v>
      </c>
      <c r="AV176" s="54" t="s">
        <v>47</v>
      </c>
      <c r="AW176" s="54" t="s">
        <v>47</v>
      </c>
      <c r="AX176" s="54" t="s">
        <v>47</v>
      </c>
      <c r="AY176" s="54" t="s">
        <v>47</v>
      </c>
      <c r="AZ176" s="54" t="s">
        <v>47</v>
      </c>
    </row>
    <row r="177" spans="1:52" ht="30" customHeight="1">
      <c r="A177" s="61"/>
      <c r="B177" s="61"/>
      <c r="C177" s="61"/>
      <c r="D177" s="61"/>
      <c r="E177" s="62"/>
      <c r="F177" s="63"/>
      <c r="G177" s="62"/>
      <c r="H177" s="63"/>
      <c r="I177" s="62"/>
      <c r="J177" s="63"/>
      <c r="K177" s="62"/>
      <c r="L177" s="63"/>
      <c r="M177" s="61"/>
    </row>
    <row r="178" spans="1:52" ht="30" customHeight="1">
      <c r="A178" s="55" t="s">
        <v>1395</v>
      </c>
      <c r="B178" s="56"/>
      <c r="C178" s="56"/>
      <c r="D178" s="56"/>
      <c r="E178" s="57"/>
      <c r="F178" s="58"/>
      <c r="G178" s="57"/>
      <c r="H178" s="58"/>
      <c r="I178" s="57"/>
      <c r="J178" s="58"/>
      <c r="K178" s="57"/>
      <c r="L178" s="58"/>
      <c r="M178" s="59"/>
      <c r="N178" s="54" t="s">
        <v>8856</v>
      </c>
    </row>
    <row r="179" spans="1:52" ht="30" customHeight="1">
      <c r="A179" s="60" t="s">
        <v>1364</v>
      </c>
      <c r="B179" s="60" t="s">
        <v>1264</v>
      </c>
      <c r="C179" s="60" t="s">
        <v>1265</v>
      </c>
      <c r="D179" s="61">
        <v>0.02</v>
      </c>
      <c r="E179" s="62"/>
      <c r="F179" s="63"/>
      <c r="G179" s="62"/>
      <c r="H179" s="63"/>
      <c r="I179" s="62"/>
      <c r="J179" s="63"/>
      <c r="K179" s="62"/>
      <c r="L179" s="63"/>
      <c r="M179" s="60" t="s">
        <v>1398</v>
      </c>
      <c r="N179" s="54" t="s">
        <v>8856</v>
      </c>
      <c r="O179" s="54" t="s">
        <v>9069</v>
      </c>
      <c r="P179" s="54" t="s">
        <v>56</v>
      </c>
      <c r="Q179" s="54" t="s">
        <v>56</v>
      </c>
      <c r="R179" s="54" t="s">
        <v>55</v>
      </c>
      <c r="AV179" s="54" t="s">
        <v>47</v>
      </c>
      <c r="AW179" s="54" t="s">
        <v>9122</v>
      </c>
      <c r="AX179" s="54" t="s">
        <v>47</v>
      </c>
      <c r="AY179" s="54" t="s">
        <v>47</v>
      </c>
      <c r="AZ179" s="54" t="s">
        <v>47</v>
      </c>
    </row>
    <row r="180" spans="1:52" ht="30" customHeight="1">
      <c r="A180" s="60" t="s">
        <v>1267</v>
      </c>
      <c r="B180" s="60" t="s">
        <v>47</v>
      </c>
      <c r="C180" s="60" t="s">
        <v>47</v>
      </c>
      <c r="D180" s="61"/>
      <c r="E180" s="62"/>
      <c r="F180" s="63"/>
      <c r="G180" s="62"/>
      <c r="H180" s="63"/>
      <c r="I180" s="62"/>
      <c r="J180" s="63"/>
      <c r="K180" s="62"/>
      <c r="L180" s="63"/>
      <c r="M180" s="60" t="s">
        <v>47</v>
      </c>
      <c r="N180" s="54" t="s">
        <v>78</v>
      </c>
      <c r="O180" s="54" t="s">
        <v>78</v>
      </c>
      <c r="P180" s="54" t="s">
        <v>47</v>
      </c>
      <c r="Q180" s="54" t="s">
        <v>47</v>
      </c>
      <c r="R180" s="54" t="s">
        <v>47</v>
      </c>
      <c r="AV180" s="54" t="s">
        <v>47</v>
      </c>
      <c r="AW180" s="54" t="s">
        <v>47</v>
      </c>
      <c r="AX180" s="54" t="s">
        <v>47</v>
      </c>
      <c r="AY180" s="54" t="s">
        <v>47</v>
      </c>
      <c r="AZ180" s="54" t="s">
        <v>47</v>
      </c>
    </row>
    <row r="181" spans="1:52" ht="30" customHeight="1">
      <c r="A181" s="61"/>
      <c r="B181" s="61"/>
      <c r="C181" s="61"/>
      <c r="D181" s="61"/>
      <c r="E181" s="62"/>
      <c r="F181" s="63"/>
      <c r="G181" s="62"/>
      <c r="H181" s="63"/>
      <c r="I181" s="62"/>
      <c r="J181" s="63"/>
      <c r="K181" s="62"/>
      <c r="L181" s="63"/>
      <c r="M181" s="61"/>
    </row>
    <row r="182" spans="1:52" ht="30" customHeight="1">
      <c r="A182" s="55" t="s">
        <v>1399</v>
      </c>
      <c r="B182" s="56"/>
      <c r="C182" s="56"/>
      <c r="D182" s="56"/>
      <c r="E182" s="57"/>
      <c r="F182" s="58"/>
      <c r="G182" s="57"/>
      <c r="H182" s="58"/>
      <c r="I182" s="57"/>
      <c r="J182" s="58"/>
      <c r="K182" s="57"/>
      <c r="L182" s="58"/>
      <c r="M182" s="59"/>
      <c r="N182" s="54" t="s">
        <v>7999</v>
      </c>
    </row>
    <row r="183" spans="1:52" ht="30" customHeight="1">
      <c r="A183" s="60" t="s">
        <v>1400</v>
      </c>
      <c r="B183" s="60" t="s">
        <v>1401</v>
      </c>
      <c r="C183" s="60" t="s">
        <v>71</v>
      </c>
      <c r="D183" s="61">
        <v>1.05</v>
      </c>
      <c r="E183" s="62"/>
      <c r="F183" s="63"/>
      <c r="G183" s="62"/>
      <c r="H183" s="63"/>
      <c r="I183" s="62"/>
      <c r="J183" s="63"/>
      <c r="K183" s="62"/>
      <c r="L183" s="63"/>
      <c r="M183" s="60" t="s">
        <v>1402</v>
      </c>
      <c r="N183" s="54" t="s">
        <v>7999</v>
      </c>
      <c r="O183" s="54" t="s">
        <v>9123</v>
      </c>
      <c r="P183" s="54" t="s">
        <v>56</v>
      </c>
      <c r="Q183" s="54" t="s">
        <v>56</v>
      </c>
      <c r="R183" s="54" t="s">
        <v>55</v>
      </c>
      <c r="AV183" s="54" t="s">
        <v>47</v>
      </c>
      <c r="AW183" s="54" t="s">
        <v>9124</v>
      </c>
      <c r="AX183" s="54" t="s">
        <v>47</v>
      </c>
      <c r="AY183" s="54" t="s">
        <v>47</v>
      </c>
      <c r="AZ183" s="54" t="s">
        <v>47</v>
      </c>
    </row>
    <row r="184" spans="1:52" ht="30" customHeight="1">
      <c r="A184" s="60" t="s">
        <v>94</v>
      </c>
      <c r="B184" s="60" t="s">
        <v>1396</v>
      </c>
      <c r="C184" s="60" t="s">
        <v>71</v>
      </c>
      <c r="D184" s="61">
        <v>1</v>
      </c>
      <c r="E184" s="62"/>
      <c r="F184" s="63"/>
      <c r="G184" s="62"/>
      <c r="H184" s="63"/>
      <c r="I184" s="62"/>
      <c r="J184" s="63"/>
      <c r="K184" s="62"/>
      <c r="L184" s="63"/>
      <c r="M184" s="60" t="s">
        <v>1397</v>
      </c>
      <c r="N184" s="54" t="s">
        <v>7999</v>
      </c>
      <c r="O184" s="54" t="s">
        <v>8856</v>
      </c>
      <c r="P184" s="54" t="s">
        <v>55</v>
      </c>
      <c r="Q184" s="54" t="s">
        <v>56</v>
      </c>
      <c r="R184" s="54" t="s">
        <v>56</v>
      </c>
      <c r="AV184" s="54" t="s">
        <v>47</v>
      </c>
      <c r="AW184" s="54" t="s">
        <v>9125</v>
      </c>
      <c r="AX184" s="54" t="s">
        <v>47</v>
      </c>
      <c r="AY184" s="54" t="s">
        <v>47</v>
      </c>
      <c r="AZ184" s="54" t="s">
        <v>47</v>
      </c>
    </row>
    <row r="185" spans="1:52" ht="30" customHeight="1">
      <c r="A185" s="60" t="s">
        <v>1267</v>
      </c>
      <c r="B185" s="60" t="s">
        <v>47</v>
      </c>
      <c r="C185" s="60" t="s">
        <v>47</v>
      </c>
      <c r="D185" s="61"/>
      <c r="E185" s="62"/>
      <c r="F185" s="63"/>
      <c r="G185" s="62"/>
      <c r="H185" s="63"/>
      <c r="I185" s="62"/>
      <c r="J185" s="63"/>
      <c r="K185" s="62"/>
      <c r="L185" s="63"/>
      <c r="M185" s="60" t="s">
        <v>47</v>
      </c>
      <c r="N185" s="54" t="s">
        <v>78</v>
      </c>
      <c r="O185" s="54" t="s">
        <v>78</v>
      </c>
      <c r="P185" s="54" t="s">
        <v>47</v>
      </c>
      <c r="Q185" s="54" t="s">
        <v>47</v>
      </c>
      <c r="R185" s="54" t="s">
        <v>47</v>
      </c>
      <c r="AV185" s="54" t="s">
        <v>47</v>
      </c>
      <c r="AW185" s="54" t="s">
        <v>47</v>
      </c>
      <c r="AX185" s="54" t="s">
        <v>47</v>
      </c>
      <c r="AY185" s="54" t="s">
        <v>47</v>
      </c>
      <c r="AZ185" s="54" t="s">
        <v>47</v>
      </c>
    </row>
    <row r="186" spans="1:52" ht="30" customHeight="1">
      <c r="A186" s="61"/>
      <c r="B186" s="61"/>
      <c r="C186" s="61"/>
      <c r="D186" s="61"/>
      <c r="E186" s="62"/>
      <c r="F186" s="63"/>
      <c r="G186" s="62"/>
      <c r="H186" s="63"/>
      <c r="I186" s="62"/>
      <c r="J186" s="63"/>
      <c r="K186" s="62"/>
      <c r="L186" s="63"/>
      <c r="M186" s="61"/>
    </row>
    <row r="187" spans="1:52" ht="30" customHeight="1">
      <c r="A187" s="55" t="s">
        <v>1403</v>
      </c>
      <c r="B187" s="56"/>
      <c r="C187" s="56"/>
      <c r="D187" s="56"/>
      <c r="E187" s="57"/>
      <c r="F187" s="58"/>
      <c r="G187" s="57"/>
      <c r="H187" s="58"/>
      <c r="I187" s="57"/>
      <c r="J187" s="58"/>
      <c r="K187" s="57"/>
      <c r="L187" s="58"/>
      <c r="M187" s="59"/>
      <c r="N187" s="54" t="s">
        <v>8857</v>
      </c>
    </row>
    <row r="188" spans="1:52" ht="30" customHeight="1">
      <c r="A188" s="60" t="s">
        <v>1364</v>
      </c>
      <c r="B188" s="60" t="s">
        <v>1264</v>
      </c>
      <c r="C188" s="60" t="s">
        <v>1265</v>
      </c>
      <c r="D188" s="61">
        <v>1.6E-2</v>
      </c>
      <c r="E188" s="62"/>
      <c r="F188" s="63"/>
      <c r="G188" s="62"/>
      <c r="H188" s="63"/>
      <c r="I188" s="62"/>
      <c r="J188" s="63"/>
      <c r="K188" s="62"/>
      <c r="L188" s="63"/>
      <c r="M188" s="60" t="s">
        <v>1398</v>
      </c>
      <c r="N188" s="54" t="s">
        <v>8857</v>
      </c>
      <c r="O188" s="54" t="s">
        <v>9069</v>
      </c>
      <c r="P188" s="54" t="s">
        <v>56</v>
      </c>
      <c r="Q188" s="54" t="s">
        <v>56</v>
      </c>
      <c r="R188" s="54" t="s">
        <v>55</v>
      </c>
      <c r="AV188" s="54" t="s">
        <v>47</v>
      </c>
      <c r="AW188" s="54" t="s">
        <v>9126</v>
      </c>
      <c r="AX188" s="54" t="s">
        <v>47</v>
      </c>
      <c r="AY188" s="54" t="s">
        <v>47</v>
      </c>
      <c r="AZ188" s="54" t="s">
        <v>47</v>
      </c>
    </row>
    <row r="189" spans="1:52" ht="30" customHeight="1">
      <c r="A189" s="60" t="s">
        <v>1267</v>
      </c>
      <c r="B189" s="60" t="s">
        <v>47</v>
      </c>
      <c r="C189" s="60" t="s">
        <v>47</v>
      </c>
      <c r="D189" s="61"/>
      <c r="E189" s="62"/>
      <c r="F189" s="63"/>
      <c r="G189" s="62"/>
      <c r="H189" s="63"/>
      <c r="I189" s="62"/>
      <c r="J189" s="63"/>
      <c r="K189" s="62"/>
      <c r="L189" s="63"/>
      <c r="M189" s="60" t="s">
        <v>47</v>
      </c>
      <c r="N189" s="54" t="s">
        <v>78</v>
      </c>
      <c r="O189" s="54" t="s">
        <v>78</v>
      </c>
      <c r="P189" s="54" t="s">
        <v>47</v>
      </c>
      <c r="Q189" s="54" t="s">
        <v>47</v>
      </c>
      <c r="R189" s="54" t="s">
        <v>47</v>
      </c>
      <c r="AV189" s="54" t="s">
        <v>47</v>
      </c>
      <c r="AW189" s="54" t="s">
        <v>47</v>
      </c>
      <c r="AX189" s="54" t="s">
        <v>47</v>
      </c>
      <c r="AY189" s="54" t="s">
        <v>47</v>
      </c>
      <c r="AZ189" s="54" t="s">
        <v>47</v>
      </c>
    </row>
    <row r="190" spans="1:52" ht="30" customHeight="1">
      <c r="A190" s="61"/>
      <c r="B190" s="61"/>
      <c r="C190" s="61"/>
      <c r="D190" s="61"/>
      <c r="E190" s="62"/>
      <c r="F190" s="63"/>
      <c r="G190" s="62"/>
      <c r="H190" s="63"/>
      <c r="I190" s="62"/>
      <c r="J190" s="63"/>
      <c r="K190" s="62"/>
      <c r="L190" s="63"/>
      <c r="M190" s="61"/>
    </row>
    <row r="191" spans="1:52" ht="30" customHeight="1">
      <c r="A191" s="55" t="s">
        <v>1405</v>
      </c>
      <c r="B191" s="56"/>
      <c r="C191" s="56"/>
      <c r="D191" s="56"/>
      <c r="E191" s="57"/>
      <c r="F191" s="58"/>
      <c r="G191" s="57"/>
      <c r="H191" s="58"/>
      <c r="I191" s="57"/>
      <c r="J191" s="58"/>
      <c r="K191" s="57"/>
      <c r="L191" s="58"/>
      <c r="M191" s="59"/>
      <c r="N191" s="54" t="s">
        <v>7985</v>
      </c>
    </row>
    <row r="192" spans="1:52" ht="30" customHeight="1">
      <c r="A192" s="60" t="s">
        <v>1400</v>
      </c>
      <c r="B192" s="60" t="s">
        <v>1406</v>
      </c>
      <c r="C192" s="60" t="s">
        <v>71</v>
      </c>
      <c r="D192" s="61">
        <v>1.05</v>
      </c>
      <c r="E192" s="62"/>
      <c r="F192" s="63"/>
      <c r="G192" s="62"/>
      <c r="H192" s="63"/>
      <c r="I192" s="62"/>
      <c r="J192" s="63"/>
      <c r="K192" s="62"/>
      <c r="L192" s="63"/>
      <c r="M192" s="60" t="s">
        <v>1407</v>
      </c>
      <c r="N192" s="54" t="s">
        <v>7985</v>
      </c>
      <c r="O192" s="54" t="s">
        <v>9127</v>
      </c>
      <c r="P192" s="54" t="s">
        <v>56</v>
      </c>
      <c r="Q192" s="54" t="s">
        <v>56</v>
      </c>
      <c r="R192" s="54" t="s">
        <v>55</v>
      </c>
      <c r="AV192" s="54" t="s">
        <v>47</v>
      </c>
      <c r="AW192" s="54" t="s">
        <v>9128</v>
      </c>
      <c r="AX192" s="54" t="s">
        <v>47</v>
      </c>
      <c r="AY192" s="54" t="s">
        <v>47</v>
      </c>
      <c r="AZ192" s="54" t="s">
        <v>47</v>
      </c>
    </row>
    <row r="193" spans="1:52" ht="30" customHeight="1">
      <c r="A193" s="60" t="s">
        <v>1408</v>
      </c>
      <c r="B193" s="60" t="s">
        <v>1409</v>
      </c>
      <c r="C193" s="60" t="s">
        <v>1410</v>
      </c>
      <c r="D193" s="61">
        <v>0.115</v>
      </c>
      <c r="E193" s="62"/>
      <c r="F193" s="63"/>
      <c r="G193" s="62"/>
      <c r="H193" s="63"/>
      <c r="I193" s="62"/>
      <c r="J193" s="63"/>
      <c r="K193" s="62"/>
      <c r="L193" s="63"/>
      <c r="M193" s="60" t="s">
        <v>1411</v>
      </c>
      <c r="N193" s="54" t="s">
        <v>7985</v>
      </c>
      <c r="O193" s="54" t="s">
        <v>9129</v>
      </c>
      <c r="P193" s="54" t="s">
        <v>56</v>
      </c>
      <c r="Q193" s="54" t="s">
        <v>56</v>
      </c>
      <c r="R193" s="54" t="s">
        <v>55</v>
      </c>
      <c r="AV193" s="54" t="s">
        <v>47</v>
      </c>
      <c r="AW193" s="54" t="s">
        <v>9130</v>
      </c>
      <c r="AX193" s="54" t="s">
        <v>47</v>
      </c>
      <c r="AY193" s="54" t="s">
        <v>47</v>
      </c>
      <c r="AZ193" s="54" t="s">
        <v>47</v>
      </c>
    </row>
    <row r="194" spans="1:52" ht="30" customHeight="1">
      <c r="A194" s="60" t="s">
        <v>69</v>
      </c>
      <c r="B194" s="60" t="s">
        <v>1396</v>
      </c>
      <c r="C194" s="60" t="s">
        <v>71</v>
      </c>
      <c r="D194" s="61">
        <v>1</v>
      </c>
      <c r="E194" s="62"/>
      <c r="F194" s="63"/>
      <c r="G194" s="62"/>
      <c r="H194" s="63"/>
      <c r="I194" s="62"/>
      <c r="J194" s="63"/>
      <c r="K194" s="62"/>
      <c r="L194" s="63"/>
      <c r="M194" s="60" t="s">
        <v>1404</v>
      </c>
      <c r="N194" s="54" t="s">
        <v>7985</v>
      </c>
      <c r="O194" s="54" t="s">
        <v>8857</v>
      </c>
      <c r="P194" s="54" t="s">
        <v>55</v>
      </c>
      <c r="Q194" s="54" t="s">
        <v>56</v>
      </c>
      <c r="R194" s="54" t="s">
        <v>56</v>
      </c>
      <c r="AV194" s="54" t="s">
        <v>47</v>
      </c>
      <c r="AW194" s="54" t="s">
        <v>9131</v>
      </c>
      <c r="AX194" s="54" t="s">
        <v>47</v>
      </c>
      <c r="AY194" s="54" t="s">
        <v>47</v>
      </c>
      <c r="AZ194" s="54" t="s">
        <v>47</v>
      </c>
    </row>
    <row r="195" spans="1:52" ht="30" customHeight="1">
      <c r="A195" s="60" t="s">
        <v>1267</v>
      </c>
      <c r="B195" s="60" t="s">
        <v>47</v>
      </c>
      <c r="C195" s="60" t="s">
        <v>47</v>
      </c>
      <c r="D195" s="61"/>
      <c r="E195" s="62"/>
      <c r="F195" s="63"/>
      <c r="G195" s="62"/>
      <c r="H195" s="63"/>
      <c r="I195" s="62"/>
      <c r="J195" s="63"/>
      <c r="K195" s="62"/>
      <c r="L195" s="63"/>
      <c r="M195" s="60" t="s">
        <v>47</v>
      </c>
      <c r="N195" s="54" t="s">
        <v>78</v>
      </c>
      <c r="O195" s="54" t="s">
        <v>78</v>
      </c>
      <c r="P195" s="54" t="s">
        <v>47</v>
      </c>
      <c r="Q195" s="54" t="s">
        <v>47</v>
      </c>
      <c r="R195" s="54" t="s">
        <v>47</v>
      </c>
      <c r="AV195" s="54" t="s">
        <v>47</v>
      </c>
      <c r="AW195" s="54" t="s">
        <v>47</v>
      </c>
      <c r="AX195" s="54" t="s">
        <v>47</v>
      </c>
      <c r="AY195" s="54" t="s">
        <v>47</v>
      </c>
      <c r="AZ195" s="54" t="s">
        <v>47</v>
      </c>
    </row>
    <row r="196" spans="1:52" ht="30" customHeight="1">
      <c r="A196" s="61"/>
      <c r="B196" s="61"/>
      <c r="C196" s="61"/>
      <c r="D196" s="61"/>
      <c r="E196" s="62"/>
      <c r="F196" s="63"/>
      <c r="G196" s="62"/>
      <c r="H196" s="63"/>
      <c r="I196" s="62"/>
      <c r="J196" s="63"/>
      <c r="K196" s="62"/>
      <c r="L196" s="63"/>
      <c r="M196" s="61"/>
    </row>
    <row r="197" spans="1:52" ht="30" customHeight="1">
      <c r="A197" s="55" t="s">
        <v>1412</v>
      </c>
      <c r="B197" s="56"/>
      <c r="C197" s="56"/>
      <c r="D197" s="56"/>
      <c r="E197" s="57"/>
      <c r="F197" s="58"/>
      <c r="G197" s="57"/>
      <c r="H197" s="58"/>
      <c r="I197" s="57"/>
      <c r="J197" s="58"/>
      <c r="K197" s="57"/>
      <c r="L197" s="58"/>
      <c r="M197" s="59"/>
      <c r="N197" s="54" t="s">
        <v>8858</v>
      </c>
    </row>
    <row r="198" spans="1:52" ht="30" customHeight="1">
      <c r="A198" s="60" t="s">
        <v>1364</v>
      </c>
      <c r="B198" s="60" t="s">
        <v>1264</v>
      </c>
      <c r="C198" s="60" t="s">
        <v>1265</v>
      </c>
      <c r="D198" s="61">
        <v>0.25</v>
      </c>
      <c r="E198" s="62"/>
      <c r="F198" s="63"/>
      <c r="G198" s="62"/>
      <c r="H198" s="63"/>
      <c r="I198" s="62"/>
      <c r="J198" s="63"/>
      <c r="K198" s="62"/>
      <c r="L198" s="63"/>
      <c r="M198" s="60" t="s">
        <v>1398</v>
      </c>
      <c r="N198" s="54" t="s">
        <v>8858</v>
      </c>
      <c r="O198" s="54" t="s">
        <v>9069</v>
      </c>
      <c r="P198" s="54" t="s">
        <v>56</v>
      </c>
      <c r="Q198" s="54" t="s">
        <v>56</v>
      </c>
      <c r="R198" s="54" t="s">
        <v>55</v>
      </c>
      <c r="AV198" s="54" t="s">
        <v>47</v>
      </c>
      <c r="AW198" s="54" t="s">
        <v>9132</v>
      </c>
      <c r="AX198" s="54" t="s">
        <v>47</v>
      </c>
      <c r="AY198" s="54" t="s">
        <v>47</v>
      </c>
      <c r="AZ198" s="54" t="s">
        <v>47</v>
      </c>
    </row>
    <row r="199" spans="1:52" ht="30" customHeight="1">
      <c r="A199" s="60" t="s">
        <v>1366</v>
      </c>
      <c r="B199" s="60" t="s">
        <v>1264</v>
      </c>
      <c r="C199" s="60" t="s">
        <v>1265</v>
      </c>
      <c r="D199" s="61">
        <v>0.14000000000000001</v>
      </c>
      <c r="E199" s="62"/>
      <c r="F199" s="63"/>
      <c r="G199" s="62"/>
      <c r="H199" s="63"/>
      <c r="I199" s="62"/>
      <c r="J199" s="63"/>
      <c r="K199" s="62"/>
      <c r="L199" s="63"/>
      <c r="M199" s="60" t="s">
        <v>1415</v>
      </c>
      <c r="N199" s="54" t="s">
        <v>8858</v>
      </c>
      <c r="O199" s="54" t="s">
        <v>9071</v>
      </c>
      <c r="P199" s="54" t="s">
        <v>56</v>
      </c>
      <c r="Q199" s="54" t="s">
        <v>56</v>
      </c>
      <c r="R199" s="54" t="s">
        <v>55</v>
      </c>
      <c r="AV199" s="54" t="s">
        <v>47</v>
      </c>
      <c r="AW199" s="54" t="s">
        <v>9133</v>
      </c>
      <c r="AX199" s="54" t="s">
        <v>47</v>
      </c>
      <c r="AY199" s="54" t="s">
        <v>47</v>
      </c>
      <c r="AZ199" s="54" t="s">
        <v>47</v>
      </c>
    </row>
    <row r="200" spans="1:52" ht="30" customHeight="1">
      <c r="A200" s="60" t="s">
        <v>1267</v>
      </c>
      <c r="B200" s="60" t="s">
        <v>47</v>
      </c>
      <c r="C200" s="60" t="s">
        <v>47</v>
      </c>
      <c r="D200" s="61"/>
      <c r="E200" s="62"/>
      <c r="F200" s="63"/>
      <c r="G200" s="62"/>
      <c r="H200" s="63"/>
      <c r="I200" s="62"/>
      <c r="J200" s="63"/>
      <c r="K200" s="62"/>
      <c r="L200" s="63"/>
      <c r="M200" s="60" t="s">
        <v>47</v>
      </c>
      <c r="N200" s="54" t="s">
        <v>78</v>
      </c>
      <c r="O200" s="54" t="s">
        <v>78</v>
      </c>
      <c r="P200" s="54" t="s">
        <v>47</v>
      </c>
      <c r="Q200" s="54" t="s">
        <v>47</v>
      </c>
      <c r="R200" s="54" t="s">
        <v>47</v>
      </c>
      <c r="AV200" s="54" t="s">
        <v>47</v>
      </c>
      <c r="AW200" s="54" t="s">
        <v>47</v>
      </c>
      <c r="AX200" s="54" t="s">
        <v>47</v>
      </c>
      <c r="AY200" s="54" t="s">
        <v>47</v>
      </c>
      <c r="AZ200" s="54" t="s">
        <v>47</v>
      </c>
    </row>
    <row r="201" spans="1:52" ht="30" customHeight="1">
      <c r="A201" s="61"/>
      <c r="B201" s="61"/>
      <c r="C201" s="61"/>
      <c r="D201" s="61"/>
      <c r="E201" s="62"/>
      <c r="F201" s="63"/>
      <c r="G201" s="62"/>
      <c r="H201" s="63"/>
      <c r="I201" s="62"/>
      <c r="J201" s="63"/>
      <c r="K201" s="62"/>
      <c r="L201" s="63"/>
      <c r="M201" s="61"/>
    </row>
    <row r="202" spans="1:52" ht="30" customHeight="1">
      <c r="A202" s="55" t="s">
        <v>1416</v>
      </c>
      <c r="B202" s="56"/>
      <c r="C202" s="56"/>
      <c r="D202" s="56"/>
      <c r="E202" s="57"/>
      <c r="F202" s="58"/>
      <c r="G202" s="57"/>
      <c r="H202" s="58"/>
      <c r="I202" s="57"/>
      <c r="J202" s="58"/>
      <c r="K202" s="57"/>
      <c r="L202" s="58"/>
      <c r="M202" s="59"/>
      <c r="N202" s="54" t="s">
        <v>8859</v>
      </c>
    </row>
    <row r="203" spans="1:52" ht="30" customHeight="1">
      <c r="A203" s="60" t="s">
        <v>1364</v>
      </c>
      <c r="B203" s="60" t="s">
        <v>1264</v>
      </c>
      <c r="C203" s="60" t="s">
        <v>1265</v>
      </c>
      <c r="D203" s="61">
        <v>0.41</v>
      </c>
      <c r="E203" s="62"/>
      <c r="F203" s="63"/>
      <c r="G203" s="62"/>
      <c r="H203" s="63"/>
      <c r="I203" s="62"/>
      <c r="J203" s="63"/>
      <c r="K203" s="62"/>
      <c r="L203" s="63"/>
      <c r="M203" s="60" t="s">
        <v>1398</v>
      </c>
      <c r="N203" s="54" t="s">
        <v>8859</v>
      </c>
      <c r="O203" s="54" t="s">
        <v>9069</v>
      </c>
      <c r="P203" s="54" t="s">
        <v>56</v>
      </c>
      <c r="Q203" s="54" t="s">
        <v>56</v>
      </c>
      <c r="R203" s="54" t="s">
        <v>55</v>
      </c>
      <c r="AV203" s="54" t="s">
        <v>47</v>
      </c>
      <c r="AW203" s="54" t="s">
        <v>9134</v>
      </c>
      <c r="AX203" s="54" t="s">
        <v>47</v>
      </c>
      <c r="AY203" s="54" t="s">
        <v>47</v>
      </c>
      <c r="AZ203" s="54" t="s">
        <v>47</v>
      </c>
    </row>
    <row r="204" spans="1:52" ht="30" customHeight="1">
      <c r="A204" s="60" t="s">
        <v>1366</v>
      </c>
      <c r="B204" s="60" t="s">
        <v>1264</v>
      </c>
      <c r="C204" s="60" t="s">
        <v>1265</v>
      </c>
      <c r="D204" s="61">
        <v>0.24</v>
      </c>
      <c r="E204" s="62"/>
      <c r="F204" s="63"/>
      <c r="G204" s="62"/>
      <c r="H204" s="63"/>
      <c r="I204" s="62"/>
      <c r="J204" s="63"/>
      <c r="K204" s="62"/>
      <c r="L204" s="63"/>
      <c r="M204" s="60" t="s">
        <v>1415</v>
      </c>
      <c r="N204" s="54" t="s">
        <v>8859</v>
      </c>
      <c r="O204" s="54" t="s">
        <v>9071</v>
      </c>
      <c r="P204" s="54" t="s">
        <v>56</v>
      </c>
      <c r="Q204" s="54" t="s">
        <v>56</v>
      </c>
      <c r="R204" s="54" t="s">
        <v>55</v>
      </c>
      <c r="AV204" s="54" t="s">
        <v>47</v>
      </c>
      <c r="AW204" s="54" t="s">
        <v>9135</v>
      </c>
      <c r="AX204" s="54" t="s">
        <v>47</v>
      </c>
      <c r="AY204" s="54" t="s">
        <v>47</v>
      </c>
      <c r="AZ204" s="54" t="s">
        <v>47</v>
      </c>
    </row>
    <row r="205" spans="1:52" ht="30" customHeight="1">
      <c r="A205" s="60" t="s">
        <v>1267</v>
      </c>
      <c r="B205" s="60" t="s">
        <v>47</v>
      </c>
      <c r="C205" s="60" t="s">
        <v>47</v>
      </c>
      <c r="D205" s="61"/>
      <c r="E205" s="62"/>
      <c r="F205" s="63"/>
      <c r="G205" s="62"/>
      <c r="H205" s="63"/>
      <c r="I205" s="62"/>
      <c r="J205" s="63"/>
      <c r="K205" s="62"/>
      <c r="L205" s="63"/>
      <c r="M205" s="60" t="s">
        <v>47</v>
      </c>
      <c r="N205" s="54" t="s">
        <v>78</v>
      </c>
      <c r="O205" s="54" t="s">
        <v>78</v>
      </c>
      <c r="P205" s="54" t="s">
        <v>47</v>
      </c>
      <c r="Q205" s="54" t="s">
        <v>47</v>
      </c>
      <c r="R205" s="54" t="s">
        <v>47</v>
      </c>
      <c r="AV205" s="54" t="s">
        <v>47</v>
      </c>
      <c r="AW205" s="54" t="s">
        <v>47</v>
      </c>
      <c r="AX205" s="54" t="s">
        <v>47</v>
      </c>
      <c r="AY205" s="54" t="s">
        <v>47</v>
      </c>
      <c r="AZ205" s="54" t="s">
        <v>47</v>
      </c>
    </row>
    <row r="206" spans="1:52" ht="30" customHeight="1">
      <c r="A206" s="61"/>
      <c r="B206" s="61"/>
      <c r="C206" s="61"/>
      <c r="D206" s="61"/>
      <c r="E206" s="62"/>
      <c r="F206" s="63"/>
      <c r="G206" s="62"/>
      <c r="H206" s="63"/>
      <c r="I206" s="62"/>
      <c r="J206" s="63"/>
      <c r="K206" s="62"/>
      <c r="L206" s="63"/>
      <c r="M206" s="61"/>
    </row>
    <row r="207" spans="1:52" ht="30" customHeight="1">
      <c r="A207" s="55" t="s">
        <v>1419</v>
      </c>
      <c r="B207" s="56"/>
      <c r="C207" s="56"/>
      <c r="D207" s="56"/>
      <c r="E207" s="57"/>
      <c r="F207" s="58"/>
      <c r="G207" s="57"/>
      <c r="H207" s="58"/>
      <c r="I207" s="57"/>
      <c r="J207" s="58"/>
      <c r="K207" s="57"/>
      <c r="L207" s="58"/>
      <c r="M207" s="59"/>
      <c r="N207" s="54" t="s">
        <v>7989</v>
      </c>
    </row>
    <row r="208" spans="1:52" ht="30" customHeight="1">
      <c r="A208" s="60" t="s">
        <v>1420</v>
      </c>
      <c r="B208" s="60" t="s">
        <v>1421</v>
      </c>
      <c r="C208" s="60" t="s">
        <v>146</v>
      </c>
      <c r="D208" s="61">
        <v>0.14000000000000001</v>
      </c>
      <c r="E208" s="62"/>
      <c r="F208" s="63"/>
      <c r="G208" s="62"/>
      <c r="H208" s="63"/>
      <c r="I208" s="62"/>
      <c r="J208" s="63"/>
      <c r="K208" s="62"/>
      <c r="L208" s="63"/>
      <c r="M208" s="60" t="s">
        <v>1422</v>
      </c>
      <c r="N208" s="54" t="s">
        <v>7989</v>
      </c>
      <c r="O208" s="54" t="s">
        <v>9136</v>
      </c>
      <c r="P208" s="54" t="s">
        <v>56</v>
      </c>
      <c r="Q208" s="54" t="s">
        <v>56</v>
      </c>
      <c r="R208" s="54" t="s">
        <v>55</v>
      </c>
      <c r="AV208" s="54" t="s">
        <v>47</v>
      </c>
      <c r="AW208" s="54" t="s">
        <v>9137</v>
      </c>
      <c r="AX208" s="54" t="s">
        <v>47</v>
      </c>
      <c r="AY208" s="54" t="s">
        <v>47</v>
      </c>
      <c r="AZ208" s="54" t="s">
        <v>47</v>
      </c>
    </row>
    <row r="209" spans="1:52" ht="30" customHeight="1">
      <c r="A209" s="60" t="s">
        <v>1420</v>
      </c>
      <c r="B209" s="60" t="s">
        <v>1423</v>
      </c>
      <c r="C209" s="60" t="s">
        <v>146</v>
      </c>
      <c r="D209" s="61">
        <v>0.14000000000000001</v>
      </c>
      <c r="E209" s="62"/>
      <c r="F209" s="63"/>
      <c r="G209" s="62"/>
      <c r="H209" s="63"/>
      <c r="I209" s="62"/>
      <c r="J209" s="63"/>
      <c r="K209" s="62"/>
      <c r="L209" s="63"/>
      <c r="M209" s="60" t="s">
        <v>1424</v>
      </c>
      <c r="N209" s="54" t="s">
        <v>7989</v>
      </c>
      <c r="O209" s="54" t="s">
        <v>9138</v>
      </c>
      <c r="P209" s="54" t="s">
        <v>56</v>
      </c>
      <c r="Q209" s="54" t="s">
        <v>56</v>
      </c>
      <c r="R209" s="54" t="s">
        <v>55</v>
      </c>
      <c r="AV209" s="54" t="s">
        <v>47</v>
      </c>
      <c r="AW209" s="54" t="s">
        <v>9139</v>
      </c>
      <c r="AX209" s="54" t="s">
        <v>47</v>
      </c>
      <c r="AY209" s="54" t="s">
        <v>47</v>
      </c>
      <c r="AZ209" s="54" t="s">
        <v>47</v>
      </c>
    </row>
    <row r="210" spans="1:52" ht="30" customHeight="1">
      <c r="A210" s="60" t="s">
        <v>1420</v>
      </c>
      <c r="B210" s="60" t="s">
        <v>1425</v>
      </c>
      <c r="C210" s="60" t="s">
        <v>146</v>
      </c>
      <c r="D210" s="61">
        <v>0.28000000000000003</v>
      </c>
      <c r="E210" s="62"/>
      <c r="F210" s="63"/>
      <c r="G210" s="62"/>
      <c r="H210" s="63"/>
      <c r="I210" s="62"/>
      <c r="J210" s="63"/>
      <c r="K210" s="62"/>
      <c r="L210" s="63"/>
      <c r="M210" s="60" t="s">
        <v>1426</v>
      </c>
      <c r="N210" s="54" t="s">
        <v>7989</v>
      </c>
      <c r="O210" s="54" t="s">
        <v>9140</v>
      </c>
      <c r="P210" s="54" t="s">
        <v>56</v>
      </c>
      <c r="Q210" s="54" t="s">
        <v>56</v>
      </c>
      <c r="R210" s="54" t="s">
        <v>55</v>
      </c>
      <c r="AV210" s="54" t="s">
        <v>47</v>
      </c>
      <c r="AW210" s="54" t="s">
        <v>9141</v>
      </c>
      <c r="AX210" s="54" t="s">
        <v>47</v>
      </c>
      <c r="AY210" s="54" t="s">
        <v>47</v>
      </c>
      <c r="AZ210" s="54" t="s">
        <v>47</v>
      </c>
    </row>
    <row r="211" spans="1:52" ht="30" customHeight="1">
      <c r="A211" s="60" t="s">
        <v>1420</v>
      </c>
      <c r="B211" s="60" t="s">
        <v>1427</v>
      </c>
      <c r="C211" s="60" t="s">
        <v>146</v>
      </c>
      <c r="D211" s="61">
        <v>0.28000000000000003</v>
      </c>
      <c r="E211" s="62"/>
      <c r="F211" s="63"/>
      <c r="G211" s="62"/>
      <c r="H211" s="63"/>
      <c r="I211" s="62"/>
      <c r="J211" s="63"/>
      <c r="K211" s="62"/>
      <c r="L211" s="63"/>
      <c r="M211" s="60" t="s">
        <v>1428</v>
      </c>
      <c r="N211" s="54" t="s">
        <v>7989</v>
      </c>
      <c r="O211" s="54" t="s">
        <v>9142</v>
      </c>
      <c r="P211" s="54" t="s">
        <v>56</v>
      </c>
      <c r="Q211" s="54" t="s">
        <v>56</v>
      </c>
      <c r="R211" s="54" t="s">
        <v>55</v>
      </c>
      <c r="AV211" s="54" t="s">
        <v>47</v>
      </c>
      <c r="AW211" s="54" t="s">
        <v>9143</v>
      </c>
      <c r="AX211" s="54" t="s">
        <v>47</v>
      </c>
      <c r="AY211" s="54" t="s">
        <v>47</v>
      </c>
      <c r="AZ211" s="54" t="s">
        <v>47</v>
      </c>
    </row>
    <row r="212" spans="1:52" ht="30" customHeight="1">
      <c r="A212" s="60" t="s">
        <v>1420</v>
      </c>
      <c r="B212" s="60" t="s">
        <v>1429</v>
      </c>
      <c r="C212" s="60" t="s">
        <v>146</v>
      </c>
      <c r="D212" s="61">
        <v>0.14000000000000001</v>
      </c>
      <c r="E212" s="62"/>
      <c r="F212" s="63"/>
      <c r="G212" s="62"/>
      <c r="H212" s="63"/>
      <c r="I212" s="62"/>
      <c r="J212" s="63"/>
      <c r="K212" s="62"/>
      <c r="L212" s="63"/>
      <c r="M212" s="60" t="s">
        <v>1430</v>
      </c>
      <c r="N212" s="54" t="s">
        <v>7989</v>
      </c>
      <c r="O212" s="54" t="s">
        <v>9144</v>
      </c>
      <c r="P212" s="54" t="s">
        <v>56</v>
      </c>
      <c r="Q212" s="54" t="s">
        <v>56</v>
      </c>
      <c r="R212" s="54" t="s">
        <v>55</v>
      </c>
      <c r="AV212" s="54" t="s">
        <v>47</v>
      </c>
      <c r="AW212" s="54" t="s">
        <v>9145</v>
      </c>
      <c r="AX212" s="54" t="s">
        <v>47</v>
      </c>
      <c r="AY212" s="54" t="s">
        <v>47</v>
      </c>
      <c r="AZ212" s="54" t="s">
        <v>47</v>
      </c>
    </row>
    <row r="213" spans="1:52" ht="30" customHeight="1">
      <c r="A213" s="60" t="s">
        <v>1420</v>
      </c>
      <c r="B213" s="60" t="s">
        <v>1431</v>
      </c>
      <c r="C213" s="60" t="s">
        <v>146</v>
      </c>
      <c r="D213" s="61">
        <v>0.28000000000000003</v>
      </c>
      <c r="E213" s="62"/>
      <c r="F213" s="63"/>
      <c r="G213" s="62"/>
      <c r="H213" s="63"/>
      <c r="I213" s="62"/>
      <c r="J213" s="63"/>
      <c r="K213" s="62"/>
      <c r="L213" s="63"/>
      <c r="M213" s="60" t="s">
        <v>1432</v>
      </c>
      <c r="N213" s="54" t="s">
        <v>7989</v>
      </c>
      <c r="O213" s="54" t="s">
        <v>9146</v>
      </c>
      <c r="P213" s="54" t="s">
        <v>56</v>
      </c>
      <c r="Q213" s="54" t="s">
        <v>56</v>
      </c>
      <c r="R213" s="54" t="s">
        <v>55</v>
      </c>
      <c r="AV213" s="54" t="s">
        <v>47</v>
      </c>
      <c r="AW213" s="54" t="s">
        <v>9147</v>
      </c>
      <c r="AX213" s="54" t="s">
        <v>47</v>
      </c>
      <c r="AY213" s="54" t="s">
        <v>47</v>
      </c>
      <c r="AZ213" s="54" t="s">
        <v>47</v>
      </c>
    </row>
    <row r="214" spans="1:52" ht="30" customHeight="1">
      <c r="A214" s="60" t="s">
        <v>1420</v>
      </c>
      <c r="B214" s="60" t="s">
        <v>1433</v>
      </c>
      <c r="C214" s="60" t="s">
        <v>146</v>
      </c>
      <c r="D214" s="61">
        <v>0.36</v>
      </c>
      <c r="E214" s="62"/>
      <c r="F214" s="63"/>
      <c r="G214" s="62"/>
      <c r="H214" s="63"/>
      <c r="I214" s="62"/>
      <c r="J214" s="63"/>
      <c r="K214" s="62"/>
      <c r="L214" s="63"/>
      <c r="M214" s="60" t="s">
        <v>1434</v>
      </c>
      <c r="N214" s="54" t="s">
        <v>7989</v>
      </c>
      <c r="O214" s="54" t="s">
        <v>9148</v>
      </c>
      <c r="P214" s="54" t="s">
        <v>56</v>
      </c>
      <c r="Q214" s="54" t="s">
        <v>56</v>
      </c>
      <c r="R214" s="54" t="s">
        <v>55</v>
      </c>
      <c r="AV214" s="54" t="s">
        <v>47</v>
      </c>
      <c r="AW214" s="54" t="s">
        <v>9149</v>
      </c>
      <c r="AX214" s="54" t="s">
        <v>47</v>
      </c>
      <c r="AY214" s="54" t="s">
        <v>47</v>
      </c>
      <c r="AZ214" s="54" t="s">
        <v>47</v>
      </c>
    </row>
    <row r="215" spans="1:52" ht="30" customHeight="1">
      <c r="A215" s="60" t="s">
        <v>1420</v>
      </c>
      <c r="B215" s="60" t="s">
        <v>1435</v>
      </c>
      <c r="C215" s="60" t="s">
        <v>146</v>
      </c>
      <c r="D215" s="61">
        <v>0.36</v>
      </c>
      <c r="E215" s="62"/>
      <c r="F215" s="63"/>
      <c r="G215" s="62"/>
      <c r="H215" s="63"/>
      <c r="I215" s="62"/>
      <c r="J215" s="63"/>
      <c r="K215" s="62"/>
      <c r="L215" s="63"/>
      <c r="M215" s="60" t="s">
        <v>1436</v>
      </c>
      <c r="N215" s="54" t="s">
        <v>7989</v>
      </c>
      <c r="O215" s="54" t="s">
        <v>9150</v>
      </c>
      <c r="P215" s="54" t="s">
        <v>56</v>
      </c>
      <c r="Q215" s="54" t="s">
        <v>56</v>
      </c>
      <c r="R215" s="54" t="s">
        <v>55</v>
      </c>
      <c r="AV215" s="54" t="s">
        <v>47</v>
      </c>
      <c r="AW215" s="54" t="s">
        <v>9151</v>
      </c>
      <c r="AX215" s="54" t="s">
        <v>47</v>
      </c>
      <c r="AY215" s="54" t="s">
        <v>47</v>
      </c>
      <c r="AZ215" s="54" t="s">
        <v>47</v>
      </c>
    </row>
    <row r="216" spans="1:52" ht="30" customHeight="1">
      <c r="A216" s="60" t="s">
        <v>1420</v>
      </c>
      <c r="B216" s="60" t="s">
        <v>1437</v>
      </c>
      <c r="C216" s="60" t="s">
        <v>1438</v>
      </c>
      <c r="D216" s="61">
        <v>0.63</v>
      </c>
      <c r="E216" s="62"/>
      <c r="F216" s="63"/>
      <c r="G216" s="62"/>
      <c r="H216" s="63"/>
      <c r="I216" s="62"/>
      <c r="J216" s="63"/>
      <c r="K216" s="62"/>
      <c r="L216" s="63"/>
      <c r="M216" s="60" t="s">
        <v>1439</v>
      </c>
      <c r="N216" s="54" t="s">
        <v>7989</v>
      </c>
      <c r="O216" s="54" t="s">
        <v>9152</v>
      </c>
      <c r="P216" s="54" t="s">
        <v>56</v>
      </c>
      <c r="Q216" s="54" t="s">
        <v>56</v>
      </c>
      <c r="R216" s="54" t="s">
        <v>55</v>
      </c>
      <c r="AV216" s="54" t="s">
        <v>47</v>
      </c>
      <c r="AW216" s="54" t="s">
        <v>9153</v>
      </c>
      <c r="AX216" s="54" t="s">
        <v>47</v>
      </c>
      <c r="AY216" s="54" t="s">
        <v>47</v>
      </c>
      <c r="AZ216" s="54" t="s">
        <v>47</v>
      </c>
    </row>
    <row r="217" spans="1:52" ht="30" customHeight="1">
      <c r="A217" s="60" t="s">
        <v>81</v>
      </c>
      <c r="B217" s="60" t="s">
        <v>1413</v>
      </c>
      <c r="C217" s="60" t="s">
        <v>83</v>
      </c>
      <c r="D217" s="61">
        <v>1</v>
      </c>
      <c r="E217" s="62"/>
      <c r="F217" s="63"/>
      <c r="G217" s="62"/>
      <c r="H217" s="63"/>
      <c r="I217" s="62"/>
      <c r="J217" s="63"/>
      <c r="K217" s="62"/>
      <c r="L217" s="63"/>
      <c r="M217" s="60" t="s">
        <v>1414</v>
      </c>
      <c r="N217" s="54" t="s">
        <v>7989</v>
      </c>
      <c r="O217" s="54" t="s">
        <v>8858</v>
      </c>
      <c r="P217" s="54" t="s">
        <v>55</v>
      </c>
      <c r="Q217" s="54" t="s">
        <v>56</v>
      </c>
      <c r="R217" s="54" t="s">
        <v>56</v>
      </c>
      <c r="AV217" s="54" t="s">
        <v>47</v>
      </c>
      <c r="AW217" s="54" t="s">
        <v>9154</v>
      </c>
      <c r="AX217" s="54" t="s">
        <v>47</v>
      </c>
      <c r="AY217" s="54" t="s">
        <v>47</v>
      </c>
      <c r="AZ217" s="54" t="s">
        <v>47</v>
      </c>
    </row>
    <row r="218" spans="1:52" ht="30" customHeight="1">
      <c r="A218" s="60" t="s">
        <v>1267</v>
      </c>
      <c r="B218" s="60" t="s">
        <v>47</v>
      </c>
      <c r="C218" s="60" t="s">
        <v>47</v>
      </c>
      <c r="D218" s="61"/>
      <c r="E218" s="62"/>
      <c r="F218" s="63"/>
      <c r="G218" s="62"/>
      <c r="H218" s="63"/>
      <c r="I218" s="62"/>
      <c r="J218" s="63"/>
      <c r="K218" s="62"/>
      <c r="L218" s="63"/>
      <c r="M218" s="60" t="s">
        <v>47</v>
      </c>
      <c r="N218" s="54" t="s">
        <v>78</v>
      </c>
      <c r="O218" s="54" t="s">
        <v>78</v>
      </c>
      <c r="P218" s="54" t="s">
        <v>47</v>
      </c>
      <c r="Q218" s="54" t="s">
        <v>47</v>
      </c>
      <c r="R218" s="54" t="s">
        <v>47</v>
      </c>
      <c r="AV218" s="54" t="s">
        <v>47</v>
      </c>
      <c r="AW218" s="54" t="s">
        <v>47</v>
      </c>
      <c r="AX218" s="54" t="s">
        <v>47</v>
      </c>
      <c r="AY218" s="54" t="s">
        <v>47</v>
      </c>
      <c r="AZ218" s="54" t="s">
        <v>47</v>
      </c>
    </row>
    <row r="219" spans="1:52" ht="30" customHeight="1">
      <c r="A219" s="61"/>
      <c r="B219" s="61"/>
      <c r="C219" s="61"/>
      <c r="D219" s="61"/>
      <c r="E219" s="62"/>
      <c r="F219" s="63"/>
      <c r="G219" s="62"/>
      <c r="H219" s="63"/>
      <c r="I219" s="62"/>
      <c r="J219" s="63"/>
      <c r="K219" s="62"/>
      <c r="L219" s="63"/>
      <c r="M219" s="61"/>
    </row>
    <row r="220" spans="1:52" ht="30" customHeight="1">
      <c r="A220" s="55" t="s">
        <v>1440</v>
      </c>
      <c r="B220" s="56"/>
      <c r="C220" s="56"/>
      <c r="D220" s="56"/>
      <c r="E220" s="57"/>
      <c r="F220" s="58"/>
      <c r="G220" s="57"/>
      <c r="H220" s="58"/>
      <c r="I220" s="57"/>
      <c r="J220" s="58"/>
      <c r="K220" s="57"/>
      <c r="L220" s="58"/>
      <c r="M220" s="59"/>
      <c r="N220" s="54" t="s">
        <v>7991</v>
      </c>
    </row>
    <row r="221" spans="1:52" ht="30" customHeight="1">
      <c r="A221" s="60" t="s">
        <v>1420</v>
      </c>
      <c r="B221" s="60" t="s">
        <v>1421</v>
      </c>
      <c r="C221" s="60" t="s">
        <v>146</v>
      </c>
      <c r="D221" s="61">
        <v>0.28000000000000003</v>
      </c>
      <c r="E221" s="62"/>
      <c r="F221" s="63"/>
      <c r="G221" s="62"/>
      <c r="H221" s="63"/>
      <c r="I221" s="62"/>
      <c r="J221" s="63"/>
      <c r="K221" s="62"/>
      <c r="L221" s="63"/>
      <c r="M221" s="60" t="s">
        <v>1422</v>
      </c>
      <c r="N221" s="54" t="s">
        <v>7991</v>
      </c>
      <c r="O221" s="54" t="s">
        <v>9136</v>
      </c>
      <c r="P221" s="54" t="s">
        <v>56</v>
      </c>
      <c r="Q221" s="54" t="s">
        <v>56</v>
      </c>
      <c r="R221" s="54" t="s">
        <v>55</v>
      </c>
      <c r="AV221" s="54" t="s">
        <v>47</v>
      </c>
      <c r="AW221" s="54" t="s">
        <v>9155</v>
      </c>
      <c r="AX221" s="54" t="s">
        <v>47</v>
      </c>
      <c r="AY221" s="54" t="s">
        <v>47</v>
      </c>
      <c r="AZ221" s="54" t="s">
        <v>47</v>
      </c>
    </row>
    <row r="222" spans="1:52" ht="30" customHeight="1">
      <c r="A222" s="60" t="s">
        <v>1420</v>
      </c>
      <c r="B222" s="60" t="s">
        <v>1423</v>
      </c>
      <c r="C222" s="60" t="s">
        <v>146</v>
      </c>
      <c r="D222" s="61">
        <v>0.28000000000000003</v>
      </c>
      <c r="E222" s="62"/>
      <c r="F222" s="63"/>
      <c r="G222" s="62"/>
      <c r="H222" s="63"/>
      <c r="I222" s="62"/>
      <c r="J222" s="63"/>
      <c r="K222" s="62"/>
      <c r="L222" s="63"/>
      <c r="M222" s="60" t="s">
        <v>1424</v>
      </c>
      <c r="N222" s="54" t="s">
        <v>7991</v>
      </c>
      <c r="O222" s="54" t="s">
        <v>9138</v>
      </c>
      <c r="P222" s="54" t="s">
        <v>56</v>
      </c>
      <c r="Q222" s="54" t="s">
        <v>56</v>
      </c>
      <c r="R222" s="54" t="s">
        <v>55</v>
      </c>
      <c r="AV222" s="54" t="s">
        <v>47</v>
      </c>
      <c r="AW222" s="54" t="s">
        <v>9156</v>
      </c>
      <c r="AX222" s="54" t="s">
        <v>47</v>
      </c>
      <c r="AY222" s="54" t="s">
        <v>47</v>
      </c>
      <c r="AZ222" s="54" t="s">
        <v>47</v>
      </c>
    </row>
    <row r="223" spans="1:52" ht="30" customHeight="1">
      <c r="A223" s="60" t="s">
        <v>1420</v>
      </c>
      <c r="B223" s="60" t="s">
        <v>1425</v>
      </c>
      <c r="C223" s="60" t="s">
        <v>146</v>
      </c>
      <c r="D223" s="61">
        <v>0.56000000000000005</v>
      </c>
      <c r="E223" s="62"/>
      <c r="F223" s="63"/>
      <c r="G223" s="62"/>
      <c r="H223" s="63"/>
      <c r="I223" s="62"/>
      <c r="J223" s="63"/>
      <c r="K223" s="62"/>
      <c r="L223" s="63"/>
      <c r="M223" s="60" t="s">
        <v>1426</v>
      </c>
      <c r="N223" s="54" t="s">
        <v>7991</v>
      </c>
      <c r="O223" s="54" t="s">
        <v>9140</v>
      </c>
      <c r="P223" s="54" t="s">
        <v>56</v>
      </c>
      <c r="Q223" s="54" t="s">
        <v>56</v>
      </c>
      <c r="R223" s="54" t="s">
        <v>55</v>
      </c>
      <c r="AV223" s="54" t="s">
        <v>47</v>
      </c>
      <c r="AW223" s="54" t="s">
        <v>9157</v>
      </c>
      <c r="AX223" s="54" t="s">
        <v>47</v>
      </c>
      <c r="AY223" s="54" t="s">
        <v>47</v>
      </c>
      <c r="AZ223" s="54" t="s">
        <v>47</v>
      </c>
    </row>
    <row r="224" spans="1:52" ht="30" customHeight="1">
      <c r="A224" s="60" t="s">
        <v>1420</v>
      </c>
      <c r="B224" s="60" t="s">
        <v>1427</v>
      </c>
      <c r="C224" s="60" t="s">
        <v>146</v>
      </c>
      <c r="D224" s="61">
        <v>0.28000000000000003</v>
      </c>
      <c r="E224" s="62"/>
      <c r="F224" s="63"/>
      <c r="G224" s="62"/>
      <c r="H224" s="63"/>
      <c r="I224" s="62"/>
      <c r="J224" s="63"/>
      <c r="K224" s="62"/>
      <c r="L224" s="63"/>
      <c r="M224" s="60" t="s">
        <v>1428</v>
      </c>
      <c r="N224" s="54" t="s">
        <v>7991</v>
      </c>
      <c r="O224" s="54" t="s">
        <v>9142</v>
      </c>
      <c r="P224" s="54" t="s">
        <v>56</v>
      </c>
      <c r="Q224" s="54" t="s">
        <v>56</v>
      </c>
      <c r="R224" s="54" t="s">
        <v>55</v>
      </c>
      <c r="AV224" s="54" t="s">
        <v>47</v>
      </c>
      <c r="AW224" s="54" t="s">
        <v>9158</v>
      </c>
      <c r="AX224" s="54" t="s">
        <v>47</v>
      </c>
      <c r="AY224" s="54" t="s">
        <v>47</v>
      </c>
      <c r="AZ224" s="54" t="s">
        <v>47</v>
      </c>
    </row>
    <row r="225" spans="1:52" ht="30" customHeight="1">
      <c r="A225" s="60" t="s">
        <v>1420</v>
      </c>
      <c r="B225" s="60" t="s">
        <v>1429</v>
      </c>
      <c r="C225" s="60" t="s">
        <v>146</v>
      </c>
      <c r="D225" s="61">
        <v>0.14000000000000001</v>
      </c>
      <c r="E225" s="62"/>
      <c r="F225" s="63"/>
      <c r="G225" s="62"/>
      <c r="H225" s="63"/>
      <c r="I225" s="62"/>
      <c r="J225" s="63"/>
      <c r="K225" s="62"/>
      <c r="L225" s="63"/>
      <c r="M225" s="60" t="s">
        <v>1430</v>
      </c>
      <c r="N225" s="54" t="s">
        <v>7991</v>
      </c>
      <c r="O225" s="54" t="s">
        <v>9144</v>
      </c>
      <c r="P225" s="54" t="s">
        <v>56</v>
      </c>
      <c r="Q225" s="54" t="s">
        <v>56</v>
      </c>
      <c r="R225" s="54" t="s">
        <v>55</v>
      </c>
      <c r="AV225" s="54" t="s">
        <v>47</v>
      </c>
      <c r="AW225" s="54" t="s">
        <v>9159</v>
      </c>
      <c r="AX225" s="54" t="s">
        <v>47</v>
      </c>
      <c r="AY225" s="54" t="s">
        <v>47</v>
      </c>
      <c r="AZ225" s="54" t="s">
        <v>47</v>
      </c>
    </row>
    <row r="226" spans="1:52" ht="30" customHeight="1">
      <c r="A226" s="60" t="s">
        <v>1420</v>
      </c>
      <c r="B226" s="60" t="s">
        <v>1431</v>
      </c>
      <c r="C226" s="60" t="s">
        <v>146</v>
      </c>
      <c r="D226" s="61">
        <v>0.28000000000000003</v>
      </c>
      <c r="E226" s="62"/>
      <c r="F226" s="63"/>
      <c r="G226" s="62"/>
      <c r="H226" s="63"/>
      <c r="I226" s="62"/>
      <c r="J226" s="63"/>
      <c r="K226" s="62"/>
      <c r="L226" s="63"/>
      <c r="M226" s="60" t="s">
        <v>1432</v>
      </c>
      <c r="N226" s="54" t="s">
        <v>7991</v>
      </c>
      <c r="O226" s="54" t="s">
        <v>9146</v>
      </c>
      <c r="P226" s="54" t="s">
        <v>56</v>
      </c>
      <c r="Q226" s="54" t="s">
        <v>56</v>
      </c>
      <c r="R226" s="54" t="s">
        <v>55</v>
      </c>
      <c r="AV226" s="54" t="s">
        <v>47</v>
      </c>
      <c r="AW226" s="54" t="s">
        <v>9160</v>
      </c>
      <c r="AX226" s="54" t="s">
        <v>47</v>
      </c>
      <c r="AY226" s="54" t="s">
        <v>47</v>
      </c>
      <c r="AZ226" s="54" t="s">
        <v>47</v>
      </c>
    </row>
    <row r="227" spans="1:52" ht="30" customHeight="1">
      <c r="A227" s="60" t="s">
        <v>1420</v>
      </c>
      <c r="B227" s="60" t="s">
        <v>1441</v>
      </c>
      <c r="C227" s="60" t="s">
        <v>146</v>
      </c>
      <c r="D227" s="61">
        <v>0.48</v>
      </c>
      <c r="E227" s="62"/>
      <c r="F227" s="63"/>
      <c r="G227" s="62"/>
      <c r="H227" s="63"/>
      <c r="I227" s="62"/>
      <c r="J227" s="63"/>
      <c r="K227" s="62"/>
      <c r="L227" s="63"/>
      <c r="M227" s="60" t="s">
        <v>1442</v>
      </c>
      <c r="N227" s="54" t="s">
        <v>7991</v>
      </c>
      <c r="O227" s="54" t="s">
        <v>9161</v>
      </c>
      <c r="P227" s="54" t="s">
        <v>56</v>
      </c>
      <c r="Q227" s="54" t="s">
        <v>56</v>
      </c>
      <c r="R227" s="54" t="s">
        <v>55</v>
      </c>
      <c r="AV227" s="54" t="s">
        <v>47</v>
      </c>
      <c r="AW227" s="54" t="s">
        <v>9162</v>
      </c>
      <c r="AX227" s="54" t="s">
        <v>47</v>
      </c>
      <c r="AY227" s="54" t="s">
        <v>47</v>
      </c>
      <c r="AZ227" s="54" t="s">
        <v>47</v>
      </c>
    </row>
    <row r="228" spans="1:52" ht="30" customHeight="1">
      <c r="A228" s="60" t="s">
        <v>1420</v>
      </c>
      <c r="B228" s="60" t="s">
        <v>1433</v>
      </c>
      <c r="C228" s="60" t="s">
        <v>146</v>
      </c>
      <c r="D228" s="61">
        <v>0.36</v>
      </c>
      <c r="E228" s="62"/>
      <c r="F228" s="63"/>
      <c r="G228" s="62"/>
      <c r="H228" s="63"/>
      <c r="I228" s="62"/>
      <c r="J228" s="63"/>
      <c r="K228" s="62"/>
      <c r="L228" s="63"/>
      <c r="M228" s="60" t="s">
        <v>1434</v>
      </c>
      <c r="N228" s="54" t="s">
        <v>7991</v>
      </c>
      <c r="O228" s="54" t="s">
        <v>9148</v>
      </c>
      <c r="P228" s="54" t="s">
        <v>56</v>
      </c>
      <c r="Q228" s="54" t="s">
        <v>56</v>
      </c>
      <c r="R228" s="54" t="s">
        <v>55</v>
      </c>
      <c r="AV228" s="54" t="s">
        <v>47</v>
      </c>
      <c r="AW228" s="54" t="s">
        <v>9163</v>
      </c>
      <c r="AX228" s="54" t="s">
        <v>47</v>
      </c>
      <c r="AY228" s="54" t="s">
        <v>47</v>
      </c>
      <c r="AZ228" s="54" t="s">
        <v>47</v>
      </c>
    </row>
    <row r="229" spans="1:52" ht="30" customHeight="1">
      <c r="A229" s="60" t="s">
        <v>1420</v>
      </c>
      <c r="B229" s="60" t="s">
        <v>1435</v>
      </c>
      <c r="C229" s="60" t="s">
        <v>146</v>
      </c>
      <c r="D229" s="61">
        <v>0.36</v>
      </c>
      <c r="E229" s="62"/>
      <c r="F229" s="63"/>
      <c r="G229" s="62"/>
      <c r="H229" s="63"/>
      <c r="I229" s="62"/>
      <c r="J229" s="63"/>
      <c r="K229" s="62"/>
      <c r="L229" s="63"/>
      <c r="M229" s="60" t="s">
        <v>1436</v>
      </c>
      <c r="N229" s="54" t="s">
        <v>7991</v>
      </c>
      <c r="O229" s="54" t="s">
        <v>9150</v>
      </c>
      <c r="P229" s="54" t="s">
        <v>56</v>
      </c>
      <c r="Q229" s="54" t="s">
        <v>56</v>
      </c>
      <c r="R229" s="54" t="s">
        <v>55</v>
      </c>
      <c r="AV229" s="54" t="s">
        <v>47</v>
      </c>
      <c r="AW229" s="54" t="s">
        <v>9164</v>
      </c>
      <c r="AX229" s="54" t="s">
        <v>47</v>
      </c>
      <c r="AY229" s="54" t="s">
        <v>47</v>
      </c>
      <c r="AZ229" s="54" t="s">
        <v>47</v>
      </c>
    </row>
    <row r="230" spans="1:52" ht="30" customHeight="1">
      <c r="A230" s="60" t="s">
        <v>1420</v>
      </c>
      <c r="B230" s="60" t="s">
        <v>1437</v>
      </c>
      <c r="C230" s="60" t="s">
        <v>1438</v>
      </c>
      <c r="D230" s="61">
        <v>0.63</v>
      </c>
      <c r="E230" s="62"/>
      <c r="F230" s="63"/>
      <c r="G230" s="62"/>
      <c r="H230" s="63"/>
      <c r="I230" s="62"/>
      <c r="J230" s="63"/>
      <c r="K230" s="62"/>
      <c r="L230" s="63"/>
      <c r="M230" s="60" t="s">
        <v>1439</v>
      </c>
      <c r="N230" s="54" t="s">
        <v>7991</v>
      </c>
      <c r="O230" s="54" t="s">
        <v>9152</v>
      </c>
      <c r="P230" s="54" t="s">
        <v>56</v>
      </c>
      <c r="Q230" s="54" t="s">
        <v>56</v>
      </c>
      <c r="R230" s="54" t="s">
        <v>55</v>
      </c>
      <c r="AV230" s="54" t="s">
        <v>47</v>
      </c>
      <c r="AW230" s="54" t="s">
        <v>9165</v>
      </c>
      <c r="AX230" s="54" t="s">
        <v>47</v>
      </c>
      <c r="AY230" s="54" t="s">
        <v>47</v>
      </c>
      <c r="AZ230" s="54" t="s">
        <v>47</v>
      </c>
    </row>
    <row r="231" spans="1:52" ht="30" customHeight="1">
      <c r="A231" s="60" t="s">
        <v>81</v>
      </c>
      <c r="B231" s="60" t="s">
        <v>1417</v>
      </c>
      <c r="C231" s="60" t="s">
        <v>83</v>
      </c>
      <c r="D231" s="61">
        <v>1</v>
      </c>
      <c r="E231" s="62"/>
      <c r="F231" s="63"/>
      <c r="G231" s="62"/>
      <c r="H231" s="63"/>
      <c r="I231" s="62"/>
      <c r="J231" s="63"/>
      <c r="K231" s="62"/>
      <c r="L231" s="63"/>
      <c r="M231" s="60" t="s">
        <v>1418</v>
      </c>
      <c r="N231" s="54" t="s">
        <v>7991</v>
      </c>
      <c r="O231" s="54" t="s">
        <v>8859</v>
      </c>
      <c r="P231" s="54" t="s">
        <v>55</v>
      </c>
      <c r="Q231" s="54" t="s">
        <v>56</v>
      </c>
      <c r="R231" s="54" t="s">
        <v>56</v>
      </c>
      <c r="AV231" s="54" t="s">
        <v>47</v>
      </c>
      <c r="AW231" s="54" t="s">
        <v>9166</v>
      </c>
      <c r="AX231" s="54" t="s">
        <v>47</v>
      </c>
      <c r="AY231" s="54" t="s">
        <v>47</v>
      </c>
      <c r="AZ231" s="54" t="s">
        <v>47</v>
      </c>
    </row>
    <row r="232" spans="1:52" ht="30" customHeight="1">
      <c r="A232" s="60" t="s">
        <v>1267</v>
      </c>
      <c r="B232" s="60" t="s">
        <v>47</v>
      </c>
      <c r="C232" s="60" t="s">
        <v>47</v>
      </c>
      <c r="D232" s="61"/>
      <c r="E232" s="62"/>
      <c r="F232" s="63"/>
      <c r="G232" s="62"/>
      <c r="H232" s="63"/>
      <c r="I232" s="62"/>
      <c r="J232" s="63"/>
      <c r="K232" s="62"/>
      <c r="L232" s="63"/>
      <c r="M232" s="60" t="s">
        <v>47</v>
      </c>
      <c r="N232" s="54" t="s">
        <v>78</v>
      </c>
      <c r="O232" s="54" t="s">
        <v>78</v>
      </c>
      <c r="P232" s="54" t="s">
        <v>47</v>
      </c>
      <c r="Q232" s="54" t="s">
        <v>47</v>
      </c>
      <c r="R232" s="54" t="s">
        <v>47</v>
      </c>
      <c r="AV232" s="54" t="s">
        <v>47</v>
      </c>
      <c r="AW232" s="54" t="s">
        <v>47</v>
      </c>
      <c r="AX232" s="54" t="s">
        <v>47</v>
      </c>
      <c r="AY232" s="54" t="s">
        <v>47</v>
      </c>
      <c r="AZ232" s="54" t="s">
        <v>47</v>
      </c>
    </row>
    <row r="233" spans="1:52" ht="30" customHeight="1">
      <c r="A233" s="61"/>
      <c r="B233" s="61"/>
      <c r="C233" s="61"/>
      <c r="D233" s="61"/>
      <c r="E233" s="62"/>
      <c r="F233" s="63"/>
      <c r="G233" s="62"/>
      <c r="H233" s="63"/>
      <c r="I233" s="62"/>
      <c r="J233" s="63"/>
      <c r="K233" s="62"/>
      <c r="L233" s="63"/>
      <c r="M233" s="61"/>
    </row>
    <row r="234" spans="1:52" ht="30" customHeight="1">
      <c r="A234" s="55" t="s">
        <v>1443</v>
      </c>
      <c r="B234" s="56"/>
      <c r="C234" s="56"/>
      <c r="D234" s="56"/>
      <c r="E234" s="57"/>
      <c r="F234" s="58"/>
      <c r="G234" s="57"/>
      <c r="H234" s="58"/>
      <c r="I234" s="57"/>
      <c r="J234" s="58"/>
      <c r="K234" s="57"/>
      <c r="L234" s="58"/>
      <c r="M234" s="59"/>
      <c r="N234" s="54" t="s">
        <v>8860</v>
      </c>
    </row>
    <row r="235" spans="1:52" ht="30" customHeight="1">
      <c r="A235" s="60" t="s">
        <v>1364</v>
      </c>
      <c r="B235" s="60" t="s">
        <v>1264</v>
      </c>
      <c r="C235" s="60" t="s">
        <v>1265</v>
      </c>
      <c r="D235" s="61">
        <v>0.04</v>
      </c>
      <c r="E235" s="62"/>
      <c r="F235" s="63"/>
      <c r="G235" s="62"/>
      <c r="H235" s="63"/>
      <c r="I235" s="62"/>
      <c r="J235" s="63"/>
      <c r="K235" s="62"/>
      <c r="L235" s="63"/>
      <c r="M235" s="60" t="s">
        <v>1398</v>
      </c>
      <c r="N235" s="54" t="s">
        <v>8860</v>
      </c>
      <c r="O235" s="54" t="s">
        <v>9069</v>
      </c>
      <c r="P235" s="54" t="s">
        <v>56</v>
      </c>
      <c r="Q235" s="54" t="s">
        <v>56</v>
      </c>
      <c r="R235" s="54" t="s">
        <v>55</v>
      </c>
      <c r="V235" s="50">
        <v>1</v>
      </c>
      <c r="AV235" s="54" t="s">
        <v>47</v>
      </c>
      <c r="AW235" s="54" t="s">
        <v>9167</v>
      </c>
      <c r="AX235" s="54" t="s">
        <v>47</v>
      </c>
      <c r="AY235" s="54" t="s">
        <v>47</v>
      </c>
      <c r="AZ235" s="54" t="s">
        <v>47</v>
      </c>
    </row>
    <row r="236" spans="1:52" ht="30" customHeight="1">
      <c r="A236" s="60" t="s">
        <v>1366</v>
      </c>
      <c r="B236" s="60" t="s">
        <v>1264</v>
      </c>
      <c r="C236" s="60" t="s">
        <v>1265</v>
      </c>
      <c r="D236" s="61">
        <v>0.02</v>
      </c>
      <c r="E236" s="62"/>
      <c r="F236" s="63"/>
      <c r="G236" s="62"/>
      <c r="H236" s="63"/>
      <c r="I236" s="62"/>
      <c r="J236" s="63"/>
      <c r="K236" s="62"/>
      <c r="L236" s="63"/>
      <c r="M236" s="60" t="s">
        <v>1415</v>
      </c>
      <c r="N236" s="54" t="s">
        <v>8860</v>
      </c>
      <c r="O236" s="54" t="s">
        <v>9071</v>
      </c>
      <c r="P236" s="54" t="s">
        <v>56</v>
      </c>
      <c r="Q236" s="54" t="s">
        <v>56</v>
      </c>
      <c r="R236" s="54" t="s">
        <v>55</v>
      </c>
      <c r="V236" s="50">
        <v>1</v>
      </c>
      <c r="AV236" s="54" t="s">
        <v>47</v>
      </c>
      <c r="AW236" s="54" t="s">
        <v>9168</v>
      </c>
      <c r="AX236" s="54" t="s">
        <v>47</v>
      </c>
      <c r="AY236" s="54" t="s">
        <v>47</v>
      </c>
      <c r="AZ236" s="54" t="s">
        <v>47</v>
      </c>
    </row>
    <row r="237" spans="1:52" ht="30" customHeight="1">
      <c r="A237" s="60" t="s">
        <v>1367</v>
      </c>
      <c r="B237" s="60" t="s">
        <v>1368</v>
      </c>
      <c r="C237" s="60" t="s">
        <v>352</v>
      </c>
      <c r="D237" s="61">
        <v>1</v>
      </c>
      <c r="E237" s="62"/>
      <c r="F237" s="63"/>
      <c r="G237" s="62"/>
      <c r="H237" s="63"/>
      <c r="I237" s="62"/>
      <c r="J237" s="63"/>
      <c r="K237" s="62"/>
      <c r="L237" s="63"/>
      <c r="M237" s="60" t="s">
        <v>47</v>
      </c>
      <c r="N237" s="54" t="s">
        <v>8860</v>
      </c>
      <c r="O237" s="54" t="s">
        <v>8795</v>
      </c>
      <c r="P237" s="54" t="s">
        <v>56</v>
      </c>
      <c r="Q237" s="54" t="s">
        <v>56</v>
      </c>
      <c r="R237" s="54" t="s">
        <v>56</v>
      </c>
      <c r="S237" s="50">
        <v>1</v>
      </c>
      <c r="T237" s="50">
        <v>2</v>
      </c>
      <c r="U237" s="50">
        <v>0.02</v>
      </c>
      <c r="AV237" s="54" t="s">
        <v>47</v>
      </c>
      <c r="AW237" s="54" t="s">
        <v>9169</v>
      </c>
      <c r="AX237" s="54" t="s">
        <v>47</v>
      </c>
      <c r="AY237" s="54" t="s">
        <v>47</v>
      </c>
      <c r="AZ237" s="54" t="s">
        <v>47</v>
      </c>
    </row>
    <row r="238" spans="1:52" ht="30" customHeight="1">
      <c r="A238" s="60" t="s">
        <v>1267</v>
      </c>
      <c r="B238" s="60" t="s">
        <v>47</v>
      </c>
      <c r="C238" s="60" t="s">
        <v>47</v>
      </c>
      <c r="D238" s="61"/>
      <c r="E238" s="62"/>
      <c r="F238" s="63"/>
      <c r="G238" s="62"/>
      <c r="H238" s="63"/>
      <c r="I238" s="62"/>
      <c r="J238" s="63"/>
      <c r="K238" s="62"/>
      <c r="L238" s="63"/>
      <c r="M238" s="60" t="s">
        <v>47</v>
      </c>
      <c r="N238" s="54" t="s">
        <v>78</v>
      </c>
      <c r="O238" s="54" t="s">
        <v>78</v>
      </c>
      <c r="P238" s="54" t="s">
        <v>47</v>
      </c>
      <c r="Q238" s="54" t="s">
        <v>47</v>
      </c>
      <c r="R238" s="54" t="s">
        <v>47</v>
      </c>
      <c r="AV238" s="54" t="s">
        <v>47</v>
      </c>
      <c r="AW238" s="54" t="s">
        <v>47</v>
      </c>
      <c r="AX238" s="54" t="s">
        <v>47</v>
      </c>
      <c r="AY238" s="54" t="s">
        <v>47</v>
      </c>
      <c r="AZ238" s="54" t="s">
        <v>47</v>
      </c>
    </row>
    <row r="239" spans="1:52" ht="30" customHeight="1">
      <c r="A239" s="61"/>
      <c r="B239" s="61"/>
      <c r="C239" s="61"/>
      <c r="D239" s="61"/>
      <c r="E239" s="62"/>
      <c r="F239" s="63"/>
      <c r="G239" s="62"/>
      <c r="H239" s="63"/>
      <c r="I239" s="62"/>
      <c r="J239" s="63"/>
      <c r="K239" s="62"/>
      <c r="L239" s="63"/>
      <c r="M239" s="61"/>
    </row>
    <row r="240" spans="1:52" ht="30" customHeight="1">
      <c r="A240" s="55" t="s">
        <v>1447</v>
      </c>
      <c r="B240" s="56"/>
      <c r="C240" s="56"/>
      <c r="D240" s="56"/>
      <c r="E240" s="57"/>
      <c r="F240" s="58"/>
      <c r="G240" s="57"/>
      <c r="H240" s="58"/>
      <c r="I240" s="57"/>
      <c r="J240" s="58"/>
      <c r="K240" s="57"/>
      <c r="L240" s="58"/>
      <c r="M240" s="59"/>
      <c r="N240" s="54" t="s">
        <v>7993</v>
      </c>
    </row>
    <row r="241" spans="1:52" ht="30" customHeight="1">
      <c r="A241" s="60" t="s">
        <v>1448</v>
      </c>
      <c r="B241" s="60" t="s">
        <v>1449</v>
      </c>
      <c r="C241" s="60" t="s">
        <v>1450</v>
      </c>
      <c r="D241" s="61">
        <v>0.3009</v>
      </c>
      <c r="E241" s="62"/>
      <c r="F241" s="63"/>
      <c r="G241" s="62"/>
      <c r="H241" s="63"/>
      <c r="I241" s="62"/>
      <c r="J241" s="63"/>
      <c r="K241" s="62"/>
      <c r="L241" s="63"/>
      <c r="M241" s="60" t="s">
        <v>1365</v>
      </c>
      <c r="N241" s="54" t="s">
        <v>47</v>
      </c>
      <c r="O241" s="54" t="s">
        <v>9170</v>
      </c>
      <c r="P241" s="54" t="s">
        <v>56</v>
      </c>
      <c r="Q241" s="54" t="s">
        <v>56</v>
      </c>
      <c r="R241" s="54" t="s">
        <v>55</v>
      </c>
      <c r="V241" s="50">
        <v>1</v>
      </c>
      <c r="AV241" s="54" t="s">
        <v>47</v>
      </c>
      <c r="AW241" s="54" t="s">
        <v>9171</v>
      </c>
      <c r="AX241" s="54" t="s">
        <v>47</v>
      </c>
      <c r="AY241" s="54" t="s">
        <v>1133</v>
      </c>
      <c r="AZ241" s="54" t="s">
        <v>47</v>
      </c>
    </row>
    <row r="242" spans="1:52" ht="30" customHeight="1">
      <c r="A242" s="60" t="s">
        <v>1451</v>
      </c>
      <c r="B242" s="60" t="s">
        <v>1452</v>
      </c>
      <c r="C242" s="60" t="s">
        <v>1450</v>
      </c>
      <c r="D242" s="61">
        <v>5.4300000000000001E-2</v>
      </c>
      <c r="E242" s="62"/>
      <c r="F242" s="63"/>
      <c r="G242" s="62"/>
      <c r="H242" s="63"/>
      <c r="I242" s="62"/>
      <c r="J242" s="63"/>
      <c r="K242" s="62"/>
      <c r="L242" s="63"/>
      <c r="M242" s="60" t="s">
        <v>1365</v>
      </c>
      <c r="N242" s="54" t="s">
        <v>47</v>
      </c>
      <c r="O242" s="54" t="s">
        <v>9172</v>
      </c>
      <c r="P242" s="54" t="s">
        <v>56</v>
      </c>
      <c r="Q242" s="54" t="s">
        <v>56</v>
      </c>
      <c r="R242" s="54" t="s">
        <v>55</v>
      </c>
      <c r="V242" s="50">
        <v>1</v>
      </c>
      <c r="AV242" s="54" t="s">
        <v>47</v>
      </c>
      <c r="AW242" s="54" t="s">
        <v>9173</v>
      </c>
      <c r="AX242" s="54" t="s">
        <v>47</v>
      </c>
      <c r="AY242" s="54" t="s">
        <v>1133</v>
      </c>
      <c r="AZ242" s="54" t="s">
        <v>47</v>
      </c>
    </row>
    <row r="243" spans="1:52" ht="30" customHeight="1">
      <c r="A243" s="60" t="s">
        <v>1453</v>
      </c>
      <c r="B243" s="60" t="s">
        <v>1454</v>
      </c>
      <c r="C243" s="60" t="s">
        <v>1450</v>
      </c>
      <c r="D243" s="61">
        <v>0.3009</v>
      </c>
      <c r="E243" s="62"/>
      <c r="F243" s="63"/>
      <c r="G243" s="62"/>
      <c r="H243" s="63"/>
      <c r="I243" s="62"/>
      <c r="J243" s="63"/>
      <c r="K243" s="62"/>
      <c r="L243" s="63"/>
      <c r="M243" s="60" t="s">
        <v>1365</v>
      </c>
      <c r="N243" s="54" t="s">
        <v>47</v>
      </c>
      <c r="O243" s="54" t="s">
        <v>9174</v>
      </c>
      <c r="P243" s="54" t="s">
        <v>56</v>
      </c>
      <c r="Q243" s="54" t="s">
        <v>56</v>
      </c>
      <c r="R243" s="54" t="s">
        <v>55</v>
      </c>
      <c r="V243" s="50">
        <v>1</v>
      </c>
      <c r="AV243" s="54" t="s">
        <v>47</v>
      </c>
      <c r="AW243" s="54" t="s">
        <v>9175</v>
      </c>
      <c r="AX243" s="54" t="s">
        <v>47</v>
      </c>
      <c r="AY243" s="54" t="s">
        <v>1133</v>
      </c>
      <c r="AZ243" s="54" t="s">
        <v>47</v>
      </c>
    </row>
    <row r="244" spans="1:52" ht="30" customHeight="1">
      <c r="A244" s="60" t="s">
        <v>1453</v>
      </c>
      <c r="B244" s="60" t="s">
        <v>1455</v>
      </c>
      <c r="C244" s="60" t="s">
        <v>1450</v>
      </c>
      <c r="D244" s="61">
        <v>0.5847</v>
      </c>
      <c r="E244" s="62"/>
      <c r="F244" s="63"/>
      <c r="G244" s="62"/>
      <c r="H244" s="63"/>
      <c r="I244" s="62"/>
      <c r="J244" s="63"/>
      <c r="K244" s="62"/>
      <c r="L244" s="63"/>
      <c r="M244" s="60" t="s">
        <v>1365</v>
      </c>
      <c r="N244" s="54" t="s">
        <v>47</v>
      </c>
      <c r="O244" s="54" t="s">
        <v>9176</v>
      </c>
      <c r="P244" s="54" t="s">
        <v>56</v>
      </c>
      <c r="Q244" s="54" t="s">
        <v>56</v>
      </c>
      <c r="R244" s="54" t="s">
        <v>55</v>
      </c>
      <c r="V244" s="50">
        <v>1</v>
      </c>
      <c r="AV244" s="54" t="s">
        <v>47</v>
      </c>
      <c r="AW244" s="54" t="s">
        <v>9177</v>
      </c>
      <c r="AX244" s="54" t="s">
        <v>47</v>
      </c>
      <c r="AY244" s="54" t="s">
        <v>1133</v>
      </c>
      <c r="AZ244" s="54" t="s">
        <v>47</v>
      </c>
    </row>
    <row r="245" spans="1:52" ht="30" customHeight="1">
      <c r="A245" s="60" t="s">
        <v>1456</v>
      </c>
      <c r="B245" s="60" t="s">
        <v>1457</v>
      </c>
      <c r="C245" s="60" t="s">
        <v>1450</v>
      </c>
      <c r="D245" s="61">
        <v>3.09E-2</v>
      </c>
      <c r="E245" s="62"/>
      <c r="F245" s="63"/>
      <c r="G245" s="62"/>
      <c r="H245" s="63"/>
      <c r="I245" s="62"/>
      <c r="J245" s="63"/>
      <c r="K245" s="62"/>
      <c r="L245" s="63"/>
      <c r="M245" s="60" t="s">
        <v>1365</v>
      </c>
      <c r="N245" s="54" t="s">
        <v>47</v>
      </c>
      <c r="O245" s="54" t="s">
        <v>9178</v>
      </c>
      <c r="P245" s="54" t="s">
        <v>56</v>
      </c>
      <c r="Q245" s="54" t="s">
        <v>56</v>
      </c>
      <c r="R245" s="54" t="s">
        <v>55</v>
      </c>
      <c r="V245" s="50">
        <v>1</v>
      </c>
      <c r="AV245" s="54" t="s">
        <v>47</v>
      </c>
      <c r="AW245" s="54" t="s">
        <v>9179</v>
      </c>
      <c r="AX245" s="54" t="s">
        <v>47</v>
      </c>
      <c r="AY245" s="54" t="s">
        <v>1133</v>
      </c>
      <c r="AZ245" s="54" t="s">
        <v>47</v>
      </c>
    </row>
    <row r="246" spans="1:52" ht="30" customHeight="1">
      <c r="A246" s="60" t="s">
        <v>1456</v>
      </c>
      <c r="B246" s="60" t="s">
        <v>1458</v>
      </c>
      <c r="C246" s="60" t="s">
        <v>1450</v>
      </c>
      <c r="D246" s="61">
        <v>0.78939999999999999</v>
      </c>
      <c r="E246" s="62"/>
      <c r="F246" s="63"/>
      <c r="G246" s="62"/>
      <c r="H246" s="63"/>
      <c r="I246" s="62"/>
      <c r="J246" s="63"/>
      <c r="K246" s="62"/>
      <c r="L246" s="63"/>
      <c r="M246" s="60" t="s">
        <v>1365</v>
      </c>
      <c r="N246" s="54" t="s">
        <v>47</v>
      </c>
      <c r="O246" s="54" t="s">
        <v>9180</v>
      </c>
      <c r="P246" s="54" t="s">
        <v>56</v>
      </c>
      <c r="Q246" s="54" t="s">
        <v>56</v>
      </c>
      <c r="R246" s="54" t="s">
        <v>55</v>
      </c>
      <c r="V246" s="50">
        <v>1</v>
      </c>
      <c r="AV246" s="54" t="s">
        <v>47</v>
      </c>
      <c r="AW246" s="54" t="s">
        <v>9181</v>
      </c>
      <c r="AX246" s="54" t="s">
        <v>47</v>
      </c>
      <c r="AY246" s="54" t="s">
        <v>1133</v>
      </c>
      <c r="AZ246" s="54" t="s">
        <v>47</v>
      </c>
    </row>
    <row r="247" spans="1:52" ht="30" customHeight="1">
      <c r="A247" s="60" t="s">
        <v>1459</v>
      </c>
      <c r="B247" s="60" t="s">
        <v>1460</v>
      </c>
      <c r="C247" s="60" t="s">
        <v>352</v>
      </c>
      <c r="D247" s="61">
        <v>1</v>
      </c>
      <c r="E247" s="62"/>
      <c r="F247" s="63"/>
      <c r="G247" s="62"/>
      <c r="H247" s="63"/>
      <c r="I247" s="62"/>
      <c r="J247" s="63"/>
      <c r="K247" s="62"/>
      <c r="L247" s="63"/>
      <c r="M247" s="60" t="s">
        <v>47</v>
      </c>
      <c r="N247" s="54" t="s">
        <v>7993</v>
      </c>
      <c r="O247" s="54" t="s">
        <v>8795</v>
      </c>
      <c r="P247" s="54" t="s">
        <v>56</v>
      </c>
      <c r="Q247" s="54" t="s">
        <v>56</v>
      </c>
      <c r="R247" s="54" t="s">
        <v>56</v>
      </c>
      <c r="S247" s="50">
        <v>0</v>
      </c>
      <c r="T247" s="50">
        <v>0</v>
      </c>
      <c r="U247" s="50">
        <v>0.21</v>
      </c>
      <c r="AV247" s="54" t="s">
        <v>47</v>
      </c>
      <c r="AW247" s="54" t="s">
        <v>9182</v>
      </c>
      <c r="AX247" s="54" t="s">
        <v>47</v>
      </c>
      <c r="AY247" s="54" t="s">
        <v>47</v>
      </c>
      <c r="AZ247" s="54" t="s">
        <v>47</v>
      </c>
    </row>
    <row r="248" spans="1:52" ht="30" customHeight="1">
      <c r="A248" s="60" t="s">
        <v>1420</v>
      </c>
      <c r="B248" s="60" t="s">
        <v>1461</v>
      </c>
      <c r="C248" s="60" t="s">
        <v>53</v>
      </c>
      <c r="D248" s="61">
        <v>6.0100000000000001E-2</v>
      </c>
      <c r="E248" s="62"/>
      <c r="F248" s="63"/>
      <c r="G248" s="62"/>
      <c r="H248" s="63"/>
      <c r="I248" s="62"/>
      <c r="J248" s="63"/>
      <c r="K248" s="62"/>
      <c r="L248" s="63"/>
      <c r="M248" s="60" t="s">
        <v>1365</v>
      </c>
      <c r="N248" s="54" t="s">
        <v>47</v>
      </c>
      <c r="O248" s="54" t="s">
        <v>9183</v>
      </c>
      <c r="P248" s="54" t="s">
        <v>56</v>
      </c>
      <c r="Q248" s="54" t="s">
        <v>56</v>
      </c>
      <c r="R248" s="54" t="s">
        <v>55</v>
      </c>
      <c r="W248" s="50">
        <v>2</v>
      </c>
      <c r="AV248" s="54" t="s">
        <v>47</v>
      </c>
      <c r="AW248" s="54" t="s">
        <v>9184</v>
      </c>
      <c r="AX248" s="54" t="s">
        <v>47</v>
      </c>
      <c r="AY248" s="54" t="s">
        <v>1133</v>
      </c>
      <c r="AZ248" s="54" t="s">
        <v>47</v>
      </c>
    </row>
    <row r="249" spans="1:52" ht="30" customHeight="1">
      <c r="A249" s="60" t="s">
        <v>1462</v>
      </c>
      <c r="B249" s="60" t="s">
        <v>1463</v>
      </c>
      <c r="C249" s="60" t="s">
        <v>1464</v>
      </c>
      <c r="D249" s="61">
        <v>0.52629999999999999</v>
      </c>
      <c r="E249" s="62"/>
      <c r="F249" s="63"/>
      <c r="G249" s="62"/>
      <c r="H249" s="63"/>
      <c r="I249" s="62"/>
      <c r="J249" s="63"/>
      <c r="K249" s="62"/>
      <c r="L249" s="63"/>
      <c r="M249" s="60" t="s">
        <v>1365</v>
      </c>
      <c r="N249" s="54" t="s">
        <v>47</v>
      </c>
      <c r="O249" s="54" t="s">
        <v>9185</v>
      </c>
      <c r="P249" s="54" t="s">
        <v>56</v>
      </c>
      <c r="Q249" s="54" t="s">
        <v>56</v>
      </c>
      <c r="R249" s="54" t="s">
        <v>55</v>
      </c>
      <c r="W249" s="50">
        <v>2</v>
      </c>
      <c r="AV249" s="54" t="s">
        <v>47</v>
      </c>
      <c r="AW249" s="54" t="s">
        <v>9186</v>
      </c>
      <c r="AX249" s="54" t="s">
        <v>47</v>
      </c>
      <c r="AY249" s="54" t="s">
        <v>1133</v>
      </c>
      <c r="AZ249" s="54" t="s">
        <v>47</v>
      </c>
    </row>
    <row r="250" spans="1:52" ht="30" customHeight="1">
      <c r="A250" s="60" t="s">
        <v>1465</v>
      </c>
      <c r="B250" s="60" t="s">
        <v>1466</v>
      </c>
      <c r="C250" s="60" t="s">
        <v>352</v>
      </c>
      <c r="D250" s="61">
        <v>1</v>
      </c>
      <c r="E250" s="62"/>
      <c r="F250" s="63"/>
      <c r="G250" s="62"/>
      <c r="H250" s="63"/>
      <c r="I250" s="62"/>
      <c r="J250" s="63"/>
      <c r="K250" s="62"/>
      <c r="L250" s="63"/>
      <c r="M250" s="60" t="s">
        <v>47</v>
      </c>
      <c r="N250" s="54" t="s">
        <v>7993</v>
      </c>
      <c r="O250" s="54" t="s">
        <v>9075</v>
      </c>
      <c r="P250" s="54" t="s">
        <v>56</v>
      </c>
      <c r="Q250" s="54" t="s">
        <v>56</v>
      </c>
      <c r="R250" s="54" t="s">
        <v>56</v>
      </c>
      <c r="S250" s="50">
        <v>0</v>
      </c>
      <c r="T250" s="50">
        <v>0</v>
      </c>
      <c r="U250" s="50">
        <v>0.28999999999999998</v>
      </c>
      <c r="AV250" s="54" t="s">
        <v>47</v>
      </c>
      <c r="AW250" s="54" t="s">
        <v>9187</v>
      </c>
      <c r="AX250" s="54" t="s">
        <v>47</v>
      </c>
      <c r="AY250" s="54" t="s">
        <v>47</v>
      </c>
      <c r="AZ250" s="54" t="s">
        <v>47</v>
      </c>
    </row>
    <row r="251" spans="1:52" ht="30" customHeight="1">
      <c r="A251" s="60" t="s">
        <v>1387</v>
      </c>
      <c r="B251" s="60" t="s">
        <v>1467</v>
      </c>
      <c r="C251" s="60" t="s">
        <v>146</v>
      </c>
      <c r="D251" s="61">
        <v>3.8600000000000002E-2</v>
      </c>
      <c r="E251" s="62"/>
      <c r="F251" s="63"/>
      <c r="G251" s="62"/>
      <c r="H251" s="63"/>
      <c r="I251" s="62"/>
      <c r="J251" s="63"/>
      <c r="K251" s="62"/>
      <c r="L251" s="63"/>
      <c r="M251" s="60" t="s">
        <v>1365</v>
      </c>
      <c r="N251" s="54" t="s">
        <v>47</v>
      </c>
      <c r="O251" s="54" t="s">
        <v>9188</v>
      </c>
      <c r="P251" s="54" t="s">
        <v>56</v>
      </c>
      <c r="Q251" s="54" t="s">
        <v>56</v>
      </c>
      <c r="R251" s="54" t="s">
        <v>55</v>
      </c>
      <c r="X251" s="50">
        <v>3</v>
      </c>
      <c r="AV251" s="54" t="s">
        <v>47</v>
      </c>
      <c r="AW251" s="54" t="s">
        <v>9189</v>
      </c>
      <c r="AX251" s="54" t="s">
        <v>47</v>
      </c>
      <c r="AY251" s="54" t="s">
        <v>1133</v>
      </c>
      <c r="AZ251" s="54" t="s">
        <v>47</v>
      </c>
    </row>
    <row r="252" spans="1:52" ht="30" customHeight="1">
      <c r="A252" s="60" t="s">
        <v>1468</v>
      </c>
      <c r="B252" s="60" t="s">
        <v>1469</v>
      </c>
      <c r="C252" s="60" t="s">
        <v>352</v>
      </c>
      <c r="D252" s="61">
        <v>1</v>
      </c>
      <c r="E252" s="62"/>
      <c r="F252" s="63"/>
      <c r="G252" s="62"/>
      <c r="H252" s="63"/>
      <c r="I252" s="62"/>
      <c r="J252" s="63"/>
      <c r="K252" s="62"/>
      <c r="L252" s="63"/>
      <c r="M252" s="60" t="s">
        <v>47</v>
      </c>
      <c r="N252" s="54" t="s">
        <v>7993</v>
      </c>
      <c r="O252" s="54" t="s">
        <v>9109</v>
      </c>
      <c r="P252" s="54" t="s">
        <v>56</v>
      </c>
      <c r="Q252" s="54" t="s">
        <v>56</v>
      </c>
      <c r="R252" s="54" t="s">
        <v>56</v>
      </c>
      <c r="S252" s="50">
        <v>0</v>
      </c>
      <c r="T252" s="50">
        <v>0</v>
      </c>
      <c r="U252" s="50">
        <v>1</v>
      </c>
      <c r="AV252" s="54" t="s">
        <v>47</v>
      </c>
      <c r="AW252" s="54" t="s">
        <v>9190</v>
      </c>
      <c r="AX252" s="54" t="s">
        <v>47</v>
      </c>
      <c r="AY252" s="54" t="s">
        <v>47</v>
      </c>
      <c r="AZ252" s="54" t="s">
        <v>47</v>
      </c>
    </row>
    <row r="253" spans="1:52" ht="30" customHeight="1">
      <c r="A253" s="60" t="s">
        <v>1444</v>
      </c>
      <c r="B253" s="60" t="s">
        <v>1445</v>
      </c>
      <c r="C253" s="60" t="s">
        <v>71</v>
      </c>
      <c r="D253" s="61">
        <v>1</v>
      </c>
      <c r="E253" s="62"/>
      <c r="F253" s="63"/>
      <c r="G253" s="62"/>
      <c r="H253" s="63"/>
      <c r="I253" s="62"/>
      <c r="J253" s="63"/>
      <c r="K253" s="62"/>
      <c r="L253" s="63"/>
      <c r="M253" s="60" t="s">
        <v>1446</v>
      </c>
      <c r="N253" s="54" t="s">
        <v>7993</v>
      </c>
      <c r="O253" s="54" t="s">
        <v>8860</v>
      </c>
      <c r="P253" s="54" t="s">
        <v>55</v>
      </c>
      <c r="Q253" s="54" t="s">
        <v>56</v>
      </c>
      <c r="R253" s="54" t="s">
        <v>56</v>
      </c>
      <c r="AV253" s="54" t="s">
        <v>47</v>
      </c>
      <c r="AW253" s="54" t="s">
        <v>9191</v>
      </c>
      <c r="AX253" s="54" t="s">
        <v>47</v>
      </c>
      <c r="AY253" s="54" t="s">
        <v>47</v>
      </c>
      <c r="AZ253" s="54" t="s">
        <v>47</v>
      </c>
    </row>
    <row r="254" spans="1:52" ht="30" customHeight="1">
      <c r="A254" s="60" t="s">
        <v>1267</v>
      </c>
      <c r="B254" s="60" t="s">
        <v>47</v>
      </c>
      <c r="C254" s="60" t="s">
        <v>47</v>
      </c>
      <c r="D254" s="61"/>
      <c r="E254" s="62"/>
      <c r="F254" s="63"/>
      <c r="G254" s="62"/>
      <c r="H254" s="63"/>
      <c r="I254" s="62"/>
      <c r="J254" s="63"/>
      <c r="K254" s="62"/>
      <c r="L254" s="63"/>
      <c r="M254" s="60" t="s">
        <v>47</v>
      </c>
      <c r="N254" s="54" t="s">
        <v>78</v>
      </c>
      <c r="O254" s="54" t="s">
        <v>78</v>
      </c>
      <c r="P254" s="54" t="s">
        <v>47</v>
      </c>
      <c r="Q254" s="54" t="s">
        <v>47</v>
      </c>
      <c r="R254" s="54" t="s">
        <v>47</v>
      </c>
      <c r="AV254" s="54" t="s">
        <v>47</v>
      </c>
      <c r="AW254" s="54" t="s">
        <v>47</v>
      </c>
      <c r="AX254" s="54" t="s">
        <v>47</v>
      </c>
      <c r="AY254" s="54" t="s">
        <v>47</v>
      </c>
      <c r="AZ254" s="54" t="s">
        <v>47</v>
      </c>
    </row>
    <row r="255" spans="1:52" ht="30" customHeight="1">
      <c r="A255" s="61"/>
      <c r="B255" s="61"/>
      <c r="C255" s="61"/>
      <c r="D255" s="61"/>
      <c r="E255" s="62"/>
      <c r="F255" s="63"/>
      <c r="G255" s="62"/>
      <c r="H255" s="63"/>
      <c r="I255" s="62"/>
      <c r="J255" s="63"/>
      <c r="K255" s="62"/>
      <c r="L255" s="63"/>
      <c r="M255" s="61"/>
    </row>
    <row r="256" spans="1:52" ht="30" customHeight="1">
      <c r="A256" s="55" t="s">
        <v>1470</v>
      </c>
      <c r="B256" s="56"/>
      <c r="C256" s="56"/>
      <c r="D256" s="56"/>
      <c r="E256" s="57"/>
      <c r="F256" s="58"/>
      <c r="G256" s="57"/>
      <c r="H256" s="58"/>
      <c r="I256" s="57"/>
      <c r="J256" s="58"/>
      <c r="K256" s="57"/>
      <c r="L256" s="58"/>
      <c r="M256" s="59"/>
      <c r="N256" s="54" t="s">
        <v>8861</v>
      </c>
    </row>
    <row r="257" spans="1:52" ht="30" customHeight="1">
      <c r="A257" s="60" t="s">
        <v>1364</v>
      </c>
      <c r="B257" s="60" t="s">
        <v>1264</v>
      </c>
      <c r="C257" s="60" t="s">
        <v>1265</v>
      </c>
      <c r="D257" s="61">
        <v>4.6199999999999998E-2</v>
      </c>
      <c r="E257" s="62"/>
      <c r="F257" s="63"/>
      <c r="G257" s="62"/>
      <c r="H257" s="63"/>
      <c r="I257" s="62"/>
      <c r="J257" s="63"/>
      <c r="K257" s="62"/>
      <c r="L257" s="63"/>
      <c r="M257" s="60" t="s">
        <v>1398</v>
      </c>
      <c r="N257" s="54" t="s">
        <v>8861</v>
      </c>
      <c r="O257" s="54" t="s">
        <v>9069</v>
      </c>
      <c r="P257" s="54" t="s">
        <v>56</v>
      </c>
      <c r="Q257" s="54" t="s">
        <v>56</v>
      </c>
      <c r="R257" s="54" t="s">
        <v>55</v>
      </c>
      <c r="V257" s="50">
        <v>1</v>
      </c>
      <c r="AV257" s="54" t="s">
        <v>47</v>
      </c>
      <c r="AW257" s="54" t="s">
        <v>9192</v>
      </c>
      <c r="AX257" s="54" t="s">
        <v>47</v>
      </c>
      <c r="AY257" s="54" t="s">
        <v>47</v>
      </c>
      <c r="AZ257" s="54" t="s">
        <v>47</v>
      </c>
    </row>
    <row r="258" spans="1:52" ht="30" customHeight="1">
      <c r="A258" s="60" t="s">
        <v>1366</v>
      </c>
      <c r="B258" s="60" t="s">
        <v>1264</v>
      </c>
      <c r="C258" s="60" t="s">
        <v>1265</v>
      </c>
      <c r="D258" s="61">
        <v>2.3099999999999999E-2</v>
      </c>
      <c r="E258" s="62"/>
      <c r="F258" s="63"/>
      <c r="G258" s="62"/>
      <c r="H258" s="63"/>
      <c r="I258" s="62"/>
      <c r="J258" s="63"/>
      <c r="K258" s="62"/>
      <c r="L258" s="63"/>
      <c r="M258" s="60" t="s">
        <v>1415</v>
      </c>
      <c r="N258" s="54" t="s">
        <v>8861</v>
      </c>
      <c r="O258" s="54" t="s">
        <v>9071</v>
      </c>
      <c r="P258" s="54" t="s">
        <v>56</v>
      </c>
      <c r="Q258" s="54" t="s">
        <v>56</v>
      </c>
      <c r="R258" s="54" t="s">
        <v>55</v>
      </c>
      <c r="V258" s="50">
        <v>1</v>
      </c>
      <c r="AV258" s="54" t="s">
        <v>47</v>
      </c>
      <c r="AW258" s="54" t="s">
        <v>9193</v>
      </c>
      <c r="AX258" s="54" t="s">
        <v>47</v>
      </c>
      <c r="AY258" s="54" t="s">
        <v>47</v>
      </c>
      <c r="AZ258" s="54" t="s">
        <v>47</v>
      </c>
    </row>
    <row r="259" spans="1:52" ht="30" customHeight="1">
      <c r="A259" s="60" t="s">
        <v>1367</v>
      </c>
      <c r="B259" s="60" t="s">
        <v>1368</v>
      </c>
      <c r="C259" s="60" t="s">
        <v>352</v>
      </c>
      <c r="D259" s="61">
        <v>1</v>
      </c>
      <c r="E259" s="62"/>
      <c r="F259" s="63"/>
      <c r="G259" s="62"/>
      <c r="H259" s="63"/>
      <c r="I259" s="62"/>
      <c r="J259" s="63"/>
      <c r="K259" s="62"/>
      <c r="L259" s="63"/>
      <c r="M259" s="60" t="s">
        <v>47</v>
      </c>
      <c r="N259" s="54" t="s">
        <v>8861</v>
      </c>
      <c r="O259" s="54" t="s">
        <v>8795</v>
      </c>
      <c r="P259" s="54" t="s">
        <v>56</v>
      </c>
      <c r="Q259" s="54" t="s">
        <v>56</v>
      </c>
      <c r="R259" s="54" t="s">
        <v>56</v>
      </c>
      <c r="S259" s="50">
        <v>1</v>
      </c>
      <c r="T259" s="50">
        <v>2</v>
      </c>
      <c r="U259" s="50">
        <v>0.02</v>
      </c>
      <c r="AV259" s="54" t="s">
        <v>47</v>
      </c>
      <c r="AW259" s="54" t="s">
        <v>9194</v>
      </c>
      <c r="AX259" s="54" t="s">
        <v>47</v>
      </c>
      <c r="AY259" s="54" t="s">
        <v>47</v>
      </c>
      <c r="AZ259" s="54" t="s">
        <v>47</v>
      </c>
    </row>
    <row r="260" spans="1:52" ht="30" customHeight="1">
      <c r="A260" s="60" t="s">
        <v>1267</v>
      </c>
      <c r="B260" s="60" t="s">
        <v>47</v>
      </c>
      <c r="C260" s="60" t="s">
        <v>47</v>
      </c>
      <c r="D260" s="61"/>
      <c r="E260" s="62"/>
      <c r="F260" s="63"/>
      <c r="G260" s="62"/>
      <c r="H260" s="63"/>
      <c r="I260" s="62"/>
      <c r="J260" s="63"/>
      <c r="K260" s="62"/>
      <c r="L260" s="63"/>
      <c r="M260" s="60" t="s">
        <v>47</v>
      </c>
      <c r="N260" s="54" t="s">
        <v>78</v>
      </c>
      <c r="O260" s="54" t="s">
        <v>78</v>
      </c>
      <c r="P260" s="54" t="s">
        <v>47</v>
      </c>
      <c r="Q260" s="54" t="s">
        <v>47</v>
      </c>
      <c r="R260" s="54" t="s">
        <v>47</v>
      </c>
      <c r="AV260" s="54" t="s">
        <v>47</v>
      </c>
      <c r="AW260" s="54" t="s">
        <v>47</v>
      </c>
      <c r="AX260" s="54" t="s">
        <v>47</v>
      </c>
      <c r="AY260" s="54" t="s">
        <v>47</v>
      </c>
      <c r="AZ260" s="54" t="s">
        <v>47</v>
      </c>
    </row>
    <row r="261" spans="1:52" ht="30" customHeight="1">
      <c r="A261" s="61"/>
      <c r="B261" s="61"/>
      <c r="C261" s="61"/>
      <c r="D261" s="61"/>
      <c r="E261" s="62"/>
      <c r="F261" s="63"/>
      <c r="G261" s="62"/>
      <c r="H261" s="63"/>
      <c r="I261" s="62"/>
      <c r="J261" s="63"/>
      <c r="K261" s="62"/>
      <c r="L261" s="63"/>
      <c r="M261" s="61"/>
    </row>
    <row r="262" spans="1:52" ht="30" customHeight="1">
      <c r="A262" s="55" t="s">
        <v>1473</v>
      </c>
      <c r="B262" s="56"/>
      <c r="C262" s="56"/>
      <c r="D262" s="56"/>
      <c r="E262" s="57"/>
      <c r="F262" s="58"/>
      <c r="G262" s="57"/>
      <c r="H262" s="58"/>
      <c r="I262" s="57"/>
      <c r="J262" s="58"/>
      <c r="K262" s="57"/>
      <c r="L262" s="58"/>
      <c r="M262" s="59"/>
      <c r="N262" s="54" t="s">
        <v>7995</v>
      </c>
    </row>
    <row r="263" spans="1:52" ht="30" customHeight="1">
      <c r="A263" s="60" t="s">
        <v>1448</v>
      </c>
      <c r="B263" s="60" t="s">
        <v>1449</v>
      </c>
      <c r="C263" s="60" t="s">
        <v>1450</v>
      </c>
      <c r="D263" s="61">
        <v>0.3009</v>
      </c>
      <c r="E263" s="62"/>
      <c r="F263" s="63"/>
      <c r="G263" s="62"/>
      <c r="H263" s="63"/>
      <c r="I263" s="62"/>
      <c r="J263" s="63"/>
      <c r="K263" s="62"/>
      <c r="L263" s="63"/>
      <c r="M263" s="60" t="s">
        <v>1365</v>
      </c>
      <c r="N263" s="54" t="s">
        <v>47</v>
      </c>
      <c r="O263" s="54" t="s">
        <v>9170</v>
      </c>
      <c r="P263" s="54" t="s">
        <v>56</v>
      </c>
      <c r="Q263" s="54" t="s">
        <v>56</v>
      </c>
      <c r="R263" s="54" t="s">
        <v>55</v>
      </c>
      <c r="V263" s="50">
        <v>1</v>
      </c>
      <c r="AV263" s="54" t="s">
        <v>47</v>
      </c>
      <c r="AW263" s="54" t="s">
        <v>9195</v>
      </c>
      <c r="AX263" s="54" t="s">
        <v>47</v>
      </c>
      <c r="AY263" s="54" t="s">
        <v>1133</v>
      </c>
      <c r="AZ263" s="54" t="s">
        <v>47</v>
      </c>
    </row>
    <row r="264" spans="1:52" ht="30" customHeight="1">
      <c r="A264" s="60" t="s">
        <v>1451</v>
      </c>
      <c r="B264" s="60" t="s">
        <v>1452</v>
      </c>
      <c r="C264" s="60" t="s">
        <v>1450</v>
      </c>
      <c r="D264" s="61">
        <v>5.4300000000000001E-2</v>
      </c>
      <c r="E264" s="62"/>
      <c r="F264" s="63"/>
      <c r="G264" s="62"/>
      <c r="H264" s="63"/>
      <c r="I264" s="62"/>
      <c r="J264" s="63"/>
      <c r="K264" s="62"/>
      <c r="L264" s="63"/>
      <c r="M264" s="60" t="s">
        <v>1365</v>
      </c>
      <c r="N264" s="54" t="s">
        <v>47</v>
      </c>
      <c r="O264" s="54" t="s">
        <v>9172</v>
      </c>
      <c r="P264" s="54" t="s">
        <v>56</v>
      </c>
      <c r="Q264" s="54" t="s">
        <v>56</v>
      </c>
      <c r="R264" s="54" t="s">
        <v>55</v>
      </c>
      <c r="V264" s="50">
        <v>1</v>
      </c>
      <c r="AV264" s="54" t="s">
        <v>47</v>
      </c>
      <c r="AW264" s="54" t="s">
        <v>9196</v>
      </c>
      <c r="AX264" s="54" t="s">
        <v>47</v>
      </c>
      <c r="AY264" s="54" t="s">
        <v>1133</v>
      </c>
      <c r="AZ264" s="54" t="s">
        <v>47</v>
      </c>
    </row>
    <row r="265" spans="1:52" ht="30" customHeight="1">
      <c r="A265" s="60" t="s">
        <v>1453</v>
      </c>
      <c r="B265" s="60" t="s">
        <v>1454</v>
      </c>
      <c r="C265" s="60" t="s">
        <v>1450</v>
      </c>
      <c r="D265" s="61">
        <v>0.3009</v>
      </c>
      <c r="E265" s="62"/>
      <c r="F265" s="63"/>
      <c r="G265" s="62"/>
      <c r="H265" s="63"/>
      <c r="I265" s="62"/>
      <c r="J265" s="63"/>
      <c r="K265" s="62"/>
      <c r="L265" s="63"/>
      <c r="M265" s="60" t="s">
        <v>1365</v>
      </c>
      <c r="N265" s="54" t="s">
        <v>47</v>
      </c>
      <c r="O265" s="54" t="s">
        <v>9174</v>
      </c>
      <c r="P265" s="54" t="s">
        <v>56</v>
      </c>
      <c r="Q265" s="54" t="s">
        <v>56</v>
      </c>
      <c r="R265" s="54" t="s">
        <v>55</v>
      </c>
      <c r="V265" s="50">
        <v>1</v>
      </c>
      <c r="AV265" s="54" t="s">
        <v>47</v>
      </c>
      <c r="AW265" s="54" t="s">
        <v>9197</v>
      </c>
      <c r="AX265" s="54" t="s">
        <v>47</v>
      </c>
      <c r="AY265" s="54" t="s">
        <v>1133</v>
      </c>
      <c r="AZ265" s="54" t="s">
        <v>47</v>
      </c>
    </row>
    <row r="266" spans="1:52" ht="30" customHeight="1">
      <c r="A266" s="60" t="s">
        <v>1453</v>
      </c>
      <c r="B266" s="60" t="s">
        <v>1455</v>
      </c>
      <c r="C266" s="60" t="s">
        <v>1450</v>
      </c>
      <c r="D266" s="61">
        <v>0.5847</v>
      </c>
      <c r="E266" s="62"/>
      <c r="F266" s="63"/>
      <c r="G266" s="62"/>
      <c r="H266" s="63"/>
      <c r="I266" s="62"/>
      <c r="J266" s="63"/>
      <c r="K266" s="62"/>
      <c r="L266" s="63"/>
      <c r="M266" s="60" t="s">
        <v>1365</v>
      </c>
      <c r="N266" s="54" t="s">
        <v>47</v>
      </c>
      <c r="O266" s="54" t="s">
        <v>9176</v>
      </c>
      <c r="P266" s="54" t="s">
        <v>56</v>
      </c>
      <c r="Q266" s="54" t="s">
        <v>56</v>
      </c>
      <c r="R266" s="54" t="s">
        <v>55</v>
      </c>
      <c r="V266" s="50">
        <v>1</v>
      </c>
      <c r="AV266" s="54" t="s">
        <v>47</v>
      </c>
      <c r="AW266" s="54" t="s">
        <v>9198</v>
      </c>
      <c r="AX266" s="54" t="s">
        <v>47</v>
      </c>
      <c r="AY266" s="54" t="s">
        <v>1133</v>
      </c>
      <c r="AZ266" s="54" t="s">
        <v>47</v>
      </c>
    </row>
    <row r="267" spans="1:52" ht="30" customHeight="1">
      <c r="A267" s="60" t="s">
        <v>1456</v>
      </c>
      <c r="B267" s="60" t="s">
        <v>1457</v>
      </c>
      <c r="C267" s="60" t="s">
        <v>1450</v>
      </c>
      <c r="D267" s="61">
        <v>3.09E-2</v>
      </c>
      <c r="E267" s="62"/>
      <c r="F267" s="63"/>
      <c r="G267" s="62"/>
      <c r="H267" s="63"/>
      <c r="I267" s="62"/>
      <c r="J267" s="63"/>
      <c r="K267" s="62"/>
      <c r="L267" s="63"/>
      <c r="M267" s="60" t="s">
        <v>1365</v>
      </c>
      <c r="N267" s="54" t="s">
        <v>47</v>
      </c>
      <c r="O267" s="54" t="s">
        <v>9178</v>
      </c>
      <c r="P267" s="54" t="s">
        <v>56</v>
      </c>
      <c r="Q267" s="54" t="s">
        <v>56</v>
      </c>
      <c r="R267" s="54" t="s">
        <v>55</v>
      </c>
      <c r="V267" s="50">
        <v>1</v>
      </c>
      <c r="AV267" s="54" t="s">
        <v>47</v>
      </c>
      <c r="AW267" s="54" t="s">
        <v>9199</v>
      </c>
      <c r="AX267" s="54" t="s">
        <v>47</v>
      </c>
      <c r="AY267" s="54" t="s">
        <v>1133</v>
      </c>
      <c r="AZ267" s="54" t="s">
        <v>47</v>
      </c>
    </row>
    <row r="268" spans="1:52" ht="30" customHeight="1">
      <c r="A268" s="60" t="s">
        <v>1456</v>
      </c>
      <c r="B268" s="60" t="s">
        <v>1458</v>
      </c>
      <c r="C268" s="60" t="s">
        <v>1450</v>
      </c>
      <c r="D268" s="61">
        <v>0.78939999999999999</v>
      </c>
      <c r="E268" s="62"/>
      <c r="F268" s="63"/>
      <c r="G268" s="62"/>
      <c r="H268" s="63"/>
      <c r="I268" s="62"/>
      <c r="J268" s="63"/>
      <c r="K268" s="62"/>
      <c r="L268" s="63"/>
      <c r="M268" s="60" t="s">
        <v>1365</v>
      </c>
      <c r="N268" s="54" t="s">
        <v>47</v>
      </c>
      <c r="O268" s="54" t="s">
        <v>9180</v>
      </c>
      <c r="P268" s="54" t="s">
        <v>56</v>
      </c>
      <c r="Q268" s="54" t="s">
        <v>56</v>
      </c>
      <c r="R268" s="54" t="s">
        <v>55</v>
      </c>
      <c r="V268" s="50">
        <v>1</v>
      </c>
      <c r="AV268" s="54" t="s">
        <v>47</v>
      </c>
      <c r="AW268" s="54" t="s">
        <v>9200</v>
      </c>
      <c r="AX268" s="54" t="s">
        <v>47</v>
      </c>
      <c r="AY268" s="54" t="s">
        <v>1133</v>
      </c>
      <c r="AZ268" s="54" t="s">
        <v>47</v>
      </c>
    </row>
    <row r="269" spans="1:52" ht="30" customHeight="1">
      <c r="A269" s="60" t="s">
        <v>1459</v>
      </c>
      <c r="B269" s="60" t="s">
        <v>1460</v>
      </c>
      <c r="C269" s="60" t="s">
        <v>352</v>
      </c>
      <c r="D269" s="61">
        <v>1</v>
      </c>
      <c r="E269" s="62"/>
      <c r="F269" s="63"/>
      <c r="G269" s="62"/>
      <c r="H269" s="63"/>
      <c r="I269" s="62"/>
      <c r="J269" s="63"/>
      <c r="K269" s="62"/>
      <c r="L269" s="63"/>
      <c r="M269" s="60" t="s">
        <v>47</v>
      </c>
      <c r="N269" s="54" t="s">
        <v>7995</v>
      </c>
      <c r="O269" s="54" t="s">
        <v>8795</v>
      </c>
      <c r="P269" s="54" t="s">
        <v>56</v>
      </c>
      <c r="Q269" s="54" t="s">
        <v>56</v>
      </c>
      <c r="R269" s="54" t="s">
        <v>56</v>
      </c>
      <c r="S269" s="50">
        <v>0</v>
      </c>
      <c r="T269" s="50">
        <v>0</v>
      </c>
      <c r="U269" s="50">
        <v>0.21</v>
      </c>
      <c r="AV269" s="54" t="s">
        <v>47</v>
      </c>
      <c r="AW269" s="54" t="s">
        <v>9201</v>
      </c>
      <c r="AX269" s="54" t="s">
        <v>47</v>
      </c>
      <c r="AY269" s="54" t="s">
        <v>47</v>
      </c>
      <c r="AZ269" s="54" t="s">
        <v>47</v>
      </c>
    </row>
    <row r="270" spans="1:52" ht="30" customHeight="1">
      <c r="A270" s="60" t="s">
        <v>1420</v>
      </c>
      <c r="B270" s="60" t="s">
        <v>1461</v>
      </c>
      <c r="C270" s="60" t="s">
        <v>53</v>
      </c>
      <c r="D270" s="61">
        <v>6.0100000000000001E-2</v>
      </c>
      <c r="E270" s="62"/>
      <c r="F270" s="63"/>
      <c r="G270" s="62"/>
      <c r="H270" s="63"/>
      <c r="I270" s="62"/>
      <c r="J270" s="63"/>
      <c r="K270" s="62"/>
      <c r="L270" s="63"/>
      <c r="M270" s="60" t="s">
        <v>1365</v>
      </c>
      <c r="N270" s="54" t="s">
        <v>47</v>
      </c>
      <c r="O270" s="54" t="s">
        <v>9183</v>
      </c>
      <c r="P270" s="54" t="s">
        <v>56</v>
      </c>
      <c r="Q270" s="54" t="s">
        <v>56</v>
      </c>
      <c r="R270" s="54" t="s">
        <v>55</v>
      </c>
      <c r="W270" s="50">
        <v>2</v>
      </c>
      <c r="AV270" s="54" t="s">
        <v>47</v>
      </c>
      <c r="AW270" s="54" t="s">
        <v>9202</v>
      </c>
      <c r="AX270" s="54" t="s">
        <v>47</v>
      </c>
      <c r="AY270" s="54" t="s">
        <v>1133</v>
      </c>
      <c r="AZ270" s="54" t="s">
        <v>47</v>
      </c>
    </row>
    <row r="271" spans="1:52" ht="30" customHeight="1">
      <c r="A271" s="60" t="s">
        <v>1462</v>
      </c>
      <c r="B271" s="60" t="s">
        <v>1463</v>
      </c>
      <c r="C271" s="60" t="s">
        <v>1464</v>
      </c>
      <c r="D271" s="61">
        <v>0.52629999999999999</v>
      </c>
      <c r="E271" s="62"/>
      <c r="F271" s="63"/>
      <c r="G271" s="62"/>
      <c r="H271" s="63"/>
      <c r="I271" s="62"/>
      <c r="J271" s="63"/>
      <c r="K271" s="62"/>
      <c r="L271" s="63"/>
      <c r="M271" s="60" t="s">
        <v>1365</v>
      </c>
      <c r="N271" s="54" t="s">
        <v>47</v>
      </c>
      <c r="O271" s="54" t="s">
        <v>9185</v>
      </c>
      <c r="P271" s="54" t="s">
        <v>56</v>
      </c>
      <c r="Q271" s="54" t="s">
        <v>56</v>
      </c>
      <c r="R271" s="54" t="s">
        <v>55</v>
      </c>
      <c r="W271" s="50">
        <v>2</v>
      </c>
      <c r="AV271" s="54" t="s">
        <v>47</v>
      </c>
      <c r="AW271" s="54" t="s">
        <v>9203</v>
      </c>
      <c r="AX271" s="54" t="s">
        <v>47</v>
      </c>
      <c r="AY271" s="54" t="s">
        <v>1133</v>
      </c>
      <c r="AZ271" s="54" t="s">
        <v>47</v>
      </c>
    </row>
    <row r="272" spans="1:52" ht="30" customHeight="1">
      <c r="A272" s="60" t="s">
        <v>1465</v>
      </c>
      <c r="B272" s="60" t="s">
        <v>1466</v>
      </c>
      <c r="C272" s="60" t="s">
        <v>352</v>
      </c>
      <c r="D272" s="61">
        <v>1</v>
      </c>
      <c r="E272" s="62"/>
      <c r="F272" s="63"/>
      <c r="G272" s="62"/>
      <c r="H272" s="63"/>
      <c r="I272" s="62"/>
      <c r="J272" s="63"/>
      <c r="K272" s="62"/>
      <c r="L272" s="63"/>
      <c r="M272" s="60" t="s">
        <v>47</v>
      </c>
      <c r="N272" s="54" t="s">
        <v>7995</v>
      </c>
      <c r="O272" s="54" t="s">
        <v>9075</v>
      </c>
      <c r="P272" s="54" t="s">
        <v>56</v>
      </c>
      <c r="Q272" s="54" t="s">
        <v>56</v>
      </c>
      <c r="R272" s="54" t="s">
        <v>56</v>
      </c>
      <c r="S272" s="50">
        <v>0</v>
      </c>
      <c r="T272" s="50">
        <v>0</v>
      </c>
      <c r="U272" s="50">
        <v>0.28999999999999998</v>
      </c>
      <c r="AV272" s="54" t="s">
        <v>47</v>
      </c>
      <c r="AW272" s="54" t="s">
        <v>9204</v>
      </c>
      <c r="AX272" s="54" t="s">
        <v>47</v>
      </c>
      <c r="AY272" s="54" t="s">
        <v>47</v>
      </c>
      <c r="AZ272" s="54" t="s">
        <v>47</v>
      </c>
    </row>
    <row r="273" spans="1:52" ht="30" customHeight="1">
      <c r="A273" s="60" t="s">
        <v>1387</v>
      </c>
      <c r="B273" s="60" t="s">
        <v>1467</v>
      </c>
      <c r="C273" s="60" t="s">
        <v>146</v>
      </c>
      <c r="D273" s="61">
        <v>3.8600000000000002E-2</v>
      </c>
      <c r="E273" s="62"/>
      <c r="F273" s="63"/>
      <c r="G273" s="62"/>
      <c r="H273" s="63"/>
      <c r="I273" s="62"/>
      <c r="J273" s="63"/>
      <c r="K273" s="62"/>
      <c r="L273" s="63"/>
      <c r="M273" s="60" t="s">
        <v>1365</v>
      </c>
      <c r="N273" s="54" t="s">
        <v>47</v>
      </c>
      <c r="O273" s="54" t="s">
        <v>9188</v>
      </c>
      <c r="P273" s="54" t="s">
        <v>56</v>
      </c>
      <c r="Q273" s="54" t="s">
        <v>56</v>
      </c>
      <c r="R273" s="54" t="s">
        <v>55</v>
      </c>
      <c r="X273" s="50">
        <v>3</v>
      </c>
      <c r="AV273" s="54" t="s">
        <v>47</v>
      </c>
      <c r="AW273" s="54" t="s">
        <v>9205</v>
      </c>
      <c r="AX273" s="54" t="s">
        <v>47</v>
      </c>
      <c r="AY273" s="54" t="s">
        <v>1133</v>
      </c>
      <c r="AZ273" s="54" t="s">
        <v>47</v>
      </c>
    </row>
    <row r="274" spans="1:52" ht="30" customHeight="1">
      <c r="A274" s="60" t="s">
        <v>1468</v>
      </c>
      <c r="B274" s="60" t="s">
        <v>1469</v>
      </c>
      <c r="C274" s="60" t="s">
        <v>352</v>
      </c>
      <c r="D274" s="61">
        <v>1</v>
      </c>
      <c r="E274" s="62"/>
      <c r="F274" s="63"/>
      <c r="G274" s="62"/>
      <c r="H274" s="63"/>
      <c r="I274" s="62"/>
      <c r="J274" s="63"/>
      <c r="K274" s="62"/>
      <c r="L274" s="63"/>
      <c r="M274" s="60" t="s">
        <v>47</v>
      </c>
      <c r="N274" s="54" t="s">
        <v>7995</v>
      </c>
      <c r="O274" s="54" t="s">
        <v>9109</v>
      </c>
      <c r="P274" s="54" t="s">
        <v>56</v>
      </c>
      <c r="Q274" s="54" t="s">
        <v>56</v>
      </c>
      <c r="R274" s="54" t="s">
        <v>56</v>
      </c>
      <c r="S274" s="50">
        <v>0</v>
      </c>
      <c r="T274" s="50">
        <v>0</v>
      </c>
      <c r="U274" s="50">
        <v>1</v>
      </c>
      <c r="AV274" s="54" t="s">
        <v>47</v>
      </c>
      <c r="AW274" s="54" t="s">
        <v>9206</v>
      </c>
      <c r="AX274" s="54" t="s">
        <v>47</v>
      </c>
      <c r="AY274" s="54" t="s">
        <v>47</v>
      </c>
      <c r="AZ274" s="54" t="s">
        <v>47</v>
      </c>
    </row>
    <row r="275" spans="1:52" ht="30" customHeight="1">
      <c r="A275" s="60" t="s">
        <v>1444</v>
      </c>
      <c r="B275" s="60" t="s">
        <v>1471</v>
      </c>
      <c r="C275" s="60" t="s">
        <v>71</v>
      </c>
      <c r="D275" s="61">
        <v>1</v>
      </c>
      <c r="E275" s="62"/>
      <c r="F275" s="63"/>
      <c r="G275" s="62"/>
      <c r="H275" s="63"/>
      <c r="I275" s="62"/>
      <c r="J275" s="63"/>
      <c r="K275" s="62"/>
      <c r="L275" s="63"/>
      <c r="M275" s="60" t="s">
        <v>1472</v>
      </c>
      <c r="N275" s="54" t="s">
        <v>7995</v>
      </c>
      <c r="O275" s="54" t="s">
        <v>8861</v>
      </c>
      <c r="P275" s="54" t="s">
        <v>55</v>
      </c>
      <c r="Q275" s="54" t="s">
        <v>56</v>
      </c>
      <c r="R275" s="54" t="s">
        <v>56</v>
      </c>
      <c r="AV275" s="54" t="s">
        <v>47</v>
      </c>
      <c r="AW275" s="54" t="s">
        <v>9207</v>
      </c>
      <c r="AX275" s="54" t="s">
        <v>47</v>
      </c>
      <c r="AY275" s="54" t="s">
        <v>47</v>
      </c>
      <c r="AZ275" s="54" t="s">
        <v>47</v>
      </c>
    </row>
    <row r="276" spans="1:52" ht="30" customHeight="1">
      <c r="A276" s="60" t="s">
        <v>1267</v>
      </c>
      <c r="B276" s="60" t="s">
        <v>47</v>
      </c>
      <c r="C276" s="60" t="s">
        <v>47</v>
      </c>
      <c r="D276" s="61"/>
      <c r="E276" s="62"/>
      <c r="F276" s="63"/>
      <c r="G276" s="62"/>
      <c r="H276" s="63"/>
      <c r="I276" s="62"/>
      <c r="J276" s="63"/>
      <c r="K276" s="62"/>
      <c r="L276" s="63"/>
      <c r="M276" s="60" t="s">
        <v>47</v>
      </c>
      <c r="N276" s="54" t="s">
        <v>78</v>
      </c>
      <c r="O276" s="54" t="s">
        <v>78</v>
      </c>
      <c r="P276" s="54" t="s">
        <v>47</v>
      </c>
      <c r="Q276" s="54" t="s">
        <v>47</v>
      </c>
      <c r="R276" s="54" t="s">
        <v>47</v>
      </c>
      <c r="AV276" s="54" t="s">
        <v>47</v>
      </c>
      <c r="AW276" s="54" t="s">
        <v>47</v>
      </c>
      <c r="AX276" s="54" t="s">
        <v>47</v>
      </c>
      <c r="AY276" s="54" t="s">
        <v>47</v>
      </c>
      <c r="AZ276" s="54" t="s">
        <v>47</v>
      </c>
    </row>
    <row r="277" spans="1:52" ht="30" customHeight="1">
      <c r="A277" s="61"/>
      <c r="B277" s="61"/>
      <c r="C277" s="61"/>
      <c r="D277" s="61"/>
      <c r="E277" s="62"/>
      <c r="F277" s="63"/>
      <c r="G277" s="62"/>
      <c r="H277" s="63"/>
      <c r="I277" s="62"/>
      <c r="J277" s="63"/>
      <c r="K277" s="62"/>
      <c r="L277" s="63"/>
      <c r="M277" s="61"/>
    </row>
    <row r="278" spans="1:52" ht="30" customHeight="1">
      <c r="A278" s="55" t="s">
        <v>1474</v>
      </c>
      <c r="B278" s="56"/>
      <c r="C278" s="56"/>
      <c r="D278" s="56"/>
      <c r="E278" s="57"/>
      <c r="F278" s="58"/>
      <c r="G278" s="57"/>
      <c r="H278" s="58"/>
      <c r="I278" s="57"/>
      <c r="J278" s="58"/>
      <c r="K278" s="57"/>
      <c r="L278" s="58"/>
      <c r="M278" s="59"/>
      <c r="N278" s="54" t="s">
        <v>8862</v>
      </c>
    </row>
    <row r="279" spans="1:52" ht="30" customHeight="1">
      <c r="A279" s="60" t="s">
        <v>1364</v>
      </c>
      <c r="B279" s="60" t="s">
        <v>1264</v>
      </c>
      <c r="C279" s="60" t="s">
        <v>1265</v>
      </c>
      <c r="D279" s="61">
        <v>5.45E-2</v>
      </c>
      <c r="E279" s="62"/>
      <c r="F279" s="63"/>
      <c r="G279" s="62"/>
      <c r="H279" s="63"/>
      <c r="I279" s="62"/>
      <c r="J279" s="63"/>
      <c r="K279" s="62"/>
      <c r="L279" s="63"/>
      <c r="M279" s="60" t="s">
        <v>1398</v>
      </c>
      <c r="N279" s="54" t="s">
        <v>8862</v>
      </c>
      <c r="O279" s="54" t="s">
        <v>9069</v>
      </c>
      <c r="P279" s="54" t="s">
        <v>56</v>
      </c>
      <c r="Q279" s="54" t="s">
        <v>56</v>
      </c>
      <c r="R279" s="54" t="s">
        <v>55</v>
      </c>
      <c r="V279" s="50">
        <v>1</v>
      </c>
      <c r="AV279" s="54" t="s">
        <v>47</v>
      </c>
      <c r="AW279" s="54" t="s">
        <v>9208</v>
      </c>
      <c r="AX279" s="54" t="s">
        <v>47</v>
      </c>
      <c r="AY279" s="54" t="s">
        <v>47</v>
      </c>
      <c r="AZ279" s="54" t="s">
        <v>47</v>
      </c>
    </row>
    <row r="280" spans="1:52" ht="30" customHeight="1">
      <c r="A280" s="60" t="s">
        <v>1366</v>
      </c>
      <c r="B280" s="60" t="s">
        <v>1264</v>
      </c>
      <c r="C280" s="60" t="s">
        <v>1265</v>
      </c>
      <c r="D280" s="61">
        <v>2.7300000000000001E-2</v>
      </c>
      <c r="E280" s="62"/>
      <c r="F280" s="63"/>
      <c r="G280" s="62"/>
      <c r="H280" s="63"/>
      <c r="I280" s="62"/>
      <c r="J280" s="63"/>
      <c r="K280" s="62"/>
      <c r="L280" s="63"/>
      <c r="M280" s="60" t="s">
        <v>1415</v>
      </c>
      <c r="N280" s="54" t="s">
        <v>8862</v>
      </c>
      <c r="O280" s="54" t="s">
        <v>9071</v>
      </c>
      <c r="P280" s="54" t="s">
        <v>56</v>
      </c>
      <c r="Q280" s="54" t="s">
        <v>56</v>
      </c>
      <c r="R280" s="54" t="s">
        <v>55</v>
      </c>
      <c r="V280" s="50">
        <v>1</v>
      </c>
      <c r="AV280" s="54" t="s">
        <v>47</v>
      </c>
      <c r="AW280" s="54" t="s">
        <v>9209</v>
      </c>
      <c r="AX280" s="54" t="s">
        <v>47</v>
      </c>
      <c r="AY280" s="54" t="s">
        <v>47</v>
      </c>
      <c r="AZ280" s="54" t="s">
        <v>47</v>
      </c>
    </row>
    <row r="281" spans="1:52" ht="30" customHeight="1">
      <c r="A281" s="60" t="s">
        <v>1367</v>
      </c>
      <c r="B281" s="60" t="s">
        <v>1368</v>
      </c>
      <c r="C281" s="60" t="s">
        <v>352</v>
      </c>
      <c r="D281" s="61">
        <v>1</v>
      </c>
      <c r="E281" s="62"/>
      <c r="F281" s="63"/>
      <c r="G281" s="62"/>
      <c r="H281" s="63"/>
      <c r="I281" s="62"/>
      <c r="J281" s="63"/>
      <c r="K281" s="62"/>
      <c r="L281" s="63"/>
      <c r="M281" s="60" t="s">
        <v>47</v>
      </c>
      <c r="N281" s="54" t="s">
        <v>8862</v>
      </c>
      <c r="O281" s="54" t="s">
        <v>8795</v>
      </c>
      <c r="P281" s="54" t="s">
        <v>56</v>
      </c>
      <c r="Q281" s="54" t="s">
        <v>56</v>
      </c>
      <c r="R281" s="54" t="s">
        <v>56</v>
      </c>
      <c r="S281" s="50">
        <v>1</v>
      </c>
      <c r="T281" s="50">
        <v>2</v>
      </c>
      <c r="U281" s="50">
        <v>0.02</v>
      </c>
      <c r="AV281" s="54" t="s">
        <v>47</v>
      </c>
      <c r="AW281" s="54" t="s">
        <v>9210</v>
      </c>
      <c r="AX281" s="54" t="s">
        <v>47</v>
      </c>
      <c r="AY281" s="54" t="s">
        <v>47</v>
      </c>
      <c r="AZ281" s="54" t="s">
        <v>47</v>
      </c>
    </row>
    <row r="282" spans="1:52" ht="30" customHeight="1">
      <c r="A282" s="60" t="s">
        <v>1267</v>
      </c>
      <c r="B282" s="60" t="s">
        <v>47</v>
      </c>
      <c r="C282" s="60" t="s">
        <v>47</v>
      </c>
      <c r="D282" s="61"/>
      <c r="E282" s="62"/>
      <c r="F282" s="63"/>
      <c r="G282" s="62"/>
      <c r="H282" s="63"/>
      <c r="I282" s="62"/>
      <c r="J282" s="63"/>
      <c r="K282" s="62"/>
      <c r="L282" s="63"/>
      <c r="M282" s="60" t="s">
        <v>47</v>
      </c>
      <c r="N282" s="54" t="s">
        <v>78</v>
      </c>
      <c r="O282" s="54" t="s">
        <v>78</v>
      </c>
      <c r="P282" s="54" t="s">
        <v>47</v>
      </c>
      <c r="Q282" s="54" t="s">
        <v>47</v>
      </c>
      <c r="R282" s="54" t="s">
        <v>47</v>
      </c>
      <c r="AV282" s="54" t="s">
        <v>47</v>
      </c>
      <c r="AW282" s="54" t="s">
        <v>47</v>
      </c>
      <c r="AX282" s="54" t="s">
        <v>47</v>
      </c>
      <c r="AY282" s="54" t="s">
        <v>47</v>
      </c>
      <c r="AZ282" s="54" t="s">
        <v>47</v>
      </c>
    </row>
    <row r="283" spans="1:52" ht="30" customHeight="1">
      <c r="A283" s="61"/>
      <c r="B283" s="61"/>
      <c r="C283" s="61"/>
      <c r="D283" s="61"/>
      <c r="E283" s="62"/>
      <c r="F283" s="63"/>
      <c r="G283" s="62"/>
      <c r="H283" s="63"/>
      <c r="I283" s="62"/>
      <c r="J283" s="63"/>
      <c r="K283" s="62"/>
      <c r="L283" s="63"/>
      <c r="M283" s="61"/>
    </row>
    <row r="284" spans="1:52" ht="30" customHeight="1">
      <c r="A284" s="55" t="s">
        <v>1477</v>
      </c>
      <c r="B284" s="56"/>
      <c r="C284" s="56"/>
      <c r="D284" s="56"/>
      <c r="E284" s="57"/>
      <c r="F284" s="58"/>
      <c r="G284" s="57"/>
      <c r="H284" s="58"/>
      <c r="I284" s="57"/>
      <c r="J284" s="58"/>
      <c r="K284" s="57"/>
      <c r="L284" s="58"/>
      <c r="M284" s="59"/>
      <c r="N284" s="54" t="s">
        <v>7997</v>
      </c>
    </row>
    <row r="285" spans="1:52" ht="30" customHeight="1">
      <c r="A285" s="60" t="s">
        <v>1448</v>
      </c>
      <c r="B285" s="60" t="s">
        <v>1449</v>
      </c>
      <c r="C285" s="60" t="s">
        <v>1450</v>
      </c>
      <c r="D285" s="61">
        <v>0.3009</v>
      </c>
      <c r="E285" s="62"/>
      <c r="F285" s="63"/>
      <c r="G285" s="62"/>
      <c r="H285" s="63"/>
      <c r="I285" s="62"/>
      <c r="J285" s="63"/>
      <c r="K285" s="62"/>
      <c r="L285" s="63"/>
      <c r="M285" s="60" t="s">
        <v>1365</v>
      </c>
      <c r="N285" s="54" t="s">
        <v>47</v>
      </c>
      <c r="O285" s="54" t="s">
        <v>9170</v>
      </c>
      <c r="P285" s="54" t="s">
        <v>56</v>
      </c>
      <c r="Q285" s="54" t="s">
        <v>56</v>
      </c>
      <c r="R285" s="54" t="s">
        <v>55</v>
      </c>
      <c r="V285" s="50">
        <v>1</v>
      </c>
      <c r="AV285" s="54" t="s">
        <v>47</v>
      </c>
      <c r="AW285" s="54" t="s">
        <v>9211</v>
      </c>
      <c r="AX285" s="54" t="s">
        <v>47</v>
      </c>
      <c r="AY285" s="54" t="s">
        <v>1133</v>
      </c>
      <c r="AZ285" s="54" t="s">
        <v>47</v>
      </c>
    </row>
    <row r="286" spans="1:52" ht="30" customHeight="1">
      <c r="A286" s="60" t="s">
        <v>1451</v>
      </c>
      <c r="B286" s="60" t="s">
        <v>1452</v>
      </c>
      <c r="C286" s="60" t="s">
        <v>1450</v>
      </c>
      <c r="D286" s="61">
        <v>5.4300000000000001E-2</v>
      </c>
      <c r="E286" s="62"/>
      <c r="F286" s="63"/>
      <c r="G286" s="62"/>
      <c r="H286" s="63"/>
      <c r="I286" s="62"/>
      <c r="J286" s="63"/>
      <c r="K286" s="62"/>
      <c r="L286" s="63"/>
      <c r="M286" s="60" t="s">
        <v>1365</v>
      </c>
      <c r="N286" s="54" t="s">
        <v>47</v>
      </c>
      <c r="O286" s="54" t="s">
        <v>9172</v>
      </c>
      <c r="P286" s="54" t="s">
        <v>56</v>
      </c>
      <c r="Q286" s="54" t="s">
        <v>56</v>
      </c>
      <c r="R286" s="54" t="s">
        <v>55</v>
      </c>
      <c r="V286" s="50">
        <v>1</v>
      </c>
      <c r="AV286" s="54" t="s">
        <v>47</v>
      </c>
      <c r="AW286" s="54" t="s">
        <v>9212</v>
      </c>
      <c r="AX286" s="54" t="s">
        <v>47</v>
      </c>
      <c r="AY286" s="54" t="s">
        <v>1133</v>
      </c>
      <c r="AZ286" s="54" t="s">
        <v>47</v>
      </c>
    </row>
    <row r="287" spans="1:52" ht="30" customHeight="1">
      <c r="A287" s="60" t="s">
        <v>1453</v>
      </c>
      <c r="B287" s="60" t="s">
        <v>1454</v>
      </c>
      <c r="C287" s="60" t="s">
        <v>1450</v>
      </c>
      <c r="D287" s="61">
        <v>0.3009</v>
      </c>
      <c r="E287" s="62"/>
      <c r="F287" s="63"/>
      <c r="G287" s="62"/>
      <c r="H287" s="63"/>
      <c r="I287" s="62"/>
      <c r="J287" s="63"/>
      <c r="K287" s="62"/>
      <c r="L287" s="63"/>
      <c r="M287" s="60" t="s">
        <v>1365</v>
      </c>
      <c r="N287" s="54" t="s">
        <v>47</v>
      </c>
      <c r="O287" s="54" t="s">
        <v>9174</v>
      </c>
      <c r="P287" s="54" t="s">
        <v>56</v>
      </c>
      <c r="Q287" s="54" t="s">
        <v>56</v>
      </c>
      <c r="R287" s="54" t="s">
        <v>55</v>
      </c>
      <c r="V287" s="50">
        <v>1</v>
      </c>
      <c r="AV287" s="54" t="s">
        <v>47</v>
      </c>
      <c r="AW287" s="54" t="s">
        <v>9213</v>
      </c>
      <c r="AX287" s="54" t="s">
        <v>47</v>
      </c>
      <c r="AY287" s="54" t="s">
        <v>1133</v>
      </c>
      <c r="AZ287" s="54" t="s">
        <v>47</v>
      </c>
    </row>
    <row r="288" spans="1:52" ht="30" customHeight="1">
      <c r="A288" s="60" t="s">
        <v>1453</v>
      </c>
      <c r="B288" s="60" t="s">
        <v>1455</v>
      </c>
      <c r="C288" s="60" t="s">
        <v>1450</v>
      </c>
      <c r="D288" s="61">
        <v>0.5847</v>
      </c>
      <c r="E288" s="62"/>
      <c r="F288" s="63"/>
      <c r="G288" s="62"/>
      <c r="H288" s="63"/>
      <c r="I288" s="62"/>
      <c r="J288" s="63"/>
      <c r="K288" s="62"/>
      <c r="L288" s="63"/>
      <c r="M288" s="60" t="s">
        <v>1365</v>
      </c>
      <c r="N288" s="54" t="s">
        <v>47</v>
      </c>
      <c r="O288" s="54" t="s">
        <v>9176</v>
      </c>
      <c r="P288" s="54" t="s">
        <v>56</v>
      </c>
      <c r="Q288" s="54" t="s">
        <v>56</v>
      </c>
      <c r="R288" s="54" t="s">
        <v>55</v>
      </c>
      <c r="V288" s="50">
        <v>1</v>
      </c>
      <c r="AV288" s="54" t="s">
        <v>47</v>
      </c>
      <c r="AW288" s="54" t="s">
        <v>9214</v>
      </c>
      <c r="AX288" s="54" t="s">
        <v>47</v>
      </c>
      <c r="AY288" s="54" t="s">
        <v>1133</v>
      </c>
      <c r="AZ288" s="54" t="s">
        <v>47</v>
      </c>
    </row>
    <row r="289" spans="1:52" ht="30" customHeight="1">
      <c r="A289" s="60" t="s">
        <v>1456</v>
      </c>
      <c r="B289" s="60" t="s">
        <v>1457</v>
      </c>
      <c r="C289" s="60" t="s">
        <v>1450</v>
      </c>
      <c r="D289" s="61">
        <v>3.09E-2</v>
      </c>
      <c r="E289" s="62"/>
      <c r="F289" s="63"/>
      <c r="G289" s="62"/>
      <c r="H289" s="63"/>
      <c r="I289" s="62"/>
      <c r="J289" s="63"/>
      <c r="K289" s="62"/>
      <c r="L289" s="63"/>
      <c r="M289" s="60" t="s">
        <v>1365</v>
      </c>
      <c r="N289" s="54" t="s">
        <v>47</v>
      </c>
      <c r="O289" s="54" t="s">
        <v>9178</v>
      </c>
      <c r="P289" s="54" t="s">
        <v>56</v>
      </c>
      <c r="Q289" s="54" t="s">
        <v>56</v>
      </c>
      <c r="R289" s="54" t="s">
        <v>55</v>
      </c>
      <c r="V289" s="50">
        <v>1</v>
      </c>
      <c r="AV289" s="54" t="s">
        <v>47</v>
      </c>
      <c r="AW289" s="54" t="s">
        <v>9215</v>
      </c>
      <c r="AX289" s="54" t="s">
        <v>47</v>
      </c>
      <c r="AY289" s="54" t="s">
        <v>1133</v>
      </c>
      <c r="AZ289" s="54" t="s">
        <v>47</v>
      </c>
    </row>
    <row r="290" spans="1:52" ht="30" customHeight="1">
      <c r="A290" s="60" t="s">
        <v>1456</v>
      </c>
      <c r="B290" s="60" t="s">
        <v>1458</v>
      </c>
      <c r="C290" s="60" t="s">
        <v>1450</v>
      </c>
      <c r="D290" s="61">
        <v>0.78939999999999999</v>
      </c>
      <c r="E290" s="62"/>
      <c r="F290" s="63"/>
      <c r="G290" s="62"/>
      <c r="H290" s="63"/>
      <c r="I290" s="62"/>
      <c r="J290" s="63"/>
      <c r="K290" s="62"/>
      <c r="L290" s="63"/>
      <c r="M290" s="60" t="s">
        <v>1365</v>
      </c>
      <c r="N290" s="54" t="s">
        <v>47</v>
      </c>
      <c r="O290" s="54" t="s">
        <v>9180</v>
      </c>
      <c r="P290" s="54" t="s">
        <v>56</v>
      </c>
      <c r="Q290" s="54" t="s">
        <v>56</v>
      </c>
      <c r="R290" s="54" t="s">
        <v>55</v>
      </c>
      <c r="V290" s="50">
        <v>1</v>
      </c>
      <c r="AV290" s="54" t="s">
        <v>47</v>
      </c>
      <c r="AW290" s="54" t="s">
        <v>9216</v>
      </c>
      <c r="AX290" s="54" t="s">
        <v>47</v>
      </c>
      <c r="AY290" s="54" t="s">
        <v>1133</v>
      </c>
      <c r="AZ290" s="54" t="s">
        <v>47</v>
      </c>
    </row>
    <row r="291" spans="1:52" ht="30" customHeight="1">
      <c r="A291" s="60" t="s">
        <v>1459</v>
      </c>
      <c r="B291" s="60" t="s">
        <v>1460</v>
      </c>
      <c r="C291" s="60" t="s">
        <v>352</v>
      </c>
      <c r="D291" s="61">
        <v>1</v>
      </c>
      <c r="E291" s="62"/>
      <c r="F291" s="63"/>
      <c r="G291" s="62"/>
      <c r="H291" s="63"/>
      <c r="I291" s="62"/>
      <c r="J291" s="63"/>
      <c r="K291" s="62"/>
      <c r="L291" s="63"/>
      <c r="M291" s="60" t="s">
        <v>47</v>
      </c>
      <c r="N291" s="54" t="s">
        <v>7997</v>
      </c>
      <c r="O291" s="54" t="s">
        <v>8795</v>
      </c>
      <c r="P291" s="54" t="s">
        <v>56</v>
      </c>
      <c r="Q291" s="54" t="s">
        <v>56</v>
      </c>
      <c r="R291" s="54" t="s">
        <v>56</v>
      </c>
      <c r="S291" s="50">
        <v>0</v>
      </c>
      <c r="T291" s="50">
        <v>0</v>
      </c>
      <c r="U291" s="50">
        <v>0.21</v>
      </c>
      <c r="AV291" s="54" t="s">
        <v>47</v>
      </c>
      <c r="AW291" s="54" t="s">
        <v>9217</v>
      </c>
      <c r="AX291" s="54" t="s">
        <v>47</v>
      </c>
      <c r="AY291" s="54" t="s">
        <v>47</v>
      </c>
      <c r="AZ291" s="54" t="s">
        <v>47</v>
      </c>
    </row>
    <row r="292" spans="1:52" ht="30" customHeight="1">
      <c r="A292" s="60" t="s">
        <v>1420</v>
      </c>
      <c r="B292" s="60" t="s">
        <v>1461</v>
      </c>
      <c r="C292" s="60" t="s">
        <v>53</v>
      </c>
      <c r="D292" s="61">
        <v>6.0100000000000001E-2</v>
      </c>
      <c r="E292" s="62"/>
      <c r="F292" s="63"/>
      <c r="G292" s="62"/>
      <c r="H292" s="63"/>
      <c r="I292" s="62"/>
      <c r="J292" s="63"/>
      <c r="K292" s="62"/>
      <c r="L292" s="63"/>
      <c r="M292" s="60" t="s">
        <v>1365</v>
      </c>
      <c r="N292" s="54" t="s">
        <v>47</v>
      </c>
      <c r="O292" s="54" t="s">
        <v>9183</v>
      </c>
      <c r="P292" s="54" t="s">
        <v>56</v>
      </c>
      <c r="Q292" s="54" t="s">
        <v>56</v>
      </c>
      <c r="R292" s="54" t="s">
        <v>55</v>
      </c>
      <c r="W292" s="50">
        <v>2</v>
      </c>
      <c r="AV292" s="54" t="s">
        <v>47</v>
      </c>
      <c r="AW292" s="54" t="s">
        <v>9218</v>
      </c>
      <c r="AX292" s="54" t="s">
        <v>47</v>
      </c>
      <c r="AY292" s="54" t="s">
        <v>1133</v>
      </c>
      <c r="AZ292" s="54" t="s">
        <v>47</v>
      </c>
    </row>
    <row r="293" spans="1:52" ht="30" customHeight="1">
      <c r="A293" s="60" t="s">
        <v>1462</v>
      </c>
      <c r="B293" s="60" t="s">
        <v>1463</v>
      </c>
      <c r="C293" s="60" t="s">
        <v>1464</v>
      </c>
      <c r="D293" s="61">
        <v>0.52629999999999999</v>
      </c>
      <c r="E293" s="62"/>
      <c r="F293" s="63"/>
      <c r="G293" s="62"/>
      <c r="H293" s="63"/>
      <c r="I293" s="62"/>
      <c r="J293" s="63"/>
      <c r="K293" s="62"/>
      <c r="L293" s="63"/>
      <c r="M293" s="60" t="s">
        <v>1365</v>
      </c>
      <c r="N293" s="54" t="s">
        <v>47</v>
      </c>
      <c r="O293" s="54" t="s">
        <v>9185</v>
      </c>
      <c r="P293" s="54" t="s">
        <v>56</v>
      </c>
      <c r="Q293" s="54" t="s">
        <v>56</v>
      </c>
      <c r="R293" s="54" t="s">
        <v>55</v>
      </c>
      <c r="W293" s="50">
        <v>2</v>
      </c>
      <c r="AV293" s="54" t="s">
        <v>47</v>
      </c>
      <c r="AW293" s="54" t="s">
        <v>9219</v>
      </c>
      <c r="AX293" s="54" t="s">
        <v>47</v>
      </c>
      <c r="AY293" s="54" t="s">
        <v>1133</v>
      </c>
      <c r="AZ293" s="54" t="s">
        <v>47</v>
      </c>
    </row>
    <row r="294" spans="1:52" ht="30" customHeight="1">
      <c r="A294" s="60" t="s">
        <v>1465</v>
      </c>
      <c r="B294" s="60" t="s">
        <v>1466</v>
      </c>
      <c r="C294" s="60" t="s">
        <v>352</v>
      </c>
      <c r="D294" s="61">
        <v>1</v>
      </c>
      <c r="E294" s="62"/>
      <c r="F294" s="63"/>
      <c r="G294" s="62"/>
      <c r="H294" s="63"/>
      <c r="I294" s="62"/>
      <c r="J294" s="63"/>
      <c r="K294" s="62"/>
      <c r="L294" s="63"/>
      <c r="M294" s="60" t="s">
        <v>47</v>
      </c>
      <c r="N294" s="54" t="s">
        <v>7997</v>
      </c>
      <c r="O294" s="54" t="s">
        <v>9075</v>
      </c>
      <c r="P294" s="54" t="s">
        <v>56</v>
      </c>
      <c r="Q294" s="54" t="s">
        <v>56</v>
      </c>
      <c r="R294" s="54" t="s">
        <v>56</v>
      </c>
      <c r="S294" s="50">
        <v>0</v>
      </c>
      <c r="T294" s="50">
        <v>0</v>
      </c>
      <c r="U294" s="50">
        <v>0.28999999999999998</v>
      </c>
      <c r="AV294" s="54" t="s">
        <v>47</v>
      </c>
      <c r="AW294" s="54" t="s">
        <v>9220</v>
      </c>
      <c r="AX294" s="54" t="s">
        <v>47</v>
      </c>
      <c r="AY294" s="54" t="s">
        <v>47</v>
      </c>
      <c r="AZ294" s="54" t="s">
        <v>47</v>
      </c>
    </row>
    <row r="295" spans="1:52" ht="30" customHeight="1">
      <c r="A295" s="60" t="s">
        <v>1387</v>
      </c>
      <c r="B295" s="60" t="s">
        <v>1467</v>
      </c>
      <c r="C295" s="60" t="s">
        <v>146</v>
      </c>
      <c r="D295" s="61">
        <v>3.8600000000000002E-2</v>
      </c>
      <c r="E295" s="62"/>
      <c r="F295" s="63"/>
      <c r="G295" s="62"/>
      <c r="H295" s="63"/>
      <c r="I295" s="62"/>
      <c r="J295" s="63"/>
      <c r="K295" s="62"/>
      <c r="L295" s="63"/>
      <c r="M295" s="60" t="s">
        <v>1365</v>
      </c>
      <c r="N295" s="54" t="s">
        <v>47</v>
      </c>
      <c r="O295" s="54" t="s">
        <v>9188</v>
      </c>
      <c r="P295" s="54" t="s">
        <v>56</v>
      </c>
      <c r="Q295" s="54" t="s">
        <v>56</v>
      </c>
      <c r="R295" s="54" t="s">
        <v>55</v>
      </c>
      <c r="X295" s="50">
        <v>3</v>
      </c>
      <c r="AV295" s="54" t="s">
        <v>47</v>
      </c>
      <c r="AW295" s="54" t="s">
        <v>9221</v>
      </c>
      <c r="AX295" s="54" t="s">
        <v>47</v>
      </c>
      <c r="AY295" s="54" t="s">
        <v>1133</v>
      </c>
      <c r="AZ295" s="54" t="s">
        <v>47</v>
      </c>
    </row>
    <row r="296" spans="1:52" ht="30" customHeight="1">
      <c r="A296" s="60" t="s">
        <v>1468</v>
      </c>
      <c r="B296" s="60" t="s">
        <v>1469</v>
      </c>
      <c r="C296" s="60" t="s">
        <v>352</v>
      </c>
      <c r="D296" s="61">
        <v>1</v>
      </c>
      <c r="E296" s="62"/>
      <c r="F296" s="63"/>
      <c r="G296" s="62"/>
      <c r="H296" s="63"/>
      <c r="I296" s="62"/>
      <c r="J296" s="63"/>
      <c r="K296" s="62"/>
      <c r="L296" s="63"/>
      <c r="M296" s="60" t="s">
        <v>47</v>
      </c>
      <c r="N296" s="54" t="s">
        <v>7997</v>
      </c>
      <c r="O296" s="54" t="s">
        <v>9109</v>
      </c>
      <c r="P296" s="54" t="s">
        <v>56</v>
      </c>
      <c r="Q296" s="54" t="s">
        <v>56</v>
      </c>
      <c r="R296" s="54" t="s">
        <v>56</v>
      </c>
      <c r="S296" s="50">
        <v>0</v>
      </c>
      <c r="T296" s="50">
        <v>0</v>
      </c>
      <c r="U296" s="50">
        <v>1</v>
      </c>
      <c r="AV296" s="54" t="s">
        <v>47</v>
      </c>
      <c r="AW296" s="54" t="s">
        <v>9222</v>
      </c>
      <c r="AX296" s="54" t="s">
        <v>47</v>
      </c>
      <c r="AY296" s="54" t="s">
        <v>47</v>
      </c>
      <c r="AZ296" s="54" t="s">
        <v>47</v>
      </c>
    </row>
    <row r="297" spans="1:52" ht="30" customHeight="1">
      <c r="A297" s="60" t="s">
        <v>1444</v>
      </c>
      <c r="B297" s="60" t="s">
        <v>1475</v>
      </c>
      <c r="C297" s="60" t="s">
        <v>71</v>
      </c>
      <c r="D297" s="61">
        <v>1</v>
      </c>
      <c r="E297" s="62"/>
      <c r="F297" s="63"/>
      <c r="G297" s="62"/>
      <c r="H297" s="63"/>
      <c r="I297" s="62"/>
      <c r="J297" s="63"/>
      <c r="K297" s="62"/>
      <c r="L297" s="63"/>
      <c r="M297" s="60" t="s">
        <v>1476</v>
      </c>
      <c r="N297" s="54" t="s">
        <v>7997</v>
      </c>
      <c r="O297" s="54" t="s">
        <v>8862</v>
      </c>
      <c r="P297" s="54" t="s">
        <v>55</v>
      </c>
      <c r="Q297" s="54" t="s">
        <v>56</v>
      </c>
      <c r="R297" s="54" t="s">
        <v>56</v>
      </c>
      <c r="AV297" s="54" t="s">
        <v>47</v>
      </c>
      <c r="AW297" s="54" t="s">
        <v>9223</v>
      </c>
      <c r="AX297" s="54" t="s">
        <v>47</v>
      </c>
      <c r="AY297" s="54" t="s">
        <v>47</v>
      </c>
      <c r="AZ297" s="54" t="s">
        <v>47</v>
      </c>
    </row>
    <row r="298" spans="1:52" ht="30" customHeight="1">
      <c r="A298" s="60" t="s">
        <v>1267</v>
      </c>
      <c r="B298" s="60" t="s">
        <v>47</v>
      </c>
      <c r="C298" s="60" t="s">
        <v>47</v>
      </c>
      <c r="D298" s="61"/>
      <c r="E298" s="62"/>
      <c r="F298" s="63"/>
      <c r="G298" s="62"/>
      <c r="H298" s="63"/>
      <c r="I298" s="62"/>
      <c r="J298" s="63"/>
      <c r="K298" s="62"/>
      <c r="L298" s="63"/>
      <c r="M298" s="60" t="s">
        <v>47</v>
      </c>
      <c r="N298" s="54" t="s">
        <v>78</v>
      </c>
      <c r="O298" s="54" t="s">
        <v>78</v>
      </c>
      <c r="P298" s="54" t="s">
        <v>47</v>
      </c>
      <c r="Q298" s="54" t="s">
        <v>47</v>
      </c>
      <c r="R298" s="54" t="s">
        <v>47</v>
      </c>
      <c r="AV298" s="54" t="s">
        <v>47</v>
      </c>
      <c r="AW298" s="54" t="s">
        <v>47</v>
      </c>
      <c r="AX298" s="54" t="s">
        <v>47</v>
      </c>
      <c r="AY298" s="54" t="s">
        <v>47</v>
      </c>
      <c r="AZ298" s="54" t="s">
        <v>47</v>
      </c>
    </row>
    <row r="299" spans="1:52" ht="30" customHeight="1">
      <c r="A299" s="61"/>
      <c r="B299" s="61"/>
      <c r="C299" s="61"/>
      <c r="D299" s="61"/>
      <c r="E299" s="62"/>
      <c r="F299" s="63"/>
      <c r="G299" s="62"/>
      <c r="H299" s="63"/>
      <c r="I299" s="62"/>
      <c r="J299" s="63"/>
      <c r="K299" s="62"/>
      <c r="L299" s="63"/>
      <c r="M299" s="61"/>
    </row>
    <row r="300" spans="1:52" ht="30" customHeight="1">
      <c r="A300" s="55" t="s">
        <v>1478</v>
      </c>
      <c r="B300" s="56"/>
      <c r="C300" s="56"/>
      <c r="D300" s="56"/>
      <c r="E300" s="57"/>
      <c r="F300" s="58"/>
      <c r="G300" s="57"/>
      <c r="H300" s="58"/>
      <c r="I300" s="57"/>
      <c r="J300" s="58"/>
      <c r="K300" s="57"/>
      <c r="L300" s="58"/>
      <c r="M300" s="59"/>
      <c r="N300" s="54" t="s">
        <v>8001</v>
      </c>
    </row>
    <row r="301" spans="1:52" ht="30" customHeight="1">
      <c r="A301" s="60" t="s">
        <v>1479</v>
      </c>
      <c r="B301" s="60" t="s">
        <v>1480</v>
      </c>
      <c r="C301" s="60" t="s">
        <v>168</v>
      </c>
      <c r="D301" s="61">
        <v>1.4E-2</v>
      </c>
      <c r="E301" s="62"/>
      <c r="F301" s="63"/>
      <c r="G301" s="62"/>
      <c r="H301" s="63"/>
      <c r="I301" s="62"/>
      <c r="J301" s="63"/>
      <c r="K301" s="62"/>
      <c r="L301" s="63"/>
      <c r="M301" s="60" t="s">
        <v>1481</v>
      </c>
      <c r="N301" s="54" t="s">
        <v>8001</v>
      </c>
      <c r="O301" s="54" t="s">
        <v>9224</v>
      </c>
      <c r="P301" s="54" t="s">
        <v>56</v>
      </c>
      <c r="Q301" s="54" t="s">
        <v>56</v>
      </c>
      <c r="R301" s="54" t="s">
        <v>55</v>
      </c>
      <c r="AV301" s="54" t="s">
        <v>47</v>
      </c>
      <c r="AW301" s="54" t="s">
        <v>9225</v>
      </c>
      <c r="AX301" s="54" t="s">
        <v>47</v>
      </c>
      <c r="AY301" s="54" t="s">
        <v>47</v>
      </c>
      <c r="AZ301" s="54" t="s">
        <v>47</v>
      </c>
    </row>
    <row r="302" spans="1:52" ht="30" customHeight="1">
      <c r="A302" s="60" t="s">
        <v>1482</v>
      </c>
      <c r="B302" s="60" t="s">
        <v>1264</v>
      </c>
      <c r="C302" s="60" t="s">
        <v>1265</v>
      </c>
      <c r="D302" s="61">
        <v>0.15</v>
      </c>
      <c r="E302" s="62"/>
      <c r="F302" s="63"/>
      <c r="G302" s="62"/>
      <c r="H302" s="63"/>
      <c r="I302" s="62"/>
      <c r="J302" s="63"/>
      <c r="K302" s="62"/>
      <c r="L302" s="63"/>
      <c r="M302" s="60" t="s">
        <v>1483</v>
      </c>
      <c r="N302" s="54" t="s">
        <v>8001</v>
      </c>
      <c r="O302" s="54" t="s">
        <v>9226</v>
      </c>
      <c r="P302" s="54" t="s">
        <v>56</v>
      </c>
      <c r="Q302" s="54" t="s">
        <v>56</v>
      </c>
      <c r="R302" s="54" t="s">
        <v>55</v>
      </c>
      <c r="AV302" s="54" t="s">
        <v>47</v>
      </c>
      <c r="AW302" s="54" t="s">
        <v>9227</v>
      </c>
      <c r="AX302" s="54" t="s">
        <v>47</v>
      </c>
      <c r="AY302" s="54" t="s">
        <v>47</v>
      </c>
      <c r="AZ302" s="54" t="s">
        <v>47</v>
      </c>
    </row>
    <row r="303" spans="1:52" ht="30" customHeight="1">
      <c r="A303" s="60" t="s">
        <v>1366</v>
      </c>
      <c r="B303" s="60" t="s">
        <v>1264</v>
      </c>
      <c r="C303" s="60" t="s">
        <v>1265</v>
      </c>
      <c r="D303" s="61">
        <v>0.3</v>
      </c>
      <c r="E303" s="62"/>
      <c r="F303" s="63"/>
      <c r="G303" s="62"/>
      <c r="H303" s="63"/>
      <c r="I303" s="62"/>
      <c r="J303" s="63"/>
      <c r="K303" s="62"/>
      <c r="L303" s="63"/>
      <c r="M303" s="60" t="s">
        <v>1415</v>
      </c>
      <c r="N303" s="54" t="s">
        <v>8001</v>
      </c>
      <c r="O303" s="54" t="s">
        <v>9071</v>
      </c>
      <c r="P303" s="54" t="s">
        <v>56</v>
      </c>
      <c r="Q303" s="54" t="s">
        <v>56</v>
      </c>
      <c r="R303" s="54" t="s">
        <v>55</v>
      </c>
      <c r="AV303" s="54" t="s">
        <v>47</v>
      </c>
      <c r="AW303" s="54" t="s">
        <v>9228</v>
      </c>
      <c r="AX303" s="54" t="s">
        <v>47</v>
      </c>
      <c r="AY303" s="54" t="s">
        <v>47</v>
      </c>
      <c r="AZ303" s="54" t="s">
        <v>47</v>
      </c>
    </row>
    <row r="304" spans="1:52" ht="30" customHeight="1">
      <c r="A304" s="60" t="s">
        <v>1267</v>
      </c>
      <c r="B304" s="60" t="s">
        <v>47</v>
      </c>
      <c r="C304" s="60" t="s">
        <v>47</v>
      </c>
      <c r="D304" s="61"/>
      <c r="E304" s="62"/>
      <c r="F304" s="63"/>
      <c r="G304" s="62"/>
      <c r="H304" s="63"/>
      <c r="I304" s="62"/>
      <c r="J304" s="63"/>
      <c r="K304" s="62"/>
      <c r="L304" s="63"/>
      <c r="M304" s="60" t="s">
        <v>47</v>
      </c>
      <c r="N304" s="54" t="s">
        <v>78</v>
      </c>
      <c r="O304" s="54" t="s">
        <v>78</v>
      </c>
      <c r="P304" s="54" t="s">
        <v>47</v>
      </c>
      <c r="Q304" s="54" t="s">
        <v>47</v>
      </c>
      <c r="R304" s="54" t="s">
        <v>47</v>
      </c>
      <c r="AV304" s="54" t="s">
        <v>47</v>
      </c>
      <c r="AW304" s="54" t="s">
        <v>47</v>
      </c>
      <c r="AX304" s="54" t="s">
        <v>47</v>
      </c>
      <c r="AY304" s="54" t="s">
        <v>47</v>
      </c>
      <c r="AZ304" s="54" t="s">
        <v>47</v>
      </c>
    </row>
    <row r="305" spans="1:52" ht="30" customHeight="1">
      <c r="A305" s="61"/>
      <c r="B305" s="61"/>
      <c r="C305" s="61"/>
      <c r="D305" s="61"/>
      <c r="E305" s="62"/>
      <c r="F305" s="63"/>
      <c r="G305" s="62"/>
      <c r="H305" s="63"/>
      <c r="I305" s="62"/>
      <c r="J305" s="63"/>
      <c r="K305" s="62"/>
      <c r="L305" s="63"/>
      <c r="M305" s="61"/>
    </row>
    <row r="306" spans="1:52" ht="30" customHeight="1">
      <c r="A306" s="55" t="s">
        <v>1484</v>
      </c>
      <c r="B306" s="56"/>
      <c r="C306" s="56"/>
      <c r="D306" s="56"/>
      <c r="E306" s="57"/>
      <c r="F306" s="58"/>
      <c r="G306" s="57"/>
      <c r="H306" s="58"/>
      <c r="I306" s="57"/>
      <c r="J306" s="58"/>
      <c r="K306" s="57"/>
      <c r="L306" s="58"/>
      <c r="M306" s="59"/>
      <c r="N306" s="54" t="s">
        <v>8003</v>
      </c>
    </row>
    <row r="307" spans="1:52" ht="30" customHeight="1">
      <c r="A307" s="60" t="s">
        <v>1479</v>
      </c>
      <c r="B307" s="60" t="s">
        <v>1480</v>
      </c>
      <c r="C307" s="60" t="s">
        <v>168</v>
      </c>
      <c r="D307" s="61">
        <v>2.1999999999999999E-2</v>
      </c>
      <c r="E307" s="62"/>
      <c r="F307" s="63"/>
      <c r="G307" s="62"/>
      <c r="H307" s="63"/>
      <c r="I307" s="62"/>
      <c r="J307" s="63"/>
      <c r="K307" s="62"/>
      <c r="L307" s="63"/>
      <c r="M307" s="60" t="s">
        <v>1481</v>
      </c>
      <c r="N307" s="54" t="s">
        <v>8003</v>
      </c>
      <c r="O307" s="54" t="s">
        <v>9224</v>
      </c>
      <c r="P307" s="54" t="s">
        <v>56</v>
      </c>
      <c r="Q307" s="54" t="s">
        <v>56</v>
      </c>
      <c r="R307" s="54" t="s">
        <v>55</v>
      </c>
      <c r="AV307" s="54" t="s">
        <v>47</v>
      </c>
      <c r="AW307" s="54" t="s">
        <v>9229</v>
      </c>
      <c r="AX307" s="54" t="s">
        <v>47</v>
      </c>
      <c r="AY307" s="54" t="s">
        <v>47</v>
      </c>
      <c r="AZ307" s="54" t="s">
        <v>47</v>
      </c>
    </row>
    <row r="308" spans="1:52" ht="30" customHeight="1">
      <c r="A308" s="60" t="s">
        <v>1482</v>
      </c>
      <c r="B308" s="60" t="s">
        <v>1264</v>
      </c>
      <c r="C308" s="60" t="s">
        <v>1265</v>
      </c>
      <c r="D308" s="61">
        <v>0.3</v>
      </c>
      <c r="E308" s="62"/>
      <c r="F308" s="63"/>
      <c r="G308" s="62"/>
      <c r="H308" s="63"/>
      <c r="I308" s="62"/>
      <c r="J308" s="63"/>
      <c r="K308" s="62"/>
      <c r="L308" s="63"/>
      <c r="M308" s="60" t="s">
        <v>1483</v>
      </c>
      <c r="N308" s="54" t="s">
        <v>8003</v>
      </c>
      <c r="O308" s="54" t="s">
        <v>9226</v>
      </c>
      <c r="P308" s="54" t="s">
        <v>56</v>
      </c>
      <c r="Q308" s="54" t="s">
        <v>56</v>
      </c>
      <c r="R308" s="54" t="s">
        <v>55</v>
      </c>
      <c r="AV308" s="54" t="s">
        <v>47</v>
      </c>
      <c r="AW308" s="54" t="s">
        <v>9230</v>
      </c>
      <c r="AX308" s="54" t="s">
        <v>47</v>
      </c>
      <c r="AY308" s="54" t="s">
        <v>47</v>
      </c>
      <c r="AZ308" s="54" t="s">
        <v>47</v>
      </c>
    </row>
    <row r="309" spans="1:52" ht="30" customHeight="1">
      <c r="A309" s="60" t="s">
        <v>1366</v>
      </c>
      <c r="B309" s="60" t="s">
        <v>1264</v>
      </c>
      <c r="C309" s="60" t="s">
        <v>1265</v>
      </c>
      <c r="D309" s="61">
        <v>0.45</v>
      </c>
      <c r="E309" s="62"/>
      <c r="F309" s="63"/>
      <c r="G309" s="62"/>
      <c r="H309" s="63"/>
      <c r="I309" s="62"/>
      <c r="J309" s="63"/>
      <c r="K309" s="62"/>
      <c r="L309" s="63"/>
      <c r="M309" s="60" t="s">
        <v>1415</v>
      </c>
      <c r="N309" s="54" t="s">
        <v>8003</v>
      </c>
      <c r="O309" s="54" t="s">
        <v>9071</v>
      </c>
      <c r="P309" s="54" t="s">
        <v>56</v>
      </c>
      <c r="Q309" s="54" t="s">
        <v>56</v>
      </c>
      <c r="R309" s="54" t="s">
        <v>55</v>
      </c>
      <c r="AV309" s="54" t="s">
        <v>47</v>
      </c>
      <c r="AW309" s="54" t="s">
        <v>9231</v>
      </c>
      <c r="AX309" s="54" t="s">
        <v>47</v>
      </c>
      <c r="AY309" s="54" t="s">
        <v>47</v>
      </c>
      <c r="AZ309" s="54" t="s">
        <v>47</v>
      </c>
    </row>
    <row r="310" spans="1:52" ht="30" customHeight="1">
      <c r="A310" s="60" t="s">
        <v>1267</v>
      </c>
      <c r="B310" s="60" t="s">
        <v>47</v>
      </c>
      <c r="C310" s="60" t="s">
        <v>47</v>
      </c>
      <c r="D310" s="61"/>
      <c r="E310" s="62"/>
      <c r="F310" s="63"/>
      <c r="G310" s="62"/>
      <c r="H310" s="63"/>
      <c r="I310" s="62"/>
      <c r="J310" s="63"/>
      <c r="K310" s="62"/>
      <c r="L310" s="63"/>
      <c r="M310" s="60" t="s">
        <v>47</v>
      </c>
      <c r="N310" s="54" t="s">
        <v>78</v>
      </c>
      <c r="O310" s="54" t="s">
        <v>78</v>
      </c>
      <c r="P310" s="54" t="s">
        <v>47</v>
      </c>
      <c r="Q310" s="54" t="s">
        <v>47</v>
      </c>
      <c r="R310" s="54" t="s">
        <v>47</v>
      </c>
      <c r="AV310" s="54" t="s">
        <v>47</v>
      </c>
      <c r="AW310" s="54" t="s">
        <v>47</v>
      </c>
      <c r="AX310" s="54" t="s">
        <v>47</v>
      </c>
      <c r="AY310" s="54" t="s">
        <v>47</v>
      </c>
      <c r="AZ310" s="54" t="s">
        <v>47</v>
      </c>
    </row>
    <row r="311" spans="1:52" ht="30" customHeight="1">
      <c r="A311" s="61"/>
      <c r="B311" s="61"/>
      <c r="C311" s="61"/>
      <c r="D311" s="61"/>
      <c r="E311" s="62"/>
      <c r="F311" s="63"/>
      <c r="G311" s="62"/>
      <c r="H311" s="63"/>
      <c r="I311" s="62"/>
      <c r="J311" s="63"/>
      <c r="K311" s="62"/>
      <c r="L311" s="63"/>
      <c r="M311" s="61"/>
    </row>
    <row r="312" spans="1:52" ht="30" customHeight="1">
      <c r="A312" s="55" t="s">
        <v>1485</v>
      </c>
      <c r="B312" s="56"/>
      <c r="C312" s="56"/>
      <c r="D312" s="56"/>
      <c r="E312" s="57"/>
      <c r="F312" s="58"/>
      <c r="G312" s="57"/>
      <c r="H312" s="58"/>
      <c r="I312" s="57"/>
      <c r="J312" s="58"/>
      <c r="K312" s="57"/>
      <c r="L312" s="58"/>
      <c r="M312" s="59"/>
      <c r="N312" s="54" t="s">
        <v>8005</v>
      </c>
    </row>
    <row r="313" spans="1:52" ht="30" customHeight="1">
      <c r="A313" s="60" t="s">
        <v>1486</v>
      </c>
      <c r="B313" s="60" t="s">
        <v>1264</v>
      </c>
      <c r="C313" s="60" t="s">
        <v>1265</v>
      </c>
      <c r="D313" s="61">
        <v>4.5999999999999999E-2</v>
      </c>
      <c r="E313" s="62"/>
      <c r="F313" s="63"/>
      <c r="G313" s="62"/>
      <c r="H313" s="63"/>
      <c r="I313" s="62"/>
      <c r="J313" s="63"/>
      <c r="K313" s="62"/>
      <c r="L313" s="63"/>
      <c r="M313" s="60" t="s">
        <v>1487</v>
      </c>
      <c r="N313" s="54" t="s">
        <v>8005</v>
      </c>
      <c r="O313" s="54" t="s">
        <v>9232</v>
      </c>
      <c r="P313" s="54" t="s">
        <v>56</v>
      </c>
      <c r="Q313" s="54" t="s">
        <v>56</v>
      </c>
      <c r="R313" s="54" t="s">
        <v>55</v>
      </c>
      <c r="AV313" s="54" t="s">
        <v>47</v>
      </c>
      <c r="AW313" s="54" t="s">
        <v>9233</v>
      </c>
      <c r="AX313" s="54" t="s">
        <v>47</v>
      </c>
      <c r="AY313" s="54" t="s">
        <v>47</v>
      </c>
      <c r="AZ313" s="54" t="s">
        <v>47</v>
      </c>
    </row>
    <row r="314" spans="1:52" ht="30" customHeight="1">
      <c r="A314" s="60" t="s">
        <v>1366</v>
      </c>
      <c r="B314" s="60" t="s">
        <v>1264</v>
      </c>
      <c r="C314" s="60" t="s">
        <v>1265</v>
      </c>
      <c r="D314" s="61">
        <v>1.4999999999999999E-2</v>
      </c>
      <c r="E314" s="62"/>
      <c r="F314" s="63"/>
      <c r="G314" s="62"/>
      <c r="H314" s="63"/>
      <c r="I314" s="62"/>
      <c r="J314" s="63"/>
      <c r="K314" s="62"/>
      <c r="L314" s="63"/>
      <c r="M314" s="60" t="s">
        <v>1415</v>
      </c>
      <c r="N314" s="54" t="s">
        <v>8005</v>
      </c>
      <c r="O314" s="54" t="s">
        <v>9071</v>
      </c>
      <c r="P314" s="54" t="s">
        <v>56</v>
      </c>
      <c r="Q314" s="54" t="s">
        <v>56</v>
      </c>
      <c r="R314" s="54" t="s">
        <v>55</v>
      </c>
      <c r="AV314" s="54" t="s">
        <v>47</v>
      </c>
      <c r="AW314" s="54" t="s">
        <v>9234</v>
      </c>
      <c r="AX314" s="54" t="s">
        <v>47</v>
      </c>
      <c r="AY314" s="54" t="s">
        <v>47</v>
      </c>
      <c r="AZ314" s="54" t="s">
        <v>47</v>
      </c>
    </row>
    <row r="315" spans="1:52" ht="30" customHeight="1">
      <c r="A315" s="60" t="s">
        <v>1488</v>
      </c>
      <c r="B315" s="60" t="s">
        <v>1489</v>
      </c>
      <c r="C315" s="60" t="s">
        <v>1450</v>
      </c>
      <c r="D315" s="61">
        <v>0.122</v>
      </c>
      <c r="E315" s="62"/>
      <c r="F315" s="63"/>
      <c r="G315" s="62"/>
      <c r="H315" s="63"/>
      <c r="I315" s="62"/>
      <c r="J315" s="63"/>
      <c r="K315" s="62"/>
      <c r="L315" s="63"/>
      <c r="M315" s="60" t="s">
        <v>1490</v>
      </c>
      <c r="N315" s="54" t="s">
        <v>8005</v>
      </c>
      <c r="O315" s="54" t="s">
        <v>9235</v>
      </c>
      <c r="P315" s="54" t="s">
        <v>56</v>
      </c>
      <c r="Q315" s="54" t="s">
        <v>56</v>
      </c>
      <c r="R315" s="54" t="s">
        <v>55</v>
      </c>
      <c r="V315" s="50">
        <v>1</v>
      </c>
      <c r="AV315" s="54" t="s">
        <v>47</v>
      </c>
      <c r="AW315" s="54" t="s">
        <v>9236</v>
      </c>
      <c r="AX315" s="54" t="s">
        <v>47</v>
      </c>
      <c r="AY315" s="54" t="s">
        <v>47</v>
      </c>
      <c r="AZ315" s="54" t="s">
        <v>47</v>
      </c>
    </row>
    <row r="316" spans="1:52" ht="30" customHeight="1">
      <c r="A316" s="60" t="s">
        <v>1261</v>
      </c>
      <c r="B316" s="60" t="s">
        <v>1491</v>
      </c>
      <c r="C316" s="60" t="s">
        <v>352</v>
      </c>
      <c r="D316" s="61">
        <v>1</v>
      </c>
      <c r="E316" s="62"/>
      <c r="F316" s="63"/>
      <c r="G316" s="62"/>
      <c r="H316" s="63"/>
      <c r="I316" s="62"/>
      <c r="J316" s="63"/>
      <c r="K316" s="62"/>
      <c r="L316" s="63"/>
      <c r="M316" s="60" t="s">
        <v>47</v>
      </c>
      <c r="N316" s="54" t="s">
        <v>8005</v>
      </c>
      <c r="O316" s="54" t="s">
        <v>8795</v>
      </c>
      <c r="P316" s="54" t="s">
        <v>56</v>
      </c>
      <c r="Q316" s="54" t="s">
        <v>56</v>
      </c>
      <c r="R316" s="54" t="s">
        <v>56</v>
      </c>
      <c r="S316" s="50">
        <v>0</v>
      </c>
      <c r="T316" s="50">
        <v>0</v>
      </c>
      <c r="U316" s="50">
        <v>0.05</v>
      </c>
      <c r="AV316" s="54" t="s">
        <v>47</v>
      </c>
      <c r="AW316" s="54" t="s">
        <v>9237</v>
      </c>
      <c r="AX316" s="54" t="s">
        <v>47</v>
      </c>
      <c r="AY316" s="54" t="s">
        <v>47</v>
      </c>
      <c r="AZ316" s="54" t="s">
        <v>47</v>
      </c>
    </row>
    <row r="317" spans="1:52" ht="30" customHeight="1">
      <c r="A317" s="60" t="s">
        <v>1267</v>
      </c>
      <c r="B317" s="60" t="s">
        <v>47</v>
      </c>
      <c r="C317" s="60" t="s">
        <v>47</v>
      </c>
      <c r="D317" s="61"/>
      <c r="E317" s="62"/>
      <c r="F317" s="63"/>
      <c r="G317" s="62"/>
      <c r="H317" s="63"/>
      <c r="I317" s="62"/>
      <c r="J317" s="63"/>
      <c r="K317" s="62"/>
      <c r="L317" s="63"/>
      <c r="M317" s="60" t="s">
        <v>47</v>
      </c>
      <c r="N317" s="54" t="s">
        <v>78</v>
      </c>
      <c r="O317" s="54" t="s">
        <v>78</v>
      </c>
      <c r="P317" s="54" t="s">
        <v>47</v>
      </c>
      <c r="Q317" s="54" t="s">
        <v>47</v>
      </c>
      <c r="R317" s="54" t="s">
        <v>47</v>
      </c>
      <c r="AV317" s="54" t="s">
        <v>47</v>
      </c>
      <c r="AW317" s="54" t="s">
        <v>47</v>
      </c>
      <c r="AX317" s="54" t="s">
        <v>47</v>
      </c>
      <c r="AY317" s="54" t="s">
        <v>47</v>
      </c>
      <c r="AZ317" s="54" t="s">
        <v>47</v>
      </c>
    </row>
    <row r="318" spans="1:52" ht="30" customHeight="1">
      <c r="A318" s="61"/>
      <c r="B318" s="61"/>
      <c r="C318" s="61"/>
      <c r="D318" s="61"/>
      <c r="E318" s="62"/>
      <c r="F318" s="63"/>
      <c r="G318" s="62"/>
      <c r="H318" s="63"/>
      <c r="I318" s="62"/>
      <c r="J318" s="63"/>
      <c r="K318" s="62"/>
      <c r="L318" s="63"/>
      <c r="M318" s="61"/>
    </row>
    <row r="319" spans="1:52" ht="30" customHeight="1">
      <c r="A319" s="55" t="s">
        <v>1492</v>
      </c>
      <c r="B319" s="56"/>
      <c r="C319" s="56"/>
      <c r="D319" s="56"/>
      <c r="E319" s="57"/>
      <c r="F319" s="58"/>
      <c r="G319" s="57"/>
      <c r="H319" s="58"/>
      <c r="I319" s="57"/>
      <c r="J319" s="58"/>
      <c r="K319" s="57"/>
      <c r="L319" s="58"/>
      <c r="M319" s="59"/>
      <c r="N319" s="54" t="s">
        <v>8007</v>
      </c>
    </row>
    <row r="320" spans="1:52" ht="30" customHeight="1">
      <c r="A320" s="60" t="s">
        <v>1486</v>
      </c>
      <c r="B320" s="60" t="s">
        <v>1264</v>
      </c>
      <c r="C320" s="60" t="s">
        <v>1265</v>
      </c>
      <c r="D320" s="61">
        <v>5.5E-2</v>
      </c>
      <c r="E320" s="62"/>
      <c r="F320" s="63"/>
      <c r="G320" s="62"/>
      <c r="H320" s="63"/>
      <c r="I320" s="62"/>
      <c r="J320" s="63"/>
      <c r="K320" s="62"/>
      <c r="L320" s="63"/>
      <c r="M320" s="60" t="s">
        <v>1487</v>
      </c>
      <c r="N320" s="54" t="s">
        <v>8007</v>
      </c>
      <c r="O320" s="54" t="s">
        <v>9232</v>
      </c>
      <c r="P320" s="54" t="s">
        <v>56</v>
      </c>
      <c r="Q320" s="54" t="s">
        <v>56</v>
      </c>
      <c r="R320" s="54" t="s">
        <v>55</v>
      </c>
      <c r="AV320" s="54" t="s">
        <v>47</v>
      </c>
      <c r="AW320" s="54" t="s">
        <v>9238</v>
      </c>
      <c r="AX320" s="54" t="s">
        <v>47</v>
      </c>
      <c r="AY320" s="54" t="s">
        <v>47</v>
      </c>
      <c r="AZ320" s="54" t="s">
        <v>47</v>
      </c>
    </row>
    <row r="321" spans="1:52" ht="30" customHeight="1">
      <c r="A321" s="60" t="s">
        <v>1366</v>
      </c>
      <c r="B321" s="60" t="s">
        <v>1264</v>
      </c>
      <c r="C321" s="60" t="s">
        <v>1265</v>
      </c>
      <c r="D321" s="61">
        <v>1.7999999999999999E-2</v>
      </c>
      <c r="E321" s="62"/>
      <c r="F321" s="63"/>
      <c r="G321" s="62"/>
      <c r="H321" s="63"/>
      <c r="I321" s="62"/>
      <c r="J321" s="63"/>
      <c r="K321" s="62"/>
      <c r="L321" s="63"/>
      <c r="M321" s="60" t="s">
        <v>1415</v>
      </c>
      <c r="N321" s="54" t="s">
        <v>8007</v>
      </c>
      <c r="O321" s="54" t="s">
        <v>9071</v>
      </c>
      <c r="P321" s="54" t="s">
        <v>56</v>
      </c>
      <c r="Q321" s="54" t="s">
        <v>56</v>
      </c>
      <c r="R321" s="54" t="s">
        <v>55</v>
      </c>
      <c r="AV321" s="54" t="s">
        <v>47</v>
      </c>
      <c r="AW321" s="54" t="s">
        <v>9239</v>
      </c>
      <c r="AX321" s="54" t="s">
        <v>47</v>
      </c>
      <c r="AY321" s="54" t="s">
        <v>47</v>
      </c>
      <c r="AZ321" s="54" t="s">
        <v>47</v>
      </c>
    </row>
    <row r="322" spans="1:52" ht="30" customHeight="1">
      <c r="A322" s="60" t="s">
        <v>1488</v>
      </c>
      <c r="B322" s="60" t="s">
        <v>1489</v>
      </c>
      <c r="C322" s="60" t="s">
        <v>1450</v>
      </c>
      <c r="D322" s="61">
        <v>0.13400000000000001</v>
      </c>
      <c r="E322" s="62"/>
      <c r="F322" s="63"/>
      <c r="G322" s="62"/>
      <c r="H322" s="63"/>
      <c r="I322" s="62"/>
      <c r="J322" s="63"/>
      <c r="K322" s="62"/>
      <c r="L322" s="63"/>
      <c r="M322" s="60" t="s">
        <v>1490</v>
      </c>
      <c r="N322" s="54" t="s">
        <v>8007</v>
      </c>
      <c r="O322" s="54" t="s">
        <v>9235</v>
      </c>
      <c r="P322" s="54" t="s">
        <v>56</v>
      </c>
      <c r="Q322" s="54" t="s">
        <v>56</v>
      </c>
      <c r="R322" s="54" t="s">
        <v>55</v>
      </c>
      <c r="V322" s="50">
        <v>1</v>
      </c>
      <c r="AV322" s="54" t="s">
        <v>47</v>
      </c>
      <c r="AW322" s="54" t="s">
        <v>9240</v>
      </c>
      <c r="AX322" s="54" t="s">
        <v>47</v>
      </c>
      <c r="AY322" s="54" t="s">
        <v>47</v>
      </c>
      <c r="AZ322" s="54" t="s">
        <v>47</v>
      </c>
    </row>
    <row r="323" spans="1:52" ht="30" customHeight="1">
      <c r="A323" s="60" t="s">
        <v>1261</v>
      </c>
      <c r="B323" s="60" t="s">
        <v>1491</v>
      </c>
      <c r="C323" s="60" t="s">
        <v>352</v>
      </c>
      <c r="D323" s="61">
        <v>1</v>
      </c>
      <c r="E323" s="62"/>
      <c r="F323" s="63"/>
      <c r="G323" s="62"/>
      <c r="H323" s="63"/>
      <c r="I323" s="62"/>
      <c r="J323" s="63"/>
      <c r="K323" s="62"/>
      <c r="L323" s="63"/>
      <c r="M323" s="60" t="s">
        <v>47</v>
      </c>
      <c r="N323" s="54" t="s">
        <v>8007</v>
      </c>
      <c r="O323" s="54" t="s">
        <v>8795</v>
      </c>
      <c r="P323" s="54" t="s">
        <v>56</v>
      </c>
      <c r="Q323" s="54" t="s">
        <v>56</v>
      </c>
      <c r="R323" s="54" t="s">
        <v>56</v>
      </c>
      <c r="S323" s="50">
        <v>0</v>
      </c>
      <c r="T323" s="50">
        <v>0</v>
      </c>
      <c r="U323" s="50">
        <v>0.05</v>
      </c>
      <c r="AV323" s="54" t="s">
        <v>47</v>
      </c>
      <c r="AW323" s="54" t="s">
        <v>9241</v>
      </c>
      <c r="AX323" s="54" t="s">
        <v>47</v>
      </c>
      <c r="AY323" s="54" t="s">
        <v>47</v>
      </c>
      <c r="AZ323" s="54" t="s">
        <v>47</v>
      </c>
    </row>
    <row r="324" spans="1:52" ht="30" customHeight="1">
      <c r="A324" s="60" t="s">
        <v>1267</v>
      </c>
      <c r="B324" s="60" t="s">
        <v>47</v>
      </c>
      <c r="C324" s="60" t="s">
        <v>47</v>
      </c>
      <c r="D324" s="61"/>
      <c r="E324" s="62"/>
      <c r="F324" s="63"/>
      <c r="G324" s="62"/>
      <c r="H324" s="63"/>
      <c r="I324" s="62"/>
      <c r="J324" s="63"/>
      <c r="K324" s="62"/>
      <c r="L324" s="63"/>
      <c r="M324" s="60" t="s">
        <v>47</v>
      </c>
      <c r="N324" s="54" t="s">
        <v>78</v>
      </c>
      <c r="O324" s="54" t="s">
        <v>78</v>
      </c>
      <c r="P324" s="54" t="s">
        <v>47</v>
      </c>
      <c r="Q324" s="54" t="s">
        <v>47</v>
      </c>
      <c r="R324" s="54" t="s">
        <v>47</v>
      </c>
      <c r="AV324" s="54" t="s">
        <v>47</v>
      </c>
      <c r="AW324" s="54" t="s">
        <v>47</v>
      </c>
      <c r="AX324" s="54" t="s">
        <v>47</v>
      </c>
      <c r="AY324" s="54" t="s">
        <v>47</v>
      </c>
      <c r="AZ324" s="54" t="s">
        <v>47</v>
      </c>
    </row>
    <row r="325" spans="1:52" ht="30" customHeight="1">
      <c r="A325" s="61"/>
      <c r="B325" s="61"/>
      <c r="C325" s="61"/>
      <c r="D325" s="61"/>
      <c r="E325" s="62"/>
      <c r="F325" s="63"/>
      <c r="G325" s="62"/>
      <c r="H325" s="63"/>
      <c r="I325" s="62"/>
      <c r="J325" s="63"/>
      <c r="K325" s="62"/>
      <c r="L325" s="63"/>
      <c r="M325" s="61"/>
    </row>
    <row r="326" spans="1:52" ht="30" customHeight="1">
      <c r="A326" s="55" t="s">
        <v>1493</v>
      </c>
      <c r="B326" s="56"/>
      <c r="C326" s="56"/>
      <c r="D326" s="56"/>
      <c r="E326" s="57"/>
      <c r="F326" s="58"/>
      <c r="G326" s="57"/>
      <c r="H326" s="58"/>
      <c r="I326" s="57"/>
      <c r="J326" s="58"/>
      <c r="K326" s="57"/>
      <c r="L326" s="58"/>
      <c r="M326" s="59"/>
      <c r="N326" s="54" t="s">
        <v>8863</v>
      </c>
    </row>
    <row r="327" spans="1:52" ht="30" customHeight="1">
      <c r="A327" s="60" t="s">
        <v>1486</v>
      </c>
      <c r="B327" s="60" t="s">
        <v>1264</v>
      </c>
      <c r="C327" s="60" t="s">
        <v>1265</v>
      </c>
      <c r="D327" s="61">
        <v>0.441</v>
      </c>
      <c r="E327" s="62"/>
      <c r="F327" s="63"/>
      <c r="G327" s="62"/>
      <c r="H327" s="63"/>
      <c r="I327" s="62"/>
      <c r="J327" s="63"/>
      <c r="K327" s="62"/>
      <c r="L327" s="63"/>
      <c r="M327" s="60" t="s">
        <v>1487</v>
      </c>
      <c r="N327" s="54" t="s">
        <v>8863</v>
      </c>
      <c r="O327" s="54" t="s">
        <v>9232</v>
      </c>
      <c r="P327" s="54" t="s">
        <v>56</v>
      </c>
      <c r="Q327" s="54" t="s">
        <v>56</v>
      </c>
      <c r="R327" s="54" t="s">
        <v>55</v>
      </c>
      <c r="AV327" s="54" t="s">
        <v>47</v>
      </c>
      <c r="AW327" s="54" t="s">
        <v>9242</v>
      </c>
      <c r="AX327" s="54" t="s">
        <v>47</v>
      </c>
      <c r="AY327" s="54" t="s">
        <v>47</v>
      </c>
      <c r="AZ327" s="54" t="s">
        <v>47</v>
      </c>
    </row>
    <row r="328" spans="1:52" ht="30" customHeight="1">
      <c r="A328" s="60" t="s">
        <v>1366</v>
      </c>
      <c r="B328" s="60" t="s">
        <v>1264</v>
      </c>
      <c r="C328" s="60" t="s">
        <v>1265</v>
      </c>
      <c r="D328" s="61">
        <v>0.21029999999999999</v>
      </c>
      <c r="E328" s="62"/>
      <c r="F328" s="63"/>
      <c r="G328" s="62"/>
      <c r="H328" s="63"/>
      <c r="I328" s="62"/>
      <c r="J328" s="63"/>
      <c r="K328" s="62"/>
      <c r="L328" s="63"/>
      <c r="M328" s="60" t="s">
        <v>1415</v>
      </c>
      <c r="N328" s="54" t="s">
        <v>8863</v>
      </c>
      <c r="O328" s="54" t="s">
        <v>9071</v>
      </c>
      <c r="P328" s="54" t="s">
        <v>56</v>
      </c>
      <c r="Q328" s="54" t="s">
        <v>56</v>
      </c>
      <c r="R328" s="54" t="s">
        <v>55</v>
      </c>
      <c r="AV328" s="54" t="s">
        <v>47</v>
      </c>
      <c r="AW328" s="54" t="s">
        <v>9243</v>
      </c>
      <c r="AX328" s="54" t="s">
        <v>47</v>
      </c>
      <c r="AY328" s="54" t="s">
        <v>47</v>
      </c>
      <c r="AZ328" s="54" t="s">
        <v>47</v>
      </c>
    </row>
    <row r="329" spans="1:52" ht="30" customHeight="1">
      <c r="A329" s="60" t="s">
        <v>1267</v>
      </c>
      <c r="B329" s="60" t="s">
        <v>47</v>
      </c>
      <c r="C329" s="60" t="s">
        <v>47</v>
      </c>
      <c r="D329" s="61"/>
      <c r="E329" s="62"/>
      <c r="F329" s="63"/>
      <c r="G329" s="62"/>
      <c r="H329" s="63"/>
      <c r="I329" s="62"/>
      <c r="J329" s="63"/>
      <c r="K329" s="62"/>
      <c r="L329" s="63"/>
      <c r="M329" s="60" t="s">
        <v>47</v>
      </c>
      <c r="N329" s="54" t="s">
        <v>78</v>
      </c>
      <c r="O329" s="54" t="s">
        <v>78</v>
      </c>
      <c r="P329" s="54" t="s">
        <v>47</v>
      </c>
      <c r="Q329" s="54" t="s">
        <v>47</v>
      </c>
      <c r="R329" s="54" t="s">
        <v>47</v>
      </c>
      <c r="AV329" s="54" t="s">
        <v>47</v>
      </c>
      <c r="AW329" s="54" t="s">
        <v>47</v>
      </c>
      <c r="AX329" s="54" t="s">
        <v>47</v>
      </c>
      <c r="AY329" s="54" t="s">
        <v>47</v>
      </c>
      <c r="AZ329" s="54" t="s">
        <v>47</v>
      </c>
    </row>
    <row r="330" spans="1:52" ht="30" customHeight="1">
      <c r="A330" s="61"/>
      <c r="B330" s="61"/>
      <c r="C330" s="61"/>
      <c r="D330" s="61"/>
      <c r="E330" s="62"/>
      <c r="F330" s="63"/>
      <c r="G330" s="62"/>
      <c r="H330" s="63"/>
      <c r="I330" s="62"/>
      <c r="J330" s="63"/>
      <c r="K330" s="62"/>
      <c r="L330" s="63"/>
      <c r="M330" s="61"/>
    </row>
    <row r="331" spans="1:52" ht="30" customHeight="1">
      <c r="A331" s="55" t="s">
        <v>1496</v>
      </c>
      <c r="B331" s="56"/>
      <c r="C331" s="56"/>
      <c r="D331" s="56"/>
      <c r="E331" s="57"/>
      <c r="F331" s="58"/>
      <c r="G331" s="57"/>
      <c r="H331" s="58"/>
      <c r="I331" s="57"/>
      <c r="J331" s="58"/>
      <c r="K331" s="57"/>
      <c r="L331" s="58"/>
      <c r="M331" s="59"/>
      <c r="N331" s="54" t="s">
        <v>8009</v>
      </c>
    </row>
    <row r="332" spans="1:52" ht="30" customHeight="1">
      <c r="A332" s="60" t="s">
        <v>1385</v>
      </c>
      <c r="B332" s="60" t="s">
        <v>1497</v>
      </c>
      <c r="C332" s="60" t="s">
        <v>1450</v>
      </c>
      <c r="D332" s="61">
        <v>6.7222999999999997</v>
      </c>
      <c r="E332" s="62"/>
      <c r="F332" s="63"/>
      <c r="G332" s="62"/>
      <c r="H332" s="63"/>
      <c r="I332" s="62"/>
      <c r="J332" s="63"/>
      <c r="K332" s="62"/>
      <c r="L332" s="63"/>
      <c r="M332" s="60" t="s">
        <v>1365</v>
      </c>
      <c r="N332" s="54" t="s">
        <v>47</v>
      </c>
      <c r="O332" s="54" t="s">
        <v>9244</v>
      </c>
      <c r="P332" s="54" t="s">
        <v>56</v>
      </c>
      <c r="Q332" s="54" t="s">
        <v>56</v>
      </c>
      <c r="R332" s="54" t="s">
        <v>55</v>
      </c>
      <c r="V332" s="50">
        <v>1</v>
      </c>
      <c r="AV332" s="54" t="s">
        <v>47</v>
      </c>
      <c r="AW332" s="54" t="s">
        <v>9245</v>
      </c>
      <c r="AX332" s="54" t="s">
        <v>47</v>
      </c>
      <c r="AY332" s="54" t="s">
        <v>1133</v>
      </c>
      <c r="AZ332" s="54" t="s">
        <v>47</v>
      </c>
    </row>
    <row r="333" spans="1:52" ht="30" customHeight="1">
      <c r="A333" s="60" t="s">
        <v>1385</v>
      </c>
      <c r="B333" s="60" t="s">
        <v>1498</v>
      </c>
      <c r="C333" s="60" t="s">
        <v>1450</v>
      </c>
      <c r="D333" s="61">
        <v>16.916599999999999</v>
      </c>
      <c r="E333" s="62"/>
      <c r="F333" s="63"/>
      <c r="G333" s="62"/>
      <c r="H333" s="63"/>
      <c r="I333" s="62"/>
      <c r="J333" s="63"/>
      <c r="K333" s="62"/>
      <c r="L333" s="63"/>
      <c r="M333" s="60" t="s">
        <v>1365</v>
      </c>
      <c r="N333" s="54" t="s">
        <v>47</v>
      </c>
      <c r="O333" s="54" t="s">
        <v>9246</v>
      </c>
      <c r="P333" s="54" t="s">
        <v>56</v>
      </c>
      <c r="Q333" s="54" t="s">
        <v>56</v>
      </c>
      <c r="R333" s="54" t="s">
        <v>55</v>
      </c>
      <c r="V333" s="50">
        <v>1</v>
      </c>
      <c r="AV333" s="54" t="s">
        <v>47</v>
      </c>
      <c r="AW333" s="54" t="s">
        <v>9247</v>
      </c>
      <c r="AX333" s="54" t="s">
        <v>47</v>
      </c>
      <c r="AY333" s="54" t="s">
        <v>1133</v>
      </c>
      <c r="AZ333" s="54" t="s">
        <v>47</v>
      </c>
    </row>
    <row r="334" spans="1:52" ht="30" customHeight="1">
      <c r="A334" s="60" t="s">
        <v>1385</v>
      </c>
      <c r="B334" s="60" t="s">
        <v>1499</v>
      </c>
      <c r="C334" s="60" t="s">
        <v>1450</v>
      </c>
      <c r="D334" s="61">
        <v>6.3437000000000001</v>
      </c>
      <c r="E334" s="62"/>
      <c r="F334" s="63"/>
      <c r="G334" s="62"/>
      <c r="H334" s="63"/>
      <c r="I334" s="62"/>
      <c r="J334" s="63"/>
      <c r="K334" s="62"/>
      <c r="L334" s="63"/>
      <c r="M334" s="60" t="s">
        <v>1365</v>
      </c>
      <c r="N334" s="54" t="s">
        <v>47</v>
      </c>
      <c r="O334" s="54" t="s">
        <v>9248</v>
      </c>
      <c r="P334" s="54" t="s">
        <v>56</v>
      </c>
      <c r="Q334" s="54" t="s">
        <v>56</v>
      </c>
      <c r="R334" s="54" t="s">
        <v>55</v>
      </c>
      <c r="V334" s="50">
        <v>1</v>
      </c>
      <c r="AV334" s="54" t="s">
        <v>47</v>
      </c>
      <c r="AW334" s="54" t="s">
        <v>9249</v>
      </c>
      <c r="AX334" s="54" t="s">
        <v>47</v>
      </c>
      <c r="AY334" s="54" t="s">
        <v>1133</v>
      </c>
      <c r="AZ334" s="54" t="s">
        <v>47</v>
      </c>
    </row>
    <row r="335" spans="1:52" ht="30" customHeight="1">
      <c r="A335" s="60" t="s">
        <v>1385</v>
      </c>
      <c r="B335" s="60" t="s">
        <v>1500</v>
      </c>
      <c r="C335" s="60" t="s">
        <v>1450</v>
      </c>
      <c r="D335" s="61">
        <v>2.2406999999999999</v>
      </c>
      <c r="E335" s="62"/>
      <c r="F335" s="63"/>
      <c r="G335" s="62"/>
      <c r="H335" s="63"/>
      <c r="I335" s="62"/>
      <c r="J335" s="63"/>
      <c r="K335" s="62"/>
      <c r="L335" s="63"/>
      <c r="M335" s="60" t="s">
        <v>1365</v>
      </c>
      <c r="N335" s="54" t="s">
        <v>47</v>
      </c>
      <c r="O335" s="54" t="s">
        <v>9250</v>
      </c>
      <c r="P335" s="54" t="s">
        <v>56</v>
      </c>
      <c r="Q335" s="54" t="s">
        <v>56</v>
      </c>
      <c r="R335" s="54" t="s">
        <v>55</v>
      </c>
      <c r="V335" s="50">
        <v>1</v>
      </c>
      <c r="AV335" s="54" t="s">
        <v>47</v>
      </c>
      <c r="AW335" s="54" t="s">
        <v>9251</v>
      </c>
      <c r="AX335" s="54" t="s">
        <v>47</v>
      </c>
      <c r="AY335" s="54" t="s">
        <v>1133</v>
      </c>
      <c r="AZ335" s="54" t="s">
        <v>47</v>
      </c>
    </row>
    <row r="336" spans="1:52" ht="30" customHeight="1">
      <c r="A336" s="60" t="s">
        <v>1501</v>
      </c>
      <c r="B336" s="60" t="s">
        <v>1502</v>
      </c>
      <c r="C336" s="60" t="s">
        <v>59</v>
      </c>
      <c r="D336" s="61">
        <v>2.2406999999999999</v>
      </c>
      <c r="E336" s="62"/>
      <c r="F336" s="63"/>
      <c r="G336" s="62"/>
      <c r="H336" s="63"/>
      <c r="I336" s="62"/>
      <c r="J336" s="63"/>
      <c r="K336" s="62"/>
      <c r="L336" s="63"/>
      <c r="M336" s="60" t="s">
        <v>1365</v>
      </c>
      <c r="N336" s="54" t="s">
        <v>47</v>
      </c>
      <c r="O336" s="54" t="s">
        <v>9252</v>
      </c>
      <c r="P336" s="54" t="s">
        <v>56</v>
      </c>
      <c r="Q336" s="54" t="s">
        <v>56</v>
      </c>
      <c r="R336" s="54" t="s">
        <v>55</v>
      </c>
      <c r="V336" s="50">
        <v>1</v>
      </c>
      <c r="AV336" s="54" t="s">
        <v>47</v>
      </c>
      <c r="AW336" s="54" t="s">
        <v>9253</v>
      </c>
      <c r="AX336" s="54" t="s">
        <v>47</v>
      </c>
      <c r="AY336" s="54" t="s">
        <v>1133</v>
      </c>
      <c r="AZ336" s="54" t="s">
        <v>47</v>
      </c>
    </row>
    <row r="337" spans="1:52" ht="30" customHeight="1">
      <c r="A337" s="60" t="s">
        <v>1503</v>
      </c>
      <c r="B337" s="60" t="s">
        <v>1504</v>
      </c>
      <c r="C337" s="60" t="s">
        <v>59</v>
      </c>
      <c r="D337" s="61">
        <v>2.2406999999999999</v>
      </c>
      <c r="E337" s="62"/>
      <c r="F337" s="63"/>
      <c r="G337" s="62"/>
      <c r="H337" s="63"/>
      <c r="I337" s="62"/>
      <c r="J337" s="63"/>
      <c r="K337" s="62"/>
      <c r="L337" s="63"/>
      <c r="M337" s="60" t="s">
        <v>1365</v>
      </c>
      <c r="N337" s="54" t="s">
        <v>47</v>
      </c>
      <c r="O337" s="54" t="s">
        <v>9254</v>
      </c>
      <c r="P337" s="54" t="s">
        <v>56</v>
      </c>
      <c r="Q337" s="54" t="s">
        <v>56</v>
      </c>
      <c r="R337" s="54" t="s">
        <v>55</v>
      </c>
      <c r="V337" s="50">
        <v>1</v>
      </c>
      <c r="AV337" s="54" t="s">
        <v>47</v>
      </c>
      <c r="AW337" s="54" t="s">
        <v>9255</v>
      </c>
      <c r="AX337" s="54" t="s">
        <v>47</v>
      </c>
      <c r="AY337" s="54" t="s">
        <v>1133</v>
      </c>
      <c r="AZ337" s="54" t="s">
        <v>47</v>
      </c>
    </row>
    <row r="338" spans="1:52" ht="30" customHeight="1">
      <c r="A338" s="60" t="s">
        <v>1505</v>
      </c>
      <c r="B338" s="60" t="s">
        <v>1506</v>
      </c>
      <c r="C338" s="60" t="s">
        <v>59</v>
      </c>
      <c r="D338" s="61">
        <v>0.6583</v>
      </c>
      <c r="E338" s="62"/>
      <c r="F338" s="63"/>
      <c r="G338" s="62"/>
      <c r="H338" s="63"/>
      <c r="I338" s="62"/>
      <c r="J338" s="63"/>
      <c r="K338" s="62"/>
      <c r="L338" s="63"/>
      <c r="M338" s="60" t="s">
        <v>1365</v>
      </c>
      <c r="N338" s="54" t="s">
        <v>47</v>
      </c>
      <c r="O338" s="54" t="s">
        <v>9256</v>
      </c>
      <c r="P338" s="54" t="s">
        <v>56</v>
      </c>
      <c r="Q338" s="54" t="s">
        <v>56</v>
      </c>
      <c r="R338" s="54" t="s">
        <v>55</v>
      </c>
      <c r="V338" s="50">
        <v>1</v>
      </c>
      <c r="AV338" s="54" t="s">
        <v>47</v>
      </c>
      <c r="AW338" s="54" t="s">
        <v>9257</v>
      </c>
      <c r="AX338" s="54" t="s">
        <v>47</v>
      </c>
      <c r="AY338" s="54" t="s">
        <v>1133</v>
      </c>
      <c r="AZ338" s="54" t="s">
        <v>47</v>
      </c>
    </row>
    <row r="339" spans="1:52" ht="30" customHeight="1">
      <c r="A339" s="60" t="s">
        <v>1507</v>
      </c>
      <c r="B339" s="60" t="s">
        <v>1508</v>
      </c>
      <c r="C339" s="60" t="s">
        <v>352</v>
      </c>
      <c r="D339" s="61">
        <v>1</v>
      </c>
      <c r="E339" s="62"/>
      <c r="F339" s="63"/>
      <c r="G339" s="62"/>
      <c r="H339" s="63"/>
      <c r="I339" s="62"/>
      <c r="J339" s="63"/>
      <c r="K339" s="62"/>
      <c r="L339" s="63"/>
      <c r="M339" s="60" t="s">
        <v>47</v>
      </c>
      <c r="N339" s="54" t="s">
        <v>8009</v>
      </c>
      <c r="O339" s="54" t="s">
        <v>8795</v>
      </c>
      <c r="P339" s="54" t="s">
        <v>56</v>
      </c>
      <c r="Q339" s="54" t="s">
        <v>56</v>
      </c>
      <c r="R339" s="54" t="s">
        <v>56</v>
      </c>
      <c r="S339" s="50">
        <v>0</v>
      </c>
      <c r="T339" s="50">
        <v>0</v>
      </c>
      <c r="U339" s="50">
        <v>0.06</v>
      </c>
      <c r="AV339" s="54" t="s">
        <v>47</v>
      </c>
      <c r="AW339" s="54" t="s">
        <v>9258</v>
      </c>
      <c r="AX339" s="54" t="s">
        <v>47</v>
      </c>
      <c r="AY339" s="54" t="s">
        <v>47</v>
      </c>
      <c r="AZ339" s="54" t="s">
        <v>47</v>
      </c>
    </row>
    <row r="340" spans="1:52" ht="30" customHeight="1">
      <c r="A340" s="60" t="s">
        <v>106</v>
      </c>
      <c r="B340" s="60" t="s">
        <v>1494</v>
      </c>
      <c r="C340" s="60" t="s">
        <v>108</v>
      </c>
      <c r="D340" s="61">
        <v>1</v>
      </c>
      <c r="E340" s="62"/>
      <c r="F340" s="63"/>
      <c r="G340" s="62"/>
      <c r="H340" s="63"/>
      <c r="I340" s="62"/>
      <c r="J340" s="63"/>
      <c r="K340" s="62"/>
      <c r="L340" s="63"/>
      <c r="M340" s="60" t="s">
        <v>1495</v>
      </c>
      <c r="N340" s="54" t="s">
        <v>8009</v>
      </c>
      <c r="O340" s="54" t="s">
        <v>8863</v>
      </c>
      <c r="P340" s="54" t="s">
        <v>55</v>
      </c>
      <c r="Q340" s="54" t="s">
        <v>56</v>
      </c>
      <c r="R340" s="54" t="s">
        <v>56</v>
      </c>
      <c r="AV340" s="54" t="s">
        <v>47</v>
      </c>
      <c r="AW340" s="54" t="s">
        <v>9259</v>
      </c>
      <c r="AX340" s="54" t="s">
        <v>47</v>
      </c>
      <c r="AY340" s="54" t="s">
        <v>47</v>
      </c>
      <c r="AZ340" s="54" t="s">
        <v>47</v>
      </c>
    </row>
    <row r="341" spans="1:52" ht="30" customHeight="1">
      <c r="A341" s="60" t="s">
        <v>1267</v>
      </c>
      <c r="B341" s="60" t="s">
        <v>47</v>
      </c>
      <c r="C341" s="60" t="s">
        <v>47</v>
      </c>
      <c r="D341" s="61"/>
      <c r="E341" s="62"/>
      <c r="F341" s="63"/>
      <c r="G341" s="62"/>
      <c r="H341" s="63"/>
      <c r="I341" s="62"/>
      <c r="J341" s="63"/>
      <c r="K341" s="62"/>
      <c r="L341" s="63"/>
      <c r="M341" s="60" t="s">
        <v>47</v>
      </c>
      <c r="N341" s="54" t="s">
        <v>78</v>
      </c>
      <c r="O341" s="54" t="s">
        <v>78</v>
      </c>
      <c r="P341" s="54" t="s">
        <v>47</v>
      </c>
      <c r="Q341" s="54" t="s">
        <v>47</v>
      </c>
      <c r="R341" s="54" t="s">
        <v>47</v>
      </c>
      <c r="AV341" s="54" t="s">
        <v>47</v>
      </c>
      <c r="AW341" s="54" t="s">
        <v>47</v>
      </c>
      <c r="AX341" s="54" t="s">
        <v>47</v>
      </c>
      <c r="AY341" s="54" t="s">
        <v>47</v>
      </c>
      <c r="AZ341" s="54" t="s">
        <v>47</v>
      </c>
    </row>
    <row r="342" spans="1:52" ht="30" customHeight="1">
      <c r="A342" s="61"/>
      <c r="B342" s="61"/>
      <c r="C342" s="61"/>
      <c r="D342" s="61"/>
      <c r="E342" s="62"/>
      <c r="F342" s="63"/>
      <c r="G342" s="62"/>
      <c r="H342" s="63"/>
      <c r="I342" s="62"/>
      <c r="J342" s="63"/>
      <c r="K342" s="62"/>
      <c r="L342" s="63"/>
      <c r="M342" s="61"/>
    </row>
    <row r="343" spans="1:52" ht="30" customHeight="1">
      <c r="A343" s="55" t="s">
        <v>1509</v>
      </c>
      <c r="B343" s="56"/>
      <c r="C343" s="56"/>
      <c r="D343" s="56"/>
      <c r="E343" s="57"/>
      <c r="F343" s="58"/>
      <c r="G343" s="57"/>
      <c r="H343" s="58"/>
      <c r="I343" s="57"/>
      <c r="J343" s="58"/>
      <c r="K343" s="57"/>
      <c r="L343" s="58"/>
      <c r="M343" s="59"/>
      <c r="N343" s="54" t="s">
        <v>8864</v>
      </c>
    </row>
    <row r="344" spans="1:52" ht="30" customHeight="1">
      <c r="A344" s="60" t="s">
        <v>1486</v>
      </c>
      <c r="B344" s="60" t="s">
        <v>1264</v>
      </c>
      <c r="C344" s="60" t="s">
        <v>1265</v>
      </c>
      <c r="D344" s="61">
        <v>0.4667</v>
      </c>
      <c r="E344" s="62"/>
      <c r="F344" s="63"/>
      <c r="G344" s="62"/>
      <c r="H344" s="63"/>
      <c r="I344" s="62"/>
      <c r="J344" s="63"/>
      <c r="K344" s="62"/>
      <c r="L344" s="63"/>
      <c r="M344" s="60" t="s">
        <v>1487</v>
      </c>
      <c r="N344" s="54" t="s">
        <v>8864</v>
      </c>
      <c r="O344" s="54" t="s">
        <v>9232</v>
      </c>
      <c r="P344" s="54" t="s">
        <v>56</v>
      </c>
      <c r="Q344" s="54" t="s">
        <v>56</v>
      </c>
      <c r="R344" s="54" t="s">
        <v>55</v>
      </c>
      <c r="AV344" s="54" t="s">
        <v>47</v>
      </c>
      <c r="AW344" s="54" t="s">
        <v>9260</v>
      </c>
      <c r="AX344" s="54" t="s">
        <v>47</v>
      </c>
      <c r="AY344" s="54" t="s">
        <v>47</v>
      </c>
      <c r="AZ344" s="54" t="s">
        <v>47</v>
      </c>
    </row>
    <row r="345" spans="1:52" ht="30" customHeight="1">
      <c r="A345" s="60" t="s">
        <v>1366</v>
      </c>
      <c r="B345" s="60" t="s">
        <v>1264</v>
      </c>
      <c r="C345" s="60" t="s">
        <v>1265</v>
      </c>
      <c r="D345" s="61">
        <v>0.2167</v>
      </c>
      <c r="E345" s="62"/>
      <c r="F345" s="63"/>
      <c r="G345" s="62"/>
      <c r="H345" s="63"/>
      <c r="I345" s="62"/>
      <c r="J345" s="63"/>
      <c r="K345" s="62"/>
      <c r="L345" s="63"/>
      <c r="M345" s="60" t="s">
        <v>1415</v>
      </c>
      <c r="N345" s="54" t="s">
        <v>8864</v>
      </c>
      <c r="O345" s="54" t="s">
        <v>9071</v>
      </c>
      <c r="P345" s="54" t="s">
        <v>56</v>
      </c>
      <c r="Q345" s="54" t="s">
        <v>56</v>
      </c>
      <c r="R345" s="54" t="s">
        <v>55</v>
      </c>
      <c r="AV345" s="54" t="s">
        <v>47</v>
      </c>
      <c r="AW345" s="54" t="s">
        <v>9261</v>
      </c>
      <c r="AX345" s="54" t="s">
        <v>47</v>
      </c>
      <c r="AY345" s="54" t="s">
        <v>47</v>
      </c>
      <c r="AZ345" s="54" t="s">
        <v>47</v>
      </c>
    </row>
    <row r="346" spans="1:52" ht="30" customHeight="1">
      <c r="A346" s="60" t="s">
        <v>1292</v>
      </c>
      <c r="B346" s="60" t="s">
        <v>1298</v>
      </c>
      <c r="C346" s="60" t="s">
        <v>1254</v>
      </c>
      <c r="D346" s="61">
        <v>0.6</v>
      </c>
      <c r="E346" s="62"/>
      <c r="F346" s="63"/>
      <c r="G346" s="62"/>
      <c r="H346" s="63"/>
      <c r="I346" s="62"/>
      <c r="J346" s="63"/>
      <c r="K346" s="62"/>
      <c r="L346" s="63"/>
      <c r="M346" s="60" t="s">
        <v>1299</v>
      </c>
      <c r="N346" s="54" t="s">
        <v>8864</v>
      </c>
      <c r="O346" s="54" t="s">
        <v>8841</v>
      </c>
      <c r="P346" s="54" t="s">
        <v>55</v>
      </c>
      <c r="Q346" s="54" t="s">
        <v>56</v>
      </c>
      <c r="R346" s="54" t="s">
        <v>56</v>
      </c>
      <c r="AV346" s="54" t="s">
        <v>47</v>
      </c>
      <c r="AW346" s="54" t="s">
        <v>9262</v>
      </c>
      <c r="AX346" s="54" t="s">
        <v>47</v>
      </c>
      <c r="AY346" s="54" t="s">
        <v>47</v>
      </c>
      <c r="AZ346" s="54" t="s">
        <v>47</v>
      </c>
    </row>
    <row r="347" spans="1:52" ht="30" customHeight="1">
      <c r="A347" s="60" t="s">
        <v>1267</v>
      </c>
      <c r="B347" s="60" t="s">
        <v>47</v>
      </c>
      <c r="C347" s="60" t="s">
        <v>47</v>
      </c>
      <c r="D347" s="61"/>
      <c r="E347" s="62"/>
      <c r="F347" s="63"/>
      <c r="G347" s="62"/>
      <c r="H347" s="63"/>
      <c r="I347" s="62"/>
      <c r="J347" s="63"/>
      <c r="K347" s="62"/>
      <c r="L347" s="63"/>
      <c r="M347" s="60" t="s">
        <v>47</v>
      </c>
      <c r="N347" s="54" t="s">
        <v>78</v>
      </c>
      <c r="O347" s="54" t="s">
        <v>78</v>
      </c>
      <c r="P347" s="54" t="s">
        <v>47</v>
      </c>
      <c r="Q347" s="54" t="s">
        <v>47</v>
      </c>
      <c r="R347" s="54" t="s">
        <v>47</v>
      </c>
      <c r="AV347" s="54" t="s">
        <v>47</v>
      </c>
      <c r="AW347" s="54" t="s">
        <v>47</v>
      </c>
      <c r="AX347" s="54" t="s">
        <v>47</v>
      </c>
      <c r="AY347" s="54" t="s">
        <v>47</v>
      </c>
      <c r="AZ347" s="54" t="s">
        <v>47</v>
      </c>
    </row>
    <row r="348" spans="1:52" ht="30" customHeight="1">
      <c r="A348" s="61"/>
      <c r="B348" s="61"/>
      <c r="C348" s="61"/>
      <c r="D348" s="61"/>
      <c r="E348" s="62"/>
      <c r="F348" s="63"/>
      <c r="G348" s="62"/>
      <c r="H348" s="63"/>
      <c r="I348" s="62"/>
      <c r="J348" s="63"/>
      <c r="K348" s="62"/>
      <c r="L348" s="63"/>
      <c r="M348" s="61"/>
    </row>
    <row r="349" spans="1:52" ht="30" customHeight="1">
      <c r="A349" s="55" t="s">
        <v>1512</v>
      </c>
      <c r="B349" s="56"/>
      <c r="C349" s="56"/>
      <c r="D349" s="56"/>
      <c r="E349" s="57"/>
      <c r="F349" s="58"/>
      <c r="G349" s="57"/>
      <c r="H349" s="58"/>
      <c r="I349" s="57"/>
      <c r="J349" s="58"/>
      <c r="K349" s="57"/>
      <c r="L349" s="58"/>
      <c r="M349" s="59"/>
      <c r="N349" s="54" t="s">
        <v>8011</v>
      </c>
    </row>
    <row r="350" spans="1:52" ht="30" customHeight="1">
      <c r="A350" s="60" t="s">
        <v>1385</v>
      </c>
      <c r="B350" s="60" t="s">
        <v>1497</v>
      </c>
      <c r="C350" s="60" t="s">
        <v>1450</v>
      </c>
      <c r="D350" s="61">
        <v>6.7222999999999997</v>
      </c>
      <c r="E350" s="62"/>
      <c r="F350" s="63"/>
      <c r="G350" s="62"/>
      <c r="H350" s="63"/>
      <c r="I350" s="62"/>
      <c r="J350" s="63"/>
      <c r="K350" s="62"/>
      <c r="L350" s="63"/>
      <c r="M350" s="60" t="s">
        <v>1365</v>
      </c>
      <c r="N350" s="54" t="s">
        <v>47</v>
      </c>
      <c r="O350" s="54" t="s">
        <v>9244</v>
      </c>
      <c r="P350" s="54" t="s">
        <v>56</v>
      </c>
      <c r="Q350" s="54" t="s">
        <v>56</v>
      </c>
      <c r="R350" s="54" t="s">
        <v>55</v>
      </c>
      <c r="V350" s="50">
        <v>1</v>
      </c>
      <c r="AV350" s="54" t="s">
        <v>47</v>
      </c>
      <c r="AW350" s="54" t="s">
        <v>9263</v>
      </c>
      <c r="AX350" s="54" t="s">
        <v>47</v>
      </c>
      <c r="AY350" s="54" t="s">
        <v>1133</v>
      </c>
      <c r="AZ350" s="54" t="s">
        <v>47</v>
      </c>
    </row>
    <row r="351" spans="1:52" ht="30" customHeight="1">
      <c r="A351" s="60" t="s">
        <v>1385</v>
      </c>
      <c r="B351" s="60" t="s">
        <v>1498</v>
      </c>
      <c r="C351" s="60" t="s">
        <v>1450</v>
      </c>
      <c r="D351" s="61">
        <v>16.916599999999999</v>
      </c>
      <c r="E351" s="62"/>
      <c r="F351" s="63"/>
      <c r="G351" s="62"/>
      <c r="H351" s="63"/>
      <c r="I351" s="62"/>
      <c r="J351" s="63"/>
      <c r="K351" s="62"/>
      <c r="L351" s="63"/>
      <c r="M351" s="60" t="s">
        <v>1365</v>
      </c>
      <c r="N351" s="54" t="s">
        <v>47</v>
      </c>
      <c r="O351" s="54" t="s">
        <v>9246</v>
      </c>
      <c r="P351" s="54" t="s">
        <v>56</v>
      </c>
      <c r="Q351" s="54" t="s">
        <v>56</v>
      </c>
      <c r="R351" s="54" t="s">
        <v>55</v>
      </c>
      <c r="V351" s="50">
        <v>1</v>
      </c>
      <c r="AV351" s="54" t="s">
        <v>47</v>
      </c>
      <c r="AW351" s="54" t="s">
        <v>9264</v>
      </c>
      <c r="AX351" s="54" t="s">
        <v>47</v>
      </c>
      <c r="AY351" s="54" t="s">
        <v>1133</v>
      </c>
      <c r="AZ351" s="54" t="s">
        <v>47</v>
      </c>
    </row>
    <row r="352" spans="1:52" ht="30" customHeight="1">
      <c r="A352" s="60" t="s">
        <v>1385</v>
      </c>
      <c r="B352" s="60" t="s">
        <v>1499</v>
      </c>
      <c r="C352" s="60" t="s">
        <v>1450</v>
      </c>
      <c r="D352" s="61">
        <v>6.3437000000000001</v>
      </c>
      <c r="E352" s="62"/>
      <c r="F352" s="63"/>
      <c r="G352" s="62"/>
      <c r="H352" s="63"/>
      <c r="I352" s="62"/>
      <c r="J352" s="63"/>
      <c r="K352" s="62"/>
      <c r="L352" s="63"/>
      <c r="M352" s="60" t="s">
        <v>1365</v>
      </c>
      <c r="N352" s="54" t="s">
        <v>47</v>
      </c>
      <c r="O352" s="54" t="s">
        <v>9248</v>
      </c>
      <c r="P352" s="54" t="s">
        <v>56</v>
      </c>
      <c r="Q352" s="54" t="s">
        <v>56</v>
      </c>
      <c r="R352" s="54" t="s">
        <v>55</v>
      </c>
      <c r="V352" s="50">
        <v>1</v>
      </c>
      <c r="AV352" s="54" t="s">
        <v>47</v>
      </c>
      <c r="AW352" s="54" t="s">
        <v>9265</v>
      </c>
      <c r="AX352" s="54" t="s">
        <v>47</v>
      </c>
      <c r="AY352" s="54" t="s">
        <v>1133</v>
      </c>
      <c r="AZ352" s="54" t="s">
        <v>47</v>
      </c>
    </row>
    <row r="353" spans="1:52" ht="30" customHeight="1">
      <c r="A353" s="60" t="s">
        <v>1385</v>
      </c>
      <c r="B353" s="60" t="s">
        <v>1500</v>
      </c>
      <c r="C353" s="60" t="s">
        <v>1450</v>
      </c>
      <c r="D353" s="61">
        <v>2.2406999999999999</v>
      </c>
      <c r="E353" s="62"/>
      <c r="F353" s="63"/>
      <c r="G353" s="62"/>
      <c r="H353" s="63"/>
      <c r="I353" s="62"/>
      <c r="J353" s="63"/>
      <c r="K353" s="62"/>
      <c r="L353" s="63"/>
      <c r="M353" s="60" t="s">
        <v>1365</v>
      </c>
      <c r="N353" s="54" t="s">
        <v>47</v>
      </c>
      <c r="O353" s="54" t="s">
        <v>9250</v>
      </c>
      <c r="P353" s="54" t="s">
        <v>56</v>
      </c>
      <c r="Q353" s="54" t="s">
        <v>56</v>
      </c>
      <c r="R353" s="54" t="s">
        <v>55</v>
      </c>
      <c r="V353" s="50">
        <v>1</v>
      </c>
      <c r="AV353" s="54" t="s">
        <v>47</v>
      </c>
      <c r="AW353" s="54" t="s">
        <v>9266</v>
      </c>
      <c r="AX353" s="54" t="s">
        <v>47</v>
      </c>
      <c r="AY353" s="54" t="s">
        <v>1133</v>
      </c>
      <c r="AZ353" s="54" t="s">
        <v>47</v>
      </c>
    </row>
    <row r="354" spans="1:52" ht="30" customHeight="1">
      <c r="A354" s="60" t="s">
        <v>1501</v>
      </c>
      <c r="B354" s="60" t="s">
        <v>1502</v>
      </c>
      <c r="C354" s="60" t="s">
        <v>59</v>
      </c>
      <c r="D354" s="61">
        <v>2.2406999999999999</v>
      </c>
      <c r="E354" s="62"/>
      <c r="F354" s="63"/>
      <c r="G354" s="62"/>
      <c r="H354" s="63"/>
      <c r="I354" s="62"/>
      <c r="J354" s="63"/>
      <c r="K354" s="62"/>
      <c r="L354" s="63"/>
      <c r="M354" s="60" t="s">
        <v>1365</v>
      </c>
      <c r="N354" s="54" t="s">
        <v>47</v>
      </c>
      <c r="O354" s="54" t="s">
        <v>9252</v>
      </c>
      <c r="P354" s="54" t="s">
        <v>56</v>
      </c>
      <c r="Q354" s="54" t="s">
        <v>56</v>
      </c>
      <c r="R354" s="54" t="s">
        <v>55</v>
      </c>
      <c r="V354" s="50">
        <v>1</v>
      </c>
      <c r="AV354" s="54" t="s">
        <v>47</v>
      </c>
      <c r="AW354" s="54" t="s">
        <v>9267</v>
      </c>
      <c r="AX354" s="54" t="s">
        <v>47</v>
      </c>
      <c r="AY354" s="54" t="s">
        <v>1133</v>
      </c>
      <c r="AZ354" s="54" t="s">
        <v>47</v>
      </c>
    </row>
    <row r="355" spans="1:52" ht="30" customHeight="1">
      <c r="A355" s="60" t="s">
        <v>1503</v>
      </c>
      <c r="B355" s="60" t="s">
        <v>1504</v>
      </c>
      <c r="C355" s="60" t="s">
        <v>59</v>
      </c>
      <c r="D355" s="61">
        <v>2.2406999999999999</v>
      </c>
      <c r="E355" s="62"/>
      <c r="F355" s="63"/>
      <c r="G355" s="62"/>
      <c r="H355" s="63"/>
      <c r="I355" s="62"/>
      <c r="J355" s="63"/>
      <c r="K355" s="62"/>
      <c r="L355" s="63"/>
      <c r="M355" s="60" t="s">
        <v>1365</v>
      </c>
      <c r="N355" s="54" t="s">
        <v>47</v>
      </c>
      <c r="O355" s="54" t="s">
        <v>9254</v>
      </c>
      <c r="P355" s="54" t="s">
        <v>56</v>
      </c>
      <c r="Q355" s="54" t="s">
        <v>56</v>
      </c>
      <c r="R355" s="54" t="s">
        <v>55</v>
      </c>
      <c r="V355" s="50">
        <v>1</v>
      </c>
      <c r="AV355" s="54" t="s">
        <v>47</v>
      </c>
      <c r="AW355" s="54" t="s">
        <v>9268</v>
      </c>
      <c r="AX355" s="54" t="s">
        <v>47</v>
      </c>
      <c r="AY355" s="54" t="s">
        <v>1133</v>
      </c>
      <c r="AZ355" s="54" t="s">
        <v>47</v>
      </c>
    </row>
    <row r="356" spans="1:52" ht="30" customHeight="1">
      <c r="A356" s="60" t="s">
        <v>1505</v>
      </c>
      <c r="B356" s="60" t="s">
        <v>1506</v>
      </c>
      <c r="C356" s="60" t="s">
        <v>59</v>
      </c>
      <c r="D356" s="61">
        <v>0.6583</v>
      </c>
      <c r="E356" s="62"/>
      <c r="F356" s="63"/>
      <c r="G356" s="62"/>
      <c r="H356" s="63"/>
      <c r="I356" s="62"/>
      <c r="J356" s="63"/>
      <c r="K356" s="62"/>
      <c r="L356" s="63"/>
      <c r="M356" s="60" t="s">
        <v>1365</v>
      </c>
      <c r="N356" s="54" t="s">
        <v>47</v>
      </c>
      <c r="O356" s="54" t="s">
        <v>9256</v>
      </c>
      <c r="P356" s="54" t="s">
        <v>56</v>
      </c>
      <c r="Q356" s="54" t="s">
        <v>56</v>
      </c>
      <c r="R356" s="54" t="s">
        <v>55</v>
      </c>
      <c r="V356" s="50">
        <v>1</v>
      </c>
      <c r="AV356" s="54" t="s">
        <v>47</v>
      </c>
      <c r="AW356" s="54" t="s">
        <v>9269</v>
      </c>
      <c r="AX356" s="54" t="s">
        <v>47</v>
      </c>
      <c r="AY356" s="54" t="s">
        <v>1133</v>
      </c>
      <c r="AZ356" s="54" t="s">
        <v>47</v>
      </c>
    </row>
    <row r="357" spans="1:52" ht="30" customHeight="1">
      <c r="A357" s="60" t="s">
        <v>1507</v>
      </c>
      <c r="B357" s="60" t="s">
        <v>1508</v>
      </c>
      <c r="C357" s="60" t="s">
        <v>352</v>
      </c>
      <c r="D357" s="61">
        <v>1</v>
      </c>
      <c r="E357" s="62"/>
      <c r="F357" s="63"/>
      <c r="G357" s="62"/>
      <c r="H357" s="63"/>
      <c r="I357" s="62"/>
      <c r="J357" s="63"/>
      <c r="K357" s="62"/>
      <c r="L357" s="63"/>
      <c r="M357" s="60" t="s">
        <v>47</v>
      </c>
      <c r="N357" s="54" t="s">
        <v>8011</v>
      </c>
      <c r="O357" s="54" t="s">
        <v>8795</v>
      </c>
      <c r="P357" s="54" t="s">
        <v>56</v>
      </c>
      <c r="Q357" s="54" t="s">
        <v>56</v>
      </c>
      <c r="R357" s="54" t="s">
        <v>56</v>
      </c>
      <c r="S357" s="50">
        <v>0</v>
      </c>
      <c r="T357" s="50">
        <v>0</v>
      </c>
      <c r="U357" s="50">
        <v>0.06</v>
      </c>
      <c r="AV357" s="54" t="s">
        <v>47</v>
      </c>
      <c r="AW357" s="54" t="s">
        <v>9270</v>
      </c>
      <c r="AX357" s="54" t="s">
        <v>47</v>
      </c>
      <c r="AY357" s="54" t="s">
        <v>47</v>
      </c>
      <c r="AZ357" s="54" t="s">
        <v>47</v>
      </c>
    </row>
    <row r="358" spans="1:52" ht="30" customHeight="1">
      <c r="A358" s="60" t="s">
        <v>106</v>
      </c>
      <c r="B358" s="60" t="s">
        <v>1510</v>
      </c>
      <c r="C358" s="60" t="s">
        <v>108</v>
      </c>
      <c r="D358" s="61">
        <v>1</v>
      </c>
      <c r="E358" s="62"/>
      <c r="F358" s="63"/>
      <c r="G358" s="62"/>
      <c r="H358" s="63"/>
      <c r="I358" s="62"/>
      <c r="J358" s="63"/>
      <c r="K358" s="62"/>
      <c r="L358" s="63"/>
      <c r="M358" s="60" t="s">
        <v>1511</v>
      </c>
      <c r="N358" s="54" t="s">
        <v>8011</v>
      </c>
      <c r="O358" s="54" t="s">
        <v>8864</v>
      </c>
      <c r="P358" s="54" t="s">
        <v>55</v>
      </c>
      <c r="Q358" s="54" t="s">
        <v>56</v>
      </c>
      <c r="R358" s="54" t="s">
        <v>56</v>
      </c>
      <c r="AV358" s="54" t="s">
        <v>47</v>
      </c>
      <c r="AW358" s="54" t="s">
        <v>9271</v>
      </c>
      <c r="AX358" s="54" t="s">
        <v>47</v>
      </c>
      <c r="AY358" s="54" t="s">
        <v>47</v>
      </c>
      <c r="AZ358" s="54" t="s">
        <v>47</v>
      </c>
    </row>
    <row r="359" spans="1:52" ht="30" customHeight="1">
      <c r="A359" s="60" t="s">
        <v>1267</v>
      </c>
      <c r="B359" s="60" t="s">
        <v>47</v>
      </c>
      <c r="C359" s="60" t="s">
        <v>47</v>
      </c>
      <c r="D359" s="61"/>
      <c r="E359" s="62"/>
      <c r="F359" s="63"/>
      <c r="G359" s="62"/>
      <c r="H359" s="63"/>
      <c r="I359" s="62"/>
      <c r="J359" s="63"/>
      <c r="K359" s="62"/>
      <c r="L359" s="63"/>
      <c r="M359" s="60" t="s">
        <v>47</v>
      </c>
      <c r="N359" s="54" t="s">
        <v>78</v>
      </c>
      <c r="O359" s="54" t="s">
        <v>78</v>
      </c>
      <c r="P359" s="54" t="s">
        <v>47</v>
      </c>
      <c r="Q359" s="54" t="s">
        <v>47</v>
      </c>
      <c r="R359" s="54" t="s">
        <v>47</v>
      </c>
      <c r="AV359" s="54" t="s">
        <v>47</v>
      </c>
      <c r="AW359" s="54" t="s">
        <v>47</v>
      </c>
      <c r="AX359" s="54" t="s">
        <v>47</v>
      </c>
      <c r="AY359" s="54" t="s">
        <v>47</v>
      </c>
      <c r="AZ359" s="54" t="s">
        <v>47</v>
      </c>
    </row>
    <row r="360" spans="1:52" ht="30" customHeight="1">
      <c r="A360" s="61"/>
      <c r="B360" s="61"/>
      <c r="C360" s="61"/>
      <c r="D360" s="61"/>
      <c r="E360" s="62"/>
      <c r="F360" s="63"/>
      <c r="G360" s="62"/>
      <c r="H360" s="63"/>
      <c r="I360" s="62"/>
      <c r="J360" s="63"/>
      <c r="K360" s="62"/>
      <c r="L360" s="63"/>
      <c r="M360" s="61"/>
    </row>
    <row r="361" spans="1:52" ht="30" customHeight="1">
      <c r="A361" s="55" t="s">
        <v>1513</v>
      </c>
      <c r="B361" s="56"/>
      <c r="C361" s="56"/>
      <c r="D361" s="56"/>
      <c r="E361" s="57"/>
      <c r="F361" s="58"/>
      <c r="G361" s="57"/>
      <c r="H361" s="58"/>
      <c r="I361" s="57"/>
      <c r="J361" s="58"/>
      <c r="K361" s="57"/>
      <c r="L361" s="58"/>
      <c r="M361" s="59"/>
      <c r="N361" s="54" t="s">
        <v>7979</v>
      </c>
    </row>
    <row r="362" spans="1:52" ht="30" customHeight="1">
      <c r="A362" s="60" t="s">
        <v>1514</v>
      </c>
      <c r="B362" s="60" t="s">
        <v>1515</v>
      </c>
      <c r="C362" s="60" t="s">
        <v>146</v>
      </c>
      <c r="D362" s="61">
        <v>0.52300000000000002</v>
      </c>
      <c r="E362" s="62"/>
      <c r="F362" s="63"/>
      <c r="G362" s="62"/>
      <c r="H362" s="63"/>
      <c r="I362" s="62"/>
      <c r="J362" s="63"/>
      <c r="K362" s="62"/>
      <c r="L362" s="63"/>
      <c r="M362" s="60" t="s">
        <v>1365</v>
      </c>
      <c r="N362" s="54" t="s">
        <v>47</v>
      </c>
      <c r="O362" s="54" t="s">
        <v>9272</v>
      </c>
      <c r="P362" s="54" t="s">
        <v>56</v>
      </c>
      <c r="Q362" s="54" t="s">
        <v>56</v>
      </c>
      <c r="R362" s="54" t="s">
        <v>55</v>
      </c>
      <c r="V362" s="50">
        <v>1</v>
      </c>
      <c r="AV362" s="54" t="s">
        <v>47</v>
      </c>
      <c r="AW362" s="54" t="s">
        <v>9273</v>
      </c>
      <c r="AX362" s="54" t="s">
        <v>47</v>
      </c>
      <c r="AY362" s="54" t="s">
        <v>1133</v>
      </c>
      <c r="AZ362" s="54" t="s">
        <v>47</v>
      </c>
    </row>
    <row r="363" spans="1:52" ht="30" customHeight="1">
      <c r="A363" s="60" t="s">
        <v>1516</v>
      </c>
      <c r="B363" s="60" t="s">
        <v>1517</v>
      </c>
      <c r="C363" s="60" t="s">
        <v>63</v>
      </c>
      <c r="D363" s="61">
        <v>1</v>
      </c>
      <c r="E363" s="62"/>
      <c r="F363" s="63"/>
      <c r="G363" s="62"/>
      <c r="H363" s="63"/>
      <c r="I363" s="62"/>
      <c r="J363" s="63"/>
      <c r="K363" s="62"/>
      <c r="L363" s="63"/>
      <c r="M363" s="60" t="s">
        <v>1365</v>
      </c>
      <c r="N363" s="54" t="s">
        <v>47</v>
      </c>
      <c r="O363" s="54" t="s">
        <v>8865</v>
      </c>
      <c r="P363" s="54" t="s">
        <v>55</v>
      </c>
      <c r="Q363" s="54" t="s">
        <v>56</v>
      </c>
      <c r="R363" s="54" t="s">
        <v>56</v>
      </c>
      <c r="V363" s="50">
        <v>1</v>
      </c>
      <c r="AV363" s="54" t="s">
        <v>47</v>
      </c>
      <c r="AW363" s="54" t="s">
        <v>9274</v>
      </c>
      <c r="AX363" s="54" t="s">
        <v>47</v>
      </c>
      <c r="AY363" s="54" t="s">
        <v>1133</v>
      </c>
      <c r="AZ363" s="54" t="s">
        <v>47</v>
      </c>
    </row>
    <row r="364" spans="1:52" ht="30" customHeight="1">
      <c r="A364" s="60" t="s">
        <v>1369</v>
      </c>
      <c r="B364" s="60" t="s">
        <v>1370</v>
      </c>
      <c r="C364" s="60" t="s">
        <v>352</v>
      </c>
      <c r="D364" s="61">
        <v>1</v>
      </c>
      <c r="E364" s="62"/>
      <c r="F364" s="63"/>
      <c r="G364" s="62"/>
      <c r="H364" s="63"/>
      <c r="I364" s="62"/>
      <c r="J364" s="63"/>
      <c r="K364" s="62"/>
      <c r="L364" s="63"/>
      <c r="M364" s="60" t="s">
        <v>47</v>
      </c>
      <c r="N364" s="54" t="s">
        <v>7979</v>
      </c>
      <c r="O364" s="54" t="s">
        <v>8795</v>
      </c>
      <c r="P364" s="54" t="s">
        <v>56</v>
      </c>
      <c r="Q364" s="54" t="s">
        <v>56</v>
      </c>
      <c r="R364" s="54" t="s">
        <v>56</v>
      </c>
      <c r="S364" s="50">
        <v>3</v>
      </c>
      <c r="T364" s="50">
        <v>2</v>
      </c>
      <c r="U364" s="50">
        <v>1</v>
      </c>
      <c r="AV364" s="54" t="s">
        <v>47</v>
      </c>
      <c r="AW364" s="54" t="s">
        <v>9275</v>
      </c>
      <c r="AX364" s="54" t="s">
        <v>47</v>
      </c>
      <c r="AY364" s="54" t="s">
        <v>47</v>
      </c>
      <c r="AZ364" s="54" t="s">
        <v>47</v>
      </c>
    </row>
    <row r="365" spans="1:52" ht="30" customHeight="1">
      <c r="A365" s="60" t="s">
        <v>1267</v>
      </c>
      <c r="B365" s="60" t="s">
        <v>47</v>
      </c>
      <c r="C365" s="60" t="s">
        <v>47</v>
      </c>
      <c r="D365" s="61"/>
      <c r="E365" s="62"/>
      <c r="F365" s="63"/>
      <c r="G365" s="62"/>
      <c r="H365" s="63"/>
      <c r="I365" s="62"/>
      <c r="J365" s="63"/>
      <c r="K365" s="62"/>
      <c r="L365" s="63"/>
      <c r="M365" s="60" t="s">
        <v>47</v>
      </c>
      <c r="N365" s="54" t="s">
        <v>78</v>
      </c>
      <c r="O365" s="54" t="s">
        <v>78</v>
      </c>
      <c r="P365" s="54" t="s">
        <v>47</v>
      </c>
      <c r="Q365" s="54" t="s">
        <v>47</v>
      </c>
      <c r="R365" s="54" t="s">
        <v>47</v>
      </c>
      <c r="AV365" s="54" t="s">
        <v>47</v>
      </c>
      <c r="AW365" s="54" t="s">
        <v>47</v>
      </c>
      <c r="AX365" s="54" t="s">
        <v>47</v>
      </c>
      <c r="AY365" s="54" t="s">
        <v>47</v>
      </c>
      <c r="AZ365" s="54" t="s">
        <v>47</v>
      </c>
    </row>
    <row r="366" spans="1:52" ht="30" customHeight="1">
      <c r="A366" s="61"/>
      <c r="B366" s="61"/>
      <c r="C366" s="61"/>
      <c r="D366" s="61"/>
      <c r="E366" s="62"/>
      <c r="F366" s="63"/>
      <c r="G366" s="62"/>
      <c r="H366" s="63"/>
      <c r="I366" s="62"/>
      <c r="J366" s="63"/>
      <c r="K366" s="62"/>
      <c r="L366" s="63"/>
      <c r="M366" s="61"/>
    </row>
    <row r="367" spans="1:52" ht="30" customHeight="1">
      <c r="A367" s="55" t="s">
        <v>1518</v>
      </c>
      <c r="B367" s="56"/>
      <c r="C367" s="56"/>
      <c r="D367" s="56"/>
      <c r="E367" s="57"/>
      <c r="F367" s="58"/>
      <c r="G367" s="57"/>
      <c r="H367" s="58"/>
      <c r="I367" s="57"/>
      <c r="J367" s="58"/>
      <c r="K367" s="57"/>
      <c r="L367" s="58"/>
      <c r="M367" s="59"/>
      <c r="N367" s="54" t="s">
        <v>8865</v>
      </c>
    </row>
    <row r="368" spans="1:52" ht="30" customHeight="1">
      <c r="A368" s="60" t="s">
        <v>1364</v>
      </c>
      <c r="B368" s="60" t="s">
        <v>1264</v>
      </c>
      <c r="C368" s="60" t="s">
        <v>1265</v>
      </c>
      <c r="D368" s="61">
        <v>0.57999999999999996</v>
      </c>
      <c r="E368" s="62"/>
      <c r="F368" s="63"/>
      <c r="G368" s="62"/>
      <c r="H368" s="63"/>
      <c r="I368" s="62"/>
      <c r="J368" s="63"/>
      <c r="K368" s="62"/>
      <c r="L368" s="63"/>
      <c r="M368" s="60" t="s">
        <v>1365</v>
      </c>
      <c r="N368" s="54" t="s">
        <v>47</v>
      </c>
      <c r="O368" s="54" t="s">
        <v>9069</v>
      </c>
      <c r="P368" s="54" t="s">
        <v>56</v>
      </c>
      <c r="Q368" s="54" t="s">
        <v>56</v>
      </c>
      <c r="R368" s="54" t="s">
        <v>55</v>
      </c>
      <c r="V368" s="50">
        <v>1</v>
      </c>
      <c r="AV368" s="54" t="s">
        <v>47</v>
      </c>
      <c r="AW368" s="54" t="s">
        <v>9276</v>
      </c>
      <c r="AX368" s="54" t="s">
        <v>47</v>
      </c>
      <c r="AY368" s="54" t="s">
        <v>1133</v>
      </c>
      <c r="AZ368" s="54" t="s">
        <v>47</v>
      </c>
    </row>
    <row r="369" spans="1:52" ht="30" customHeight="1">
      <c r="A369" s="60" t="s">
        <v>1520</v>
      </c>
      <c r="B369" s="60" t="s">
        <v>1264</v>
      </c>
      <c r="C369" s="60" t="s">
        <v>1265</v>
      </c>
      <c r="D369" s="61">
        <v>0.34</v>
      </c>
      <c r="E369" s="62"/>
      <c r="F369" s="63"/>
      <c r="G369" s="62"/>
      <c r="H369" s="63"/>
      <c r="I369" s="62"/>
      <c r="J369" s="63"/>
      <c r="K369" s="62"/>
      <c r="L369" s="63"/>
      <c r="M369" s="60" t="s">
        <v>1365</v>
      </c>
      <c r="N369" s="54" t="s">
        <v>47</v>
      </c>
      <c r="O369" s="54" t="s">
        <v>9277</v>
      </c>
      <c r="P369" s="54" t="s">
        <v>56</v>
      </c>
      <c r="Q369" s="54" t="s">
        <v>56</v>
      </c>
      <c r="R369" s="54" t="s">
        <v>55</v>
      </c>
      <c r="V369" s="50">
        <v>1</v>
      </c>
      <c r="AV369" s="54" t="s">
        <v>47</v>
      </c>
      <c r="AW369" s="54" t="s">
        <v>9278</v>
      </c>
      <c r="AX369" s="54" t="s">
        <v>47</v>
      </c>
      <c r="AY369" s="54" t="s">
        <v>1133</v>
      </c>
      <c r="AZ369" s="54" t="s">
        <v>47</v>
      </c>
    </row>
    <row r="370" spans="1:52" ht="30" customHeight="1">
      <c r="A370" s="60" t="s">
        <v>1292</v>
      </c>
      <c r="B370" s="60" t="s">
        <v>1293</v>
      </c>
      <c r="C370" s="60" t="s">
        <v>1254</v>
      </c>
      <c r="D370" s="61">
        <v>2</v>
      </c>
      <c r="E370" s="62"/>
      <c r="F370" s="63"/>
      <c r="G370" s="62"/>
      <c r="H370" s="63"/>
      <c r="I370" s="62"/>
      <c r="J370" s="63"/>
      <c r="K370" s="62"/>
      <c r="L370" s="63"/>
      <c r="M370" s="60" t="s">
        <v>1365</v>
      </c>
      <c r="N370" s="54" t="s">
        <v>47</v>
      </c>
      <c r="O370" s="54" t="s">
        <v>8840</v>
      </c>
      <c r="P370" s="54" t="s">
        <v>55</v>
      </c>
      <c r="Q370" s="54" t="s">
        <v>56</v>
      </c>
      <c r="R370" s="54" t="s">
        <v>56</v>
      </c>
      <c r="V370" s="50">
        <v>1</v>
      </c>
      <c r="AV370" s="54" t="s">
        <v>47</v>
      </c>
      <c r="AW370" s="54" t="s">
        <v>9279</v>
      </c>
      <c r="AX370" s="54" t="s">
        <v>47</v>
      </c>
      <c r="AY370" s="54" t="s">
        <v>1133</v>
      </c>
      <c r="AZ370" s="54" t="s">
        <v>47</v>
      </c>
    </row>
    <row r="371" spans="1:52" ht="30" customHeight="1">
      <c r="A371" s="60" t="s">
        <v>1369</v>
      </c>
      <c r="B371" s="60" t="s">
        <v>1370</v>
      </c>
      <c r="C371" s="60" t="s">
        <v>352</v>
      </c>
      <c r="D371" s="61">
        <v>1</v>
      </c>
      <c r="E371" s="62"/>
      <c r="F371" s="63"/>
      <c r="G371" s="62"/>
      <c r="H371" s="63"/>
      <c r="I371" s="62"/>
      <c r="J371" s="63"/>
      <c r="K371" s="62"/>
      <c r="L371" s="63"/>
      <c r="M371" s="60" t="s">
        <v>47</v>
      </c>
      <c r="N371" s="54" t="s">
        <v>8865</v>
      </c>
      <c r="O371" s="54" t="s">
        <v>8795</v>
      </c>
      <c r="P371" s="54" t="s">
        <v>56</v>
      </c>
      <c r="Q371" s="54" t="s">
        <v>56</v>
      </c>
      <c r="R371" s="54" t="s">
        <v>56</v>
      </c>
      <c r="S371" s="50">
        <v>3</v>
      </c>
      <c r="T371" s="50">
        <v>2</v>
      </c>
      <c r="U371" s="50">
        <v>1</v>
      </c>
      <c r="AV371" s="54" t="s">
        <v>47</v>
      </c>
      <c r="AW371" s="54" t="s">
        <v>9280</v>
      </c>
      <c r="AX371" s="54" t="s">
        <v>47</v>
      </c>
      <c r="AY371" s="54" t="s">
        <v>47</v>
      </c>
      <c r="AZ371" s="54" t="s">
        <v>47</v>
      </c>
    </row>
    <row r="372" spans="1:52" ht="30" customHeight="1">
      <c r="A372" s="60" t="s">
        <v>1267</v>
      </c>
      <c r="B372" s="60" t="s">
        <v>47</v>
      </c>
      <c r="C372" s="60" t="s">
        <v>47</v>
      </c>
      <c r="D372" s="61"/>
      <c r="E372" s="62"/>
      <c r="F372" s="63"/>
      <c r="G372" s="62"/>
      <c r="H372" s="63"/>
      <c r="I372" s="62"/>
      <c r="J372" s="63"/>
      <c r="K372" s="62"/>
      <c r="L372" s="63"/>
      <c r="M372" s="60" t="s">
        <v>47</v>
      </c>
      <c r="N372" s="54" t="s">
        <v>78</v>
      </c>
      <c r="O372" s="54" t="s">
        <v>78</v>
      </c>
      <c r="P372" s="54" t="s">
        <v>47</v>
      </c>
      <c r="Q372" s="54" t="s">
        <v>47</v>
      </c>
      <c r="R372" s="54" t="s">
        <v>47</v>
      </c>
      <c r="AV372" s="54" t="s">
        <v>47</v>
      </c>
      <c r="AW372" s="54" t="s">
        <v>47</v>
      </c>
      <c r="AX372" s="54" t="s">
        <v>47</v>
      </c>
      <c r="AY372" s="54" t="s">
        <v>47</v>
      </c>
      <c r="AZ372" s="54" t="s">
        <v>47</v>
      </c>
    </row>
    <row r="373" spans="1:52" ht="30" customHeight="1">
      <c r="A373" s="61"/>
      <c r="B373" s="61"/>
      <c r="C373" s="61"/>
      <c r="D373" s="61"/>
      <c r="E373" s="62"/>
      <c r="F373" s="63"/>
      <c r="G373" s="62"/>
      <c r="H373" s="63"/>
      <c r="I373" s="62"/>
      <c r="J373" s="63"/>
      <c r="K373" s="62"/>
      <c r="L373" s="63"/>
      <c r="M373" s="61"/>
    </row>
    <row r="374" spans="1:52" ht="30" customHeight="1">
      <c r="A374" s="55" t="s">
        <v>1521</v>
      </c>
      <c r="B374" s="56"/>
      <c r="C374" s="56"/>
      <c r="D374" s="56"/>
      <c r="E374" s="57"/>
      <c r="F374" s="58"/>
      <c r="G374" s="57"/>
      <c r="H374" s="58"/>
      <c r="I374" s="57"/>
      <c r="J374" s="58"/>
      <c r="K374" s="57"/>
      <c r="L374" s="58"/>
      <c r="M374" s="59"/>
      <c r="N374" s="54" t="s">
        <v>7981</v>
      </c>
    </row>
    <row r="375" spans="1:52" ht="30" customHeight="1">
      <c r="A375" s="60" t="s">
        <v>1514</v>
      </c>
      <c r="B375" s="60" t="s">
        <v>1522</v>
      </c>
      <c r="C375" s="60" t="s">
        <v>146</v>
      </c>
      <c r="D375" s="61">
        <v>0.52300000000000002</v>
      </c>
      <c r="E375" s="62"/>
      <c r="F375" s="63"/>
      <c r="G375" s="62"/>
      <c r="H375" s="63"/>
      <c r="I375" s="62"/>
      <c r="J375" s="63"/>
      <c r="K375" s="62"/>
      <c r="L375" s="63"/>
      <c r="M375" s="60" t="s">
        <v>1365</v>
      </c>
      <c r="N375" s="54" t="s">
        <v>47</v>
      </c>
      <c r="O375" s="54" t="s">
        <v>9281</v>
      </c>
      <c r="P375" s="54" t="s">
        <v>56</v>
      </c>
      <c r="Q375" s="54" t="s">
        <v>56</v>
      </c>
      <c r="R375" s="54" t="s">
        <v>55</v>
      </c>
      <c r="V375" s="50">
        <v>1</v>
      </c>
      <c r="AV375" s="54" t="s">
        <v>47</v>
      </c>
      <c r="AW375" s="54" t="s">
        <v>9282</v>
      </c>
      <c r="AX375" s="54" t="s">
        <v>47</v>
      </c>
      <c r="AY375" s="54" t="s">
        <v>1133</v>
      </c>
      <c r="AZ375" s="54" t="s">
        <v>47</v>
      </c>
    </row>
    <row r="376" spans="1:52" ht="30" customHeight="1">
      <c r="A376" s="60" t="s">
        <v>1516</v>
      </c>
      <c r="B376" s="60" t="s">
        <v>1517</v>
      </c>
      <c r="C376" s="60" t="s">
        <v>63</v>
      </c>
      <c r="D376" s="61">
        <v>1</v>
      </c>
      <c r="E376" s="62"/>
      <c r="F376" s="63"/>
      <c r="G376" s="62"/>
      <c r="H376" s="63"/>
      <c r="I376" s="62"/>
      <c r="J376" s="63"/>
      <c r="K376" s="62"/>
      <c r="L376" s="63"/>
      <c r="M376" s="60" t="s">
        <v>1365</v>
      </c>
      <c r="N376" s="54" t="s">
        <v>47</v>
      </c>
      <c r="O376" s="54" t="s">
        <v>8865</v>
      </c>
      <c r="P376" s="54" t="s">
        <v>55</v>
      </c>
      <c r="Q376" s="54" t="s">
        <v>56</v>
      </c>
      <c r="R376" s="54" t="s">
        <v>56</v>
      </c>
      <c r="V376" s="50">
        <v>1</v>
      </c>
      <c r="AV376" s="54" t="s">
        <v>47</v>
      </c>
      <c r="AW376" s="54" t="s">
        <v>9283</v>
      </c>
      <c r="AX376" s="54" t="s">
        <v>47</v>
      </c>
      <c r="AY376" s="54" t="s">
        <v>1133</v>
      </c>
      <c r="AZ376" s="54" t="s">
        <v>47</v>
      </c>
    </row>
    <row r="377" spans="1:52" ht="30" customHeight="1">
      <c r="A377" s="60" t="s">
        <v>1369</v>
      </c>
      <c r="B377" s="60" t="s">
        <v>1370</v>
      </c>
      <c r="C377" s="60" t="s">
        <v>352</v>
      </c>
      <c r="D377" s="61">
        <v>1</v>
      </c>
      <c r="E377" s="62"/>
      <c r="F377" s="63"/>
      <c r="G377" s="62"/>
      <c r="H377" s="63"/>
      <c r="I377" s="62"/>
      <c r="J377" s="63"/>
      <c r="K377" s="62"/>
      <c r="L377" s="63"/>
      <c r="M377" s="60" t="s">
        <v>47</v>
      </c>
      <c r="N377" s="54" t="s">
        <v>7981</v>
      </c>
      <c r="O377" s="54" t="s">
        <v>8795</v>
      </c>
      <c r="P377" s="54" t="s">
        <v>56</v>
      </c>
      <c r="Q377" s="54" t="s">
        <v>56</v>
      </c>
      <c r="R377" s="54" t="s">
        <v>56</v>
      </c>
      <c r="S377" s="50">
        <v>3</v>
      </c>
      <c r="T377" s="50">
        <v>2</v>
      </c>
      <c r="U377" s="50">
        <v>1</v>
      </c>
      <c r="AV377" s="54" t="s">
        <v>47</v>
      </c>
      <c r="AW377" s="54" t="s">
        <v>9284</v>
      </c>
      <c r="AX377" s="54" t="s">
        <v>47</v>
      </c>
      <c r="AY377" s="54" t="s">
        <v>47</v>
      </c>
      <c r="AZ377" s="54" t="s">
        <v>47</v>
      </c>
    </row>
    <row r="378" spans="1:52" ht="30" customHeight="1">
      <c r="A378" s="60" t="s">
        <v>1267</v>
      </c>
      <c r="B378" s="60" t="s">
        <v>47</v>
      </c>
      <c r="C378" s="60" t="s">
        <v>47</v>
      </c>
      <c r="D378" s="61"/>
      <c r="E378" s="62"/>
      <c r="F378" s="63"/>
      <c r="G378" s="62"/>
      <c r="H378" s="63"/>
      <c r="I378" s="62"/>
      <c r="J378" s="63"/>
      <c r="K378" s="62"/>
      <c r="L378" s="63"/>
      <c r="M378" s="60" t="s">
        <v>47</v>
      </c>
      <c r="N378" s="54" t="s">
        <v>78</v>
      </c>
      <c r="O378" s="54" t="s">
        <v>78</v>
      </c>
      <c r="P378" s="54" t="s">
        <v>47</v>
      </c>
      <c r="Q378" s="54" t="s">
        <v>47</v>
      </c>
      <c r="R378" s="54" t="s">
        <v>47</v>
      </c>
      <c r="AV378" s="54" t="s">
        <v>47</v>
      </c>
      <c r="AW378" s="54" t="s">
        <v>47</v>
      </c>
      <c r="AX378" s="54" t="s">
        <v>47</v>
      </c>
      <c r="AY378" s="54" t="s">
        <v>47</v>
      </c>
      <c r="AZ378" s="54" t="s">
        <v>47</v>
      </c>
    </row>
    <row r="379" spans="1:52" ht="30" customHeight="1">
      <c r="A379" s="61"/>
      <c r="B379" s="61"/>
      <c r="C379" s="61"/>
      <c r="D379" s="61"/>
      <c r="E379" s="62"/>
      <c r="F379" s="63"/>
      <c r="G379" s="62"/>
      <c r="H379" s="63"/>
      <c r="I379" s="62"/>
      <c r="J379" s="63"/>
      <c r="K379" s="62"/>
      <c r="L379" s="63"/>
      <c r="M379" s="61"/>
    </row>
    <row r="380" spans="1:52" ht="30" customHeight="1">
      <c r="A380" s="55" t="s">
        <v>1523</v>
      </c>
      <c r="B380" s="56"/>
      <c r="C380" s="56"/>
      <c r="D380" s="56"/>
      <c r="E380" s="57"/>
      <c r="F380" s="58"/>
      <c r="G380" s="57"/>
      <c r="H380" s="58"/>
      <c r="I380" s="57"/>
      <c r="J380" s="58"/>
      <c r="K380" s="57"/>
      <c r="L380" s="58"/>
      <c r="M380" s="59"/>
      <c r="N380" s="54" t="s">
        <v>7983</v>
      </c>
    </row>
    <row r="381" spans="1:52" ht="30" customHeight="1">
      <c r="A381" s="60" t="s">
        <v>1514</v>
      </c>
      <c r="B381" s="60" t="s">
        <v>1522</v>
      </c>
      <c r="C381" s="60" t="s">
        <v>146</v>
      </c>
      <c r="D381" s="61">
        <v>0.52300000000000002</v>
      </c>
      <c r="E381" s="62"/>
      <c r="F381" s="63"/>
      <c r="G381" s="62"/>
      <c r="H381" s="63"/>
      <c r="I381" s="62"/>
      <c r="J381" s="63"/>
      <c r="K381" s="62"/>
      <c r="L381" s="63"/>
      <c r="M381" s="60" t="s">
        <v>1365</v>
      </c>
      <c r="N381" s="54" t="s">
        <v>47</v>
      </c>
      <c r="O381" s="54" t="s">
        <v>9281</v>
      </c>
      <c r="P381" s="54" t="s">
        <v>56</v>
      </c>
      <c r="Q381" s="54" t="s">
        <v>56</v>
      </c>
      <c r="R381" s="54" t="s">
        <v>55</v>
      </c>
      <c r="V381" s="50">
        <v>1</v>
      </c>
      <c r="AV381" s="54" t="s">
        <v>47</v>
      </c>
      <c r="AW381" s="54" t="s">
        <v>9285</v>
      </c>
      <c r="AX381" s="54" t="s">
        <v>47</v>
      </c>
      <c r="AY381" s="54" t="s">
        <v>1133</v>
      </c>
      <c r="AZ381" s="54" t="s">
        <v>47</v>
      </c>
    </row>
    <row r="382" spans="1:52" ht="30" customHeight="1">
      <c r="A382" s="60" t="s">
        <v>1516</v>
      </c>
      <c r="B382" s="60" t="s">
        <v>1517</v>
      </c>
      <c r="C382" s="60" t="s">
        <v>63</v>
      </c>
      <c r="D382" s="61">
        <v>1</v>
      </c>
      <c r="E382" s="62"/>
      <c r="F382" s="63"/>
      <c r="G382" s="62"/>
      <c r="H382" s="63"/>
      <c r="I382" s="62"/>
      <c r="J382" s="63"/>
      <c r="K382" s="62"/>
      <c r="L382" s="63"/>
      <c r="M382" s="60" t="s">
        <v>1365</v>
      </c>
      <c r="N382" s="54" t="s">
        <v>47</v>
      </c>
      <c r="O382" s="54" t="s">
        <v>8865</v>
      </c>
      <c r="P382" s="54" t="s">
        <v>55</v>
      </c>
      <c r="Q382" s="54" t="s">
        <v>56</v>
      </c>
      <c r="R382" s="54" t="s">
        <v>56</v>
      </c>
      <c r="V382" s="50">
        <v>1</v>
      </c>
      <c r="AV382" s="54" t="s">
        <v>47</v>
      </c>
      <c r="AW382" s="54" t="s">
        <v>9286</v>
      </c>
      <c r="AX382" s="54" t="s">
        <v>47</v>
      </c>
      <c r="AY382" s="54" t="s">
        <v>1133</v>
      </c>
      <c r="AZ382" s="54" t="s">
        <v>47</v>
      </c>
    </row>
    <row r="383" spans="1:52" ht="30" customHeight="1">
      <c r="A383" s="60" t="s">
        <v>1369</v>
      </c>
      <c r="B383" s="60" t="s">
        <v>1370</v>
      </c>
      <c r="C383" s="60" t="s">
        <v>352</v>
      </c>
      <c r="D383" s="61">
        <v>1</v>
      </c>
      <c r="E383" s="62"/>
      <c r="F383" s="63"/>
      <c r="G383" s="62"/>
      <c r="H383" s="63"/>
      <c r="I383" s="62"/>
      <c r="J383" s="63"/>
      <c r="K383" s="62"/>
      <c r="L383" s="63"/>
      <c r="M383" s="60" t="s">
        <v>47</v>
      </c>
      <c r="N383" s="54" t="s">
        <v>7983</v>
      </c>
      <c r="O383" s="54" t="s">
        <v>8795</v>
      </c>
      <c r="P383" s="54" t="s">
        <v>56</v>
      </c>
      <c r="Q383" s="54" t="s">
        <v>56</v>
      </c>
      <c r="R383" s="54" t="s">
        <v>56</v>
      </c>
      <c r="S383" s="50">
        <v>3</v>
      </c>
      <c r="T383" s="50">
        <v>2</v>
      </c>
      <c r="U383" s="50">
        <v>1</v>
      </c>
      <c r="AV383" s="54" t="s">
        <v>47</v>
      </c>
      <c r="AW383" s="54" t="s">
        <v>9287</v>
      </c>
      <c r="AX383" s="54" t="s">
        <v>47</v>
      </c>
      <c r="AY383" s="54" t="s">
        <v>47</v>
      </c>
      <c r="AZ383" s="54" t="s">
        <v>47</v>
      </c>
    </row>
    <row r="384" spans="1:52" ht="30" customHeight="1">
      <c r="A384" s="60" t="s">
        <v>1267</v>
      </c>
      <c r="B384" s="60" t="s">
        <v>47</v>
      </c>
      <c r="C384" s="60" t="s">
        <v>47</v>
      </c>
      <c r="D384" s="61"/>
      <c r="E384" s="62"/>
      <c r="F384" s="63"/>
      <c r="G384" s="62"/>
      <c r="H384" s="63"/>
      <c r="I384" s="62"/>
      <c r="J384" s="63"/>
      <c r="K384" s="62"/>
      <c r="L384" s="63"/>
      <c r="M384" s="60" t="s">
        <v>47</v>
      </c>
      <c r="N384" s="54" t="s">
        <v>78</v>
      </c>
      <c r="O384" s="54" t="s">
        <v>78</v>
      </c>
      <c r="P384" s="54" t="s">
        <v>47</v>
      </c>
      <c r="Q384" s="54" t="s">
        <v>47</v>
      </c>
      <c r="R384" s="54" t="s">
        <v>47</v>
      </c>
      <c r="AV384" s="54" t="s">
        <v>47</v>
      </c>
      <c r="AW384" s="54" t="s">
        <v>47</v>
      </c>
      <c r="AX384" s="54" t="s">
        <v>47</v>
      </c>
      <c r="AY384" s="54" t="s">
        <v>47</v>
      </c>
      <c r="AZ384" s="54" t="s">
        <v>47</v>
      </c>
    </row>
    <row r="385" spans="1:52" ht="30" customHeight="1">
      <c r="A385" s="61"/>
      <c r="B385" s="61"/>
      <c r="C385" s="61"/>
      <c r="D385" s="61"/>
      <c r="E385" s="62"/>
      <c r="F385" s="63"/>
      <c r="G385" s="62"/>
      <c r="H385" s="63"/>
      <c r="I385" s="62"/>
      <c r="J385" s="63"/>
      <c r="K385" s="62"/>
      <c r="L385" s="63"/>
      <c r="M385" s="61"/>
    </row>
    <row r="386" spans="1:52" ht="30" customHeight="1">
      <c r="A386" s="55" t="s">
        <v>1524</v>
      </c>
      <c r="B386" s="56"/>
      <c r="C386" s="56"/>
      <c r="D386" s="56"/>
      <c r="E386" s="57"/>
      <c r="F386" s="58"/>
      <c r="G386" s="57"/>
      <c r="H386" s="58"/>
      <c r="I386" s="57"/>
      <c r="J386" s="58"/>
      <c r="K386" s="57"/>
      <c r="L386" s="58"/>
      <c r="M386" s="59"/>
      <c r="N386" s="54" t="s">
        <v>7987</v>
      </c>
    </row>
    <row r="387" spans="1:52" ht="30" customHeight="1">
      <c r="A387" s="60" t="s">
        <v>1311</v>
      </c>
      <c r="B387" s="60" t="s">
        <v>1270</v>
      </c>
      <c r="C387" s="60" t="s">
        <v>1254</v>
      </c>
      <c r="D387" s="61">
        <v>6</v>
      </c>
      <c r="E387" s="62"/>
      <c r="F387" s="63"/>
      <c r="G387" s="62"/>
      <c r="H387" s="63"/>
      <c r="I387" s="62"/>
      <c r="J387" s="63"/>
      <c r="K387" s="62"/>
      <c r="L387" s="63"/>
      <c r="M387" s="60" t="s">
        <v>1365</v>
      </c>
      <c r="N387" s="54" t="s">
        <v>47</v>
      </c>
      <c r="O387" s="54" t="s">
        <v>8844</v>
      </c>
      <c r="P387" s="54" t="s">
        <v>55</v>
      </c>
      <c r="Q387" s="54" t="s">
        <v>56</v>
      </c>
      <c r="R387" s="54" t="s">
        <v>56</v>
      </c>
      <c r="V387" s="50">
        <v>1</v>
      </c>
      <c r="AV387" s="54" t="s">
        <v>47</v>
      </c>
      <c r="AW387" s="54" t="s">
        <v>9288</v>
      </c>
      <c r="AX387" s="54" t="s">
        <v>47</v>
      </c>
      <c r="AY387" s="54" t="s">
        <v>1133</v>
      </c>
      <c r="AZ387" s="54" t="s">
        <v>47</v>
      </c>
    </row>
    <row r="388" spans="1:52" ht="30" customHeight="1">
      <c r="A388" s="60" t="s">
        <v>1369</v>
      </c>
      <c r="B388" s="60" t="s">
        <v>1370</v>
      </c>
      <c r="C388" s="60" t="s">
        <v>352</v>
      </c>
      <c r="D388" s="61">
        <v>1</v>
      </c>
      <c r="E388" s="62"/>
      <c r="F388" s="63"/>
      <c r="G388" s="62"/>
      <c r="H388" s="63"/>
      <c r="I388" s="62"/>
      <c r="J388" s="63"/>
      <c r="K388" s="62"/>
      <c r="L388" s="63"/>
      <c r="M388" s="60" t="s">
        <v>47</v>
      </c>
      <c r="N388" s="54" t="s">
        <v>7987</v>
      </c>
      <c r="O388" s="54" t="s">
        <v>8795</v>
      </c>
      <c r="P388" s="54" t="s">
        <v>56</v>
      </c>
      <c r="Q388" s="54" t="s">
        <v>56</v>
      </c>
      <c r="R388" s="54" t="s">
        <v>56</v>
      </c>
      <c r="S388" s="50">
        <v>3</v>
      </c>
      <c r="T388" s="50">
        <v>2</v>
      </c>
      <c r="U388" s="50">
        <v>1</v>
      </c>
      <c r="AV388" s="54" t="s">
        <v>47</v>
      </c>
      <c r="AW388" s="54" t="s">
        <v>9289</v>
      </c>
      <c r="AX388" s="54" t="s">
        <v>47</v>
      </c>
      <c r="AY388" s="54" t="s">
        <v>47</v>
      </c>
      <c r="AZ388" s="54" t="s">
        <v>47</v>
      </c>
    </row>
    <row r="389" spans="1:52" ht="30" customHeight="1">
      <c r="A389" s="60" t="s">
        <v>1267</v>
      </c>
      <c r="B389" s="60" t="s">
        <v>47</v>
      </c>
      <c r="C389" s="60" t="s">
        <v>47</v>
      </c>
      <c r="D389" s="61"/>
      <c r="E389" s="62"/>
      <c r="F389" s="63"/>
      <c r="G389" s="62"/>
      <c r="H389" s="63"/>
      <c r="I389" s="62"/>
      <c r="J389" s="63"/>
      <c r="K389" s="62"/>
      <c r="L389" s="63"/>
      <c r="M389" s="60" t="s">
        <v>47</v>
      </c>
      <c r="N389" s="54" t="s">
        <v>78</v>
      </c>
      <c r="O389" s="54" t="s">
        <v>78</v>
      </c>
      <c r="P389" s="54" t="s">
        <v>47</v>
      </c>
      <c r="Q389" s="54" t="s">
        <v>47</v>
      </c>
      <c r="R389" s="54" t="s">
        <v>47</v>
      </c>
      <c r="AV389" s="54" t="s">
        <v>47</v>
      </c>
      <c r="AW389" s="54" t="s">
        <v>47</v>
      </c>
      <c r="AX389" s="54" t="s">
        <v>47</v>
      </c>
      <c r="AY389" s="54" t="s">
        <v>47</v>
      </c>
      <c r="AZ389" s="54" t="s">
        <v>47</v>
      </c>
    </row>
    <row r="390" spans="1:52" ht="30" customHeight="1">
      <c r="A390" s="61"/>
      <c r="B390" s="61"/>
      <c r="C390" s="61"/>
      <c r="D390" s="61"/>
      <c r="E390" s="62"/>
      <c r="F390" s="63"/>
      <c r="G390" s="62"/>
      <c r="H390" s="63"/>
      <c r="I390" s="62"/>
      <c r="J390" s="63"/>
      <c r="K390" s="62"/>
      <c r="L390" s="63"/>
      <c r="M390" s="61"/>
    </row>
    <row r="391" spans="1:52" ht="30" customHeight="1">
      <c r="A391" s="55" t="s">
        <v>1525</v>
      </c>
      <c r="B391" s="56"/>
      <c r="C391" s="56"/>
      <c r="D391" s="56"/>
      <c r="E391" s="57"/>
      <c r="F391" s="58"/>
      <c r="G391" s="57"/>
      <c r="H391" s="58"/>
      <c r="I391" s="57"/>
      <c r="J391" s="58"/>
      <c r="K391" s="57"/>
      <c r="L391" s="58"/>
      <c r="M391" s="59"/>
      <c r="N391" s="54" t="s">
        <v>8866</v>
      </c>
    </row>
    <row r="392" spans="1:52" s="123" customFormat="1" ht="30" customHeight="1">
      <c r="A392" s="118" t="s">
        <v>1527</v>
      </c>
      <c r="B392" s="118" t="s">
        <v>1528</v>
      </c>
      <c r="C392" s="118" t="s">
        <v>1265</v>
      </c>
      <c r="D392" s="119">
        <v>22</v>
      </c>
      <c r="E392" s="120"/>
      <c r="F392" s="121"/>
      <c r="G392" s="116"/>
      <c r="H392" s="117"/>
      <c r="I392" s="120"/>
      <c r="J392" s="121"/>
      <c r="K392" s="120"/>
      <c r="L392" s="121"/>
      <c r="M392" s="118" t="s">
        <v>1365</v>
      </c>
      <c r="N392" s="122" t="s">
        <v>47</v>
      </c>
      <c r="O392" s="122" t="s">
        <v>9290</v>
      </c>
      <c r="P392" s="122" t="s">
        <v>56</v>
      </c>
      <c r="Q392" s="122" t="s">
        <v>56</v>
      </c>
      <c r="R392" s="122" t="s">
        <v>55</v>
      </c>
      <c r="V392" s="123">
        <v>1</v>
      </c>
      <c r="AV392" s="122" t="s">
        <v>47</v>
      </c>
      <c r="AW392" s="122" t="s">
        <v>9291</v>
      </c>
      <c r="AX392" s="122" t="s">
        <v>47</v>
      </c>
      <c r="AY392" s="122" t="s">
        <v>1133</v>
      </c>
      <c r="AZ392" s="122" t="s">
        <v>47</v>
      </c>
    </row>
    <row r="393" spans="1:52" ht="30" customHeight="1">
      <c r="A393" s="60" t="s">
        <v>1369</v>
      </c>
      <c r="B393" s="60" t="s">
        <v>1370</v>
      </c>
      <c r="C393" s="60" t="s">
        <v>352</v>
      </c>
      <c r="D393" s="61">
        <v>1</v>
      </c>
      <c r="E393" s="62"/>
      <c r="F393" s="63"/>
      <c r="G393" s="62"/>
      <c r="H393" s="63"/>
      <c r="I393" s="62"/>
      <c r="J393" s="63"/>
      <c r="K393" s="62"/>
      <c r="L393" s="63"/>
      <c r="M393" s="60" t="s">
        <v>47</v>
      </c>
      <c r="N393" s="54" t="s">
        <v>8866</v>
      </c>
      <c r="O393" s="54" t="s">
        <v>8795</v>
      </c>
      <c r="P393" s="54" t="s">
        <v>56</v>
      </c>
      <c r="Q393" s="54" t="s">
        <v>56</v>
      </c>
      <c r="R393" s="54" t="s">
        <v>56</v>
      </c>
      <c r="S393" s="50">
        <v>3</v>
      </c>
      <c r="T393" s="50">
        <v>2</v>
      </c>
      <c r="U393" s="50">
        <v>1</v>
      </c>
      <c r="AV393" s="54" t="s">
        <v>47</v>
      </c>
      <c r="AW393" s="54" t="s">
        <v>9292</v>
      </c>
      <c r="AX393" s="54" t="s">
        <v>47</v>
      </c>
      <c r="AY393" s="54" t="s">
        <v>47</v>
      </c>
      <c r="AZ393" s="54" t="s">
        <v>47</v>
      </c>
    </row>
    <row r="394" spans="1:52" ht="30" customHeight="1">
      <c r="A394" s="60" t="s">
        <v>1267</v>
      </c>
      <c r="B394" s="60" t="s">
        <v>47</v>
      </c>
      <c r="C394" s="60" t="s">
        <v>47</v>
      </c>
      <c r="D394" s="61"/>
      <c r="E394" s="62"/>
      <c r="F394" s="63"/>
      <c r="G394" s="62"/>
      <c r="H394" s="63"/>
      <c r="I394" s="62"/>
      <c r="J394" s="63"/>
      <c r="K394" s="62"/>
      <c r="L394" s="63"/>
      <c r="M394" s="60" t="s">
        <v>47</v>
      </c>
      <c r="N394" s="54" t="s">
        <v>78</v>
      </c>
      <c r="O394" s="54" t="s">
        <v>78</v>
      </c>
      <c r="P394" s="54" t="s">
        <v>47</v>
      </c>
      <c r="Q394" s="54" t="s">
        <v>47</v>
      </c>
      <c r="R394" s="54" t="s">
        <v>47</v>
      </c>
      <c r="AV394" s="54" t="s">
        <v>47</v>
      </c>
      <c r="AW394" s="54" t="s">
        <v>47</v>
      </c>
      <c r="AX394" s="54" t="s">
        <v>47</v>
      </c>
      <c r="AY394" s="54" t="s">
        <v>47</v>
      </c>
      <c r="AZ394" s="54" t="s">
        <v>47</v>
      </c>
    </row>
    <row r="395" spans="1:52" ht="30" customHeight="1">
      <c r="A395" s="61"/>
      <c r="B395" s="61"/>
      <c r="C395" s="61"/>
      <c r="D395" s="61"/>
      <c r="E395" s="62"/>
      <c r="F395" s="63"/>
      <c r="G395" s="62"/>
      <c r="H395" s="63"/>
      <c r="I395" s="62"/>
      <c r="J395" s="63"/>
      <c r="K395" s="62"/>
      <c r="L395" s="63"/>
      <c r="M395" s="61"/>
    </row>
    <row r="396" spans="1:52" ht="30" customHeight="1">
      <c r="A396" s="55" t="s">
        <v>1529</v>
      </c>
      <c r="B396" s="56"/>
      <c r="C396" s="56"/>
      <c r="D396" s="56"/>
      <c r="E396" s="57"/>
      <c r="F396" s="58"/>
      <c r="G396" s="57"/>
      <c r="H396" s="58"/>
      <c r="I396" s="57"/>
      <c r="J396" s="58"/>
      <c r="K396" s="57"/>
      <c r="L396" s="58"/>
      <c r="M396" s="59"/>
      <c r="N396" s="54" t="s">
        <v>8755</v>
      </c>
    </row>
    <row r="397" spans="1:52" s="123" customFormat="1" ht="30" customHeight="1">
      <c r="A397" s="118" t="s">
        <v>1527</v>
      </c>
      <c r="B397" s="118" t="s">
        <v>1528</v>
      </c>
      <c r="C397" s="118" t="s">
        <v>1265</v>
      </c>
      <c r="D397" s="119">
        <v>22</v>
      </c>
      <c r="E397" s="120"/>
      <c r="F397" s="121"/>
      <c r="G397" s="116"/>
      <c r="H397" s="117"/>
      <c r="I397" s="120"/>
      <c r="J397" s="121"/>
      <c r="K397" s="120"/>
      <c r="L397" s="121"/>
      <c r="M397" s="118" t="s">
        <v>1365</v>
      </c>
      <c r="N397" s="122" t="s">
        <v>47</v>
      </c>
      <c r="O397" s="122" t="s">
        <v>9290</v>
      </c>
      <c r="P397" s="122" t="s">
        <v>56</v>
      </c>
      <c r="Q397" s="122" t="s">
        <v>56</v>
      </c>
      <c r="R397" s="122" t="s">
        <v>55</v>
      </c>
      <c r="V397" s="123">
        <v>1</v>
      </c>
      <c r="AV397" s="122" t="s">
        <v>47</v>
      </c>
      <c r="AW397" s="122" t="s">
        <v>9293</v>
      </c>
      <c r="AX397" s="122" t="s">
        <v>47</v>
      </c>
      <c r="AY397" s="122" t="s">
        <v>1133</v>
      </c>
      <c r="AZ397" s="122" t="s">
        <v>47</v>
      </c>
    </row>
    <row r="398" spans="1:52" ht="30" customHeight="1">
      <c r="A398" s="60" t="s">
        <v>1369</v>
      </c>
      <c r="B398" s="60" t="s">
        <v>1370</v>
      </c>
      <c r="C398" s="60" t="s">
        <v>352</v>
      </c>
      <c r="D398" s="61">
        <v>1</v>
      </c>
      <c r="E398" s="62"/>
      <c r="F398" s="63"/>
      <c r="G398" s="62"/>
      <c r="H398" s="63"/>
      <c r="I398" s="62"/>
      <c r="J398" s="63"/>
      <c r="K398" s="62"/>
      <c r="L398" s="63"/>
      <c r="M398" s="60" t="s">
        <v>1365</v>
      </c>
      <c r="N398" s="54" t="s">
        <v>47</v>
      </c>
      <c r="O398" s="54" t="s">
        <v>8795</v>
      </c>
      <c r="P398" s="54" t="s">
        <v>56</v>
      </c>
      <c r="Q398" s="54" t="s">
        <v>56</v>
      </c>
      <c r="R398" s="54" t="s">
        <v>56</v>
      </c>
      <c r="S398" s="50">
        <v>3</v>
      </c>
      <c r="T398" s="50">
        <v>2</v>
      </c>
      <c r="U398" s="50">
        <v>1</v>
      </c>
      <c r="AV398" s="54" t="s">
        <v>47</v>
      </c>
      <c r="AW398" s="54" t="s">
        <v>9294</v>
      </c>
      <c r="AX398" s="54" t="s">
        <v>47</v>
      </c>
      <c r="AY398" s="54" t="s">
        <v>1133</v>
      </c>
      <c r="AZ398" s="54" t="s">
        <v>47</v>
      </c>
    </row>
    <row r="399" spans="1:52" ht="30" customHeight="1">
      <c r="A399" s="60" t="s">
        <v>1267</v>
      </c>
      <c r="B399" s="60" t="s">
        <v>47</v>
      </c>
      <c r="C399" s="60" t="s">
        <v>47</v>
      </c>
      <c r="D399" s="61"/>
      <c r="E399" s="62"/>
      <c r="F399" s="63"/>
      <c r="G399" s="62"/>
      <c r="H399" s="63"/>
      <c r="I399" s="62"/>
      <c r="J399" s="63"/>
      <c r="K399" s="62"/>
      <c r="L399" s="63"/>
      <c r="M399" s="60" t="s">
        <v>47</v>
      </c>
      <c r="N399" s="54" t="s">
        <v>78</v>
      </c>
      <c r="O399" s="54" t="s">
        <v>78</v>
      </c>
      <c r="P399" s="54" t="s">
        <v>47</v>
      </c>
      <c r="Q399" s="54" t="s">
        <v>47</v>
      </c>
      <c r="R399" s="54" t="s">
        <v>47</v>
      </c>
      <c r="AV399" s="54" t="s">
        <v>47</v>
      </c>
      <c r="AW399" s="54" t="s">
        <v>47</v>
      </c>
      <c r="AX399" s="54" t="s">
        <v>47</v>
      </c>
      <c r="AY399" s="54" t="s">
        <v>47</v>
      </c>
      <c r="AZ399" s="54" t="s">
        <v>47</v>
      </c>
    </row>
    <row r="400" spans="1:52" ht="30" customHeight="1">
      <c r="A400" s="61"/>
      <c r="B400" s="61"/>
      <c r="C400" s="61"/>
      <c r="D400" s="61"/>
      <c r="E400" s="62"/>
      <c r="F400" s="63"/>
      <c r="G400" s="62"/>
      <c r="H400" s="63"/>
      <c r="I400" s="62"/>
      <c r="J400" s="63"/>
      <c r="K400" s="62"/>
      <c r="L400" s="63"/>
      <c r="M400" s="61"/>
    </row>
    <row r="401" spans="1:52" ht="30" customHeight="1">
      <c r="A401" s="55" t="s">
        <v>1530</v>
      </c>
      <c r="B401" s="56"/>
      <c r="C401" s="56"/>
      <c r="D401" s="56"/>
      <c r="E401" s="57"/>
      <c r="F401" s="58"/>
      <c r="G401" s="57"/>
      <c r="H401" s="58"/>
      <c r="I401" s="57"/>
      <c r="J401" s="58"/>
      <c r="K401" s="57"/>
      <c r="L401" s="58"/>
      <c r="M401" s="59"/>
      <c r="N401" s="54" t="s">
        <v>8757</v>
      </c>
    </row>
    <row r="402" spans="1:52" ht="30" customHeight="1">
      <c r="A402" s="60" t="s">
        <v>1129</v>
      </c>
      <c r="B402" s="60" t="s">
        <v>1130</v>
      </c>
      <c r="C402" s="60" t="s">
        <v>1131</v>
      </c>
      <c r="D402" s="61">
        <v>0.22</v>
      </c>
      <c r="E402" s="62"/>
      <c r="F402" s="63"/>
      <c r="G402" s="62"/>
      <c r="H402" s="63"/>
      <c r="I402" s="62"/>
      <c r="J402" s="63"/>
      <c r="K402" s="62"/>
      <c r="L402" s="63"/>
      <c r="M402" s="60" t="s">
        <v>1526</v>
      </c>
      <c r="N402" s="54" t="s">
        <v>8757</v>
      </c>
      <c r="O402" s="54" t="s">
        <v>8866</v>
      </c>
      <c r="P402" s="54" t="s">
        <v>55</v>
      </c>
      <c r="Q402" s="54" t="s">
        <v>56</v>
      </c>
      <c r="R402" s="54" t="s">
        <v>56</v>
      </c>
      <c r="AV402" s="54" t="s">
        <v>47</v>
      </c>
      <c r="AW402" s="54" t="s">
        <v>9295</v>
      </c>
      <c r="AX402" s="54" t="s">
        <v>47</v>
      </c>
      <c r="AY402" s="54" t="s">
        <v>47</v>
      </c>
      <c r="AZ402" s="54" t="s">
        <v>47</v>
      </c>
    </row>
    <row r="403" spans="1:52" ht="30" customHeight="1">
      <c r="A403" s="60" t="s">
        <v>1267</v>
      </c>
      <c r="B403" s="60" t="s">
        <v>47</v>
      </c>
      <c r="C403" s="60" t="s">
        <v>47</v>
      </c>
      <c r="D403" s="61"/>
      <c r="E403" s="62"/>
      <c r="F403" s="63"/>
      <c r="G403" s="62"/>
      <c r="H403" s="63"/>
      <c r="I403" s="62"/>
      <c r="J403" s="63"/>
      <c r="K403" s="62"/>
      <c r="L403" s="63"/>
      <c r="M403" s="60" t="s">
        <v>47</v>
      </c>
      <c r="N403" s="54" t="s">
        <v>78</v>
      </c>
      <c r="O403" s="54" t="s">
        <v>78</v>
      </c>
      <c r="P403" s="54" t="s">
        <v>47</v>
      </c>
      <c r="Q403" s="54" t="s">
        <v>47</v>
      </c>
      <c r="R403" s="54" t="s">
        <v>47</v>
      </c>
      <c r="AV403" s="54" t="s">
        <v>47</v>
      </c>
      <c r="AW403" s="54" t="s">
        <v>47</v>
      </c>
      <c r="AX403" s="54" t="s">
        <v>47</v>
      </c>
      <c r="AY403" s="54" t="s">
        <v>47</v>
      </c>
      <c r="AZ403" s="54" t="s">
        <v>47</v>
      </c>
    </row>
    <row r="404" spans="1:52" ht="30" customHeight="1">
      <c r="A404" s="61"/>
      <c r="B404" s="61"/>
      <c r="C404" s="61"/>
      <c r="D404" s="61"/>
      <c r="E404" s="62"/>
      <c r="F404" s="63"/>
      <c r="G404" s="62"/>
      <c r="H404" s="63"/>
      <c r="I404" s="62"/>
      <c r="J404" s="63"/>
      <c r="K404" s="62"/>
      <c r="L404" s="63"/>
      <c r="M404" s="61"/>
    </row>
    <row r="405" spans="1:52" ht="30" customHeight="1">
      <c r="A405" s="55" t="s">
        <v>1531</v>
      </c>
      <c r="B405" s="56"/>
      <c r="C405" s="56"/>
      <c r="D405" s="56"/>
      <c r="E405" s="57"/>
      <c r="F405" s="58"/>
      <c r="G405" s="57"/>
      <c r="H405" s="58"/>
      <c r="I405" s="57"/>
      <c r="J405" s="58"/>
      <c r="K405" s="57"/>
      <c r="L405" s="58"/>
      <c r="M405" s="59"/>
      <c r="N405" s="54" t="s">
        <v>8759</v>
      </c>
    </row>
    <row r="406" spans="1:52" ht="30" customHeight="1">
      <c r="A406" s="60" t="s">
        <v>1129</v>
      </c>
      <c r="B406" s="60" t="s">
        <v>1130</v>
      </c>
      <c r="C406" s="60" t="s">
        <v>1131</v>
      </c>
      <c r="D406" s="61">
        <v>0.22</v>
      </c>
      <c r="E406" s="62"/>
      <c r="F406" s="63"/>
      <c r="G406" s="62"/>
      <c r="H406" s="63"/>
      <c r="I406" s="62"/>
      <c r="J406" s="63"/>
      <c r="K406" s="62"/>
      <c r="L406" s="63"/>
      <c r="M406" s="60" t="s">
        <v>1526</v>
      </c>
      <c r="N406" s="54" t="s">
        <v>8759</v>
      </c>
      <c r="O406" s="54" t="s">
        <v>8866</v>
      </c>
      <c r="P406" s="54" t="s">
        <v>55</v>
      </c>
      <c r="Q406" s="54" t="s">
        <v>56</v>
      </c>
      <c r="R406" s="54" t="s">
        <v>56</v>
      </c>
      <c r="AV406" s="54" t="s">
        <v>47</v>
      </c>
      <c r="AW406" s="54" t="s">
        <v>9296</v>
      </c>
      <c r="AX406" s="54" t="s">
        <v>47</v>
      </c>
      <c r="AY406" s="54" t="s">
        <v>47</v>
      </c>
      <c r="AZ406" s="54" t="s">
        <v>47</v>
      </c>
    </row>
    <row r="407" spans="1:52" ht="30" customHeight="1">
      <c r="A407" s="60" t="s">
        <v>1267</v>
      </c>
      <c r="B407" s="60" t="s">
        <v>47</v>
      </c>
      <c r="C407" s="60" t="s">
        <v>47</v>
      </c>
      <c r="D407" s="61"/>
      <c r="E407" s="62"/>
      <c r="F407" s="63"/>
      <c r="G407" s="62"/>
      <c r="H407" s="63"/>
      <c r="I407" s="62"/>
      <c r="J407" s="63"/>
      <c r="K407" s="62"/>
      <c r="L407" s="63"/>
      <c r="M407" s="60" t="s">
        <v>47</v>
      </c>
      <c r="N407" s="54" t="s">
        <v>78</v>
      </c>
      <c r="O407" s="54" t="s">
        <v>78</v>
      </c>
      <c r="P407" s="54" t="s">
        <v>47</v>
      </c>
      <c r="Q407" s="54" t="s">
        <v>47</v>
      </c>
      <c r="R407" s="54" t="s">
        <v>47</v>
      </c>
      <c r="AV407" s="54" t="s">
        <v>47</v>
      </c>
      <c r="AW407" s="54" t="s">
        <v>47</v>
      </c>
      <c r="AX407" s="54" t="s">
        <v>47</v>
      </c>
      <c r="AY407" s="54" t="s">
        <v>47</v>
      </c>
      <c r="AZ407" s="54" t="s">
        <v>47</v>
      </c>
    </row>
    <row r="408" spans="1:52" ht="30" customHeight="1">
      <c r="A408" s="61"/>
      <c r="B408" s="61"/>
      <c r="C408" s="61"/>
      <c r="D408" s="61"/>
      <c r="E408" s="62"/>
      <c r="F408" s="63"/>
      <c r="G408" s="62"/>
      <c r="H408" s="63"/>
      <c r="I408" s="62"/>
      <c r="J408" s="63"/>
      <c r="K408" s="62"/>
      <c r="L408" s="63"/>
      <c r="M408" s="61"/>
    </row>
    <row r="409" spans="1:52" ht="30" customHeight="1">
      <c r="A409" s="55" t="s">
        <v>1532</v>
      </c>
      <c r="B409" s="56"/>
      <c r="C409" s="56"/>
      <c r="D409" s="56"/>
      <c r="E409" s="57"/>
      <c r="F409" s="58"/>
      <c r="G409" s="57"/>
      <c r="H409" s="58"/>
      <c r="I409" s="57"/>
      <c r="J409" s="58"/>
      <c r="K409" s="57"/>
      <c r="L409" s="58"/>
      <c r="M409" s="59"/>
      <c r="N409" s="54" t="s">
        <v>8761</v>
      </c>
    </row>
    <row r="410" spans="1:52" ht="30" customHeight="1">
      <c r="A410" s="60" t="s">
        <v>1533</v>
      </c>
      <c r="B410" s="60" t="s">
        <v>47</v>
      </c>
      <c r="C410" s="60" t="s">
        <v>352</v>
      </c>
      <c r="D410" s="61">
        <v>0.01</v>
      </c>
      <c r="E410" s="62"/>
      <c r="F410" s="63"/>
      <c r="G410" s="62"/>
      <c r="H410" s="63"/>
      <c r="I410" s="62"/>
      <c r="J410" s="63"/>
      <c r="K410" s="62"/>
      <c r="L410" s="63"/>
      <c r="M410" s="60" t="s">
        <v>2034</v>
      </c>
      <c r="N410" s="54" t="s">
        <v>8761</v>
      </c>
      <c r="O410" s="54" t="s">
        <v>9297</v>
      </c>
      <c r="P410" s="54" t="s">
        <v>56</v>
      </c>
      <c r="Q410" s="54" t="s">
        <v>56</v>
      </c>
      <c r="R410" s="54" t="s">
        <v>55</v>
      </c>
      <c r="AV410" s="54" t="s">
        <v>47</v>
      </c>
      <c r="AW410" s="54" t="s">
        <v>9298</v>
      </c>
      <c r="AX410" s="54" t="s">
        <v>47</v>
      </c>
      <c r="AY410" s="54" t="s">
        <v>47</v>
      </c>
      <c r="AZ410" s="54" t="s">
        <v>47</v>
      </c>
    </row>
    <row r="411" spans="1:52" ht="30" customHeight="1">
      <c r="A411" s="60" t="s">
        <v>1267</v>
      </c>
      <c r="B411" s="60" t="s">
        <v>47</v>
      </c>
      <c r="C411" s="60" t="s">
        <v>47</v>
      </c>
      <c r="D411" s="61"/>
      <c r="E411" s="62"/>
      <c r="F411" s="63"/>
      <c r="G411" s="62"/>
      <c r="H411" s="63"/>
      <c r="I411" s="62"/>
      <c r="J411" s="63"/>
      <c r="K411" s="62"/>
      <c r="L411" s="63"/>
      <c r="M411" s="60" t="s">
        <v>47</v>
      </c>
      <c r="N411" s="54" t="s">
        <v>78</v>
      </c>
      <c r="O411" s="54" t="s">
        <v>78</v>
      </c>
      <c r="P411" s="54" t="s">
        <v>47</v>
      </c>
      <c r="Q411" s="54" t="s">
        <v>47</v>
      </c>
      <c r="R411" s="54" t="s">
        <v>47</v>
      </c>
      <c r="AV411" s="54" t="s">
        <v>47</v>
      </c>
      <c r="AW411" s="54" t="s">
        <v>47</v>
      </c>
      <c r="AX411" s="54" t="s">
        <v>47</v>
      </c>
      <c r="AY411" s="54" t="s">
        <v>47</v>
      </c>
      <c r="AZ411" s="54" t="s">
        <v>47</v>
      </c>
    </row>
    <row r="412" spans="1:52" ht="30" customHeight="1">
      <c r="A412" s="61"/>
      <c r="B412" s="61"/>
      <c r="C412" s="61"/>
      <c r="D412" s="61"/>
      <c r="E412" s="62"/>
      <c r="F412" s="63"/>
      <c r="G412" s="62"/>
      <c r="H412" s="63"/>
      <c r="I412" s="62"/>
      <c r="J412" s="63"/>
      <c r="K412" s="62"/>
      <c r="L412" s="63"/>
      <c r="M412" s="61"/>
    </row>
    <row r="413" spans="1:52" ht="30" customHeight="1">
      <c r="A413" s="55" t="s">
        <v>1535</v>
      </c>
      <c r="B413" s="56"/>
      <c r="C413" s="56"/>
      <c r="D413" s="56"/>
      <c r="E413" s="57"/>
      <c r="F413" s="58"/>
      <c r="G413" s="57"/>
      <c r="H413" s="58"/>
      <c r="I413" s="57"/>
      <c r="J413" s="58"/>
      <c r="K413" s="57"/>
      <c r="L413" s="58"/>
      <c r="M413" s="59"/>
      <c r="N413" s="54" t="s">
        <v>8763</v>
      </c>
    </row>
    <row r="414" spans="1:52" ht="30" customHeight="1">
      <c r="A414" s="60" t="s">
        <v>1129</v>
      </c>
      <c r="B414" s="60" t="s">
        <v>1130</v>
      </c>
      <c r="C414" s="60" t="s">
        <v>1131</v>
      </c>
      <c r="D414" s="61">
        <v>0.22</v>
      </c>
      <c r="E414" s="62"/>
      <c r="F414" s="63"/>
      <c r="G414" s="62"/>
      <c r="H414" s="63"/>
      <c r="I414" s="62"/>
      <c r="J414" s="63"/>
      <c r="K414" s="62"/>
      <c r="L414" s="63"/>
      <c r="M414" s="60" t="s">
        <v>1526</v>
      </c>
      <c r="N414" s="54" t="s">
        <v>8763</v>
      </c>
      <c r="O414" s="54" t="s">
        <v>8866</v>
      </c>
      <c r="P414" s="54" t="s">
        <v>55</v>
      </c>
      <c r="Q414" s="54" t="s">
        <v>56</v>
      </c>
      <c r="R414" s="54" t="s">
        <v>56</v>
      </c>
      <c r="AV414" s="54" t="s">
        <v>47</v>
      </c>
      <c r="AW414" s="54" t="s">
        <v>9299</v>
      </c>
      <c r="AX414" s="54" t="s">
        <v>47</v>
      </c>
      <c r="AY414" s="54" t="s">
        <v>47</v>
      </c>
      <c r="AZ414" s="54" t="s">
        <v>47</v>
      </c>
    </row>
    <row r="415" spans="1:52" ht="30" customHeight="1">
      <c r="A415" s="60" t="s">
        <v>1134</v>
      </c>
      <c r="B415" s="60" t="s">
        <v>1135</v>
      </c>
      <c r="C415" s="60" t="s">
        <v>352</v>
      </c>
      <c r="D415" s="61">
        <v>0.01</v>
      </c>
      <c r="E415" s="62"/>
      <c r="F415" s="63"/>
      <c r="G415" s="62"/>
      <c r="H415" s="63"/>
      <c r="I415" s="62"/>
      <c r="J415" s="63"/>
      <c r="K415" s="62"/>
      <c r="L415" s="63"/>
      <c r="M415" s="60" t="s">
        <v>1136</v>
      </c>
      <c r="N415" s="54" t="s">
        <v>8763</v>
      </c>
      <c r="O415" s="54" t="s">
        <v>8757</v>
      </c>
      <c r="P415" s="54" t="s">
        <v>55</v>
      </c>
      <c r="Q415" s="54" t="s">
        <v>56</v>
      </c>
      <c r="R415" s="54" t="s">
        <v>56</v>
      </c>
      <c r="AV415" s="54" t="s">
        <v>47</v>
      </c>
      <c r="AW415" s="54" t="s">
        <v>9300</v>
      </c>
      <c r="AX415" s="54" t="s">
        <v>47</v>
      </c>
      <c r="AY415" s="54" t="s">
        <v>47</v>
      </c>
      <c r="AZ415" s="54" t="s">
        <v>47</v>
      </c>
    </row>
    <row r="416" spans="1:52" ht="30" customHeight="1">
      <c r="A416" s="60" t="s">
        <v>1137</v>
      </c>
      <c r="B416" s="60" t="s">
        <v>1135</v>
      </c>
      <c r="C416" s="60" t="s">
        <v>352</v>
      </c>
      <c r="D416" s="61">
        <v>0.01</v>
      </c>
      <c r="E416" s="62"/>
      <c r="F416" s="63"/>
      <c r="G416" s="62"/>
      <c r="H416" s="63"/>
      <c r="I416" s="62"/>
      <c r="J416" s="63"/>
      <c r="K416" s="62"/>
      <c r="L416" s="63"/>
      <c r="M416" s="60" t="s">
        <v>1138</v>
      </c>
      <c r="N416" s="54" t="s">
        <v>8763</v>
      </c>
      <c r="O416" s="54" t="s">
        <v>8759</v>
      </c>
      <c r="P416" s="54" t="s">
        <v>55</v>
      </c>
      <c r="Q416" s="54" t="s">
        <v>56</v>
      </c>
      <c r="R416" s="54" t="s">
        <v>56</v>
      </c>
      <c r="AV416" s="54" t="s">
        <v>47</v>
      </c>
      <c r="AW416" s="54" t="s">
        <v>9301</v>
      </c>
      <c r="AX416" s="54" t="s">
        <v>47</v>
      </c>
      <c r="AY416" s="54" t="s">
        <v>47</v>
      </c>
      <c r="AZ416" s="54" t="s">
        <v>47</v>
      </c>
    </row>
    <row r="417" spans="1:52" ht="30" customHeight="1">
      <c r="A417" s="60" t="s">
        <v>1139</v>
      </c>
      <c r="B417" s="60" t="s">
        <v>1140</v>
      </c>
      <c r="C417" s="60" t="s">
        <v>352</v>
      </c>
      <c r="D417" s="61">
        <v>0.01</v>
      </c>
      <c r="E417" s="62"/>
      <c r="F417" s="63"/>
      <c r="G417" s="62"/>
      <c r="H417" s="63"/>
      <c r="I417" s="62"/>
      <c r="J417" s="63"/>
      <c r="K417" s="62"/>
      <c r="L417" s="63"/>
      <c r="M417" s="60" t="s">
        <v>1141</v>
      </c>
      <c r="N417" s="54" t="s">
        <v>8763</v>
      </c>
      <c r="O417" s="54" t="s">
        <v>8761</v>
      </c>
      <c r="P417" s="54" t="s">
        <v>55</v>
      </c>
      <c r="Q417" s="54" t="s">
        <v>56</v>
      </c>
      <c r="R417" s="54" t="s">
        <v>56</v>
      </c>
      <c r="AV417" s="54" t="s">
        <v>47</v>
      </c>
      <c r="AW417" s="54" t="s">
        <v>9302</v>
      </c>
      <c r="AX417" s="54" t="s">
        <v>47</v>
      </c>
      <c r="AY417" s="54" t="s">
        <v>47</v>
      </c>
      <c r="AZ417" s="54" t="s">
        <v>47</v>
      </c>
    </row>
    <row r="418" spans="1:52" ht="30" customHeight="1">
      <c r="A418" s="60" t="s">
        <v>1267</v>
      </c>
      <c r="B418" s="60" t="s">
        <v>47</v>
      </c>
      <c r="C418" s="60" t="s">
        <v>47</v>
      </c>
      <c r="D418" s="61"/>
      <c r="E418" s="62"/>
      <c r="F418" s="63"/>
      <c r="G418" s="62"/>
      <c r="H418" s="63"/>
      <c r="I418" s="62"/>
      <c r="J418" s="63"/>
      <c r="K418" s="62"/>
      <c r="L418" s="63"/>
      <c r="M418" s="60" t="s">
        <v>47</v>
      </c>
      <c r="N418" s="54" t="s">
        <v>78</v>
      </c>
      <c r="O418" s="54" t="s">
        <v>78</v>
      </c>
      <c r="P418" s="54" t="s">
        <v>47</v>
      </c>
      <c r="Q418" s="54" t="s">
        <v>47</v>
      </c>
      <c r="R418" s="54" t="s">
        <v>47</v>
      </c>
      <c r="AV418" s="54" t="s">
        <v>47</v>
      </c>
      <c r="AW418" s="54" t="s">
        <v>47</v>
      </c>
      <c r="AX418" s="54" t="s">
        <v>47</v>
      </c>
      <c r="AY418" s="54" t="s">
        <v>47</v>
      </c>
      <c r="AZ418" s="54" t="s">
        <v>47</v>
      </c>
    </row>
    <row r="419" spans="1:52" ht="30" customHeight="1">
      <c r="A419" s="61"/>
      <c r="B419" s="61"/>
      <c r="C419" s="61"/>
      <c r="D419" s="61"/>
      <c r="E419" s="62"/>
      <c r="F419" s="63"/>
      <c r="G419" s="62"/>
      <c r="H419" s="63"/>
      <c r="I419" s="62"/>
      <c r="J419" s="63"/>
      <c r="K419" s="62"/>
      <c r="L419" s="63"/>
      <c r="M419" s="61"/>
    </row>
    <row r="420" spans="1:52" ht="30" customHeight="1">
      <c r="A420" s="55" t="s">
        <v>1536</v>
      </c>
      <c r="B420" s="56"/>
      <c r="C420" s="56"/>
      <c r="D420" s="56"/>
      <c r="E420" s="57"/>
      <c r="F420" s="58"/>
      <c r="G420" s="57"/>
      <c r="H420" s="58"/>
      <c r="I420" s="57"/>
      <c r="J420" s="58"/>
      <c r="K420" s="57"/>
      <c r="L420" s="58"/>
      <c r="M420" s="59"/>
      <c r="N420" s="54" t="s">
        <v>8013</v>
      </c>
    </row>
    <row r="421" spans="1:52" ht="30" customHeight="1">
      <c r="A421" s="60" t="s">
        <v>1366</v>
      </c>
      <c r="B421" s="60" t="s">
        <v>1264</v>
      </c>
      <c r="C421" s="60" t="s">
        <v>1265</v>
      </c>
      <c r="D421" s="61">
        <v>0.13</v>
      </c>
      <c r="E421" s="62"/>
      <c r="F421" s="63"/>
      <c r="G421" s="62"/>
      <c r="H421" s="63"/>
      <c r="I421" s="62"/>
      <c r="J421" s="63"/>
      <c r="K421" s="62"/>
      <c r="L421" s="63"/>
      <c r="M421" s="60" t="s">
        <v>1415</v>
      </c>
      <c r="N421" s="54" t="s">
        <v>8013</v>
      </c>
      <c r="O421" s="54" t="s">
        <v>9071</v>
      </c>
      <c r="P421" s="54" t="s">
        <v>56</v>
      </c>
      <c r="Q421" s="54" t="s">
        <v>56</v>
      </c>
      <c r="R421" s="54" t="s">
        <v>55</v>
      </c>
      <c r="AV421" s="54" t="s">
        <v>47</v>
      </c>
      <c r="AW421" s="54" t="s">
        <v>9303</v>
      </c>
      <c r="AX421" s="54" t="s">
        <v>47</v>
      </c>
      <c r="AY421" s="54" t="s">
        <v>47</v>
      </c>
      <c r="AZ421" s="54" t="s">
        <v>47</v>
      </c>
    </row>
    <row r="422" spans="1:52" ht="30" customHeight="1">
      <c r="A422" s="60" t="s">
        <v>1267</v>
      </c>
      <c r="B422" s="60" t="s">
        <v>47</v>
      </c>
      <c r="C422" s="60" t="s">
        <v>47</v>
      </c>
      <c r="D422" s="61"/>
      <c r="E422" s="62"/>
      <c r="F422" s="63"/>
      <c r="G422" s="62"/>
      <c r="H422" s="63"/>
      <c r="I422" s="62"/>
      <c r="J422" s="63"/>
      <c r="K422" s="62"/>
      <c r="L422" s="63"/>
      <c r="M422" s="60" t="s">
        <v>47</v>
      </c>
      <c r="N422" s="54" t="s">
        <v>78</v>
      </c>
      <c r="O422" s="54" t="s">
        <v>78</v>
      </c>
      <c r="P422" s="54" t="s">
        <v>47</v>
      </c>
      <c r="Q422" s="54" t="s">
        <v>47</v>
      </c>
      <c r="R422" s="54" t="s">
        <v>47</v>
      </c>
      <c r="AV422" s="54" t="s">
        <v>47</v>
      </c>
      <c r="AW422" s="54" t="s">
        <v>47</v>
      </c>
      <c r="AX422" s="54" t="s">
        <v>47</v>
      </c>
      <c r="AY422" s="54" t="s">
        <v>47</v>
      </c>
      <c r="AZ422" s="54" t="s">
        <v>47</v>
      </c>
    </row>
    <row r="423" spans="1:52" ht="30" customHeight="1">
      <c r="A423" s="61"/>
      <c r="B423" s="61"/>
      <c r="C423" s="61"/>
      <c r="D423" s="61"/>
      <c r="E423" s="62"/>
      <c r="F423" s="63"/>
      <c r="G423" s="62"/>
      <c r="H423" s="63"/>
      <c r="I423" s="62"/>
      <c r="J423" s="63"/>
      <c r="K423" s="62"/>
      <c r="L423" s="63"/>
      <c r="M423" s="61"/>
    </row>
    <row r="424" spans="1:52" ht="30" customHeight="1">
      <c r="A424" s="55" t="s">
        <v>1537</v>
      </c>
      <c r="B424" s="56"/>
      <c r="C424" s="56"/>
      <c r="D424" s="56"/>
      <c r="E424" s="57"/>
      <c r="F424" s="58"/>
      <c r="G424" s="57"/>
      <c r="H424" s="58"/>
      <c r="I424" s="57"/>
      <c r="J424" s="58"/>
      <c r="K424" s="57"/>
      <c r="L424" s="58"/>
      <c r="M424" s="59"/>
      <c r="N424" s="54" t="s">
        <v>8015</v>
      </c>
    </row>
    <row r="425" spans="1:52" ht="30" customHeight="1">
      <c r="A425" s="60" t="s">
        <v>1482</v>
      </c>
      <c r="B425" s="60" t="s">
        <v>1264</v>
      </c>
      <c r="C425" s="60" t="s">
        <v>1265</v>
      </c>
      <c r="D425" s="61">
        <v>5.0000000000000001E-3</v>
      </c>
      <c r="E425" s="62"/>
      <c r="F425" s="63"/>
      <c r="G425" s="62"/>
      <c r="H425" s="63"/>
      <c r="I425" s="62"/>
      <c r="J425" s="63"/>
      <c r="K425" s="62"/>
      <c r="L425" s="63"/>
      <c r="M425" s="60" t="s">
        <v>1483</v>
      </c>
      <c r="N425" s="54" t="s">
        <v>8015</v>
      </c>
      <c r="O425" s="54" t="s">
        <v>9226</v>
      </c>
      <c r="P425" s="54" t="s">
        <v>56</v>
      </c>
      <c r="Q425" s="54" t="s">
        <v>56</v>
      </c>
      <c r="R425" s="54" t="s">
        <v>55</v>
      </c>
      <c r="AV425" s="54" t="s">
        <v>47</v>
      </c>
      <c r="AW425" s="54" t="s">
        <v>9304</v>
      </c>
      <c r="AX425" s="54" t="s">
        <v>47</v>
      </c>
      <c r="AY425" s="54" t="s">
        <v>47</v>
      </c>
      <c r="AZ425" s="54" t="s">
        <v>47</v>
      </c>
    </row>
    <row r="426" spans="1:52" ht="30" customHeight="1">
      <c r="A426" s="60" t="s">
        <v>1267</v>
      </c>
      <c r="B426" s="60" t="s">
        <v>47</v>
      </c>
      <c r="C426" s="60" t="s">
        <v>47</v>
      </c>
      <c r="D426" s="61"/>
      <c r="E426" s="62"/>
      <c r="F426" s="63"/>
      <c r="G426" s="62"/>
      <c r="H426" s="63"/>
      <c r="I426" s="62"/>
      <c r="J426" s="63"/>
      <c r="K426" s="62"/>
      <c r="L426" s="63"/>
      <c r="M426" s="60" t="s">
        <v>47</v>
      </c>
      <c r="N426" s="54" t="s">
        <v>78</v>
      </c>
      <c r="O426" s="54" t="s">
        <v>78</v>
      </c>
      <c r="P426" s="54" t="s">
        <v>47</v>
      </c>
      <c r="Q426" s="54" t="s">
        <v>47</v>
      </c>
      <c r="R426" s="54" t="s">
        <v>47</v>
      </c>
      <c r="AV426" s="54" t="s">
        <v>47</v>
      </c>
      <c r="AW426" s="54" t="s">
        <v>47</v>
      </c>
      <c r="AX426" s="54" t="s">
        <v>47</v>
      </c>
      <c r="AY426" s="54" t="s">
        <v>47</v>
      </c>
      <c r="AZ426" s="54" t="s">
        <v>47</v>
      </c>
    </row>
    <row r="427" spans="1:52" ht="30" customHeight="1">
      <c r="A427" s="61"/>
      <c r="B427" s="61"/>
      <c r="C427" s="61"/>
      <c r="D427" s="61"/>
      <c r="E427" s="62"/>
      <c r="F427" s="63"/>
      <c r="G427" s="62"/>
      <c r="H427" s="63"/>
      <c r="I427" s="62"/>
      <c r="J427" s="63"/>
      <c r="K427" s="62"/>
      <c r="L427" s="63"/>
      <c r="M427" s="61"/>
    </row>
    <row r="428" spans="1:52" ht="30" customHeight="1">
      <c r="A428" s="55" t="s">
        <v>1538</v>
      </c>
      <c r="B428" s="56"/>
      <c r="C428" s="56"/>
      <c r="D428" s="56"/>
      <c r="E428" s="57"/>
      <c r="F428" s="58"/>
      <c r="G428" s="57"/>
      <c r="H428" s="58"/>
      <c r="I428" s="57"/>
      <c r="J428" s="58"/>
      <c r="K428" s="57"/>
      <c r="L428" s="58"/>
      <c r="M428" s="59"/>
      <c r="N428" s="54" t="s">
        <v>8017</v>
      </c>
    </row>
    <row r="429" spans="1:52" ht="30" customHeight="1">
      <c r="A429" s="60" t="s">
        <v>1482</v>
      </c>
      <c r="B429" s="60" t="s">
        <v>1264</v>
      </c>
      <c r="C429" s="60" t="s">
        <v>1265</v>
      </c>
      <c r="D429" s="61">
        <v>1.2E-2</v>
      </c>
      <c r="E429" s="62"/>
      <c r="F429" s="63"/>
      <c r="G429" s="62"/>
      <c r="H429" s="63"/>
      <c r="I429" s="62"/>
      <c r="J429" s="63"/>
      <c r="K429" s="62"/>
      <c r="L429" s="63"/>
      <c r="M429" s="60" t="s">
        <v>1483</v>
      </c>
      <c r="N429" s="54" t="s">
        <v>8017</v>
      </c>
      <c r="O429" s="54" t="s">
        <v>9226</v>
      </c>
      <c r="P429" s="54" t="s">
        <v>56</v>
      </c>
      <c r="Q429" s="54" t="s">
        <v>56</v>
      </c>
      <c r="R429" s="54" t="s">
        <v>55</v>
      </c>
      <c r="AV429" s="54" t="s">
        <v>47</v>
      </c>
      <c r="AW429" s="54" t="s">
        <v>9305</v>
      </c>
      <c r="AX429" s="54" t="s">
        <v>47</v>
      </c>
      <c r="AY429" s="54" t="s">
        <v>47</v>
      </c>
      <c r="AZ429" s="54" t="s">
        <v>47</v>
      </c>
    </row>
    <row r="430" spans="1:52" ht="30" customHeight="1">
      <c r="A430" s="60" t="s">
        <v>1267</v>
      </c>
      <c r="B430" s="60" t="s">
        <v>47</v>
      </c>
      <c r="C430" s="60" t="s">
        <v>47</v>
      </c>
      <c r="D430" s="61"/>
      <c r="E430" s="62"/>
      <c r="F430" s="63"/>
      <c r="G430" s="62"/>
      <c r="H430" s="63"/>
      <c r="I430" s="62"/>
      <c r="J430" s="63"/>
      <c r="K430" s="62"/>
      <c r="L430" s="63"/>
      <c r="M430" s="60" t="s">
        <v>47</v>
      </c>
      <c r="N430" s="54" t="s">
        <v>78</v>
      </c>
      <c r="O430" s="54" t="s">
        <v>78</v>
      </c>
      <c r="P430" s="54" t="s">
        <v>47</v>
      </c>
      <c r="Q430" s="54" t="s">
        <v>47</v>
      </c>
      <c r="R430" s="54" t="s">
        <v>47</v>
      </c>
      <c r="AV430" s="54" t="s">
        <v>47</v>
      </c>
      <c r="AW430" s="54" t="s">
        <v>47</v>
      </c>
      <c r="AX430" s="54" t="s">
        <v>47</v>
      </c>
      <c r="AY430" s="54" t="s">
        <v>47</v>
      </c>
      <c r="AZ430" s="54" t="s">
        <v>47</v>
      </c>
    </row>
    <row r="431" spans="1:52" ht="30" customHeight="1">
      <c r="A431" s="61"/>
      <c r="B431" s="61"/>
      <c r="C431" s="61"/>
      <c r="D431" s="61"/>
      <c r="E431" s="62"/>
      <c r="F431" s="63"/>
      <c r="G431" s="62"/>
      <c r="H431" s="63"/>
      <c r="I431" s="62"/>
      <c r="J431" s="63"/>
      <c r="K431" s="62"/>
      <c r="L431" s="63"/>
      <c r="M431" s="61"/>
    </row>
    <row r="432" spans="1:52" ht="30" customHeight="1">
      <c r="A432" s="55" t="s">
        <v>1539</v>
      </c>
      <c r="B432" s="56"/>
      <c r="C432" s="56"/>
      <c r="D432" s="56"/>
      <c r="E432" s="57"/>
      <c r="F432" s="58"/>
      <c r="G432" s="57"/>
      <c r="H432" s="58"/>
      <c r="I432" s="57"/>
      <c r="J432" s="58"/>
      <c r="K432" s="57"/>
      <c r="L432" s="58"/>
      <c r="M432" s="59"/>
      <c r="N432" s="54" t="s">
        <v>8019</v>
      </c>
    </row>
    <row r="433" spans="1:52" ht="30" customHeight="1">
      <c r="A433" s="60" t="s">
        <v>1366</v>
      </c>
      <c r="B433" s="60" t="s">
        <v>1264</v>
      </c>
      <c r="C433" s="60" t="s">
        <v>1265</v>
      </c>
      <c r="D433" s="61">
        <v>4.0000000000000001E-3</v>
      </c>
      <c r="E433" s="62"/>
      <c r="F433" s="63"/>
      <c r="G433" s="62"/>
      <c r="H433" s="63"/>
      <c r="I433" s="62"/>
      <c r="J433" s="63"/>
      <c r="K433" s="62"/>
      <c r="L433" s="63"/>
      <c r="M433" s="60" t="s">
        <v>1415</v>
      </c>
      <c r="N433" s="54" t="s">
        <v>8019</v>
      </c>
      <c r="O433" s="54" t="s">
        <v>9071</v>
      </c>
      <c r="P433" s="54" t="s">
        <v>56</v>
      </c>
      <c r="Q433" s="54" t="s">
        <v>56</v>
      </c>
      <c r="R433" s="54" t="s">
        <v>55</v>
      </c>
      <c r="AV433" s="54" t="s">
        <v>47</v>
      </c>
      <c r="AW433" s="54" t="s">
        <v>9306</v>
      </c>
      <c r="AX433" s="54" t="s">
        <v>47</v>
      </c>
      <c r="AY433" s="54" t="s">
        <v>47</v>
      </c>
      <c r="AZ433" s="54" t="s">
        <v>47</v>
      </c>
    </row>
    <row r="434" spans="1:52" ht="30" customHeight="1">
      <c r="A434" s="60" t="s">
        <v>1267</v>
      </c>
      <c r="B434" s="60" t="s">
        <v>47</v>
      </c>
      <c r="C434" s="60" t="s">
        <v>47</v>
      </c>
      <c r="D434" s="61"/>
      <c r="E434" s="62"/>
      <c r="F434" s="63"/>
      <c r="G434" s="62"/>
      <c r="H434" s="63"/>
      <c r="I434" s="62"/>
      <c r="J434" s="63"/>
      <c r="K434" s="62"/>
      <c r="L434" s="63"/>
      <c r="M434" s="60" t="s">
        <v>47</v>
      </c>
      <c r="N434" s="54" t="s">
        <v>78</v>
      </c>
      <c r="O434" s="54" t="s">
        <v>78</v>
      </c>
      <c r="P434" s="54" t="s">
        <v>47</v>
      </c>
      <c r="Q434" s="54" t="s">
        <v>47</v>
      </c>
      <c r="R434" s="54" t="s">
        <v>47</v>
      </c>
      <c r="AV434" s="54" t="s">
        <v>47</v>
      </c>
      <c r="AW434" s="54" t="s">
        <v>47</v>
      </c>
      <c r="AX434" s="54" t="s">
        <v>47</v>
      </c>
      <c r="AY434" s="54" t="s">
        <v>47</v>
      </c>
      <c r="AZ434" s="54" t="s">
        <v>47</v>
      </c>
    </row>
    <row r="435" spans="1:52" ht="30" customHeight="1">
      <c r="A435" s="61"/>
      <c r="B435" s="61"/>
      <c r="C435" s="61"/>
      <c r="D435" s="61"/>
      <c r="E435" s="62"/>
      <c r="F435" s="63"/>
      <c r="G435" s="62"/>
      <c r="H435" s="63"/>
      <c r="I435" s="62"/>
      <c r="J435" s="63"/>
      <c r="K435" s="62"/>
      <c r="L435" s="63"/>
      <c r="M435" s="61"/>
    </row>
    <row r="436" spans="1:52" ht="30" customHeight="1">
      <c r="A436" s="55" t="s">
        <v>1540</v>
      </c>
      <c r="B436" s="56"/>
      <c r="C436" s="56"/>
      <c r="D436" s="56"/>
      <c r="E436" s="57"/>
      <c r="F436" s="58"/>
      <c r="G436" s="57"/>
      <c r="H436" s="58"/>
      <c r="I436" s="57"/>
      <c r="J436" s="58"/>
      <c r="K436" s="57"/>
      <c r="L436" s="58"/>
      <c r="M436" s="59"/>
      <c r="N436" s="54" t="s">
        <v>8021</v>
      </c>
    </row>
    <row r="437" spans="1:52" ht="30" customHeight="1">
      <c r="A437" s="60" t="s">
        <v>1541</v>
      </c>
      <c r="B437" s="60" t="s">
        <v>124</v>
      </c>
      <c r="C437" s="60" t="s">
        <v>71</v>
      </c>
      <c r="D437" s="61">
        <v>1.2</v>
      </c>
      <c r="E437" s="62"/>
      <c r="F437" s="63"/>
      <c r="G437" s="62"/>
      <c r="H437" s="63"/>
      <c r="I437" s="62"/>
      <c r="J437" s="63"/>
      <c r="K437" s="62"/>
      <c r="L437" s="63"/>
      <c r="M437" s="60" t="s">
        <v>1542</v>
      </c>
      <c r="N437" s="54" t="s">
        <v>8021</v>
      </c>
      <c r="O437" s="54" t="s">
        <v>9307</v>
      </c>
      <c r="P437" s="54" t="s">
        <v>56</v>
      </c>
      <c r="Q437" s="54" t="s">
        <v>56</v>
      </c>
      <c r="R437" s="54" t="s">
        <v>55</v>
      </c>
      <c r="AV437" s="54" t="s">
        <v>47</v>
      </c>
      <c r="AW437" s="54" t="s">
        <v>9308</v>
      </c>
      <c r="AX437" s="54" t="s">
        <v>47</v>
      </c>
      <c r="AY437" s="54" t="s">
        <v>47</v>
      </c>
      <c r="AZ437" s="54" t="s">
        <v>47</v>
      </c>
    </row>
    <row r="438" spans="1:52" ht="30" customHeight="1">
      <c r="A438" s="60" t="s">
        <v>1543</v>
      </c>
      <c r="B438" s="60" t="s">
        <v>1544</v>
      </c>
      <c r="C438" s="60" t="s">
        <v>1410</v>
      </c>
      <c r="D438" s="61">
        <v>0.06</v>
      </c>
      <c r="E438" s="62"/>
      <c r="F438" s="63"/>
      <c r="G438" s="62"/>
      <c r="H438" s="63"/>
      <c r="I438" s="62"/>
      <c r="J438" s="63"/>
      <c r="K438" s="62"/>
      <c r="L438" s="63"/>
      <c r="M438" s="60" t="s">
        <v>1545</v>
      </c>
      <c r="N438" s="54" t="s">
        <v>8021</v>
      </c>
      <c r="O438" s="54" t="s">
        <v>9309</v>
      </c>
      <c r="P438" s="54" t="s">
        <v>56</v>
      </c>
      <c r="Q438" s="54" t="s">
        <v>56</v>
      </c>
      <c r="R438" s="54" t="s">
        <v>55</v>
      </c>
      <c r="AV438" s="54" t="s">
        <v>47</v>
      </c>
      <c r="AW438" s="54" t="s">
        <v>9310</v>
      </c>
      <c r="AX438" s="54" t="s">
        <v>47</v>
      </c>
      <c r="AY438" s="54" t="s">
        <v>47</v>
      </c>
      <c r="AZ438" s="54" t="s">
        <v>47</v>
      </c>
    </row>
    <row r="439" spans="1:52" ht="30" customHeight="1">
      <c r="A439" s="60" t="s">
        <v>1366</v>
      </c>
      <c r="B439" s="60" t="s">
        <v>1264</v>
      </c>
      <c r="C439" s="60" t="s">
        <v>1265</v>
      </c>
      <c r="D439" s="61">
        <v>0.01</v>
      </c>
      <c r="E439" s="62"/>
      <c r="F439" s="63"/>
      <c r="G439" s="62"/>
      <c r="H439" s="63"/>
      <c r="I439" s="62"/>
      <c r="J439" s="63"/>
      <c r="K439" s="62"/>
      <c r="L439" s="63"/>
      <c r="M439" s="60" t="s">
        <v>1415</v>
      </c>
      <c r="N439" s="54" t="s">
        <v>8021</v>
      </c>
      <c r="O439" s="54" t="s">
        <v>9071</v>
      </c>
      <c r="P439" s="54" t="s">
        <v>56</v>
      </c>
      <c r="Q439" s="54" t="s">
        <v>56</v>
      </c>
      <c r="R439" s="54" t="s">
        <v>55</v>
      </c>
      <c r="AV439" s="54" t="s">
        <v>47</v>
      </c>
      <c r="AW439" s="54" t="s">
        <v>9311</v>
      </c>
      <c r="AX439" s="54" t="s">
        <v>47</v>
      </c>
      <c r="AY439" s="54" t="s">
        <v>47</v>
      </c>
      <c r="AZ439" s="54" t="s">
        <v>47</v>
      </c>
    </row>
    <row r="440" spans="1:52" ht="30" customHeight="1">
      <c r="A440" s="60" t="s">
        <v>1267</v>
      </c>
      <c r="B440" s="60" t="s">
        <v>47</v>
      </c>
      <c r="C440" s="60" t="s">
        <v>47</v>
      </c>
      <c r="D440" s="61"/>
      <c r="E440" s="62"/>
      <c r="F440" s="63"/>
      <c r="G440" s="62"/>
      <c r="H440" s="63"/>
      <c r="I440" s="62"/>
      <c r="J440" s="63"/>
      <c r="K440" s="62"/>
      <c r="L440" s="63"/>
      <c r="M440" s="60" t="s">
        <v>47</v>
      </c>
      <c r="N440" s="54" t="s">
        <v>78</v>
      </c>
      <c r="O440" s="54" t="s">
        <v>78</v>
      </c>
      <c r="P440" s="54" t="s">
        <v>47</v>
      </c>
      <c r="Q440" s="54" t="s">
        <v>47</v>
      </c>
      <c r="R440" s="54" t="s">
        <v>47</v>
      </c>
      <c r="AV440" s="54" t="s">
        <v>47</v>
      </c>
      <c r="AW440" s="54" t="s">
        <v>47</v>
      </c>
      <c r="AX440" s="54" t="s">
        <v>47</v>
      </c>
      <c r="AY440" s="54" t="s">
        <v>47</v>
      </c>
      <c r="AZ440" s="54" t="s">
        <v>47</v>
      </c>
    </row>
    <row r="441" spans="1:52" ht="30" customHeight="1">
      <c r="A441" s="61"/>
      <c r="B441" s="61"/>
      <c r="C441" s="61"/>
      <c r="D441" s="61"/>
      <c r="E441" s="62"/>
      <c r="F441" s="63"/>
      <c r="G441" s="62"/>
      <c r="H441" s="63"/>
      <c r="I441" s="62"/>
      <c r="J441" s="63"/>
      <c r="K441" s="62"/>
      <c r="L441" s="63"/>
      <c r="M441" s="61"/>
    </row>
    <row r="442" spans="1:52" ht="30" customHeight="1">
      <c r="A442" s="55" t="s">
        <v>1546</v>
      </c>
      <c r="B442" s="56"/>
      <c r="C442" s="56"/>
      <c r="D442" s="56"/>
      <c r="E442" s="57"/>
      <c r="F442" s="58"/>
      <c r="G442" s="57"/>
      <c r="H442" s="58"/>
      <c r="I442" s="57"/>
      <c r="J442" s="58"/>
      <c r="K442" s="57"/>
      <c r="L442" s="58"/>
      <c r="M442" s="59"/>
      <c r="N442" s="54" t="s">
        <v>8705</v>
      </c>
    </row>
    <row r="443" spans="1:52" ht="30" customHeight="1">
      <c r="A443" s="60" t="s">
        <v>1547</v>
      </c>
      <c r="B443" s="60" t="s">
        <v>1528</v>
      </c>
      <c r="C443" s="60" t="s">
        <v>1265</v>
      </c>
      <c r="D443" s="61">
        <v>1.2500000000000001E-2</v>
      </c>
      <c r="E443" s="62"/>
      <c r="F443" s="63"/>
      <c r="G443" s="62"/>
      <c r="H443" s="63"/>
      <c r="I443" s="62"/>
      <c r="J443" s="63"/>
      <c r="K443" s="62"/>
      <c r="L443" s="63"/>
      <c r="M443" s="60" t="s">
        <v>1365</v>
      </c>
      <c r="N443" s="54" t="s">
        <v>47</v>
      </c>
      <c r="O443" s="54" t="s">
        <v>9312</v>
      </c>
      <c r="P443" s="54" t="s">
        <v>56</v>
      </c>
      <c r="Q443" s="54" t="s">
        <v>56</v>
      </c>
      <c r="R443" s="54" t="s">
        <v>55</v>
      </c>
      <c r="V443" s="50">
        <v>1</v>
      </c>
      <c r="AV443" s="54" t="s">
        <v>47</v>
      </c>
      <c r="AW443" s="54" t="s">
        <v>9313</v>
      </c>
      <c r="AX443" s="54" t="s">
        <v>47</v>
      </c>
      <c r="AY443" s="54" t="s">
        <v>1133</v>
      </c>
      <c r="AZ443" s="54" t="s">
        <v>47</v>
      </c>
    </row>
    <row r="444" spans="1:52" s="123" customFormat="1" ht="30" customHeight="1">
      <c r="A444" s="118" t="s">
        <v>1527</v>
      </c>
      <c r="B444" s="118" t="s">
        <v>1528</v>
      </c>
      <c r="C444" s="118" t="s">
        <v>1265</v>
      </c>
      <c r="D444" s="119">
        <v>2.5000000000000001E-2</v>
      </c>
      <c r="E444" s="120"/>
      <c r="F444" s="121"/>
      <c r="G444" s="116"/>
      <c r="H444" s="117"/>
      <c r="I444" s="120"/>
      <c r="J444" s="121"/>
      <c r="K444" s="120"/>
      <c r="L444" s="121"/>
      <c r="M444" s="118" t="s">
        <v>1365</v>
      </c>
      <c r="N444" s="122" t="s">
        <v>47</v>
      </c>
      <c r="O444" s="122" t="s">
        <v>9290</v>
      </c>
      <c r="P444" s="122" t="s">
        <v>56</v>
      </c>
      <c r="Q444" s="122" t="s">
        <v>56</v>
      </c>
      <c r="R444" s="122" t="s">
        <v>55</v>
      </c>
      <c r="V444" s="123">
        <v>1</v>
      </c>
      <c r="AV444" s="122" t="s">
        <v>47</v>
      </c>
      <c r="AW444" s="122" t="s">
        <v>9314</v>
      </c>
      <c r="AX444" s="122" t="s">
        <v>47</v>
      </c>
      <c r="AY444" s="122" t="s">
        <v>1133</v>
      </c>
      <c r="AZ444" s="122" t="s">
        <v>47</v>
      </c>
    </row>
    <row r="445" spans="1:52" ht="30" customHeight="1">
      <c r="A445" s="60" t="s">
        <v>1339</v>
      </c>
      <c r="B445" s="60" t="s">
        <v>1340</v>
      </c>
      <c r="C445" s="60" t="s">
        <v>1341</v>
      </c>
      <c r="D445" s="61">
        <v>0.9</v>
      </c>
      <c r="E445" s="62"/>
      <c r="F445" s="63"/>
      <c r="G445" s="62"/>
      <c r="H445" s="63"/>
      <c r="I445" s="62"/>
      <c r="J445" s="63"/>
      <c r="K445" s="62"/>
      <c r="L445" s="63"/>
      <c r="M445" s="60" t="s">
        <v>1365</v>
      </c>
      <c r="N445" s="54" t="s">
        <v>47</v>
      </c>
      <c r="O445" s="54" t="s">
        <v>9057</v>
      </c>
      <c r="P445" s="54" t="s">
        <v>56</v>
      </c>
      <c r="Q445" s="54" t="s">
        <v>56</v>
      </c>
      <c r="R445" s="54" t="s">
        <v>55</v>
      </c>
      <c r="V445" s="50">
        <v>1</v>
      </c>
      <c r="AV445" s="54" t="s">
        <v>47</v>
      </c>
      <c r="AW445" s="54" t="s">
        <v>9315</v>
      </c>
      <c r="AX445" s="54" t="s">
        <v>47</v>
      </c>
      <c r="AY445" s="54" t="s">
        <v>1133</v>
      </c>
      <c r="AZ445" s="54" t="s">
        <v>47</v>
      </c>
    </row>
    <row r="446" spans="1:52" ht="30" customHeight="1">
      <c r="A446" s="60" t="s">
        <v>1369</v>
      </c>
      <c r="B446" s="60" t="s">
        <v>1370</v>
      </c>
      <c r="C446" s="60" t="s">
        <v>352</v>
      </c>
      <c r="D446" s="61">
        <v>1</v>
      </c>
      <c r="E446" s="62"/>
      <c r="F446" s="63"/>
      <c r="G446" s="62"/>
      <c r="H446" s="63"/>
      <c r="I446" s="62"/>
      <c r="J446" s="63"/>
      <c r="K446" s="62"/>
      <c r="L446" s="63"/>
      <c r="M446" s="60" t="s">
        <v>47</v>
      </c>
      <c r="N446" s="54" t="s">
        <v>8705</v>
      </c>
      <c r="O446" s="54" t="s">
        <v>8795</v>
      </c>
      <c r="P446" s="54" t="s">
        <v>56</v>
      </c>
      <c r="Q446" s="54" t="s">
        <v>56</v>
      </c>
      <c r="R446" s="54" t="s">
        <v>56</v>
      </c>
      <c r="S446" s="50">
        <v>3</v>
      </c>
      <c r="T446" s="50">
        <v>2</v>
      </c>
      <c r="U446" s="50">
        <v>1</v>
      </c>
      <c r="AV446" s="54" t="s">
        <v>47</v>
      </c>
      <c r="AW446" s="54" t="s">
        <v>9316</v>
      </c>
      <c r="AX446" s="54" t="s">
        <v>47</v>
      </c>
      <c r="AY446" s="54" t="s">
        <v>47</v>
      </c>
      <c r="AZ446" s="54" t="s">
        <v>47</v>
      </c>
    </row>
    <row r="447" spans="1:52" ht="30" customHeight="1">
      <c r="A447" s="60" t="s">
        <v>1267</v>
      </c>
      <c r="B447" s="60" t="s">
        <v>47</v>
      </c>
      <c r="C447" s="60" t="s">
        <v>47</v>
      </c>
      <c r="D447" s="61"/>
      <c r="E447" s="62"/>
      <c r="F447" s="63"/>
      <c r="G447" s="62"/>
      <c r="H447" s="63"/>
      <c r="I447" s="62"/>
      <c r="J447" s="63"/>
      <c r="K447" s="62"/>
      <c r="L447" s="63"/>
      <c r="M447" s="60" t="s">
        <v>47</v>
      </c>
      <c r="N447" s="54" t="s">
        <v>78</v>
      </c>
      <c r="O447" s="54" t="s">
        <v>78</v>
      </c>
      <c r="P447" s="54" t="s">
        <v>47</v>
      </c>
      <c r="Q447" s="54" t="s">
        <v>47</v>
      </c>
      <c r="R447" s="54" t="s">
        <v>47</v>
      </c>
      <c r="AV447" s="54" t="s">
        <v>47</v>
      </c>
      <c r="AW447" s="54" t="s">
        <v>47</v>
      </c>
      <c r="AX447" s="54" t="s">
        <v>47</v>
      </c>
      <c r="AY447" s="54" t="s">
        <v>47</v>
      </c>
      <c r="AZ447" s="54" t="s">
        <v>47</v>
      </c>
    </row>
    <row r="448" spans="1:52" ht="30" customHeight="1">
      <c r="A448" s="61"/>
      <c r="B448" s="61"/>
      <c r="C448" s="61"/>
      <c r="D448" s="61"/>
      <c r="E448" s="62"/>
      <c r="F448" s="63"/>
      <c r="G448" s="62"/>
      <c r="H448" s="63"/>
      <c r="I448" s="62"/>
      <c r="J448" s="63"/>
      <c r="K448" s="62"/>
      <c r="L448" s="63"/>
      <c r="M448" s="61"/>
    </row>
    <row r="449" spans="1:52" ht="30" customHeight="1">
      <c r="A449" s="55" t="s">
        <v>1548</v>
      </c>
      <c r="B449" s="56"/>
      <c r="C449" s="56"/>
      <c r="D449" s="56"/>
      <c r="E449" s="57"/>
      <c r="F449" s="58"/>
      <c r="G449" s="57"/>
      <c r="H449" s="58"/>
      <c r="I449" s="57"/>
      <c r="J449" s="58"/>
      <c r="K449" s="57"/>
      <c r="L449" s="58"/>
      <c r="M449" s="59"/>
      <c r="N449" s="54" t="s">
        <v>8707</v>
      </c>
    </row>
    <row r="450" spans="1:52" ht="30" customHeight="1">
      <c r="A450" s="60" t="s">
        <v>1547</v>
      </c>
      <c r="B450" s="60" t="s">
        <v>1528</v>
      </c>
      <c r="C450" s="60" t="s">
        <v>1265</v>
      </c>
      <c r="D450" s="61">
        <v>0.125</v>
      </c>
      <c r="E450" s="62"/>
      <c r="F450" s="63"/>
      <c r="G450" s="62"/>
      <c r="H450" s="63"/>
      <c r="I450" s="62"/>
      <c r="J450" s="63"/>
      <c r="K450" s="62"/>
      <c r="L450" s="63"/>
      <c r="M450" s="60" t="s">
        <v>1365</v>
      </c>
      <c r="N450" s="54" t="s">
        <v>47</v>
      </c>
      <c r="O450" s="54" t="s">
        <v>9312</v>
      </c>
      <c r="P450" s="54" t="s">
        <v>56</v>
      </c>
      <c r="Q450" s="54" t="s">
        <v>56</v>
      </c>
      <c r="R450" s="54" t="s">
        <v>55</v>
      </c>
      <c r="V450" s="50">
        <v>1</v>
      </c>
      <c r="AV450" s="54" t="s">
        <v>47</v>
      </c>
      <c r="AW450" s="54" t="s">
        <v>9317</v>
      </c>
      <c r="AX450" s="54" t="s">
        <v>47</v>
      </c>
      <c r="AY450" s="54" t="s">
        <v>1133</v>
      </c>
      <c r="AZ450" s="54" t="s">
        <v>47</v>
      </c>
    </row>
    <row r="451" spans="1:52" s="123" customFormat="1" ht="30" customHeight="1">
      <c r="A451" s="118" t="s">
        <v>1527</v>
      </c>
      <c r="B451" s="118" t="s">
        <v>1528</v>
      </c>
      <c r="C451" s="118" t="s">
        <v>1265</v>
      </c>
      <c r="D451" s="119">
        <v>0.125</v>
      </c>
      <c r="E451" s="120"/>
      <c r="F451" s="121"/>
      <c r="G451" s="116"/>
      <c r="H451" s="117"/>
      <c r="I451" s="120"/>
      <c r="J451" s="121"/>
      <c r="K451" s="120"/>
      <c r="L451" s="121"/>
      <c r="M451" s="118" t="s">
        <v>1365</v>
      </c>
      <c r="N451" s="122" t="s">
        <v>47</v>
      </c>
      <c r="O451" s="122" t="s">
        <v>9290</v>
      </c>
      <c r="P451" s="122" t="s">
        <v>56</v>
      </c>
      <c r="Q451" s="122" t="s">
        <v>56</v>
      </c>
      <c r="R451" s="122" t="s">
        <v>55</v>
      </c>
      <c r="V451" s="123">
        <v>1</v>
      </c>
      <c r="AV451" s="122" t="s">
        <v>47</v>
      </c>
      <c r="AW451" s="122" t="s">
        <v>9318</v>
      </c>
      <c r="AX451" s="122" t="s">
        <v>47</v>
      </c>
      <c r="AY451" s="122" t="s">
        <v>1133</v>
      </c>
      <c r="AZ451" s="122" t="s">
        <v>47</v>
      </c>
    </row>
    <row r="452" spans="1:52" ht="30" customHeight="1">
      <c r="A452" s="60" t="s">
        <v>1369</v>
      </c>
      <c r="B452" s="60" t="s">
        <v>1370</v>
      </c>
      <c r="C452" s="60" t="s">
        <v>352</v>
      </c>
      <c r="D452" s="61">
        <v>1</v>
      </c>
      <c r="E452" s="62"/>
      <c r="F452" s="63"/>
      <c r="G452" s="62"/>
      <c r="H452" s="63"/>
      <c r="I452" s="62"/>
      <c r="J452" s="63"/>
      <c r="K452" s="62"/>
      <c r="L452" s="63"/>
      <c r="M452" s="60" t="s">
        <v>47</v>
      </c>
      <c r="N452" s="54" t="s">
        <v>8707</v>
      </c>
      <c r="O452" s="54" t="s">
        <v>8795</v>
      </c>
      <c r="P452" s="54" t="s">
        <v>56</v>
      </c>
      <c r="Q452" s="54" t="s">
        <v>56</v>
      </c>
      <c r="R452" s="54" t="s">
        <v>56</v>
      </c>
      <c r="S452" s="50">
        <v>3</v>
      </c>
      <c r="T452" s="50">
        <v>2</v>
      </c>
      <c r="U452" s="50">
        <v>1</v>
      </c>
      <c r="AV452" s="54" t="s">
        <v>47</v>
      </c>
      <c r="AW452" s="54" t="s">
        <v>9319</v>
      </c>
      <c r="AX452" s="54" t="s">
        <v>47</v>
      </c>
      <c r="AY452" s="54" t="s">
        <v>47</v>
      </c>
      <c r="AZ452" s="54" t="s">
        <v>47</v>
      </c>
    </row>
    <row r="453" spans="1:52" ht="30" customHeight="1">
      <c r="A453" s="60" t="s">
        <v>1267</v>
      </c>
      <c r="B453" s="60" t="s">
        <v>47</v>
      </c>
      <c r="C453" s="60" t="s">
        <v>47</v>
      </c>
      <c r="D453" s="61"/>
      <c r="E453" s="62"/>
      <c r="F453" s="63"/>
      <c r="G453" s="62"/>
      <c r="H453" s="63"/>
      <c r="I453" s="62"/>
      <c r="J453" s="63"/>
      <c r="K453" s="62"/>
      <c r="L453" s="63"/>
      <c r="M453" s="60" t="s">
        <v>47</v>
      </c>
      <c r="N453" s="54" t="s">
        <v>78</v>
      </c>
      <c r="O453" s="54" t="s">
        <v>78</v>
      </c>
      <c r="P453" s="54" t="s">
        <v>47</v>
      </c>
      <c r="Q453" s="54" t="s">
        <v>47</v>
      </c>
      <c r="R453" s="54" t="s">
        <v>47</v>
      </c>
      <c r="AV453" s="54" t="s">
        <v>47</v>
      </c>
      <c r="AW453" s="54" t="s">
        <v>47</v>
      </c>
      <c r="AX453" s="54" t="s">
        <v>47</v>
      </c>
      <c r="AY453" s="54" t="s">
        <v>47</v>
      </c>
      <c r="AZ453" s="54" t="s">
        <v>47</v>
      </c>
    </row>
    <row r="454" spans="1:52" ht="30" customHeight="1">
      <c r="A454" s="61"/>
      <c r="B454" s="61"/>
      <c r="C454" s="61"/>
      <c r="D454" s="61"/>
      <c r="E454" s="62"/>
      <c r="F454" s="63"/>
      <c r="G454" s="62"/>
      <c r="H454" s="63"/>
      <c r="I454" s="62"/>
      <c r="J454" s="63"/>
      <c r="K454" s="62"/>
      <c r="L454" s="63"/>
      <c r="M454" s="61"/>
    </row>
    <row r="455" spans="1:52" ht="30" customHeight="1">
      <c r="A455" s="55" t="s">
        <v>1549</v>
      </c>
      <c r="B455" s="56"/>
      <c r="C455" s="56"/>
      <c r="D455" s="56"/>
      <c r="E455" s="57"/>
      <c r="F455" s="58"/>
      <c r="G455" s="57"/>
      <c r="H455" s="58"/>
      <c r="I455" s="57"/>
      <c r="J455" s="58"/>
      <c r="K455" s="57"/>
      <c r="L455" s="58"/>
      <c r="M455" s="59"/>
      <c r="N455" s="54" t="s">
        <v>8709</v>
      </c>
    </row>
    <row r="456" spans="1:52" ht="30" customHeight="1">
      <c r="A456" s="60" t="s">
        <v>1550</v>
      </c>
      <c r="B456" s="60" t="s">
        <v>1528</v>
      </c>
      <c r="C456" s="60" t="s">
        <v>1265</v>
      </c>
      <c r="D456" s="61">
        <v>2.5000000000000001E-2</v>
      </c>
      <c r="E456" s="62"/>
      <c r="F456" s="63"/>
      <c r="G456" s="62"/>
      <c r="H456" s="63"/>
      <c r="I456" s="62"/>
      <c r="J456" s="63"/>
      <c r="K456" s="62"/>
      <c r="L456" s="63"/>
      <c r="M456" s="60" t="s">
        <v>1365</v>
      </c>
      <c r="N456" s="54" t="s">
        <v>47</v>
      </c>
      <c r="O456" s="54" t="s">
        <v>9320</v>
      </c>
      <c r="P456" s="54" t="s">
        <v>56</v>
      </c>
      <c r="Q456" s="54" t="s">
        <v>56</v>
      </c>
      <c r="R456" s="54" t="s">
        <v>55</v>
      </c>
      <c r="V456" s="50">
        <v>1</v>
      </c>
      <c r="AV456" s="54" t="s">
        <v>47</v>
      </c>
      <c r="AW456" s="54" t="s">
        <v>9321</v>
      </c>
      <c r="AX456" s="54" t="s">
        <v>47</v>
      </c>
      <c r="AY456" s="54" t="s">
        <v>1133</v>
      </c>
      <c r="AZ456" s="54" t="s">
        <v>47</v>
      </c>
    </row>
    <row r="457" spans="1:52" ht="30" customHeight="1">
      <c r="A457" s="60" t="s">
        <v>1547</v>
      </c>
      <c r="B457" s="60" t="s">
        <v>1528</v>
      </c>
      <c r="C457" s="60" t="s">
        <v>1265</v>
      </c>
      <c r="D457" s="61">
        <v>3.7499999999999999E-2</v>
      </c>
      <c r="E457" s="62"/>
      <c r="F457" s="63"/>
      <c r="G457" s="62"/>
      <c r="H457" s="63"/>
      <c r="I457" s="62"/>
      <c r="J457" s="63"/>
      <c r="K457" s="62"/>
      <c r="L457" s="63"/>
      <c r="M457" s="60" t="s">
        <v>1365</v>
      </c>
      <c r="N457" s="54" t="s">
        <v>47</v>
      </c>
      <c r="O457" s="54" t="s">
        <v>9312</v>
      </c>
      <c r="P457" s="54" t="s">
        <v>56</v>
      </c>
      <c r="Q457" s="54" t="s">
        <v>56</v>
      </c>
      <c r="R457" s="54" t="s">
        <v>55</v>
      </c>
      <c r="V457" s="50">
        <v>1</v>
      </c>
      <c r="AV457" s="54" t="s">
        <v>47</v>
      </c>
      <c r="AW457" s="54" t="s">
        <v>9322</v>
      </c>
      <c r="AX457" s="54" t="s">
        <v>47</v>
      </c>
      <c r="AY457" s="54" t="s">
        <v>1133</v>
      </c>
      <c r="AZ457" s="54" t="s">
        <v>47</v>
      </c>
    </row>
    <row r="458" spans="1:52" s="123" customFormat="1" ht="30" customHeight="1">
      <c r="A458" s="118" t="s">
        <v>1527</v>
      </c>
      <c r="B458" s="118" t="s">
        <v>1528</v>
      </c>
      <c r="C458" s="118" t="s">
        <v>1265</v>
      </c>
      <c r="D458" s="119">
        <v>3.7499999999999999E-2</v>
      </c>
      <c r="E458" s="120"/>
      <c r="F458" s="121"/>
      <c r="G458" s="116"/>
      <c r="H458" s="117"/>
      <c r="I458" s="120"/>
      <c r="J458" s="121"/>
      <c r="K458" s="120"/>
      <c r="L458" s="121"/>
      <c r="M458" s="118" t="s">
        <v>1365</v>
      </c>
      <c r="N458" s="122" t="s">
        <v>47</v>
      </c>
      <c r="O458" s="122" t="s">
        <v>9290</v>
      </c>
      <c r="P458" s="122" t="s">
        <v>56</v>
      </c>
      <c r="Q458" s="122" t="s">
        <v>56</v>
      </c>
      <c r="R458" s="122" t="s">
        <v>55</v>
      </c>
      <c r="V458" s="123">
        <v>1</v>
      </c>
      <c r="AV458" s="122" t="s">
        <v>47</v>
      </c>
      <c r="AW458" s="122" t="s">
        <v>9323</v>
      </c>
      <c r="AX458" s="122" t="s">
        <v>47</v>
      </c>
      <c r="AY458" s="122" t="s">
        <v>1133</v>
      </c>
      <c r="AZ458" s="122" t="s">
        <v>47</v>
      </c>
    </row>
    <row r="459" spans="1:52" ht="30" customHeight="1">
      <c r="A459" s="60" t="s">
        <v>1339</v>
      </c>
      <c r="B459" s="60" t="s">
        <v>1340</v>
      </c>
      <c r="C459" s="60" t="s">
        <v>1341</v>
      </c>
      <c r="D459" s="61">
        <v>6.4</v>
      </c>
      <c r="E459" s="62"/>
      <c r="F459" s="63"/>
      <c r="G459" s="62"/>
      <c r="H459" s="63"/>
      <c r="I459" s="62"/>
      <c r="J459" s="63"/>
      <c r="K459" s="62"/>
      <c r="L459" s="63"/>
      <c r="M459" s="60" t="s">
        <v>1365</v>
      </c>
      <c r="N459" s="54" t="s">
        <v>47</v>
      </c>
      <c r="O459" s="54" t="s">
        <v>9057</v>
      </c>
      <c r="P459" s="54" t="s">
        <v>56</v>
      </c>
      <c r="Q459" s="54" t="s">
        <v>56</v>
      </c>
      <c r="R459" s="54" t="s">
        <v>55</v>
      </c>
      <c r="V459" s="50">
        <v>1</v>
      </c>
      <c r="AV459" s="54" t="s">
        <v>47</v>
      </c>
      <c r="AW459" s="54" t="s">
        <v>9324</v>
      </c>
      <c r="AX459" s="54" t="s">
        <v>47</v>
      </c>
      <c r="AY459" s="54" t="s">
        <v>1133</v>
      </c>
      <c r="AZ459" s="54" t="s">
        <v>47</v>
      </c>
    </row>
    <row r="460" spans="1:52" ht="30" customHeight="1">
      <c r="A460" s="60" t="s">
        <v>1369</v>
      </c>
      <c r="B460" s="60" t="s">
        <v>1370</v>
      </c>
      <c r="C460" s="60" t="s">
        <v>352</v>
      </c>
      <c r="D460" s="61">
        <v>1</v>
      </c>
      <c r="E460" s="62"/>
      <c r="F460" s="63"/>
      <c r="G460" s="62"/>
      <c r="H460" s="63"/>
      <c r="I460" s="62"/>
      <c r="J460" s="63"/>
      <c r="K460" s="62"/>
      <c r="L460" s="63"/>
      <c r="M460" s="60" t="s">
        <v>47</v>
      </c>
      <c r="N460" s="54" t="s">
        <v>8709</v>
      </c>
      <c r="O460" s="54" t="s">
        <v>8795</v>
      </c>
      <c r="P460" s="54" t="s">
        <v>56</v>
      </c>
      <c r="Q460" s="54" t="s">
        <v>56</v>
      </c>
      <c r="R460" s="54" t="s">
        <v>56</v>
      </c>
      <c r="S460" s="50">
        <v>3</v>
      </c>
      <c r="T460" s="50">
        <v>2</v>
      </c>
      <c r="U460" s="50">
        <v>1</v>
      </c>
      <c r="AV460" s="54" t="s">
        <v>47</v>
      </c>
      <c r="AW460" s="54" t="s">
        <v>9325</v>
      </c>
      <c r="AX460" s="54" t="s">
        <v>47</v>
      </c>
      <c r="AY460" s="54" t="s">
        <v>47</v>
      </c>
      <c r="AZ460" s="54" t="s">
        <v>47</v>
      </c>
    </row>
    <row r="461" spans="1:52" ht="30" customHeight="1">
      <c r="A461" s="60" t="s">
        <v>1267</v>
      </c>
      <c r="B461" s="60" t="s">
        <v>47</v>
      </c>
      <c r="C461" s="60" t="s">
        <v>47</v>
      </c>
      <c r="D461" s="61"/>
      <c r="E461" s="62"/>
      <c r="F461" s="63"/>
      <c r="G461" s="62"/>
      <c r="H461" s="63"/>
      <c r="I461" s="62"/>
      <c r="J461" s="63"/>
      <c r="K461" s="62"/>
      <c r="L461" s="63"/>
      <c r="M461" s="60" t="s">
        <v>47</v>
      </c>
      <c r="N461" s="54" t="s">
        <v>78</v>
      </c>
      <c r="O461" s="54" t="s">
        <v>78</v>
      </c>
      <c r="P461" s="54" t="s">
        <v>47</v>
      </c>
      <c r="Q461" s="54" t="s">
        <v>47</v>
      </c>
      <c r="R461" s="54" t="s">
        <v>47</v>
      </c>
      <c r="AV461" s="54" t="s">
        <v>47</v>
      </c>
      <c r="AW461" s="54" t="s">
        <v>47</v>
      </c>
      <c r="AX461" s="54" t="s">
        <v>47</v>
      </c>
      <c r="AY461" s="54" t="s">
        <v>47</v>
      </c>
      <c r="AZ461" s="54" t="s">
        <v>47</v>
      </c>
    </row>
    <row r="462" spans="1:52" ht="30" customHeight="1">
      <c r="A462" s="61"/>
      <c r="B462" s="61"/>
      <c r="C462" s="61"/>
      <c r="D462" s="61"/>
      <c r="E462" s="62"/>
      <c r="F462" s="63"/>
      <c r="G462" s="62"/>
      <c r="H462" s="63"/>
      <c r="I462" s="62"/>
      <c r="J462" s="63"/>
      <c r="K462" s="62"/>
      <c r="L462" s="63"/>
      <c r="M462" s="61"/>
    </row>
    <row r="463" spans="1:52" ht="30" customHeight="1">
      <c r="A463" s="55" t="s">
        <v>1551</v>
      </c>
      <c r="B463" s="56"/>
      <c r="C463" s="56"/>
      <c r="D463" s="56"/>
      <c r="E463" s="57"/>
      <c r="F463" s="58"/>
      <c r="G463" s="57"/>
      <c r="H463" s="58"/>
      <c r="I463" s="57"/>
      <c r="J463" s="58"/>
      <c r="K463" s="57"/>
      <c r="L463" s="58"/>
      <c r="M463" s="59"/>
      <c r="N463" s="54" t="s">
        <v>8711</v>
      </c>
    </row>
    <row r="464" spans="1:52" s="123" customFormat="1" ht="30" customHeight="1">
      <c r="A464" s="118" t="s">
        <v>1527</v>
      </c>
      <c r="B464" s="118" t="s">
        <v>1528</v>
      </c>
      <c r="C464" s="118" t="s">
        <v>1265</v>
      </c>
      <c r="D464" s="119">
        <v>1.2500000000000001E-2</v>
      </c>
      <c r="E464" s="120"/>
      <c r="F464" s="121"/>
      <c r="G464" s="116"/>
      <c r="H464" s="117"/>
      <c r="I464" s="120"/>
      <c r="J464" s="121"/>
      <c r="K464" s="120"/>
      <c r="L464" s="121"/>
      <c r="M464" s="118" t="s">
        <v>1365</v>
      </c>
      <c r="N464" s="122" t="s">
        <v>47</v>
      </c>
      <c r="O464" s="122" t="s">
        <v>9290</v>
      </c>
      <c r="P464" s="122" t="s">
        <v>56</v>
      </c>
      <c r="Q464" s="122" t="s">
        <v>56</v>
      </c>
      <c r="R464" s="122" t="s">
        <v>55</v>
      </c>
      <c r="V464" s="123">
        <v>1</v>
      </c>
      <c r="AV464" s="122" t="s">
        <v>47</v>
      </c>
      <c r="AW464" s="122" t="s">
        <v>9326</v>
      </c>
      <c r="AX464" s="122" t="s">
        <v>47</v>
      </c>
      <c r="AY464" s="122" t="s">
        <v>1133</v>
      </c>
      <c r="AZ464" s="122" t="s">
        <v>47</v>
      </c>
    </row>
    <row r="465" spans="1:52" ht="30" customHeight="1">
      <c r="A465" s="60" t="s">
        <v>1339</v>
      </c>
      <c r="B465" s="60" t="s">
        <v>1340</v>
      </c>
      <c r="C465" s="60" t="s">
        <v>1341</v>
      </c>
      <c r="D465" s="61">
        <v>0.1</v>
      </c>
      <c r="E465" s="62"/>
      <c r="F465" s="63"/>
      <c r="G465" s="62"/>
      <c r="H465" s="63"/>
      <c r="I465" s="62"/>
      <c r="J465" s="63"/>
      <c r="K465" s="62"/>
      <c r="L465" s="63"/>
      <c r="M465" s="60" t="s">
        <v>1365</v>
      </c>
      <c r="N465" s="54" t="s">
        <v>47</v>
      </c>
      <c r="O465" s="54" t="s">
        <v>9057</v>
      </c>
      <c r="P465" s="54" t="s">
        <v>56</v>
      </c>
      <c r="Q465" s="54" t="s">
        <v>56</v>
      </c>
      <c r="R465" s="54" t="s">
        <v>55</v>
      </c>
      <c r="V465" s="50">
        <v>1</v>
      </c>
      <c r="AV465" s="54" t="s">
        <v>47</v>
      </c>
      <c r="AW465" s="54" t="s">
        <v>9327</v>
      </c>
      <c r="AX465" s="54" t="s">
        <v>47</v>
      </c>
      <c r="AY465" s="54" t="s">
        <v>1133</v>
      </c>
      <c r="AZ465" s="54" t="s">
        <v>47</v>
      </c>
    </row>
    <row r="466" spans="1:52" ht="30" customHeight="1">
      <c r="A466" s="60" t="s">
        <v>1369</v>
      </c>
      <c r="B466" s="60" t="s">
        <v>1370</v>
      </c>
      <c r="C466" s="60" t="s">
        <v>352</v>
      </c>
      <c r="D466" s="61">
        <v>1</v>
      </c>
      <c r="E466" s="62"/>
      <c r="F466" s="63"/>
      <c r="G466" s="62"/>
      <c r="H466" s="63"/>
      <c r="I466" s="62"/>
      <c r="J466" s="63"/>
      <c r="K466" s="62"/>
      <c r="L466" s="63"/>
      <c r="M466" s="60" t="s">
        <v>47</v>
      </c>
      <c r="N466" s="54" t="s">
        <v>8711</v>
      </c>
      <c r="O466" s="54" t="s">
        <v>8795</v>
      </c>
      <c r="P466" s="54" t="s">
        <v>56</v>
      </c>
      <c r="Q466" s="54" t="s">
        <v>56</v>
      </c>
      <c r="R466" s="54" t="s">
        <v>56</v>
      </c>
      <c r="S466" s="50">
        <v>3</v>
      </c>
      <c r="T466" s="50">
        <v>2</v>
      </c>
      <c r="U466" s="50">
        <v>1</v>
      </c>
      <c r="AV466" s="54" t="s">
        <v>47</v>
      </c>
      <c r="AW466" s="54" t="s">
        <v>9328</v>
      </c>
      <c r="AX466" s="54" t="s">
        <v>47</v>
      </c>
      <c r="AY466" s="54" t="s">
        <v>47</v>
      </c>
      <c r="AZ466" s="54" t="s">
        <v>47</v>
      </c>
    </row>
    <row r="467" spans="1:52" ht="30" customHeight="1">
      <c r="A467" s="60" t="s">
        <v>1267</v>
      </c>
      <c r="B467" s="60" t="s">
        <v>47</v>
      </c>
      <c r="C467" s="60" t="s">
        <v>47</v>
      </c>
      <c r="D467" s="61"/>
      <c r="E467" s="62"/>
      <c r="F467" s="63"/>
      <c r="G467" s="62"/>
      <c r="H467" s="63"/>
      <c r="I467" s="62"/>
      <c r="J467" s="63"/>
      <c r="K467" s="62"/>
      <c r="L467" s="63"/>
      <c r="M467" s="60" t="s">
        <v>47</v>
      </c>
      <c r="N467" s="54" t="s">
        <v>78</v>
      </c>
      <c r="O467" s="54" t="s">
        <v>78</v>
      </c>
      <c r="P467" s="54" t="s">
        <v>47</v>
      </c>
      <c r="Q467" s="54" t="s">
        <v>47</v>
      </c>
      <c r="R467" s="54" t="s">
        <v>47</v>
      </c>
      <c r="AV467" s="54" t="s">
        <v>47</v>
      </c>
      <c r="AW467" s="54" t="s">
        <v>47</v>
      </c>
      <c r="AX467" s="54" t="s">
        <v>47</v>
      </c>
      <c r="AY467" s="54" t="s">
        <v>47</v>
      </c>
      <c r="AZ467" s="54" t="s">
        <v>47</v>
      </c>
    </row>
    <row r="468" spans="1:52" ht="30" customHeight="1">
      <c r="A468" s="61"/>
      <c r="B468" s="61"/>
      <c r="C468" s="61"/>
      <c r="D468" s="61"/>
      <c r="E468" s="62"/>
      <c r="F468" s="63"/>
      <c r="G468" s="62"/>
      <c r="H468" s="63"/>
      <c r="I468" s="62"/>
      <c r="J468" s="63"/>
      <c r="K468" s="62"/>
      <c r="L468" s="63"/>
      <c r="M468" s="61"/>
    </row>
    <row r="469" spans="1:52" ht="30" customHeight="1">
      <c r="A469" s="55" t="s">
        <v>1552</v>
      </c>
      <c r="B469" s="56"/>
      <c r="C469" s="56"/>
      <c r="D469" s="56"/>
      <c r="E469" s="57"/>
      <c r="F469" s="58"/>
      <c r="G469" s="57"/>
      <c r="H469" s="58"/>
      <c r="I469" s="57"/>
      <c r="J469" s="58"/>
      <c r="K469" s="57"/>
      <c r="L469" s="58"/>
      <c r="M469" s="59"/>
      <c r="N469" s="54" t="s">
        <v>8713</v>
      </c>
    </row>
    <row r="470" spans="1:52" s="123" customFormat="1" ht="30" customHeight="1">
      <c r="A470" s="118" t="s">
        <v>1553</v>
      </c>
      <c r="B470" s="118" t="s">
        <v>1264</v>
      </c>
      <c r="C470" s="118" t="s">
        <v>1265</v>
      </c>
      <c r="D470" s="119">
        <v>2.5000000000000001E-2</v>
      </c>
      <c r="E470" s="120"/>
      <c r="F470" s="121"/>
      <c r="G470" s="120"/>
      <c r="H470" s="121"/>
      <c r="I470" s="120"/>
      <c r="J470" s="121"/>
      <c r="K470" s="120"/>
      <c r="L470" s="121"/>
      <c r="M470" s="118" t="s">
        <v>1365</v>
      </c>
      <c r="N470" s="122" t="s">
        <v>47</v>
      </c>
      <c r="O470" s="122" t="s">
        <v>9329</v>
      </c>
      <c r="P470" s="122" t="s">
        <v>56</v>
      </c>
      <c r="Q470" s="122" t="s">
        <v>56</v>
      </c>
      <c r="R470" s="122" t="s">
        <v>55</v>
      </c>
      <c r="V470" s="123">
        <v>1</v>
      </c>
      <c r="AV470" s="122" t="s">
        <v>47</v>
      </c>
      <c r="AW470" s="122" t="s">
        <v>9330</v>
      </c>
      <c r="AX470" s="122" t="s">
        <v>47</v>
      </c>
      <c r="AY470" s="122" t="s">
        <v>1133</v>
      </c>
      <c r="AZ470" s="122" t="s">
        <v>47</v>
      </c>
    </row>
    <row r="471" spans="1:52" ht="30" customHeight="1">
      <c r="A471" s="60" t="s">
        <v>1369</v>
      </c>
      <c r="B471" s="60" t="s">
        <v>1370</v>
      </c>
      <c r="C471" s="60" t="s">
        <v>352</v>
      </c>
      <c r="D471" s="61">
        <v>1</v>
      </c>
      <c r="E471" s="62"/>
      <c r="F471" s="63"/>
      <c r="G471" s="62"/>
      <c r="H471" s="63"/>
      <c r="I471" s="62"/>
      <c r="J471" s="63"/>
      <c r="K471" s="62"/>
      <c r="L471" s="63"/>
      <c r="M471" s="60" t="s">
        <v>47</v>
      </c>
      <c r="N471" s="54" t="s">
        <v>8713</v>
      </c>
      <c r="O471" s="54" t="s">
        <v>8795</v>
      </c>
      <c r="P471" s="54" t="s">
        <v>56</v>
      </c>
      <c r="Q471" s="54" t="s">
        <v>56</v>
      </c>
      <c r="R471" s="54" t="s">
        <v>56</v>
      </c>
      <c r="S471" s="50">
        <v>3</v>
      </c>
      <c r="T471" s="50">
        <v>2</v>
      </c>
      <c r="U471" s="50">
        <v>1</v>
      </c>
      <c r="AV471" s="54" t="s">
        <v>47</v>
      </c>
      <c r="AW471" s="54" t="s">
        <v>9331</v>
      </c>
      <c r="AX471" s="54" t="s">
        <v>47</v>
      </c>
      <c r="AY471" s="54" t="s">
        <v>47</v>
      </c>
      <c r="AZ471" s="54" t="s">
        <v>47</v>
      </c>
    </row>
    <row r="472" spans="1:52" ht="30" customHeight="1">
      <c r="A472" s="60" t="s">
        <v>1267</v>
      </c>
      <c r="B472" s="60" t="s">
        <v>47</v>
      </c>
      <c r="C472" s="60" t="s">
        <v>47</v>
      </c>
      <c r="D472" s="61"/>
      <c r="E472" s="62"/>
      <c r="F472" s="63"/>
      <c r="G472" s="62"/>
      <c r="H472" s="63"/>
      <c r="I472" s="62"/>
      <c r="J472" s="63"/>
      <c r="K472" s="62"/>
      <c r="L472" s="63"/>
      <c r="M472" s="60" t="s">
        <v>47</v>
      </c>
      <c r="N472" s="54" t="s">
        <v>78</v>
      </c>
      <c r="O472" s="54" t="s">
        <v>78</v>
      </c>
      <c r="P472" s="54" t="s">
        <v>47</v>
      </c>
      <c r="Q472" s="54" t="s">
        <v>47</v>
      </c>
      <c r="R472" s="54" t="s">
        <v>47</v>
      </c>
      <c r="AV472" s="54" t="s">
        <v>47</v>
      </c>
      <c r="AW472" s="54" t="s">
        <v>47</v>
      </c>
      <c r="AX472" s="54" t="s">
        <v>47</v>
      </c>
      <c r="AY472" s="54" t="s">
        <v>47</v>
      </c>
      <c r="AZ472" s="54" t="s">
        <v>47</v>
      </c>
    </row>
    <row r="473" spans="1:52" ht="30" customHeight="1">
      <c r="A473" s="61"/>
      <c r="B473" s="61"/>
      <c r="C473" s="61"/>
      <c r="D473" s="61"/>
      <c r="E473" s="62"/>
      <c r="F473" s="63"/>
      <c r="G473" s="62"/>
      <c r="H473" s="63"/>
      <c r="I473" s="62"/>
      <c r="J473" s="63"/>
      <c r="K473" s="62"/>
      <c r="L473" s="63"/>
      <c r="M473" s="61"/>
    </row>
    <row r="474" spans="1:52" ht="30" customHeight="1">
      <c r="A474" s="55" t="s">
        <v>1554</v>
      </c>
      <c r="B474" s="56"/>
      <c r="C474" s="56"/>
      <c r="D474" s="56"/>
      <c r="E474" s="57"/>
      <c r="F474" s="58"/>
      <c r="G474" s="57"/>
      <c r="H474" s="58"/>
      <c r="I474" s="57"/>
      <c r="J474" s="58"/>
      <c r="K474" s="57"/>
      <c r="L474" s="58"/>
      <c r="M474" s="59"/>
      <c r="N474" s="54" t="s">
        <v>8715</v>
      </c>
    </row>
    <row r="475" spans="1:52" ht="30" customHeight="1">
      <c r="A475" s="60" t="s">
        <v>1555</v>
      </c>
      <c r="B475" s="60" t="s">
        <v>1264</v>
      </c>
      <c r="C475" s="60" t="s">
        <v>1265</v>
      </c>
      <c r="D475" s="61">
        <v>0.1</v>
      </c>
      <c r="E475" s="62"/>
      <c r="F475" s="63"/>
      <c r="G475" s="62"/>
      <c r="H475" s="63"/>
      <c r="I475" s="62"/>
      <c r="J475" s="63"/>
      <c r="K475" s="62"/>
      <c r="L475" s="63"/>
      <c r="M475" s="60" t="s">
        <v>1365</v>
      </c>
      <c r="N475" s="54" t="s">
        <v>47</v>
      </c>
      <c r="O475" s="54" t="s">
        <v>9332</v>
      </c>
      <c r="P475" s="54" t="s">
        <v>56</v>
      </c>
      <c r="Q475" s="54" t="s">
        <v>56</v>
      </c>
      <c r="R475" s="54" t="s">
        <v>55</v>
      </c>
      <c r="V475" s="50">
        <v>1</v>
      </c>
      <c r="AV475" s="54" t="s">
        <v>47</v>
      </c>
      <c r="AW475" s="54" t="s">
        <v>9333</v>
      </c>
      <c r="AX475" s="54" t="s">
        <v>47</v>
      </c>
      <c r="AY475" s="54" t="s">
        <v>1133</v>
      </c>
      <c r="AZ475" s="54" t="s">
        <v>47</v>
      </c>
    </row>
    <row r="476" spans="1:52" s="123" customFormat="1" ht="30" customHeight="1">
      <c r="A476" s="118" t="s">
        <v>1553</v>
      </c>
      <c r="B476" s="118" t="s">
        <v>1264</v>
      </c>
      <c r="C476" s="118" t="s">
        <v>1265</v>
      </c>
      <c r="D476" s="119">
        <v>0.1</v>
      </c>
      <c r="E476" s="120"/>
      <c r="F476" s="121"/>
      <c r="G476" s="120"/>
      <c r="H476" s="121"/>
      <c r="I476" s="120"/>
      <c r="J476" s="121"/>
      <c r="K476" s="120"/>
      <c r="L476" s="121"/>
      <c r="M476" s="118" t="s">
        <v>1365</v>
      </c>
      <c r="N476" s="122" t="s">
        <v>47</v>
      </c>
      <c r="O476" s="122" t="s">
        <v>9329</v>
      </c>
      <c r="P476" s="122" t="s">
        <v>56</v>
      </c>
      <c r="Q476" s="122" t="s">
        <v>56</v>
      </c>
      <c r="R476" s="122" t="s">
        <v>55</v>
      </c>
      <c r="V476" s="123">
        <v>1</v>
      </c>
      <c r="AV476" s="122" t="s">
        <v>47</v>
      </c>
      <c r="AW476" s="122" t="s">
        <v>9334</v>
      </c>
      <c r="AX476" s="122" t="s">
        <v>47</v>
      </c>
      <c r="AY476" s="122" t="s">
        <v>1133</v>
      </c>
      <c r="AZ476" s="122" t="s">
        <v>47</v>
      </c>
    </row>
    <row r="477" spans="1:52" ht="30" customHeight="1">
      <c r="A477" s="60" t="s">
        <v>1369</v>
      </c>
      <c r="B477" s="60" t="s">
        <v>1370</v>
      </c>
      <c r="C477" s="60" t="s">
        <v>352</v>
      </c>
      <c r="D477" s="61">
        <v>1</v>
      </c>
      <c r="E477" s="62"/>
      <c r="F477" s="63"/>
      <c r="G477" s="62"/>
      <c r="H477" s="63"/>
      <c r="I477" s="62"/>
      <c r="J477" s="63"/>
      <c r="K477" s="62"/>
      <c r="L477" s="63"/>
      <c r="M477" s="60" t="s">
        <v>47</v>
      </c>
      <c r="N477" s="54" t="s">
        <v>8715</v>
      </c>
      <c r="O477" s="54" t="s">
        <v>8795</v>
      </c>
      <c r="P477" s="54" t="s">
        <v>56</v>
      </c>
      <c r="Q477" s="54" t="s">
        <v>56</v>
      </c>
      <c r="R477" s="54" t="s">
        <v>56</v>
      </c>
      <c r="S477" s="50">
        <v>3</v>
      </c>
      <c r="T477" s="50">
        <v>2</v>
      </c>
      <c r="U477" s="50">
        <v>1</v>
      </c>
      <c r="AV477" s="54" t="s">
        <v>47</v>
      </c>
      <c r="AW477" s="54" t="s">
        <v>9335</v>
      </c>
      <c r="AX477" s="54" t="s">
        <v>47</v>
      </c>
      <c r="AY477" s="54" t="s">
        <v>47</v>
      </c>
      <c r="AZ477" s="54" t="s">
        <v>47</v>
      </c>
    </row>
    <row r="478" spans="1:52" ht="30" customHeight="1">
      <c r="A478" s="60" t="s">
        <v>1267</v>
      </c>
      <c r="B478" s="60" t="s">
        <v>47</v>
      </c>
      <c r="C478" s="60" t="s">
        <v>47</v>
      </c>
      <c r="D478" s="61"/>
      <c r="E478" s="62"/>
      <c r="F478" s="63"/>
      <c r="G478" s="62"/>
      <c r="H478" s="63"/>
      <c r="I478" s="62"/>
      <c r="J478" s="63"/>
      <c r="K478" s="62"/>
      <c r="L478" s="63"/>
      <c r="M478" s="60" t="s">
        <v>47</v>
      </c>
      <c r="N478" s="54" t="s">
        <v>78</v>
      </c>
      <c r="O478" s="54" t="s">
        <v>78</v>
      </c>
      <c r="P478" s="54" t="s">
        <v>47</v>
      </c>
      <c r="Q478" s="54" t="s">
        <v>47</v>
      </c>
      <c r="R478" s="54" t="s">
        <v>47</v>
      </c>
      <c r="AV478" s="54" t="s">
        <v>47</v>
      </c>
      <c r="AW478" s="54" t="s">
        <v>47</v>
      </c>
      <c r="AX478" s="54" t="s">
        <v>47</v>
      </c>
      <c r="AY478" s="54" t="s">
        <v>47</v>
      </c>
      <c r="AZ478" s="54" t="s">
        <v>47</v>
      </c>
    </row>
    <row r="479" spans="1:52" ht="30" customHeight="1">
      <c r="A479" s="61"/>
      <c r="B479" s="61"/>
      <c r="C479" s="61"/>
      <c r="D479" s="61"/>
      <c r="E479" s="62"/>
      <c r="F479" s="63"/>
      <c r="G479" s="62"/>
      <c r="H479" s="63"/>
      <c r="I479" s="62"/>
      <c r="J479" s="63"/>
      <c r="K479" s="62"/>
      <c r="L479" s="63"/>
      <c r="M479" s="61"/>
    </row>
    <row r="480" spans="1:52" ht="30" customHeight="1">
      <c r="A480" s="55" t="s">
        <v>1556</v>
      </c>
      <c r="B480" s="56"/>
      <c r="C480" s="56"/>
      <c r="D480" s="56"/>
      <c r="E480" s="57"/>
      <c r="F480" s="58"/>
      <c r="G480" s="57"/>
      <c r="H480" s="58"/>
      <c r="I480" s="57"/>
      <c r="J480" s="58"/>
      <c r="K480" s="57"/>
      <c r="L480" s="58"/>
      <c r="M480" s="59"/>
      <c r="N480" s="54" t="s">
        <v>8723</v>
      </c>
    </row>
    <row r="481" spans="1:52" ht="30" customHeight="1">
      <c r="A481" s="60" t="s">
        <v>1550</v>
      </c>
      <c r="B481" s="60" t="s">
        <v>1528</v>
      </c>
      <c r="C481" s="60" t="s">
        <v>1265</v>
      </c>
      <c r="D481" s="61">
        <v>6.25E-2</v>
      </c>
      <c r="E481" s="62"/>
      <c r="F481" s="63"/>
      <c r="G481" s="62"/>
      <c r="H481" s="63"/>
      <c r="I481" s="62"/>
      <c r="J481" s="63"/>
      <c r="K481" s="62"/>
      <c r="L481" s="63"/>
      <c r="M481" s="60" t="s">
        <v>1365</v>
      </c>
      <c r="N481" s="54" t="s">
        <v>47</v>
      </c>
      <c r="O481" s="54" t="s">
        <v>9320</v>
      </c>
      <c r="P481" s="54" t="s">
        <v>56</v>
      </c>
      <c r="Q481" s="54" t="s">
        <v>56</v>
      </c>
      <c r="R481" s="54" t="s">
        <v>55</v>
      </c>
      <c r="V481" s="50">
        <v>1</v>
      </c>
      <c r="AV481" s="54" t="s">
        <v>47</v>
      </c>
      <c r="AW481" s="54" t="s">
        <v>9336</v>
      </c>
      <c r="AX481" s="54" t="s">
        <v>47</v>
      </c>
      <c r="AY481" s="54" t="s">
        <v>1133</v>
      </c>
      <c r="AZ481" s="54" t="s">
        <v>47</v>
      </c>
    </row>
    <row r="482" spans="1:52" ht="30" customHeight="1">
      <c r="A482" s="60" t="s">
        <v>1547</v>
      </c>
      <c r="B482" s="60" t="s">
        <v>1528</v>
      </c>
      <c r="C482" s="60" t="s">
        <v>1265</v>
      </c>
      <c r="D482" s="61">
        <v>0.125</v>
      </c>
      <c r="E482" s="62"/>
      <c r="F482" s="63"/>
      <c r="G482" s="62"/>
      <c r="H482" s="63"/>
      <c r="I482" s="62"/>
      <c r="J482" s="63"/>
      <c r="K482" s="62"/>
      <c r="L482" s="63"/>
      <c r="M482" s="60" t="s">
        <v>1365</v>
      </c>
      <c r="N482" s="54" t="s">
        <v>47</v>
      </c>
      <c r="O482" s="54" t="s">
        <v>9312</v>
      </c>
      <c r="P482" s="54" t="s">
        <v>56</v>
      </c>
      <c r="Q482" s="54" t="s">
        <v>56</v>
      </c>
      <c r="R482" s="54" t="s">
        <v>55</v>
      </c>
      <c r="V482" s="50">
        <v>1</v>
      </c>
      <c r="AV482" s="54" t="s">
        <v>47</v>
      </c>
      <c r="AW482" s="54" t="s">
        <v>9337</v>
      </c>
      <c r="AX482" s="54" t="s">
        <v>47</v>
      </c>
      <c r="AY482" s="54" t="s">
        <v>1133</v>
      </c>
      <c r="AZ482" s="54" t="s">
        <v>47</v>
      </c>
    </row>
    <row r="483" spans="1:52" ht="30" customHeight="1">
      <c r="A483" s="60" t="s">
        <v>1339</v>
      </c>
      <c r="B483" s="60" t="s">
        <v>1340</v>
      </c>
      <c r="C483" s="60" t="s">
        <v>1341</v>
      </c>
      <c r="D483" s="61">
        <v>40.5</v>
      </c>
      <c r="E483" s="62"/>
      <c r="F483" s="63"/>
      <c r="G483" s="62"/>
      <c r="H483" s="63"/>
      <c r="I483" s="62"/>
      <c r="J483" s="63"/>
      <c r="K483" s="62"/>
      <c r="L483" s="63"/>
      <c r="M483" s="60" t="s">
        <v>1365</v>
      </c>
      <c r="N483" s="54" t="s">
        <v>47</v>
      </c>
      <c r="O483" s="54" t="s">
        <v>9057</v>
      </c>
      <c r="P483" s="54" t="s">
        <v>56</v>
      </c>
      <c r="Q483" s="54" t="s">
        <v>56</v>
      </c>
      <c r="R483" s="54" t="s">
        <v>55</v>
      </c>
      <c r="V483" s="50">
        <v>1</v>
      </c>
      <c r="AV483" s="54" t="s">
        <v>47</v>
      </c>
      <c r="AW483" s="54" t="s">
        <v>9338</v>
      </c>
      <c r="AX483" s="54" t="s">
        <v>47</v>
      </c>
      <c r="AY483" s="54" t="s">
        <v>1133</v>
      </c>
      <c r="AZ483" s="54" t="s">
        <v>47</v>
      </c>
    </row>
    <row r="484" spans="1:52" ht="30" customHeight="1">
      <c r="A484" s="60" t="s">
        <v>1557</v>
      </c>
      <c r="B484" s="60" t="s">
        <v>47</v>
      </c>
      <c r="C484" s="60" t="s">
        <v>168</v>
      </c>
      <c r="D484" s="61">
        <v>0.6</v>
      </c>
      <c r="E484" s="62"/>
      <c r="F484" s="63"/>
      <c r="G484" s="62"/>
      <c r="H484" s="63"/>
      <c r="I484" s="62"/>
      <c r="J484" s="63"/>
      <c r="K484" s="62"/>
      <c r="L484" s="63"/>
      <c r="M484" s="60" t="s">
        <v>1365</v>
      </c>
      <c r="N484" s="54" t="s">
        <v>47</v>
      </c>
      <c r="O484" s="54" t="s">
        <v>9339</v>
      </c>
      <c r="P484" s="54" t="s">
        <v>56</v>
      </c>
      <c r="Q484" s="54" t="s">
        <v>56</v>
      </c>
      <c r="R484" s="54" t="s">
        <v>55</v>
      </c>
      <c r="V484" s="50">
        <v>1</v>
      </c>
      <c r="AV484" s="54" t="s">
        <v>47</v>
      </c>
      <c r="AW484" s="54" t="s">
        <v>9340</v>
      </c>
      <c r="AX484" s="54" t="s">
        <v>47</v>
      </c>
      <c r="AY484" s="54" t="s">
        <v>1133</v>
      </c>
      <c r="AZ484" s="54" t="s">
        <v>47</v>
      </c>
    </row>
    <row r="485" spans="1:52" ht="30" customHeight="1">
      <c r="A485" s="60" t="s">
        <v>1369</v>
      </c>
      <c r="B485" s="60" t="s">
        <v>1370</v>
      </c>
      <c r="C485" s="60" t="s">
        <v>352</v>
      </c>
      <c r="D485" s="61">
        <v>1</v>
      </c>
      <c r="E485" s="62"/>
      <c r="F485" s="63"/>
      <c r="G485" s="62"/>
      <c r="H485" s="63"/>
      <c r="I485" s="62"/>
      <c r="J485" s="63"/>
      <c r="K485" s="62"/>
      <c r="L485" s="63"/>
      <c r="M485" s="60" t="s">
        <v>47</v>
      </c>
      <c r="N485" s="54" t="s">
        <v>8723</v>
      </c>
      <c r="O485" s="54" t="s">
        <v>8795</v>
      </c>
      <c r="P485" s="54" t="s">
        <v>56</v>
      </c>
      <c r="Q485" s="54" t="s">
        <v>56</v>
      </c>
      <c r="R485" s="54" t="s">
        <v>56</v>
      </c>
      <c r="S485" s="50">
        <v>3</v>
      </c>
      <c r="T485" s="50">
        <v>2</v>
      </c>
      <c r="U485" s="50">
        <v>1</v>
      </c>
      <c r="AV485" s="54" t="s">
        <v>47</v>
      </c>
      <c r="AW485" s="54" t="s">
        <v>9341</v>
      </c>
      <c r="AX485" s="54" t="s">
        <v>47</v>
      </c>
      <c r="AY485" s="54" t="s">
        <v>47</v>
      </c>
      <c r="AZ485" s="54" t="s">
        <v>47</v>
      </c>
    </row>
    <row r="486" spans="1:52" ht="30" customHeight="1">
      <c r="A486" s="60" t="s">
        <v>1267</v>
      </c>
      <c r="B486" s="60" t="s">
        <v>47</v>
      </c>
      <c r="C486" s="60" t="s">
        <v>47</v>
      </c>
      <c r="D486" s="61"/>
      <c r="E486" s="62"/>
      <c r="F486" s="63"/>
      <c r="G486" s="62"/>
      <c r="H486" s="63"/>
      <c r="I486" s="62"/>
      <c r="J486" s="63"/>
      <c r="K486" s="62"/>
      <c r="L486" s="63"/>
      <c r="M486" s="60" t="s">
        <v>47</v>
      </c>
      <c r="N486" s="54" t="s">
        <v>78</v>
      </c>
      <c r="O486" s="54" t="s">
        <v>78</v>
      </c>
      <c r="P486" s="54" t="s">
        <v>47</v>
      </c>
      <c r="Q486" s="54" t="s">
        <v>47</v>
      </c>
      <c r="R486" s="54" t="s">
        <v>47</v>
      </c>
      <c r="AV486" s="54" t="s">
        <v>47</v>
      </c>
      <c r="AW486" s="54" t="s">
        <v>47</v>
      </c>
      <c r="AX486" s="54" t="s">
        <v>47</v>
      </c>
      <c r="AY486" s="54" t="s">
        <v>47</v>
      </c>
      <c r="AZ486" s="54" t="s">
        <v>47</v>
      </c>
    </row>
    <row r="487" spans="1:52" ht="30" customHeight="1">
      <c r="A487" s="61"/>
      <c r="B487" s="61"/>
      <c r="C487" s="61"/>
      <c r="D487" s="61"/>
      <c r="E487" s="62"/>
      <c r="F487" s="63"/>
      <c r="G487" s="62"/>
      <c r="H487" s="63"/>
      <c r="I487" s="62"/>
      <c r="J487" s="63"/>
      <c r="K487" s="62"/>
      <c r="L487" s="63"/>
      <c r="M487" s="61"/>
    </row>
    <row r="488" spans="1:52" ht="30" customHeight="1">
      <c r="A488" s="55" t="s">
        <v>1558</v>
      </c>
      <c r="B488" s="56"/>
      <c r="C488" s="56"/>
      <c r="D488" s="56"/>
      <c r="E488" s="57"/>
      <c r="F488" s="58"/>
      <c r="G488" s="57"/>
      <c r="H488" s="58"/>
      <c r="I488" s="57"/>
      <c r="J488" s="58"/>
      <c r="K488" s="57"/>
      <c r="L488" s="58"/>
      <c r="M488" s="59"/>
      <c r="N488" s="54" t="s">
        <v>8725</v>
      </c>
    </row>
    <row r="489" spans="1:52" ht="30" customHeight="1">
      <c r="A489" s="60" t="s">
        <v>1559</v>
      </c>
      <c r="B489" s="60" t="s">
        <v>1528</v>
      </c>
      <c r="C489" s="60" t="s">
        <v>1265</v>
      </c>
      <c r="D489" s="61">
        <v>1.2500000000000001E-2</v>
      </c>
      <c r="E489" s="62"/>
      <c r="F489" s="63"/>
      <c r="G489" s="62"/>
      <c r="H489" s="63"/>
      <c r="I489" s="62"/>
      <c r="J489" s="63"/>
      <c r="K489" s="62"/>
      <c r="L489" s="63"/>
      <c r="M489" s="60" t="s">
        <v>1365</v>
      </c>
      <c r="N489" s="54" t="s">
        <v>47</v>
      </c>
      <c r="O489" s="54" t="s">
        <v>9342</v>
      </c>
      <c r="P489" s="54" t="s">
        <v>56</v>
      </c>
      <c r="Q489" s="54" t="s">
        <v>56</v>
      </c>
      <c r="R489" s="54" t="s">
        <v>55</v>
      </c>
      <c r="V489" s="50">
        <v>1</v>
      </c>
      <c r="AV489" s="54" t="s">
        <v>47</v>
      </c>
      <c r="AW489" s="54" t="s">
        <v>9343</v>
      </c>
      <c r="AX489" s="54" t="s">
        <v>47</v>
      </c>
      <c r="AY489" s="54" t="s">
        <v>1133</v>
      </c>
      <c r="AZ489" s="54" t="s">
        <v>47</v>
      </c>
    </row>
    <row r="490" spans="1:52" ht="30" customHeight="1">
      <c r="A490" s="60" t="s">
        <v>1550</v>
      </c>
      <c r="B490" s="60" t="s">
        <v>1528</v>
      </c>
      <c r="C490" s="60" t="s">
        <v>1265</v>
      </c>
      <c r="D490" s="61">
        <v>1.2500000000000001E-2</v>
      </c>
      <c r="E490" s="62"/>
      <c r="F490" s="63"/>
      <c r="G490" s="62"/>
      <c r="H490" s="63"/>
      <c r="I490" s="62"/>
      <c r="J490" s="63"/>
      <c r="K490" s="62"/>
      <c r="L490" s="63"/>
      <c r="M490" s="60" t="s">
        <v>1365</v>
      </c>
      <c r="N490" s="54" t="s">
        <v>47</v>
      </c>
      <c r="O490" s="54" t="s">
        <v>9320</v>
      </c>
      <c r="P490" s="54" t="s">
        <v>56</v>
      </c>
      <c r="Q490" s="54" t="s">
        <v>56</v>
      </c>
      <c r="R490" s="54" t="s">
        <v>55</v>
      </c>
      <c r="V490" s="50">
        <v>1</v>
      </c>
      <c r="AV490" s="54" t="s">
        <v>47</v>
      </c>
      <c r="AW490" s="54" t="s">
        <v>9344</v>
      </c>
      <c r="AX490" s="54" t="s">
        <v>47</v>
      </c>
      <c r="AY490" s="54" t="s">
        <v>1133</v>
      </c>
      <c r="AZ490" s="54" t="s">
        <v>47</v>
      </c>
    </row>
    <row r="491" spans="1:52" ht="30" customHeight="1">
      <c r="A491" s="60" t="s">
        <v>1547</v>
      </c>
      <c r="B491" s="60" t="s">
        <v>1528</v>
      </c>
      <c r="C491" s="60" t="s">
        <v>1265</v>
      </c>
      <c r="D491" s="61">
        <v>0.05</v>
      </c>
      <c r="E491" s="62"/>
      <c r="F491" s="63"/>
      <c r="G491" s="62"/>
      <c r="H491" s="63"/>
      <c r="I491" s="62"/>
      <c r="J491" s="63"/>
      <c r="K491" s="62"/>
      <c r="L491" s="63"/>
      <c r="M491" s="60" t="s">
        <v>1365</v>
      </c>
      <c r="N491" s="54" t="s">
        <v>47</v>
      </c>
      <c r="O491" s="54" t="s">
        <v>9312</v>
      </c>
      <c r="P491" s="54" t="s">
        <v>56</v>
      </c>
      <c r="Q491" s="54" t="s">
        <v>56</v>
      </c>
      <c r="R491" s="54" t="s">
        <v>55</v>
      </c>
      <c r="V491" s="50">
        <v>1</v>
      </c>
      <c r="AV491" s="54" t="s">
        <v>47</v>
      </c>
      <c r="AW491" s="54" t="s">
        <v>9345</v>
      </c>
      <c r="AX491" s="54" t="s">
        <v>47</v>
      </c>
      <c r="AY491" s="54" t="s">
        <v>1133</v>
      </c>
      <c r="AZ491" s="54" t="s">
        <v>47</v>
      </c>
    </row>
    <row r="492" spans="1:52" s="123" customFormat="1" ht="30" customHeight="1">
      <c r="A492" s="118" t="s">
        <v>1527</v>
      </c>
      <c r="B492" s="118" t="s">
        <v>1528</v>
      </c>
      <c r="C492" s="118" t="s">
        <v>1265</v>
      </c>
      <c r="D492" s="119">
        <v>1.2500000000000001E-2</v>
      </c>
      <c r="E492" s="120"/>
      <c r="F492" s="121"/>
      <c r="G492" s="116"/>
      <c r="H492" s="117"/>
      <c r="I492" s="120"/>
      <c r="J492" s="121"/>
      <c r="K492" s="120"/>
      <c r="L492" s="121"/>
      <c r="M492" s="118" t="s">
        <v>1365</v>
      </c>
      <c r="N492" s="122" t="s">
        <v>47</v>
      </c>
      <c r="O492" s="122" t="s">
        <v>9290</v>
      </c>
      <c r="P492" s="122" t="s">
        <v>56</v>
      </c>
      <c r="Q492" s="122" t="s">
        <v>56</v>
      </c>
      <c r="R492" s="122" t="s">
        <v>55</v>
      </c>
      <c r="V492" s="123">
        <v>1</v>
      </c>
      <c r="AV492" s="122" t="s">
        <v>47</v>
      </c>
      <c r="AW492" s="122" t="s">
        <v>9346</v>
      </c>
      <c r="AX492" s="122" t="s">
        <v>47</v>
      </c>
      <c r="AY492" s="122" t="s">
        <v>1133</v>
      </c>
      <c r="AZ492" s="122" t="s">
        <v>47</v>
      </c>
    </row>
    <row r="493" spans="1:52" ht="30" customHeight="1">
      <c r="A493" s="60" t="s">
        <v>1339</v>
      </c>
      <c r="B493" s="60" t="s">
        <v>1340</v>
      </c>
      <c r="C493" s="60" t="s">
        <v>1341</v>
      </c>
      <c r="D493" s="61">
        <v>26.3</v>
      </c>
      <c r="E493" s="62"/>
      <c r="F493" s="63"/>
      <c r="G493" s="62"/>
      <c r="H493" s="63"/>
      <c r="I493" s="62"/>
      <c r="J493" s="63"/>
      <c r="K493" s="62"/>
      <c r="L493" s="63"/>
      <c r="M493" s="60" t="s">
        <v>1365</v>
      </c>
      <c r="N493" s="54" t="s">
        <v>47</v>
      </c>
      <c r="O493" s="54" t="s">
        <v>9057</v>
      </c>
      <c r="P493" s="54" t="s">
        <v>56</v>
      </c>
      <c r="Q493" s="54" t="s">
        <v>56</v>
      </c>
      <c r="R493" s="54" t="s">
        <v>55</v>
      </c>
      <c r="V493" s="50">
        <v>1</v>
      </c>
      <c r="AV493" s="54" t="s">
        <v>47</v>
      </c>
      <c r="AW493" s="54" t="s">
        <v>9347</v>
      </c>
      <c r="AX493" s="54" t="s">
        <v>47</v>
      </c>
      <c r="AY493" s="54" t="s">
        <v>1133</v>
      </c>
      <c r="AZ493" s="54" t="s">
        <v>47</v>
      </c>
    </row>
    <row r="494" spans="1:52" ht="30" customHeight="1">
      <c r="A494" s="60" t="s">
        <v>1369</v>
      </c>
      <c r="B494" s="60" t="s">
        <v>1370</v>
      </c>
      <c r="C494" s="60" t="s">
        <v>352</v>
      </c>
      <c r="D494" s="61">
        <v>1</v>
      </c>
      <c r="E494" s="62"/>
      <c r="F494" s="63"/>
      <c r="G494" s="62"/>
      <c r="H494" s="63"/>
      <c r="I494" s="62"/>
      <c r="J494" s="63"/>
      <c r="K494" s="62"/>
      <c r="L494" s="63"/>
      <c r="M494" s="60" t="s">
        <v>47</v>
      </c>
      <c r="N494" s="54" t="s">
        <v>8725</v>
      </c>
      <c r="O494" s="54" t="s">
        <v>8795</v>
      </c>
      <c r="P494" s="54" t="s">
        <v>56</v>
      </c>
      <c r="Q494" s="54" t="s">
        <v>56</v>
      </c>
      <c r="R494" s="54" t="s">
        <v>56</v>
      </c>
      <c r="S494" s="50">
        <v>3</v>
      </c>
      <c r="T494" s="50">
        <v>2</v>
      </c>
      <c r="U494" s="50">
        <v>1</v>
      </c>
      <c r="AV494" s="54" t="s">
        <v>47</v>
      </c>
      <c r="AW494" s="54" t="s">
        <v>9348</v>
      </c>
      <c r="AX494" s="54" t="s">
        <v>47</v>
      </c>
      <c r="AY494" s="54" t="s">
        <v>47</v>
      </c>
      <c r="AZ494" s="54" t="s">
        <v>47</v>
      </c>
    </row>
    <row r="495" spans="1:52" ht="30" customHeight="1">
      <c r="A495" s="60" t="s">
        <v>1267</v>
      </c>
      <c r="B495" s="60" t="s">
        <v>47</v>
      </c>
      <c r="C495" s="60" t="s">
        <v>47</v>
      </c>
      <c r="D495" s="61"/>
      <c r="E495" s="62"/>
      <c r="F495" s="63"/>
      <c r="G495" s="62"/>
      <c r="H495" s="63"/>
      <c r="I495" s="62"/>
      <c r="J495" s="63"/>
      <c r="K495" s="62"/>
      <c r="L495" s="63"/>
      <c r="M495" s="60" t="s">
        <v>47</v>
      </c>
      <c r="N495" s="54" t="s">
        <v>78</v>
      </c>
      <c r="O495" s="54" t="s">
        <v>78</v>
      </c>
      <c r="P495" s="54" t="s">
        <v>47</v>
      </c>
      <c r="Q495" s="54" t="s">
        <v>47</v>
      </c>
      <c r="R495" s="54" t="s">
        <v>47</v>
      </c>
      <c r="AV495" s="54" t="s">
        <v>47</v>
      </c>
      <c r="AW495" s="54" t="s">
        <v>47</v>
      </c>
      <c r="AX495" s="54" t="s">
        <v>47</v>
      </c>
      <c r="AY495" s="54" t="s">
        <v>47</v>
      </c>
      <c r="AZ495" s="54" t="s">
        <v>47</v>
      </c>
    </row>
    <row r="496" spans="1:52" ht="30" customHeight="1">
      <c r="A496" s="61"/>
      <c r="B496" s="61"/>
      <c r="C496" s="61"/>
      <c r="D496" s="61"/>
      <c r="E496" s="62"/>
      <c r="F496" s="63"/>
      <c r="G496" s="62"/>
      <c r="H496" s="63"/>
      <c r="I496" s="62"/>
      <c r="J496" s="63"/>
      <c r="K496" s="62"/>
      <c r="L496" s="63"/>
      <c r="M496" s="61"/>
    </row>
    <row r="497" spans="1:52" ht="30" customHeight="1">
      <c r="A497" s="55" t="s">
        <v>1560</v>
      </c>
      <c r="B497" s="56"/>
      <c r="C497" s="56"/>
      <c r="D497" s="56"/>
      <c r="E497" s="57"/>
      <c r="F497" s="58"/>
      <c r="G497" s="57"/>
      <c r="H497" s="58"/>
      <c r="I497" s="57"/>
      <c r="J497" s="58"/>
      <c r="K497" s="57"/>
      <c r="L497" s="58"/>
      <c r="M497" s="59"/>
      <c r="N497" s="54" t="s">
        <v>8717</v>
      </c>
    </row>
    <row r="498" spans="1:52" ht="30" customHeight="1">
      <c r="A498" s="60" t="s">
        <v>1547</v>
      </c>
      <c r="B498" s="60" t="s">
        <v>1528</v>
      </c>
      <c r="C498" s="60" t="s">
        <v>1265</v>
      </c>
      <c r="D498" s="61">
        <v>0.1</v>
      </c>
      <c r="E498" s="62"/>
      <c r="F498" s="63"/>
      <c r="G498" s="62"/>
      <c r="H498" s="63"/>
      <c r="I498" s="62"/>
      <c r="J498" s="63"/>
      <c r="K498" s="62"/>
      <c r="L498" s="63"/>
      <c r="M498" s="60" t="s">
        <v>1365</v>
      </c>
      <c r="N498" s="54" t="s">
        <v>47</v>
      </c>
      <c r="O498" s="54" t="s">
        <v>9312</v>
      </c>
      <c r="P498" s="54" t="s">
        <v>56</v>
      </c>
      <c r="Q498" s="54" t="s">
        <v>56</v>
      </c>
      <c r="R498" s="54" t="s">
        <v>55</v>
      </c>
      <c r="V498" s="50">
        <v>1</v>
      </c>
      <c r="AV498" s="54" t="s">
        <v>47</v>
      </c>
      <c r="AW498" s="54" t="s">
        <v>9349</v>
      </c>
      <c r="AX498" s="54" t="s">
        <v>47</v>
      </c>
      <c r="AY498" s="54" t="s">
        <v>1133</v>
      </c>
      <c r="AZ498" s="54" t="s">
        <v>47</v>
      </c>
    </row>
    <row r="499" spans="1:52" ht="30" customHeight="1">
      <c r="A499" s="60" t="s">
        <v>1339</v>
      </c>
      <c r="B499" s="60" t="s">
        <v>1340</v>
      </c>
      <c r="C499" s="60" t="s">
        <v>1341</v>
      </c>
      <c r="D499" s="61">
        <v>2.9</v>
      </c>
      <c r="E499" s="62"/>
      <c r="F499" s="63"/>
      <c r="G499" s="62"/>
      <c r="H499" s="63"/>
      <c r="I499" s="62"/>
      <c r="J499" s="63"/>
      <c r="K499" s="62"/>
      <c r="L499" s="63"/>
      <c r="M499" s="60" t="s">
        <v>1365</v>
      </c>
      <c r="N499" s="54" t="s">
        <v>47</v>
      </c>
      <c r="O499" s="54" t="s">
        <v>9057</v>
      </c>
      <c r="P499" s="54" t="s">
        <v>56</v>
      </c>
      <c r="Q499" s="54" t="s">
        <v>56</v>
      </c>
      <c r="R499" s="54" t="s">
        <v>55</v>
      </c>
      <c r="V499" s="50">
        <v>1</v>
      </c>
      <c r="AV499" s="54" t="s">
        <v>47</v>
      </c>
      <c r="AW499" s="54" t="s">
        <v>9350</v>
      </c>
      <c r="AX499" s="54" t="s">
        <v>47</v>
      </c>
      <c r="AY499" s="54" t="s">
        <v>1133</v>
      </c>
      <c r="AZ499" s="54" t="s">
        <v>47</v>
      </c>
    </row>
    <row r="500" spans="1:52" ht="30" customHeight="1">
      <c r="A500" s="60" t="s">
        <v>1557</v>
      </c>
      <c r="B500" s="60" t="s">
        <v>47</v>
      </c>
      <c r="C500" s="60" t="s">
        <v>168</v>
      </c>
      <c r="D500" s="61">
        <v>0.6</v>
      </c>
      <c r="E500" s="62"/>
      <c r="F500" s="63"/>
      <c r="G500" s="62"/>
      <c r="H500" s="63"/>
      <c r="I500" s="62"/>
      <c r="J500" s="63"/>
      <c r="K500" s="62"/>
      <c r="L500" s="63"/>
      <c r="M500" s="60" t="s">
        <v>1365</v>
      </c>
      <c r="N500" s="54" t="s">
        <v>47</v>
      </c>
      <c r="O500" s="54" t="s">
        <v>9339</v>
      </c>
      <c r="P500" s="54" t="s">
        <v>56</v>
      </c>
      <c r="Q500" s="54" t="s">
        <v>56</v>
      </c>
      <c r="R500" s="54" t="s">
        <v>55</v>
      </c>
      <c r="V500" s="50">
        <v>1</v>
      </c>
      <c r="AV500" s="54" t="s">
        <v>47</v>
      </c>
      <c r="AW500" s="54" t="s">
        <v>9351</v>
      </c>
      <c r="AX500" s="54" t="s">
        <v>47</v>
      </c>
      <c r="AY500" s="54" t="s">
        <v>1133</v>
      </c>
      <c r="AZ500" s="54" t="s">
        <v>47</v>
      </c>
    </row>
    <row r="501" spans="1:52" ht="30" customHeight="1">
      <c r="A501" s="60" t="s">
        <v>1369</v>
      </c>
      <c r="B501" s="60" t="s">
        <v>1370</v>
      </c>
      <c r="C501" s="60" t="s">
        <v>352</v>
      </c>
      <c r="D501" s="61">
        <v>1</v>
      </c>
      <c r="E501" s="62"/>
      <c r="F501" s="63"/>
      <c r="G501" s="62"/>
      <c r="H501" s="63"/>
      <c r="I501" s="62"/>
      <c r="J501" s="63"/>
      <c r="K501" s="62"/>
      <c r="L501" s="63"/>
      <c r="M501" s="60" t="s">
        <v>47</v>
      </c>
      <c r="N501" s="54" t="s">
        <v>8717</v>
      </c>
      <c r="O501" s="54" t="s">
        <v>8795</v>
      </c>
      <c r="P501" s="54" t="s">
        <v>56</v>
      </c>
      <c r="Q501" s="54" t="s">
        <v>56</v>
      </c>
      <c r="R501" s="54" t="s">
        <v>56</v>
      </c>
      <c r="S501" s="50">
        <v>3</v>
      </c>
      <c r="T501" s="50">
        <v>2</v>
      </c>
      <c r="U501" s="50">
        <v>1</v>
      </c>
      <c r="AV501" s="54" t="s">
        <v>47</v>
      </c>
      <c r="AW501" s="54" t="s">
        <v>9352</v>
      </c>
      <c r="AX501" s="54" t="s">
        <v>47</v>
      </c>
      <c r="AY501" s="54" t="s">
        <v>47</v>
      </c>
      <c r="AZ501" s="54" t="s">
        <v>47</v>
      </c>
    </row>
    <row r="502" spans="1:52" ht="30" customHeight="1">
      <c r="A502" s="60" t="s">
        <v>1267</v>
      </c>
      <c r="B502" s="60" t="s">
        <v>47</v>
      </c>
      <c r="C502" s="60" t="s">
        <v>47</v>
      </c>
      <c r="D502" s="61"/>
      <c r="E502" s="62"/>
      <c r="F502" s="63"/>
      <c r="G502" s="62"/>
      <c r="H502" s="63"/>
      <c r="I502" s="62"/>
      <c r="J502" s="63"/>
      <c r="K502" s="62"/>
      <c r="L502" s="63"/>
      <c r="M502" s="60" t="s">
        <v>47</v>
      </c>
      <c r="N502" s="54" t="s">
        <v>78</v>
      </c>
      <c r="O502" s="54" t="s">
        <v>78</v>
      </c>
      <c r="P502" s="54" t="s">
        <v>47</v>
      </c>
      <c r="Q502" s="54" t="s">
        <v>47</v>
      </c>
      <c r="R502" s="54" t="s">
        <v>47</v>
      </c>
      <c r="AV502" s="54" t="s">
        <v>47</v>
      </c>
      <c r="AW502" s="54" t="s">
        <v>47</v>
      </c>
      <c r="AX502" s="54" t="s">
        <v>47</v>
      </c>
      <c r="AY502" s="54" t="s">
        <v>47</v>
      </c>
      <c r="AZ502" s="54" t="s">
        <v>47</v>
      </c>
    </row>
    <row r="503" spans="1:52" ht="30" customHeight="1">
      <c r="A503" s="61"/>
      <c r="B503" s="61"/>
      <c r="C503" s="61"/>
      <c r="D503" s="61"/>
      <c r="E503" s="62"/>
      <c r="F503" s="63"/>
      <c r="G503" s="62"/>
      <c r="H503" s="63"/>
      <c r="I503" s="62"/>
      <c r="J503" s="63"/>
      <c r="K503" s="62"/>
      <c r="L503" s="63"/>
      <c r="M503" s="61"/>
    </row>
    <row r="504" spans="1:52" ht="30" customHeight="1">
      <c r="A504" s="55" t="s">
        <v>1561</v>
      </c>
      <c r="B504" s="56"/>
      <c r="C504" s="56"/>
      <c r="D504" s="56"/>
      <c r="E504" s="57"/>
      <c r="F504" s="58"/>
      <c r="G504" s="57"/>
      <c r="H504" s="58"/>
      <c r="I504" s="57"/>
      <c r="J504" s="58"/>
      <c r="K504" s="57"/>
      <c r="L504" s="58"/>
      <c r="M504" s="59"/>
      <c r="N504" s="54" t="s">
        <v>8719</v>
      </c>
    </row>
    <row r="505" spans="1:52" ht="30" customHeight="1">
      <c r="A505" s="60" t="s">
        <v>1555</v>
      </c>
      <c r="B505" s="60" t="s">
        <v>1264</v>
      </c>
      <c r="C505" s="60" t="s">
        <v>1265</v>
      </c>
      <c r="D505" s="61">
        <v>2.5000000000000001E-2</v>
      </c>
      <c r="E505" s="62"/>
      <c r="F505" s="63"/>
      <c r="G505" s="62"/>
      <c r="H505" s="63"/>
      <c r="I505" s="62"/>
      <c r="J505" s="63"/>
      <c r="K505" s="62"/>
      <c r="L505" s="63"/>
      <c r="M505" s="60" t="s">
        <v>1365</v>
      </c>
      <c r="N505" s="54" t="s">
        <v>47</v>
      </c>
      <c r="O505" s="54" t="s">
        <v>9332</v>
      </c>
      <c r="P505" s="54" t="s">
        <v>56</v>
      </c>
      <c r="Q505" s="54" t="s">
        <v>56</v>
      </c>
      <c r="R505" s="54" t="s">
        <v>55</v>
      </c>
      <c r="V505" s="50">
        <v>1</v>
      </c>
      <c r="AV505" s="54" t="s">
        <v>47</v>
      </c>
      <c r="AW505" s="54" t="s">
        <v>9353</v>
      </c>
      <c r="AX505" s="54" t="s">
        <v>47</v>
      </c>
      <c r="AY505" s="54" t="s">
        <v>1133</v>
      </c>
      <c r="AZ505" s="54" t="s">
        <v>47</v>
      </c>
    </row>
    <row r="506" spans="1:52" ht="30" customHeight="1">
      <c r="A506" s="60" t="s">
        <v>1369</v>
      </c>
      <c r="B506" s="60" t="s">
        <v>1370</v>
      </c>
      <c r="C506" s="60" t="s">
        <v>352</v>
      </c>
      <c r="D506" s="61">
        <v>1</v>
      </c>
      <c r="E506" s="62"/>
      <c r="F506" s="63"/>
      <c r="G506" s="62"/>
      <c r="H506" s="63"/>
      <c r="I506" s="62"/>
      <c r="J506" s="63"/>
      <c r="K506" s="62"/>
      <c r="L506" s="63"/>
      <c r="M506" s="60" t="s">
        <v>47</v>
      </c>
      <c r="N506" s="54" t="s">
        <v>8719</v>
      </c>
      <c r="O506" s="54" t="s">
        <v>8795</v>
      </c>
      <c r="P506" s="54" t="s">
        <v>56</v>
      </c>
      <c r="Q506" s="54" t="s">
        <v>56</v>
      </c>
      <c r="R506" s="54" t="s">
        <v>56</v>
      </c>
      <c r="S506" s="50">
        <v>3</v>
      </c>
      <c r="T506" s="50">
        <v>2</v>
      </c>
      <c r="U506" s="50">
        <v>1</v>
      </c>
      <c r="AV506" s="54" t="s">
        <v>47</v>
      </c>
      <c r="AW506" s="54" t="s">
        <v>9354</v>
      </c>
      <c r="AX506" s="54" t="s">
        <v>47</v>
      </c>
      <c r="AY506" s="54" t="s">
        <v>47</v>
      </c>
      <c r="AZ506" s="54" t="s">
        <v>47</v>
      </c>
    </row>
    <row r="507" spans="1:52" ht="30" customHeight="1">
      <c r="A507" s="60" t="s">
        <v>1267</v>
      </c>
      <c r="B507" s="60" t="s">
        <v>47</v>
      </c>
      <c r="C507" s="60" t="s">
        <v>47</v>
      </c>
      <c r="D507" s="61"/>
      <c r="E507" s="62"/>
      <c r="F507" s="63"/>
      <c r="G507" s="62"/>
      <c r="H507" s="63"/>
      <c r="I507" s="62"/>
      <c r="J507" s="63"/>
      <c r="K507" s="62"/>
      <c r="L507" s="63"/>
      <c r="M507" s="60" t="s">
        <v>47</v>
      </c>
      <c r="N507" s="54" t="s">
        <v>78</v>
      </c>
      <c r="O507" s="54" t="s">
        <v>78</v>
      </c>
      <c r="P507" s="54" t="s">
        <v>47</v>
      </c>
      <c r="Q507" s="54" t="s">
        <v>47</v>
      </c>
      <c r="R507" s="54" t="s">
        <v>47</v>
      </c>
      <c r="AV507" s="54" t="s">
        <v>47</v>
      </c>
      <c r="AW507" s="54" t="s">
        <v>47</v>
      </c>
      <c r="AX507" s="54" t="s">
        <v>47</v>
      </c>
      <c r="AY507" s="54" t="s">
        <v>47</v>
      </c>
      <c r="AZ507" s="54" t="s">
        <v>47</v>
      </c>
    </row>
    <row r="508" spans="1:52" ht="30" customHeight="1">
      <c r="A508" s="61"/>
      <c r="B508" s="61"/>
      <c r="C508" s="61"/>
      <c r="D508" s="61"/>
      <c r="E508" s="62"/>
      <c r="F508" s="63"/>
      <c r="G508" s="62"/>
      <c r="H508" s="63"/>
      <c r="I508" s="62"/>
      <c r="J508" s="63"/>
      <c r="K508" s="62"/>
      <c r="L508" s="63"/>
      <c r="M508" s="61"/>
    </row>
    <row r="509" spans="1:52" ht="30" customHeight="1">
      <c r="A509" s="55" t="s">
        <v>1562</v>
      </c>
      <c r="B509" s="56"/>
      <c r="C509" s="56"/>
      <c r="D509" s="56"/>
      <c r="E509" s="57"/>
      <c r="F509" s="58"/>
      <c r="G509" s="57"/>
      <c r="H509" s="58"/>
      <c r="I509" s="57"/>
      <c r="J509" s="58"/>
      <c r="K509" s="57"/>
      <c r="L509" s="58"/>
      <c r="M509" s="59"/>
      <c r="N509" s="54" t="s">
        <v>8721</v>
      </c>
    </row>
    <row r="510" spans="1:52" ht="30" customHeight="1">
      <c r="A510" s="60" t="s">
        <v>1555</v>
      </c>
      <c r="B510" s="60" t="s">
        <v>1264</v>
      </c>
      <c r="C510" s="60" t="s">
        <v>1265</v>
      </c>
      <c r="D510" s="61">
        <v>7.4999999999999997E-2</v>
      </c>
      <c r="E510" s="62"/>
      <c r="F510" s="63"/>
      <c r="G510" s="62"/>
      <c r="H510" s="63"/>
      <c r="I510" s="62"/>
      <c r="J510" s="63"/>
      <c r="K510" s="62"/>
      <c r="L510" s="63"/>
      <c r="M510" s="60" t="s">
        <v>1365</v>
      </c>
      <c r="N510" s="54" t="s">
        <v>47</v>
      </c>
      <c r="O510" s="54" t="s">
        <v>9332</v>
      </c>
      <c r="P510" s="54" t="s">
        <v>56</v>
      </c>
      <c r="Q510" s="54" t="s">
        <v>56</v>
      </c>
      <c r="R510" s="54" t="s">
        <v>55</v>
      </c>
      <c r="V510" s="50">
        <v>1</v>
      </c>
      <c r="AV510" s="54" t="s">
        <v>47</v>
      </c>
      <c r="AW510" s="54" t="s">
        <v>9355</v>
      </c>
      <c r="AX510" s="54" t="s">
        <v>47</v>
      </c>
      <c r="AY510" s="54" t="s">
        <v>1133</v>
      </c>
      <c r="AZ510" s="54" t="s">
        <v>47</v>
      </c>
    </row>
    <row r="511" spans="1:52" ht="30" customHeight="1">
      <c r="A511" s="60" t="s">
        <v>1339</v>
      </c>
      <c r="B511" s="60" t="s">
        <v>1340</v>
      </c>
      <c r="C511" s="60" t="s">
        <v>1341</v>
      </c>
      <c r="D511" s="61">
        <v>2.9</v>
      </c>
      <c r="E511" s="62"/>
      <c r="F511" s="63"/>
      <c r="G511" s="62"/>
      <c r="H511" s="63"/>
      <c r="I511" s="62"/>
      <c r="J511" s="63"/>
      <c r="K511" s="62"/>
      <c r="L511" s="63"/>
      <c r="M511" s="60" t="s">
        <v>1365</v>
      </c>
      <c r="N511" s="54" t="s">
        <v>47</v>
      </c>
      <c r="O511" s="54" t="s">
        <v>9057</v>
      </c>
      <c r="P511" s="54" t="s">
        <v>56</v>
      </c>
      <c r="Q511" s="54" t="s">
        <v>56</v>
      </c>
      <c r="R511" s="54" t="s">
        <v>55</v>
      </c>
      <c r="V511" s="50">
        <v>1</v>
      </c>
      <c r="AV511" s="54" t="s">
        <v>47</v>
      </c>
      <c r="AW511" s="54" t="s">
        <v>9356</v>
      </c>
      <c r="AX511" s="54" t="s">
        <v>47</v>
      </c>
      <c r="AY511" s="54" t="s">
        <v>1133</v>
      </c>
      <c r="AZ511" s="54" t="s">
        <v>47</v>
      </c>
    </row>
    <row r="512" spans="1:52" ht="30" customHeight="1">
      <c r="A512" s="60" t="s">
        <v>1557</v>
      </c>
      <c r="B512" s="60" t="s">
        <v>47</v>
      </c>
      <c r="C512" s="60" t="s">
        <v>168</v>
      </c>
      <c r="D512" s="61">
        <v>0.5</v>
      </c>
      <c r="E512" s="62"/>
      <c r="F512" s="63"/>
      <c r="G512" s="62"/>
      <c r="H512" s="63"/>
      <c r="I512" s="62"/>
      <c r="J512" s="63"/>
      <c r="K512" s="62"/>
      <c r="L512" s="63"/>
      <c r="M512" s="60" t="s">
        <v>1365</v>
      </c>
      <c r="N512" s="54" t="s">
        <v>47</v>
      </c>
      <c r="O512" s="54" t="s">
        <v>9339</v>
      </c>
      <c r="P512" s="54" t="s">
        <v>56</v>
      </c>
      <c r="Q512" s="54" t="s">
        <v>56</v>
      </c>
      <c r="R512" s="54" t="s">
        <v>55</v>
      </c>
      <c r="V512" s="50">
        <v>1</v>
      </c>
      <c r="AV512" s="54" t="s">
        <v>47</v>
      </c>
      <c r="AW512" s="54" t="s">
        <v>9357</v>
      </c>
      <c r="AX512" s="54" t="s">
        <v>47</v>
      </c>
      <c r="AY512" s="54" t="s">
        <v>1133</v>
      </c>
      <c r="AZ512" s="54" t="s">
        <v>47</v>
      </c>
    </row>
    <row r="513" spans="1:52" ht="30" customHeight="1">
      <c r="A513" s="60" t="s">
        <v>1369</v>
      </c>
      <c r="B513" s="60" t="s">
        <v>1370</v>
      </c>
      <c r="C513" s="60" t="s">
        <v>352</v>
      </c>
      <c r="D513" s="61">
        <v>1</v>
      </c>
      <c r="E513" s="62"/>
      <c r="F513" s="63"/>
      <c r="G513" s="62"/>
      <c r="H513" s="63"/>
      <c r="I513" s="62"/>
      <c r="J513" s="63"/>
      <c r="K513" s="62"/>
      <c r="L513" s="63"/>
      <c r="M513" s="60" t="s">
        <v>47</v>
      </c>
      <c r="N513" s="54" t="s">
        <v>8721</v>
      </c>
      <c r="O513" s="54" t="s">
        <v>8795</v>
      </c>
      <c r="P513" s="54" t="s">
        <v>56</v>
      </c>
      <c r="Q513" s="54" t="s">
        <v>56</v>
      </c>
      <c r="R513" s="54" t="s">
        <v>56</v>
      </c>
      <c r="S513" s="50">
        <v>3</v>
      </c>
      <c r="T513" s="50">
        <v>2</v>
      </c>
      <c r="U513" s="50">
        <v>1</v>
      </c>
      <c r="AV513" s="54" t="s">
        <v>47</v>
      </c>
      <c r="AW513" s="54" t="s">
        <v>9358</v>
      </c>
      <c r="AX513" s="54" t="s">
        <v>47</v>
      </c>
      <c r="AY513" s="54" t="s">
        <v>47</v>
      </c>
      <c r="AZ513" s="54" t="s">
        <v>47</v>
      </c>
    </row>
    <row r="514" spans="1:52" ht="30" customHeight="1">
      <c r="A514" s="60" t="s">
        <v>1267</v>
      </c>
      <c r="B514" s="60" t="s">
        <v>47</v>
      </c>
      <c r="C514" s="60" t="s">
        <v>47</v>
      </c>
      <c r="D514" s="61"/>
      <c r="E514" s="62"/>
      <c r="F514" s="63"/>
      <c r="G514" s="62"/>
      <c r="H514" s="63"/>
      <c r="I514" s="62"/>
      <c r="J514" s="63"/>
      <c r="K514" s="62"/>
      <c r="L514" s="63"/>
      <c r="M514" s="60" t="s">
        <v>47</v>
      </c>
      <c r="N514" s="54" t="s">
        <v>78</v>
      </c>
      <c r="O514" s="54" t="s">
        <v>78</v>
      </c>
      <c r="P514" s="54" t="s">
        <v>47</v>
      </c>
      <c r="Q514" s="54" t="s">
        <v>47</v>
      </c>
      <c r="R514" s="54" t="s">
        <v>47</v>
      </c>
      <c r="AV514" s="54" t="s">
        <v>47</v>
      </c>
      <c r="AW514" s="54" t="s">
        <v>47</v>
      </c>
      <c r="AX514" s="54" t="s">
        <v>47</v>
      </c>
      <c r="AY514" s="54" t="s">
        <v>47</v>
      </c>
      <c r="AZ514" s="54" t="s">
        <v>47</v>
      </c>
    </row>
    <row r="515" spans="1:52" ht="30" customHeight="1">
      <c r="A515" s="61"/>
      <c r="B515" s="61"/>
      <c r="C515" s="61"/>
      <c r="D515" s="61"/>
      <c r="E515" s="62"/>
      <c r="F515" s="63"/>
      <c r="G515" s="62"/>
      <c r="H515" s="63"/>
      <c r="I515" s="62"/>
      <c r="J515" s="63"/>
      <c r="K515" s="62"/>
      <c r="L515" s="63"/>
      <c r="M515" s="61"/>
    </row>
    <row r="516" spans="1:52" ht="30" customHeight="1">
      <c r="A516" s="55" t="s">
        <v>1563</v>
      </c>
      <c r="B516" s="56"/>
      <c r="C516" s="56"/>
      <c r="D516" s="56"/>
      <c r="E516" s="57"/>
      <c r="F516" s="58"/>
      <c r="G516" s="57"/>
      <c r="H516" s="58"/>
      <c r="I516" s="57"/>
      <c r="J516" s="58"/>
      <c r="K516" s="57"/>
      <c r="L516" s="58"/>
      <c r="M516" s="59"/>
      <c r="N516" s="54" t="s">
        <v>8727</v>
      </c>
    </row>
    <row r="517" spans="1:52" ht="30" customHeight="1">
      <c r="A517" s="60" t="s">
        <v>1550</v>
      </c>
      <c r="B517" s="60" t="s">
        <v>1528</v>
      </c>
      <c r="C517" s="60" t="s">
        <v>1265</v>
      </c>
      <c r="D517" s="61">
        <v>2.5000000000000001E-2</v>
      </c>
      <c r="E517" s="62"/>
      <c r="F517" s="63"/>
      <c r="G517" s="62"/>
      <c r="H517" s="63"/>
      <c r="I517" s="62"/>
      <c r="J517" s="63"/>
      <c r="K517" s="62"/>
      <c r="L517" s="63"/>
      <c r="M517" s="60" t="s">
        <v>1365</v>
      </c>
      <c r="N517" s="54" t="s">
        <v>47</v>
      </c>
      <c r="O517" s="54" t="s">
        <v>9320</v>
      </c>
      <c r="P517" s="54" t="s">
        <v>56</v>
      </c>
      <c r="Q517" s="54" t="s">
        <v>56</v>
      </c>
      <c r="R517" s="54" t="s">
        <v>55</v>
      </c>
      <c r="V517" s="50">
        <v>1</v>
      </c>
      <c r="AV517" s="54" t="s">
        <v>47</v>
      </c>
      <c r="AW517" s="54" t="s">
        <v>9359</v>
      </c>
      <c r="AX517" s="54" t="s">
        <v>47</v>
      </c>
      <c r="AY517" s="54" t="s">
        <v>1133</v>
      </c>
      <c r="AZ517" s="54" t="s">
        <v>47</v>
      </c>
    </row>
    <row r="518" spans="1:52" ht="30" customHeight="1">
      <c r="A518" s="60" t="s">
        <v>1547</v>
      </c>
      <c r="B518" s="60" t="s">
        <v>1528</v>
      </c>
      <c r="C518" s="60" t="s">
        <v>1265</v>
      </c>
      <c r="D518" s="61">
        <v>1.2500000000000001E-2</v>
      </c>
      <c r="E518" s="62"/>
      <c r="F518" s="63"/>
      <c r="G518" s="62"/>
      <c r="H518" s="63"/>
      <c r="I518" s="62"/>
      <c r="J518" s="63"/>
      <c r="K518" s="62"/>
      <c r="L518" s="63"/>
      <c r="M518" s="60" t="s">
        <v>1365</v>
      </c>
      <c r="N518" s="54" t="s">
        <v>47</v>
      </c>
      <c r="O518" s="54" t="s">
        <v>9312</v>
      </c>
      <c r="P518" s="54" t="s">
        <v>56</v>
      </c>
      <c r="Q518" s="54" t="s">
        <v>56</v>
      </c>
      <c r="R518" s="54" t="s">
        <v>55</v>
      </c>
      <c r="V518" s="50">
        <v>1</v>
      </c>
      <c r="AV518" s="54" t="s">
        <v>47</v>
      </c>
      <c r="AW518" s="54" t="s">
        <v>9360</v>
      </c>
      <c r="AX518" s="54" t="s">
        <v>47</v>
      </c>
      <c r="AY518" s="54" t="s">
        <v>1133</v>
      </c>
      <c r="AZ518" s="54" t="s">
        <v>47</v>
      </c>
    </row>
    <row r="519" spans="1:52" ht="30" customHeight="1">
      <c r="A519" s="60" t="s">
        <v>1339</v>
      </c>
      <c r="B519" s="60" t="s">
        <v>1340</v>
      </c>
      <c r="C519" s="60" t="s">
        <v>1341</v>
      </c>
      <c r="D519" s="61">
        <v>336.2</v>
      </c>
      <c r="E519" s="62"/>
      <c r="F519" s="63"/>
      <c r="G519" s="62"/>
      <c r="H519" s="63"/>
      <c r="I519" s="62"/>
      <c r="J519" s="63"/>
      <c r="K519" s="62"/>
      <c r="L519" s="63"/>
      <c r="M519" s="60" t="s">
        <v>1365</v>
      </c>
      <c r="N519" s="54" t="s">
        <v>47</v>
      </c>
      <c r="O519" s="54" t="s">
        <v>9057</v>
      </c>
      <c r="P519" s="54" t="s">
        <v>56</v>
      </c>
      <c r="Q519" s="54" t="s">
        <v>56</v>
      </c>
      <c r="R519" s="54" t="s">
        <v>55</v>
      </c>
      <c r="V519" s="50">
        <v>1</v>
      </c>
      <c r="AV519" s="54" t="s">
        <v>47</v>
      </c>
      <c r="AW519" s="54" t="s">
        <v>9361</v>
      </c>
      <c r="AX519" s="54" t="s">
        <v>47</v>
      </c>
      <c r="AY519" s="54" t="s">
        <v>1133</v>
      </c>
      <c r="AZ519" s="54" t="s">
        <v>47</v>
      </c>
    </row>
    <row r="520" spans="1:52" ht="30" customHeight="1">
      <c r="A520" s="60" t="s">
        <v>1557</v>
      </c>
      <c r="B520" s="60" t="s">
        <v>47</v>
      </c>
      <c r="C520" s="60" t="s">
        <v>168</v>
      </c>
      <c r="D520" s="61">
        <v>0.1</v>
      </c>
      <c r="E520" s="62"/>
      <c r="F520" s="63"/>
      <c r="G520" s="62"/>
      <c r="H520" s="63"/>
      <c r="I520" s="62"/>
      <c r="J520" s="63"/>
      <c r="K520" s="62"/>
      <c r="L520" s="63"/>
      <c r="M520" s="60" t="s">
        <v>1365</v>
      </c>
      <c r="N520" s="54" t="s">
        <v>47</v>
      </c>
      <c r="O520" s="54" t="s">
        <v>9339</v>
      </c>
      <c r="P520" s="54" t="s">
        <v>56</v>
      </c>
      <c r="Q520" s="54" t="s">
        <v>56</v>
      </c>
      <c r="R520" s="54" t="s">
        <v>55</v>
      </c>
      <c r="V520" s="50">
        <v>1</v>
      </c>
      <c r="AV520" s="54" t="s">
        <v>47</v>
      </c>
      <c r="AW520" s="54" t="s">
        <v>9362</v>
      </c>
      <c r="AX520" s="54" t="s">
        <v>47</v>
      </c>
      <c r="AY520" s="54" t="s">
        <v>1133</v>
      </c>
      <c r="AZ520" s="54" t="s">
        <v>47</v>
      </c>
    </row>
    <row r="521" spans="1:52" ht="30" customHeight="1">
      <c r="A521" s="60" t="s">
        <v>1369</v>
      </c>
      <c r="B521" s="60" t="s">
        <v>1370</v>
      </c>
      <c r="C521" s="60" t="s">
        <v>352</v>
      </c>
      <c r="D521" s="61">
        <v>1</v>
      </c>
      <c r="E521" s="62"/>
      <c r="F521" s="63"/>
      <c r="G521" s="62"/>
      <c r="H521" s="63"/>
      <c r="I521" s="62"/>
      <c r="J521" s="63"/>
      <c r="K521" s="62"/>
      <c r="L521" s="63"/>
      <c r="M521" s="60" t="s">
        <v>47</v>
      </c>
      <c r="N521" s="54" t="s">
        <v>8727</v>
      </c>
      <c r="O521" s="54" t="s">
        <v>8795</v>
      </c>
      <c r="P521" s="54" t="s">
        <v>56</v>
      </c>
      <c r="Q521" s="54" t="s">
        <v>56</v>
      </c>
      <c r="R521" s="54" t="s">
        <v>56</v>
      </c>
      <c r="S521" s="50">
        <v>3</v>
      </c>
      <c r="T521" s="50">
        <v>2</v>
      </c>
      <c r="U521" s="50">
        <v>1</v>
      </c>
      <c r="AV521" s="54" t="s">
        <v>47</v>
      </c>
      <c r="AW521" s="54" t="s">
        <v>9363</v>
      </c>
      <c r="AX521" s="54" t="s">
        <v>47</v>
      </c>
      <c r="AY521" s="54" t="s">
        <v>47</v>
      </c>
      <c r="AZ521" s="54" t="s">
        <v>47</v>
      </c>
    </row>
    <row r="522" spans="1:52" ht="30" customHeight="1">
      <c r="A522" s="60" t="s">
        <v>1267</v>
      </c>
      <c r="B522" s="60" t="s">
        <v>47</v>
      </c>
      <c r="C522" s="60" t="s">
        <v>47</v>
      </c>
      <c r="D522" s="61"/>
      <c r="E522" s="62"/>
      <c r="F522" s="63"/>
      <c r="G522" s="62"/>
      <c r="H522" s="63"/>
      <c r="I522" s="62"/>
      <c r="J522" s="63"/>
      <c r="K522" s="62"/>
      <c r="L522" s="63"/>
      <c r="M522" s="60" t="s">
        <v>47</v>
      </c>
      <c r="N522" s="54" t="s">
        <v>78</v>
      </c>
      <c r="O522" s="54" t="s">
        <v>78</v>
      </c>
      <c r="P522" s="54" t="s">
        <v>47</v>
      </c>
      <c r="Q522" s="54" t="s">
        <v>47</v>
      </c>
      <c r="R522" s="54" t="s">
        <v>47</v>
      </c>
      <c r="AV522" s="54" t="s">
        <v>47</v>
      </c>
      <c r="AW522" s="54" t="s">
        <v>47</v>
      </c>
      <c r="AX522" s="54" t="s">
        <v>47</v>
      </c>
      <c r="AY522" s="54" t="s">
        <v>47</v>
      </c>
      <c r="AZ522" s="54" t="s">
        <v>47</v>
      </c>
    </row>
    <row r="523" spans="1:52" ht="30" customHeight="1">
      <c r="A523" s="61"/>
      <c r="B523" s="61"/>
      <c r="C523" s="61"/>
      <c r="D523" s="61"/>
      <c r="E523" s="62"/>
      <c r="F523" s="63"/>
      <c r="G523" s="62"/>
      <c r="H523" s="63"/>
      <c r="I523" s="62"/>
      <c r="J523" s="63"/>
      <c r="K523" s="62"/>
      <c r="L523" s="63"/>
      <c r="M523" s="61"/>
    </row>
    <row r="524" spans="1:52" ht="30" customHeight="1">
      <c r="A524" s="55" t="s">
        <v>1564</v>
      </c>
      <c r="B524" s="56"/>
      <c r="C524" s="56"/>
      <c r="D524" s="56"/>
      <c r="E524" s="57"/>
      <c r="F524" s="58"/>
      <c r="G524" s="57"/>
      <c r="H524" s="58"/>
      <c r="I524" s="57"/>
      <c r="J524" s="58"/>
      <c r="K524" s="57"/>
      <c r="L524" s="58"/>
      <c r="M524" s="59"/>
      <c r="N524" s="54" t="s">
        <v>8729</v>
      </c>
    </row>
    <row r="525" spans="1:52" ht="30" customHeight="1">
      <c r="A525" s="60" t="s">
        <v>1550</v>
      </c>
      <c r="B525" s="60" t="s">
        <v>1528</v>
      </c>
      <c r="C525" s="60" t="s">
        <v>1265</v>
      </c>
      <c r="D525" s="61">
        <v>1.2500000000000001E-2</v>
      </c>
      <c r="E525" s="62"/>
      <c r="F525" s="63"/>
      <c r="G525" s="62"/>
      <c r="H525" s="63"/>
      <c r="I525" s="62"/>
      <c r="J525" s="63"/>
      <c r="K525" s="62"/>
      <c r="L525" s="63"/>
      <c r="M525" s="60" t="s">
        <v>1365</v>
      </c>
      <c r="N525" s="54" t="s">
        <v>47</v>
      </c>
      <c r="O525" s="54" t="s">
        <v>9320</v>
      </c>
      <c r="P525" s="54" t="s">
        <v>56</v>
      </c>
      <c r="Q525" s="54" t="s">
        <v>56</v>
      </c>
      <c r="R525" s="54" t="s">
        <v>55</v>
      </c>
      <c r="V525" s="50">
        <v>1</v>
      </c>
      <c r="AV525" s="54" t="s">
        <v>47</v>
      </c>
      <c r="AW525" s="54" t="s">
        <v>9364</v>
      </c>
      <c r="AX525" s="54" t="s">
        <v>47</v>
      </c>
      <c r="AY525" s="54" t="s">
        <v>1133</v>
      </c>
      <c r="AZ525" s="54" t="s">
        <v>47</v>
      </c>
    </row>
    <row r="526" spans="1:52" ht="30" customHeight="1">
      <c r="A526" s="60" t="s">
        <v>1547</v>
      </c>
      <c r="B526" s="60" t="s">
        <v>1528</v>
      </c>
      <c r="C526" s="60" t="s">
        <v>1265</v>
      </c>
      <c r="D526" s="61">
        <v>1.2500000000000001E-2</v>
      </c>
      <c r="E526" s="62"/>
      <c r="F526" s="63"/>
      <c r="G526" s="62"/>
      <c r="H526" s="63"/>
      <c r="I526" s="62"/>
      <c r="J526" s="63"/>
      <c r="K526" s="62"/>
      <c r="L526" s="63"/>
      <c r="M526" s="60" t="s">
        <v>1365</v>
      </c>
      <c r="N526" s="54" t="s">
        <v>47</v>
      </c>
      <c r="O526" s="54" t="s">
        <v>9312</v>
      </c>
      <c r="P526" s="54" t="s">
        <v>56</v>
      </c>
      <c r="Q526" s="54" t="s">
        <v>56</v>
      </c>
      <c r="R526" s="54" t="s">
        <v>55</v>
      </c>
      <c r="V526" s="50">
        <v>1</v>
      </c>
      <c r="AV526" s="54" t="s">
        <v>47</v>
      </c>
      <c r="AW526" s="54" t="s">
        <v>9365</v>
      </c>
      <c r="AX526" s="54" t="s">
        <v>47</v>
      </c>
      <c r="AY526" s="54" t="s">
        <v>1133</v>
      </c>
      <c r="AZ526" s="54" t="s">
        <v>47</v>
      </c>
    </row>
    <row r="527" spans="1:52" ht="30" customHeight="1">
      <c r="A527" s="60" t="s">
        <v>1339</v>
      </c>
      <c r="B527" s="60" t="s">
        <v>1340</v>
      </c>
      <c r="C527" s="60" t="s">
        <v>1341</v>
      </c>
      <c r="D527" s="61">
        <v>675.8</v>
      </c>
      <c r="E527" s="62"/>
      <c r="F527" s="63"/>
      <c r="G527" s="62"/>
      <c r="H527" s="63"/>
      <c r="I527" s="62"/>
      <c r="J527" s="63"/>
      <c r="K527" s="62"/>
      <c r="L527" s="63"/>
      <c r="M527" s="60" t="s">
        <v>1365</v>
      </c>
      <c r="N527" s="54" t="s">
        <v>47</v>
      </c>
      <c r="O527" s="54" t="s">
        <v>9057</v>
      </c>
      <c r="P527" s="54" t="s">
        <v>56</v>
      </c>
      <c r="Q527" s="54" t="s">
        <v>56</v>
      </c>
      <c r="R527" s="54" t="s">
        <v>55</v>
      </c>
      <c r="V527" s="50">
        <v>1</v>
      </c>
      <c r="AV527" s="54" t="s">
        <v>47</v>
      </c>
      <c r="AW527" s="54" t="s">
        <v>9366</v>
      </c>
      <c r="AX527" s="54" t="s">
        <v>47</v>
      </c>
      <c r="AY527" s="54" t="s">
        <v>1133</v>
      </c>
      <c r="AZ527" s="54" t="s">
        <v>47</v>
      </c>
    </row>
    <row r="528" spans="1:52" ht="30" customHeight="1">
      <c r="A528" s="60" t="s">
        <v>1557</v>
      </c>
      <c r="B528" s="60" t="s">
        <v>47</v>
      </c>
      <c r="C528" s="60" t="s">
        <v>168</v>
      </c>
      <c r="D528" s="61">
        <v>0.1</v>
      </c>
      <c r="E528" s="62"/>
      <c r="F528" s="63"/>
      <c r="G528" s="62"/>
      <c r="H528" s="63"/>
      <c r="I528" s="62"/>
      <c r="J528" s="63"/>
      <c r="K528" s="62"/>
      <c r="L528" s="63"/>
      <c r="M528" s="60" t="s">
        <v>1365</v>
      </c>
      <c r="N528" s="54" t="s">
        <v>47</v>
      </c>
      <c r="O528" s="54" t="s">
        <v>9339</v>
      </c>
      <c r="P528" s="54" t="s">
        <v>56</v>
      </c>
      <c r="Q528" s="54" t="s">
        <v>56</v>
      </c>
      <c r="R528" s="54" t="s">
        <v>55</v>
      </c>
      <c r="V528" s="50">
        <v>1</v>
      </c>
      <c r="AV528" s="54" t="s">
        <v>47</v>
      </c>
      <c r="AW528" s="54" t="s">
        <v>9367</v>
      </c>
      <c r="AX528" s="54" t="s">
        <v>47</v>
      </c>
      <c r="AY528" s="54" t="s">
        <v>1133</v>
      </c>
      <c r="AZ528" s="54" t="s">
        <v>47</v>
      </c>
    </row>
    <row r="529" spans="1:52" ht="30" customHeight="1">
      <c r="A529" s="60" t="s">
        <v>1369</v>
      </c>
      <c r="B529" s="60" t="s">
        <v>1370</v>
      </c>
      <c r="C529" s="60" t="s">
        <v>352</v>
      </c>
      <c r="D529" s="61">
        <v>1</v>
      </c>
      <c r="E529" s="62"/>
      <c r="F529" s="63"/>
      <c r="G529" s="62"/>
      <c r="H529" s="63"/>
      <c r="I529" s="62"/>
      <c r="J529" s="63"/>
      <c r="K529" s="62"/>
      <c r="L529" s="63"/>
      <c r="M529" s="60" t="s">
        <v>47</v>
      </c>
      <c r="N529" s="54" t="s">
        <v>8729</v>
      </c>
      <c r="O529" s="54" t="s">
        <v>8795</v>
      </c>
      <c r="P529" s="54" t="s">
        <v>56</v>
      </c>
      <c r="Q529" s="54" t="s">
        <v>56</v>
      </c>
      <c r="R529" s="54" t="s">
        <v>56</v>
      </c>
      <c r="S529" s="50">
        <v>3</v>
      </c>
      <c r="T529" s="50">
        <v>2</v>
      </c>
      <c r="U529" s="50">
        <v>1</v>
      </c>
      <c r="AV529" s="54" t="s">
        <v>47</v>
      </c>
      <c r="AW529" s="54" t="s">
        <v>9368</v>
      </c>
      <c r="AX529" s="54" t="s">
        <v>47</v>
      </c>
      <c r="AY529" s="54" t="s">
        <v>47</v>
      </c>
      <c r="AZ529" s="54" t="s">
        <v>47</v>
      </c>
    </row>
    <row r="530" spans="1:52" ht="30" customHeight="1">
      <c r="A530" s="60" t="s">
        <v>1267</v>
      </c>
      <c r="B530" s="60" t="s">
        <v>47</v>
      </c>
      <c r="C530" s="60" t="s">
        <v>47</v>
      </c>
      <c r="D530" s="61"/>
      <c r="E530" s="62"/>
      <c r="F530" s="63"/>
      <c r="G530" s="62"/>
      <c r="H530" s="63"/>
      <c r="I530" s="62"/>
      <c r="J530" s="63"/>
      <c r="K530" s="62"/>
      <c r="L530" s="63"/>
      <c r="M530" s="60" t="s">
        <v>47</v>
      </c>
      <c r="N530" s="54" t="s">
        <v>78</v>
      </c>
      <c r="O530" s="54" t="s">
        <v>78</v>
      </c>
      <c r="P530" s="54" t="s">
        <v>47</v>
      </c>
      <c r="Q530" s="54" t="s">
        <v>47</v>
      </c>
      <c r="R530" s="54" t="s">
        <v>47</v>
      </c>
      <c r="AV530" s="54" t="s">
        <v>47</v>
      </c>
      <c r="AW530" s="54" t="s">
        <v>47</v>
      </c>
      <c r="AX530" s="54" t="s">
        <v>47</v>
      </c>
      <c r="AY530" s="54" t="s">
        <v>47</v>
      </c>
      <c r="AZ530" s="54" t="s">
        <v>47</v>
      </c>
    </row>
    <row r="531" spans="1:52" ht="30" customHeight="1">
      <c r="A531" s="61"/>
      <c r="B531" s="61"/>
      <c r="C531" s="61"/>
      <c r="D531" s="61"/>
      <c r="E531" s="62"/>
      <c r="F531" s="63"/>
      <c r="G531" s="62"/>
      <c r="H531" s="63"/>
      <c r="I531" s="62"/>
      <c r="J531" s="63"/>
      <c r="K531" s="62"/>
      <c r="L531" s="63"/>
      <c r="M531" s="61"/>
    </row>
    <row r="532" spans="1:52" ht="30" customHeight="1">
      <c r="A532" s="55" t="s">
        <v>1565</v>
      </c>
      <c r="B532" s="56"/>
      <c r="C532" s="56"/>
      <c r="D532" s="56"/>
      <c r="E532" s="57"/>
      <c r="F532" s="58"/>
      <c r="G532" s="57"/>
      <c r="H532" s="58"/>
      <c r="I532" s="57"/>
      <c r="J532" s="58"/>
      <c r="K532" s="57"/>
      <c r="L532" s="58"/>
      <c r="M532" s="59"/>
      <c r="N532" s="54" t="s">
        <v>8731</v>
      </c>
    </row>
    <row r="533" spans="1:52" s="123" customFormat="1" ht="30" customHeight="1">
      <c r="A533" s="118" t="s">
        <v>1527</v>
      </c>
      <c r="B533" s="118" t="s">
        <v>1528</v>
      </c>
      <c r="C533" s="118" t="s">
        <v>1265</v>
      </c>
      <c r="D533" s="119">
        <v>1.2500000000000001E-2</v>
      </c>
      <c r="E533" s="120"/>
      <c r="F533" s="121"/>
      <c r="G533" s="116"/>
      <c r="H533" s="117"/>
      <c r="I533" s="120"/>
      <c r="J533" s="121"/>
      <c r="K533" s="120"/>
      <c r="L533" s="121"/>
      <c r="M533" s="118" t="s">
        <v>1365</v>
      </c>
      <c r="N533" s="122" t="s">
        <v>47</v>
      </c>
      <c r="O533" s="122" t="s">
        <v>9290</v>
      </c>
      <c r="P533" s="122" t="s">
        <v>56</v>
      </c>
      <c r="Q533" s="122" t="s">
        <v>56</v>
      </c>
      <c r="R533" s="122" t="s">
        <v>55</v>
      </c>
      <c r="V533" s="123">
        <v>1</v>
      </c>
      <c r="AV533" s="122" t="s">
        <v>47</v>
      </c>
      <c r="AW533" s="122" t="s">
        <v>9369</v>
      </c>
      <c r="AX533" s="122" t="s">
        <v>47</v>
      </c>
      <c r="AY533" s="122" t="s">
        <v>1133</v>
      </c>
      <c r="AZ533" s="122" t="s">
        <v>47</v>
      </c>
    </row>
    <row r="534" spans="1:52" ht="30" customHeight="1">
      <c r="A534" s="60" t="s">
        <v>1369</v>
      </c>
      <c r="B534" s="60" t="s">
        <v>1370</v>
      </c>
      <c r="C534" s="60" t="s">
        <v>352</v>
      </c>
      <c r="D534" s="61">
        <v>1</v>
      </c>
      <c r="E534" s="62"/>
      <c r="F534" s="63"/>
      <c r="G534" s="62"/>
      <c r="H534" s="63"/>
      <c r="I534" s="62"/>
      <c r="J534" s="63"/>
      <c r="K534" s="62"/>
      <c r="L534" s="63"/>
      <c r="M534" s="60" t="s">
        <v>47</v>
      </c>
      <c r="N534" s="54" t="s">
        <v>8731</v>
      </c>
      <c r="O534" s="54" t="s">
        <v>8795</v>
      </c>
      <c r="P534" s="54" t="s">
        <v>56</v>
      </c>
      <c r="Q534" s="54" t="s">
        <v>56</v>
      </c>
      <c r="R534" s="54" t="s">
        <v>56</v>
      </c>
      <c r="S534" s="50">
        <v>3</v>
      </c>
      <c r="T534" s="50">
        <v>2</v>
      </c>
      <c r="U534" s="50">
        <v>1</v>
      </c>
      <c r="AV534" s="54" t="s">
        <v>47</v>
      </c>
      <c r="AW534" s="54" t="s">
        <v>9370</v>
      </c>
      <c r="AX534" s="54" t="s">
        <v>47</v>
      </c>
      <c r="AY534" s="54" t="s">
        <v>47</v>
      </c>
      <c r="AZ534" s="54" t="s">
        <v>47</v>
      </c>
    </row>
    <row r="535" spans="1:52" ht="30" customHeight="1">
      <c r="A535" s="60" t="s">
        <v>1267</v>
      </c>
      <c r="B535" s="60" t="s">
        <v>47</v>
      </c>
      <c r="C535" s="60" t="s">
        <v>47</v>
      </c>
      <c r="D535" s="61"/>
      <c r="E535" s="62"/>
      <c r="F535" s="63"/>
      <c r="G535" s="62"/>
      <c r="H535" s="63"/>
      <c r="I535" s="62"/>
      <c r="J535" s="63"/>
      <c r="K535" s="62"/>
      <c r="L535" s="63"/>
      <c r="M535" s="60" t="s">
        <v>47</v>
      </c>
      <c r="N535" s="54" t="s">
        <v>78</v>
      </c>
      <c r="O535" s="54" t="s">
        <v>78</v>
      </c>
      <c r="P535" s="54" t="s">
        <v>47</v>
      </c>
      <c r="Q535" s="54" t="s">
        <v>47</v>
      </c>
      <c r="R535" s="54" t="s">
        <v>47</v>
      </c>
      <c r="AV535" s="54" t="s">
        <v>47</v>
      </c>
      <c r="AW535" s="54" t="s">
        <v>47</v>
      </c>
      <c r="AX535" s="54" t="s">
        <v>47</v>
      </c>
      <c r="AY535" s="54" t="s">
        <v>47</v>
      </c>
      <c r="AZ535" s="54" t="s">
        <v>47</v>
      </c>
    </row>
    <row r="536" spans="1:52" ht="30" customHeight="1">
      <c r="A536" s="61"/>
      <c r="B536" s="61"/>
      <c r="C536" s="61"/>
      <c r="D536" s="61"/>
      <c r="E536" s="62"/>
      <c r="F536" s="63"/>
      <c r="G536" s="62"/>
      <c r="H536" s="63"/>
      <c r="I536" s="62"/>
      <c r="J536" s="63"/>
      <c r="K536" s="62"/>
      <c r="L536" s="63"/>
      <c r="M536" s="61"/>
    </row>
    <row r="537" spans="1:52" ht="30" customHeight="1">
      <c r="A537" s="55" t="s">
        <v>1566</v>
      </c>
      <c r="B537" s="56"/>
      <c r="C537" s="56"/>
      <c r="D537" s="56"/>
      <c r="E537" s="57"/>
      <c r="F537" s="58"/>
      <c r="G537" s="57"/>
      <c r="H537" s="58"/>
      <c r="I537" s="57"/>
      <c r="J537" s="58"/>
      <c r="K537" s="57"/>
      <c r="L537" s="58"/>
      <c r="M537" s="59"/>
      <c r="N537" s="54" t="s">
        <v>8733</v>
      </c>
    </row>
    <row r="538" spans="1:52" ht="30" customHeight="1">
      <c r="A538" s="60" t="s">
        <v>1550</v>
      </c>
      <c r="B538" s="60" t="s">
        <v>1528</v>
      </c>
      <c r="C538" s="60" t="s">
        <v>1265</v>
      </c>
      <c r="D538" s="61">
        <v>6.25E-2</v>
      </c>
      <c r="E538" s="62"/>
      <c r="F538" s="63"/>
      <c r="G538" s="62"/>
      <c r="H538" s="63"/>
      <c r="I538" s="62"/>
      <c r="J538" s="63"/>
      <c r="K538" s="62"/>
      <c r="L538" s="63"/>
      <c r="M538" s="60" t="s">
        <v>1365</v>
      </c>
      <c r="N538" s="54" t="s">
        <v>47</v>
      </c>
      <c r="O538" s="54" t="s">
        <v>9320</v>
      </c>
      <c r="P538" s="54" t="s">
        <v>56</v>
      </c>
      <c r="Q538" s="54" t="s">
        <v>56</v>
      </c>
      <c r="R538" s="54" t="s">
        <v>55</v>
      </c>
      <c r="V538" s="50">
        <v>1</v>
      </c>
      <c r="AV538" s="54" t="s">
        <v>47</v>
      </c>
      <c r="AW538" s="54" t="s">
        <v>9371</v>
      </c>
      <c r="AX538" s="54" t="s">
        <v>47</v>
      </c>
      <c r="AY538" s="54" t="s">
        <v>1133</v>
      </c>
      <c r="AZ538" s="54" t="s">
        <v>47</v>
      </c>
    </row>
    <row r="539" spans="1:52" ht="30" customHeight="1">
      <c r="A539" s="60" t="s">
        <v>1547</v>
      </c>
      <c r="B539" s="60" t="s">
        <v>1528</v>
      </c>
      <c r="C539" s="60" t="s">
        <v>1265</v>
      </c>
      <c r="D539" s="61">
        <v>3.7499999999999999E-2</v>
      </c>
      <c r="E539" s="62"/>
      <c r="F539" s="63"/>
      <c r="G539" s="62"/>
      <c r="H539" s="63"/>
      <c r="I539" s="62"/>
      <c r="J539" s="63"/>
      <c r="K539" s="62"/>
      <c r="L539" s="63"/>
      <c r="M539" s="60" t="s">
        <v>1365</v>
      </c>
      <c r="N539" s="54" t="s">
        <v>47</v>
      </c>
      <c r="O539" s="54" t="s">
        <v>9312</v>
      </c>
      <c r="P539" s="54" t="s">
        <v>56</v>
      </c>
      <c r="Q539" s="54" t="s">
        <v>56</v>
      </c>
      <c r="R539" s="54" t="s">
        <v>55</v>
      </c>
      <c r="V539" s="50">
        <v>1</v>
      </c>
      <c r="AV539" s="54" t="s">
        <v>47</v>
      </c>
      <c r="AW539" s="54" t="s">
        <v>9372</v>
      </c>
      <c r="AX539" s="54" t="s">
        <v>47</v>
      </c>
      <c r="AY539" s="54" t="s">
        <v>1133</v>
      </c>
      <c r="AZ539" s="54" t="s">
        <v>47</v>
      </c>
    </row>
    <row r="540" spans="1:52" ht="30" customHeight="1">
      <c r="A540" s="60" t="s">
        <v>1339</v>
      </c>
      <c r="B540" s="60" t="s">
        <v>1340</v>
      </c>
      <c r="C540" s="60" t="s">
        <v>1341</v>
      </c>
      <c r="D540" s="61">
        <v>3.3</v>
      </c>
      <c r="E540" s="62"/>
      <c r="F540" s="63"/>
      <c r="G540" s="62"/>
      <c r="H540" s="63"/>
      <c r="I540" s="62"/>
      <c r="J540" s="63"/>
      <c r="K540" s="62"/>
      <c r="L540" s="63"/>
      <c r="M540" s="60" t="s">
        <v>1365</v>
      </c>
      <c r="N540" s="54" t="s">
        <v>47</v>
      </c>
      <c r="O540" s="54" t="s">
        <v>9057</v>
      </c>
      <c r="P540" s="54" t="s">
        <v>56</v>
      </c>
      <c r="Q540" s="54" t="s">
        <v>56</v>
      </c>
      <c r="R540" s="54" t="s">
        <v>55</v>
      </c>
      <c r="V540" s="50">
        <v>1</v>
      </c>
      <c r="AV540" s="54" t="s">
        <v>47</v>
      </c>
      <c r="AW540" s="54" t="s">
        <v>9373</v>
      </c>
      <c r="AX540" s="54" t="s">
        <v>47</v>
      </c>
      <c r="AY540" s="54" t="s">
        <v>1133</v>
      </c>
      <c r="AZ540" s="54" t="s">
        <v>47</v>
      </c>
    </row>
    <row r="541" spans="1:52" ht="30" customHeight="1">
      <c r="A541" s="60" t="s">
        <v>1567</v>
      </c>
      <c r="B541" s="60" t="s">
        <v>1568</v>
      </c>
      <c r="C541" s="60" t="s">
        <v>168</v>
      </c>
      <c r="D541" s="61">
        <v>0.5</v>
      </c>
      <c r="E541" s="62"/>
      <c r="F541" s="63"/>
      <c r="G541" s="62"/>
      <c r="H541" s="63"/>
      <c r="I541" s="62"/>
      <c r="J541" s="63"/>
      <c r="K541" s="62"/>
      <c r="L541" s="63"/>
      <c r="M541" s="60" t="s">
        <v>1365</v>
      </c>
      <c r="N541" s="54" t="s">
        <v>47</v>
      </c>
      <c r="O541" s="54" t="s">
        <v>9374</v>
      </c>
      <c r="P541" s="54" t="s">
        <v>56</v>
      </c>
      <c r="Q541" s="54" t="s">
        <v>56</v>
      </c>
      <c r="R541" s="54" t="s">
        <v>55</v>
      </c>
      <c r="V541" s="50">
        <v>1</v>
      </c>
      <c r="AV541" s="54" t="s">
        <v>47</v>
      </c>
      <c r="AW541" s="54" t="s">
        <v>9375</v>
      </c>
      <c r="AX541" s="54" t="s">
        <v>47</v>
      </c>
      <c r="AY541" s="54" t="s">
        <v>1133</v>
      </c>
      <c r="AZ541" s="54" t="s">
        <v>47</v>
      </c>
    </row>
    <row r="542" spans="1:52" ht="30" customHeight="1">
      <c r="A542" s="60" t="s">
        <v>1369</v>
      </c>
      <c r="B542" s="60" t="s">
        <v>1370</v>
      </c>
      <c r="C542" s="60" t="s">
        <v>352</v>
      </c>
      <c r="D542" s="61">
        <v>1</v>
      </c>
      <c r="E542" s="62"/>
      <c r="F542" s="63"/>
      <c r="G542" s="62"/>
      <c r="H542" s="63"/>
      <c r="I542" s="62"/>
      <c r="J542" s="63"/>
      <c r="K542" s="62"/>
      <c r="L542" s="63"/>
      <c r="M542" s="60" t="s">
        <v>47</v>
      </c>
      <c r="N542" s="54" t="s">
        <v>8733</v>
      </c>
      <c r="O542" s="54" t="s">
        <v>8795</v>
      </c>
      <c r="P542" s="54" t="s">
        <v>56</v>
      </c>
      <c r="Q542" s="54" t="s">
        <v>56</v>
      </c>
      <c r="R542" s="54" t="s">
        <v>56</v>
      </c>
      <c r="S542" s="50">
        <v>3</v>
      </c>
      <c r="T542" s="50">
        <v>2</v>
      </c>
      <c r="U542" s="50">
        <v>1</v>
      </c>
      <c r="AV542" s="54" t="s">
        <v>47</v>
      </c>
      <c r="AW542" s="54" t="s">
        <v>9376</v>
      </c>
      <c r="AX542" s="54" t="s">
        <v>47</v>
      </c>
      <c r="AY542" s="54" t="s">
        <v>47</v>
      </c>
      <c r="AZ542" s="54" t="s">
        <v>47</v>
      </c>
    </row>
    <row r="543" spans="1:52" ht="30" customHeight="1">
      <c r="A543" s="60" t="s">
        <v>1267</v>
      </c>
      <c r="B543" s="60" t="s">
        <v>47</v>
      </c>
      <c r="C543" s="60" t="s">
        <v>47</v>
      </c>
      <c r="D543" s="61"/>
      <c r="E543" s="62"/>
      <c r="F543" s="63"/>
      <c r="G543" s="62"/>
      <c r="H543" s="63"/>
      <c r="I543" s="62"/>
      <c r="J543" s="63"/>
      <c r="K543" s="62"/>
      <c r="L543" s="63"/>
      <c r="M543" s="60" t="s">
        <v>47</v>
      </c>
      <c r="N543" s="54" t="s">
        <v>78</v>
      </c>
      <c r="O543" s="54" t="s">
        <v>78</v>
      </c>
      <c r="P543" s="54" t="s">
        <v>47</v>
      </c>
      <c r="Q543" s="54" t="s">
        <v>47</v>
      </c>
      <c r="R543" s="54" t="s">
        <v>47</v>
      </c>
      <c r="AV543" s="54" t="s">
        <v>47</v>
      </c>
      <c r="AW543" s="54" t="s">
        <v>47</v>
      </c>
      <c r="AX543" s="54" t="s">
        <v>47</v>
      </c>
      <c r="AY543" s="54" t="s">
        <v>47</v>
      </c>
      <c r="AZ543" s="54" t="s">
        <v>47</v>
      </c>
    </row>
    <row r="544" spans="1:52" ht="30" customHeight="1">
      <c r="A544" s="61"/>
      <c r="B544" s="61"/>
      <c r="C544" s="61"/>
      <c r="D544" s="61"/>
      <c r="E544" s="62"/>
      <c r="F544" s="63"/>
      <c r="G544" s="62"/>
      <c r="H544" s="63"/>
      <c r="I544" s="62"/>
      <c r="J544" s="63"/>
      <c r="K544" s="62"/>
      <c r="L544" s="63"/>
      <c r="M544" s="61"/>
    </row>
    <row r="545" spans="1:52" ht="30" customHeight="1">
      <c r="A545" s="55" t="s">
        <v>1569</v>
      </c>
      <c r="B545" s="56"/>
      <c r="C545" s="56"/>
      <c r="D545" s="56"/>
      <c r="E545" s="57"/>
      <c r="F545" s="58"/>
      <c r="G545" s="57"/>
      <c r="H545" s="58"/>
      <c r="I545" s="57"/>
      <c r="J545" s="58"/>
      <c r="K545" s="57"/>
      <c r="L545" s="58"/>
      <c r="M545" s="59"/>
      <c r="N545" s="54" t="s">
        <v>8735</v>
      </c>
    </row>
    <row r="546" spans="1:52" s="123" customFormat="1" ht="30" customHeight="1">
      <c r="A546" s="118" t="s">
        <v>1527</v>
      </c>
      <c r="B546" s="118" t="s">
        <v>1528</v>
      </c>
      <c r="C546" s="118" t="s">
        <v>1265</v>
      </c>
      <c r="D546" s="119">
        <v>1.2500000000000001E-2</v>
      </c>
      <c r="E546" s="120"/>
      <c r="F546" s="121"/>
      <c r="G546" s="116"/>
      <c r="H546" s="117"/>
      <c r="I546" s="120"/>
      <c r="J546" s="121"/>
      <c r="K546" s="120"/>
      <c r="L546" s="121"/>
      <c r="M546" s="118" t="s">
        <v>1365</v>
      </c>
      <c r="N546" s="122" t="s">
        <v>47</v>
      </c>
      <c r="O546" s="122" t="s">
        <v>9290</v>
      </c>
      <c r="P546" s="122" t="s">
        <v>56</v>
      </c>
      <c r="Q546" s="122" t="s">
        <v>56</v>
      </c>
      <c r="R546" s="122" t="s">
        <v>55</v>
      </c>
      <c r="V546" s="123">
        <v>1</v>
      </c>
      <c r="AV546" s="122" t="s">
        <v>47</v>
      </c>
      <c r="AW546" s="122" t="s">
        <v>9377</v>
      </c>
      <c r="AX546" s="122" t="s">
        <v>47</v>
      </c>
      <c r="AY546" s="122" t="s">
        <v>1133</v>
      </c>
      <c r="AZ546" s="122" t="s">
        <v>47</v>
      </c>
    </row>
    <row r="547" spans="1:52" ht="30" customHeight="1">
      <c r="A547" s="60" t="s">
        <v>1369</v>
      </c>
      <c r="B547" s="60" t="s">
        <v>1370</v>
      </c>
      <c r="C547" s="60" t="s">
        <v>352</v>
      </c>
      <c r="D547" s="61">
        <v>1</v>
      </c>
      <c r="E547" s="62"/>
      <c r="F547" s="63"/>
      <c r="G547" s="62"/>
      <c r="H547" s="63"/>
      <c r="I547" s="62"/>
      <c r="J547" s="63"/>
      <c r="K547" s="62"/>
      <c r="L547" s="63"/>
      <c r="M547" s="60" t="s">
        <v>47</v>
      </c>
      <c r="N547" s="54" t="s">
        <v>8735</v>
      </c>
      <c r="O547" s="54" t="s">
        <v>8795</v>
      </c>
      <c r="P547" s="54" t="s">
        <v>56</v>
      </c>
      <c r="Q547" s="54" t="s">
        <v>56</v>
      </c>
      <c r="R547" s="54" t="s">
        <v>56</v>
      </c>
      <c r="S547" s="50">
        <v>3</v>
      </c>
      <c r="T547" s="50">
        <v>2</v>
      </c>
      <c r="U547" s="50">
        <v>1</v>
      </c>
      <c r="AV547" s="54" t="s">
        <v>47</v>
      </c>
      <c r="AW547" s="54" t="s">
        <v>9378</v>
      </c>
      <c r="AX547" s="54" t="s">
        <v>47</v>
      </c>
      <c r="AY547" s="54" t="s">
        <v>47</v>
      </c>
      <c r="AZ547" s="54" t="s">
        <v>47</v>
      </c>
    </row>
    <row r="548" spans="1:52" ht="30" customHeight="1">
      <c r="A548" s="60" t="s">
        <v>1267</v>
      </c>
      <c r="B548" s="60" t="s">
        <v>47</v>
      </c>
      <c r="C548" s="60" t="s">
        <v>47</v>
      </c>
      <c r="D548" s="61"/>
      <c r="E548" s="62"/>
      <c r="F548" s="63"/>
      <c r="G548" s="62"/>
      <c r="H548" s="63"/>
      <c r="I548" s="62"/>
      <c r="J548" s="63"/>
      <c r="K548" s="62"/>
      <c r="L548" s="63"/>
      <c r="M548" s="60" t="s">
        <v>47</v>
      </c>
      <c r="N548" s="54" t="s">
        <v>78</v>
      </c>
      <c r="O548" s="54" t="s">
        <v>78</v>
      </c>
      <c r="P548" s="54" t="s">
        <v>47</v>
      </c>
      <c r="Q548" s="54" t="s">
        <v>47</v>
      </c>
      <c r="R548" s="54" t="s">
        <v>47</v>
      </c>
      <c r="AV548" s="54" t="s">
        <v>47</v>
      </c>
      <c r="AW548" s="54" t="s">
        <v>47</v>
      </c>
      <c r="AX548" s="54" t="s">
        <v>47</v>
      </c>
      <c r="AY548" s="54" t="s">
        <v>47</v>
      </c>
      <c r="AZ548" s="54" t="s">
        <v>47</v>
      </c>
    </row>
    <row r="549" spans="1:52" ht="30" customHeight="1">
      <c r="A549" s="61"/>
      <c r="B549" s="61"/>
      <c r="C549" s="61"/>
      <c r="D549" s="61"/>
      <c r="E549" s="62"/>
      <c r="F549" s="63"/>
      <c r="G549" s="62"/>
      <c r="H549" s="63"/>
      <c r="I549" s="62"/>
      <c r="J549" s="63"/>
      <c r="K549" s="62"/>
      <c r="L549" s="63"/>
      <c r="M549" s="61"/>
    </row>
    <row r="550" spans="1:52" ht="30" customHeight="1">
      <c r="A550" s="55" t="s">
        <v>1570</v>
      </c>
      <c r="B550" s="56"/>
      <c r="C550" s="56"/>
      <c r="D550" s="56"/>
      <c r="E550" s="57"/>
      <c r="F550" s="58"/>
      <c r="G550" s="57"/>
      <c r="H550" s="58"/>
      <c r="I550" s="57"/>
      <c r="J550" s="58"/>
      <c r="K550" s="57"/>
      <c r="L550" s="58"/>
      <c r="M550" s="59"/>
      <c r="N550" s="54" t="s">
        <v>8737</v>
      </c>
    </row>
    <row r="551" spans="1:52" ht="30" customHeight="1">
      <c r="A551" s="60" t="s">
        <v>1550</v>
      </c>
      <c r="B551" s="60" t="s">
        <v>1528</v>
      </c>
      <c r="C551" s="60" t="s">
        <v>1265</v>
      </c>
      <c r="D551" s="61">
        <v>6.25E-2</v>
      </c>
      <c r="E551" s="62"/>
      <c r="F551" s="63"/>
      <c r="G551" s="62"/>
      <c r="H551" s="63"/>
      <c r="I551" s="62"/>
      <c r="J551" s="63"/>
      <c r="K551" s="62"/>
      <c r="L551" s="63"/>
      <c r="M551" s="60" t="s">
        <v>1365</v>
      </c>
      <c r="N551" s="54" t="s">
        <v>47</v>
      </c>
      <c r="O551" s="54" t="s">
        <v>9320</v>
      </c>
      <c r="P551" s="54" t="s">
        <v>56</v>
      </c>
      <c r="Q551" s="54" t="s">
        <v>56</v>
      </c>
      <c r="R551" s="54" t="s">
        <v>55</v>
      </c>
      <c r="V551" s="50">
        <v>1</v>
      </c>
      <c r="AV551" s="54" t="s">
        <v>47</v>
      </c>
      <c r="AW551" s="54" t="s">
        <v>9379</v>
      </c>
      <c r="AX551" s="54" t="s">
        <v>47</v>
      </c>
      <c r="AY551" s="54" t="s">
        <v>1133</v>
      </c>
      <c r="AZ551" s="54" t="s">
        <v>47</v>
      </c>
    </row>
    <row r="552" spans="1:52" ht="30" customHeight="1">
      <c r="A552" s="60" t="s">
        <v>1547</v>
      </c>
      <c r="B552" s="60" t="s">
        <v>1528</v>
      </c>
      <c r="C552" s="60" t="s">
        <v>1265</v>
      </c>
      <c r="D552" s="61">
        <v>7.4999999999999997E-2</v>
      </c>
      <c r="E552" s="62"/>
      <c r="F552" s="63"/>
      <c r="G552" s="62"/>
      <c r="H552" s="63"/>
      <c r="I552" s="62"/>
      <c r="J552" s="63"/>
      <c r="K552" s="62"/>
      <c r="L552" s="63"/>
      <c r="M552" s="60" t="s">
        <v>1365</v>
      </c>
      <c r="N552" s="54" t="s">
        <v>47</v>
      </c>
      <c r="O552" s="54" t="s">
        <v>9312</v>
      </c>
      <c r="P552" s="54" t="s">
        <v>56</v>
      </c>
      <c r="Q552" s="54" t="s">
        <v>56</v>
      </c>
      <c r="R552" s="54" t="s">
        <v>55</v>
      </c>
      <c r="V552" s="50">
        <v>1</v>
      </c>
      <c r="AV552" s="54" t="s">
        <v>47</v>
      </c>
      <c r="AW552" s="54" t="s">
        <v>9380</v>
      </c>
      <c r="AX552" s="54" t="s">
        <v>47</v>
      </c>
      <c r="AY552" s="54" t="s">
        <v>1133</v>
      </c>
      <c r="AZ552" s="54" t="s">
        <v>47</v>
      </c>
    </row>
    <row r="553" spans="1:52" ht="30" customHeight="1">
      <c r="A553" s="60" t="s">
        <v>1339</v>
      </c>
      <c r="B553" s="60" t="s">
        <v>1340</v>
      </c>
      <c r="C553" s="60" t="s">
        <v>1341</v>
      </c>
      <c r="D553" s="61">
        <v>10.5</v>
      </c>
      <c r="E553" s="62"/>
      <c r="F553" s="63"/>
      <c r="G553" s="62"/>
      <c r="H553" s="63"/>
      <c r="I553" s="62"/>
      <c r="J553" s="63"/>
      <c r="K553" s="62"/>
      <c r="L553" s="63"/>
      <c r="M553" s="60" t="s">
        <v>1365</v>
      </c>
      <c r="N553" s="54" t="s">
        <v>47</v>
      </c>
      <c r="O553" s="54" t="s">
        <v>9057</v>
      </c>
      <c r="P553" s="54" t="s">
        <v>56</v>
      </c>
      <c r="Q553" s="54" t="s">
        <v>56</v>
      </c>
      <c r="R553" s="54" t="s">
        <v>55</v>
      </c>
      <c r="V553" s="50">
        <v>1</v>
      </c>
      <c r="AV553" s="54" t="s">
        <v>47</v>
      </c>
      <c r="AW553" s="54" t="s">
        <v>9381</v>
      </c>
      <c r="AX553" s="54" t="s">
        <v>47</v>
      </c>
      <c r="AY553" s="54" t="s">
        <v>1133</v>
      </c>
      <c r="AZ553" s="54" t="s">
        <v>47</v>
      </c>
    </row>
    <row r="554" spans="1:52" ht="30" customHeight="1">
      <c r="A554" s="60" t="s">
        <v>1369</v>
      </c>
      <c r="B554" s="60" t="s">
        <v>1370</v>
      </c>
      <c r="C554" s="60" t="s">
        <v>352</v>
      </c>
      <c r="D554" s="61">
        <v>1</v>
      </c>
      <c r="E554" s="62"/>
      <c r="F554" s="63"/>
      <c r="G554" s="62"/>
      <c r="H554" s="63"/>
      <c r="I554" s="62"/>
      <c r="J554" s="63"/>
      <c r="K554" s="62"/>
      <c r="L554" s="63"/>
      <c r="M554" s="60" t="s">
        <v>47</v>
      </c>
      <c r="N554" s="54" t="s">
        <v>8737</v>
      </c>
      <c r="O554" s="54" t="s">
        <v>8795</v>
      </c>
      <c r="P554" s="54" t="s">
        <v>56</v>
      </c>
      <c r="Q554" s="54" t="s">
        <v>56</v>
      </c>
      <c r="R554" s="54" t="s">
        <v>56</v>
      </c>
      <c r="S554" s="50">
        <v>3</v>
      </c>
      <c r="T554" s="50">
        <v>2</v>
      </c>
      <c r="U554" s="50">
        <v>1</v>
      </c>
      <c r="AV554" s="54" t="s">
        <v>47</v>
      </c>
      <c r="AW554" s="54" t="s">
        <v>9382</v>
      </c>
      <c r="AX554" s="54" t="s">
        <v>47</v>
      </c>
      <c r="AY554" s="54" t="s">
        <v>47</v>
      </c>
      <c r="AZ554" s="54" t="s">
        <v>47</v>
      </c>
    </row>
    <row r="555" spans="1:52" ht="30" customHeight="1">
      <c r="A555" s="60" t="s">
        <v>1267</v>
      </c>
      <c r="B555" s="60" t="s">
        <v>47</v>
      </c>
      <c r="C555" s="60" t="s">
        <v>47</v>
      </c>
      <c r="D555" s="61"/>
      <c r="E555" s="62"/>
      <c r="F555" s="63"/>
      <c r="G555" s="62"/>
      <c r="H555" s="63"/>
      <c r="I555" s="62"/>
      <c r="J555" s="63"/>
      <c r="K555" s="62"/>
      <c r="L555" s="63"/>
      <c r="M555" s="60" t="s">
        <v>47</v>
      </c>
      <c r="N555" s="54" t="s">
        <v>78</v>
      </c>
      <c r="O555" s="54" t="s">
        <v>78</v>
      </c>
      <c r="P555" s="54" t="s">
        <v>47</v>
      </c>
      <c r="Q555" s="54" t="s">
        <v>47</v>
      </c>
      <c r="R555" s="54" t="s">
        <v>47</v>
      </c>
      <c r="AV555" s="54" t="s">
        <v>47</v>
      </c>
      <c r="AW555" s="54" t="s">
        <v>47</v>
      </c>
      <c r="AX555" s="54" t="s">
        <v>47</v>
      </c>
      <c r="AY555" s="54" t="s">
        <v>47</v>
      </c>
      <c r="AZ555" s="54" t="s">
        <v>47</v>
      </c>
    </row>
    <row r="556" spans="1:52" ht="30" customHeight="1">
      <c r="A556" s="61"/>
      <c r="B556" s="61"/>
      <c r="C556" s="61"/>
      <c r="D556" s="61"/>
      <c r="E556" s="62"/>
      <c r="F556" s="63"/>
      <c r="G556" s="62"/>
      <c r="H556" s="63"/>
      <c r="I556" s="62"/>
      <c r="J556" s="63"/>
      <c r="K556" s="62"/>
      <c r="L556" s="63"/>
      <c r="M556" s="61"/>
    </row>
    <row r="557" spans="1:52" ht="30" customHeight="1">
      <c r="A557" s="55" t="s">
        <v>1571</v>
      </c>
      <c r="B557" s="56"/>
      <c r="C557" s="56"/>
      <c r="D557" s="56"/>
      <c r="E557" s="57"/>
      <c r="F557" s="58"/>
      <c r="G557" s="57"/>
      <c r="H557" s="58"/>
      <c r="I557" s="57"/>
      <c r="J557" s="58"/>
      <c r="K557" s="57"/>
      <c r="L557" s="58"/>
      <c r="M557" s="59"/>
      <c r="N557" s="54" t="s">
        <v>8739</v>
      </c>
    </row>
    <row r="558" spans="1:52" s="123" customFormat="1" ht="30" customHeight="1">
      <c r="A558" s="118" t="s">
        <v>1527</v>
      </c>
      <c r="B558" s="118" t="s">
        <v>1528</v>
      </c>
      <c r="C558" s="118" t="s">
        <v>1265</v>
      </c>
      <c r="D558" s="119">
        <v>1.2500000000000001E-2</v>
      </c>
      <c r="E558" s="120"/>
      <c r="F558" s="121"/>
      <c r="G558" s="116"/>
      <c r="H558" s="117"/>
      <c r="I558" s="120"/>
      <c r="J558" s="121"/>
      <c r="K558" s="120"/>
      <c r="L558" s="121"/>
      <c r="M558" s="118" t="s">
        <v>1365</v>
      </c>
      <c r="N558" s="122" t="s">
        <v>47</v>
      </c>
      <c r="O558" s="122" t="s">
        <v>9290</v>
      </c>
      <c r="P558" s="122" t="s">
        <v>56</v>
      </c>
      <c r="Q558" s="122" t="s">
        <v>56</v>
      </c>
      <c r="R558" s="122" t="s">
        <v>55</v>
      </c>
      <c r="V558" s="123">
        <v>1</v>
      </c>
      <c r="AV558" s="122" t="s">
        <v>47</v>
      </c>
      <c r="AW558" s="122" t="s">
        <v>9383</v>
      </c>
      <c r="AX558" s="122" t="s">
        <v>47</v>
      </c>
      <c r="AY558" s="122" t="s">
        <v>1133</v>
      </c>
      <c r="AZ558" s="122" t="s">
        <v>47</v>
      </c>
    </row>
    <row r="559" spans="1:52" ht="30" customHeight="1">
      <c r="A559" s="60" t="s">
        <v>1369</v>
      </c>
      <c r="B559" s="60" t="s">
        <v>1370</v>
      </c>
      <c r="C559" s="60" t="s">
        <v>352</v>
      </c>
      <c r="D559" s="61">
        <v>1</v>
      </c>
      <c r="E559" s="62"/>
      <c r="F559" s="63"/>
      <c r="G559" s="62"/>
      <c r="H559" s="63"/>
      <c r="I559" s="62"/>
      <c r="J559" s="63"/>
      <c r="K559" s="62"/>
      <c r="L559" s="63"/>
      <c r="M559" s="60" t="s">
        <v>47</v>
      </c>
      <c r="N559" s="54" t="s">
        <v>8739</v>
      </c>
      <c r="O559" s="54" t="s">
        <v>8795</v>
      </c>
      <c r="P559" s="54" t="s">
        <v>56</v>
      </c>
      <c r="Q559" s="54" t="s">
        <v>56</v>
      </c>
      <c r="R559" s="54" t="s">
        <v>56</v>
      </c>
      <c r="S559" s="50">
        <v>3</v>
      </c>
      <c r="T559" s="50">
        <v>2</v>
      </c>
      <c r="U559" s="50">
        <v>1</v>
      </c>
      <c r="AV559" s="54" t="s">
        <v>47</v>
      </c>
      <c r="AW559" s="54" t="s">
        <v>9384</v>
      </c>
      <c r="AX559" s="54" t="s">
        <v>47</v>
      </c>
      <c r="AY559" s="54" t="s">
        <v>47</v>
      </c>
      <c r="AZ559" s="54" t="s">
        <v>47</v>
      </c>
    </row>
    <row r="560" spans="1:52" ht="30" customHeight="1">
      <c r="A560" s="60" t="s">
        <v>1267</v>
      </c>
      <c r="B560" s="60" t="s">
        <v>47</v>
      </c>
      <c r="C560" s="60" t="s">
        <v>47</v>
      </c>
      <c r="D560" s="61"/>
      <c r="E560" s="62"/>
      <c r="F560" s="63"/>
      <c r="G560" s="62"/>
      <c r="H560" s="63"/>
      <c r="I560" s="62"/>
      <c r="J560" s="63"/>
      <c r="K560" s="62"/>
      <c r="L560" s="63"/>
      <c r="M560" s="60" t="s">
        <v>47</v>
      </c>
      <c r="N560" s="54" t="s">
        <v>78</v>
      </c>
      <c r="O560" s="54" t="s">
        <v>78</v>
      </c>
      <c r="P560" s="54" t="s">
        <v>47</v>
      </c>
      <c r="Q560" s="54" t="s">
        <v>47</v>
      </c>
      <c r="R560" s="54" t="s">
        <v>47</v>
      </c>
      <c r="AV560" s="54" t="s">
        <v>47</v>
      </c>
      <c r="AW560" s="54" t="s">
        <v>47</v>
      </c>
      <c r="AX560" s="54" t="s">
        <v>47</v>
      </c>
      <c r="AY560" s="54" t="s">
        <v>47</v>
      </c>
      <c r="AZ560" s="54" t="s">
        <v>47</v>
      </c>
    </row>
    <row r="561" spans="1:52" ht="30" customHeight="1">
      <c r="A561" s="61"/>
      <c r="B561" s="61"/>
      <c r="C561" s="61"/>
      <c r="D561" s="61"/>
      <c r="E561" s="62"/>
      <c r="F561" s="63"/>
      <c r="G561" s="62"/>
      <c r="H561" s="63"/>
      <c r="I561" s="62"/>
      <c r="J561" s="63"/>
      <c r="K561" s="62"/>
      <c r="L561" s="63"/>
      <c r="M561" s="61"/>
    </row>
    <row r="562" spans="1:52" ht="30" customHeight="1">
      <c r="A562" s="55" t="s">
        <v>1572</v>
      </c>
      <c r="B562" s="56"/>
      <c r="C562" s="56"/>
      <c r="D562" s="56"/>
      <c r="E562" s="57"/>
      <c r="F562" s="58"/>
      <c r="G562" s="57"/>
      <c r="H562" s="58"/>
      <c r="I562" s="57"/>
      <c r="J562" s="58"/>
      <c r="K562" s="57"/>
      <c r="L562" s="58"/>
      <c r="M562" s="59"/>
      <c r="N562" s="54" t="s">
        <v>8741</v>
      </c>
    </row>
    <row r="563" spans="1:52" s="123" customFormat="1" ht="30" customHeight="1">
      <c r="A563" s="118" t="s">
        <v>1527</v>
      </c>
      <c r="B563" s="118" t="s">
        <v>1528</v>
      </c>
      <c r="C563" s="118" t="s">
        <v>1265</v>
      </c>
      <c r="D563" s="119">
        <v>1.2500000000000001E-2</v>
      </c>
      <c r="E563" s="120"/>
      <c r="F563" s="121"/>
      <c r="G563" s="116"/>
      <c r="H563" s="117"/>
      <c r="I563" s="120"/>
      <c r="J563" s="121"/>
      <c r="K563" s="120"/>
      <c r="L563" s="121"/>
      <c r="M563" s="118" t="s">
        <v>1365</v>
      </c>
      <c r="N563" s="122" t="s">
        <v>47</v>
      </c>
      <c r="O563" s="122" t="s">
        <v>9290</v>
      </c>
      <c r="P563" s="122" t="s">
        <v>56</v>
      </c>
      <c r="Q563" s="122" t="s">
        <v>56</v>
      </c>
      <c r="R563" s="122" t="s">
        <v>55</v>
      </c>
      <c r="V563" s="123">
        <v>1</v>
      </c>
      <c r="AV563" s="122" t="s">
        <v>47</v>
      </c>
      <c r="AW563" s="122" t="s">
        <v>9385</v>
      </c>
      <c r="AX563" s="122" t="s">
        <v>47</v>
      </c>
      <c r="AY563" s="122" t="s">
        <v>1133</v>
      </c>
      <c r="AZ563" s="122" t="s">
        <v>47</v>
      </c>
    </row>
    <row r="564" spans="1:52" ht="30" customHeight="1">
      <c r="A564" s="60" t="s">
        <v>1339</v>
      </c>
      <c r="B564" s="60" t="s">
        <v>1340</v>
      </c>
      <c r="C564" s="60" t="s">
        <v>1341</v>
      </c>
      <c r="D564" s="61">
        <v>1</v>
      </c>
      <c r="E564" s="62"/>
      <c r="F564" s="63"/>
      <c r="G564" s="62"/>
      <c r="H564" s="63"/>
      <c r="I564" s="62"/>
      <c r="J564" s="63"/>
      <c r="K564" s="62"/>
      <c r="L564" s="63"/>
      <c r="M564" s="60" t="s">
        <v>1365</v>
      </c>
      <c r="N564" s="54" t="s">
        <v>47</v>
      </c>
      <c r="O564" s="54" t="s">
        <v>9057</v>
      </c>
      <c r="P564" s="54" t="s">
        <v>56</v>
      </c>
      <c r="Q564" s="54" t="s">
        <v>56</v>
      </c>
      <c r="R564" s="54" t="s">
        <v>55</v>
      </c>
      <c r="V564" s="50">
        <v>1</v>
      </c>
      <c r="AV564" s="54" t="s">
        <v>47</v>
      </c>
      <c r="AW564" s="54" t="s">
        <v>9386</v>
      </c>
      <c r="AX564" s="54" t="s">
        <v>47</v>
      </c>
      <c r="AY564" s="54" t="s">
        <v>1133</v>
      </c>
      <c r="AZ564" s="54" t="s">
        <v>47</v>
      </c>
    </row>
    <row r="565" spans="1:52" ht="30" customHeight="1">
      <c r="A565" s="60" t="s">
        <v>1369</v>
      </c>
      <c r="B565" s="60" t="s">
        <v>1370</v>
      </c>
      <c r="C565" s="60" t="s">
        <v>352</v>
      </c>
      <c r="D565" s="61">
        <v>1</v>
      </c>
      <c r="E565" s="62"/>
      <c r="F565" s="63"/>
      <c r="G565" s="62"/>
      <c r="H565" s="63"/>
      <c r="I565" s="62"/>
      <c r="J565" s="63"/>
      <c r="K565" s="62"/>
      <c r="L565" s="63"/>
      <c r="M565" s="60" t="s">
        <v>47</v>
      </c>
      <c r="N565" s="54" t="s">
        <v>8741</v>
      </c>
      <c r="O565" s="54" t="s">
        <v>8795</v>
      </c>
      <c r="P565" s="54" t="s">
        <v>56</v>
      </c>
      <c r="Q565" s="54" t="s">
        <v>56</v>
      </c>
      <c r="R565" s="54" t="s">
        <v>56</v>
      </c>
      <c r="S565" s="50">
        <v>3</v>
      </c>
      <c r="T565" s="50">
        <v>2</v>
      </c>
      <c r="U565" s="50">
        <v>1</v>
      </c>
      <c r="AV565" s="54" t="s">
        <v>47</v>
      </c>
      <c r="AW565" s="54" t="s">
        <v>9387</v>
      </c>
      <c r="AX565" s="54" t="s">
        <v>47</v>
      </c>
      <c r="AY565" s="54" t="s">
        <v>47</v>
      </c>
      <c r="AZ565" s="54" t="s">
        <v>47</v>
      </c>
    </row>
    <row r="566" spans="1:52" ht="30" customHeight="1">
      <c r="A566" s="60" t="s">
        <v>1267</v>
      </c>
      <c r="B566" s="60" t="s">
        <v>47</v>
      </c>
      <c r="C566" s="60" t="s">
        <v>47</v>
      </c>
      <c r="D566" s="61"/>
      <c r="E566" s="62"/>
      <c r="F566" s="63"/>
      <c r="G566" s="62"/>
      <c r="H566" s="63"/>
      <c r="I566" s="62"/>
      <c r="J566" s="63"/>
      <c r="K566" s="62"/>
      <c r="L566" s="63"/>
      <c r="M566" s="60" t="s">
        <v>47</v>
      </c>
      <c r="N566" s="54" t="s">
        <v>78</v>
      </c>
      <c r="O566" s="54" t="s">
        <v>78</v>
      </c>
      <c r="P566" s="54" t="s">
        <v>47</v>
      </c>
      <c r="Q566" s="54" t="s">
        <v>47</v>
      </c>
      <c r="R566" s="54" t="s">
        <v>47</v>
      </c>
      <c r="AV566" s="54" t="s">
        <v>47</v>
      </c>
      <c r="AW566" s="54" t="s">
        <v>47</v>
      </c>
      <c r="AX566" s="54" t="s">
        <v>47</v>
      </c>
      <c r="AY566" s="54" t="s">
        <v>47</v>
      </c>
      <c r="AZ566" s="54" t="s">
        <v>47</v>
      </c>
    </row>
    <row r="567" spans="1:52" ht="30" customHeight="1">
      <c r="A567" s="61"/>
      <c r="B567" s="61"/>
      <c r="C567" s="61"/>
      <c r="D567" s="61"/>
      <c r="E567" s="62"/>
      <c r="F567" s="63"/>
      <c r="G567" s="62"/>
      <c r="H567" s="63"/>
      <c r="I567" s="62"/>
      <c r="J567" s="63"/>
      <c r="K567" s="62"/>
      <c r="L567" s="63"/>
      <c r="M567" s="61"/>
    </row>
    <row r="568" spans="1:52" ht="30" customHeight="1">
      <c r="A568" s="55" t="s">
        <v>1573</v>
      </c>
      <c r="B568" s="56"/>
      <c r="C568" s="56"/>
      <c r="D568" s="56"/>
      <c r="E568" s="57"/>
      <c r="F568" s="58"/>
      <c r="G568" s="57"/>
      <c r="H568" s="58"/>
      <c r="I568" s="57"/>
      <c r="J568" s="58"/>
      <c r="K568" s="57"/>
      <c r="L568" s="58"/>
      <c r="M568" s="59"/>
      <c r="N568" s="54" t="s">
        <v>8743</v>
      </c>
    </row>
    <row r="569" spans="1:52" ht="30" customHeight="1">
      <c r="A569" s="60" t="s">
        <v>1550</v>
      </c>
      <c r="B569" s="60" t="s">
        <v>1528</v>
      </c>
      <c r="C569" s="60" t="s">
        <v>1265</v>
      </c>
      <c r="D569" s="61">
        <v>1.2500000000000001E-2</v>
      </c>
      <c r="E569" s="62"/>
      <c r="F569" s="63"/>
      <c r="G569" s="62"/>
      <c r="H569" s="63"/>
      <c r="I569" s="62"/>
      <c r="J569" s="63"/>
      <c r="K569" s="62"/>
      <c r="L569" s="63"/>
      <c r="M569" s="60" t="s">
        <v>1365</v>
      </c>
      <c r="N569" s="54" t="s">
        <v>47</v>
      </c>
      <c r="O569" s="54" t="s">
        <v>9320</v>
      </c>
      <c r="P569" s="54" t="s">
        <v>56</v>
      </c>
      <c r="Q569" s="54" t="s">
        <v>56</v>
      </c>
      <c r="R569" s="54" t="s">
        <v>55</v>
      </c>
      <c r="V569" s="50">
        <v>1</v>
      </c>
      <c r="AV569" s="54" t="s">
        <v>47</v>
      </c>
      <c r="AW569" s="54" t="s">
        <v>9388</v>
      </c>
      <c r="AX569" s="54" t="s">
        <v>47</v>
      </c>
      <c r="AY569" s="54" t="s">
        <v>1133</v>
      </c>
      <c r="AZ569" s="54" t="s">
        <v>47</v>
      </c>
    </row>
    <row r="570" spans="1:52" ht="30" customHeight="1">
      <c r="A570" s="60" t="s">
        <v>1547</v>
      </c>
      <c r="B570" s="60" t="s">
        <v>1528</v>
      </c>
      <c r="C570" s="60" t="s">
        <v>1265</v>
      </c>
      <c r="D570" s="61">
        <v>1.2500000000000001E-2</v>
      </c>
      <c r="E570" s="62"/>
      <c r="F570" s="63"/>
      <c r="G570" s="62"/>
      <c r="H570" s="63"/>
      <c r="I570" s="62"/>
      <c r="J570" s="63"/>
      <c r="K570" s="62"/>
      <c r="L570" s="63"/>
      <c r="M570" s="60" t="s">
        <v>1365</v>
      </c>
      <c r="N570" s="54" t="s">
        <v>47</v>
      </c>
      <c r="O570" s="54" t="s">
        <v>9312</v>
      </c>
      <c r="P570" s="54" t="s">
        <v>56</v>
      </c>
      <c r="Q570" s="54" t="s">
        <v>56</v>
      </c>
      <c r="R570" s="54" t="s">
        <v>55</v>
      </c>
      <c r="V570" s="50">
        <v>1</v>
      </c>
      <c r="AV570" s="54" t="s">
        <v>47</v>
      </c>
      <c r="AW570" s="54" t="s">
        <v>9389</v>
      </c>
      <c r="AX570" s="54" t="s">
        <v>47</v>
      </c>
      <c r="AY570" s="54" t="s">
        <v>1133</v>
      </c>
      <c r="AZ570" s="54" t="s">
        <v>47</v>
      </c>
    </row>
    <row r="571" spans="1:52" ht="30" customHeight="1">
      <c r="A571" s="60" t="s">
        <v>1339</v>
      </c>
      <c r="B571" s="60" t="s">
        <v>1340</v>
      </c>
      <c r="C571" s="60" t="s">
        <v>1341</v>
      </c>
      <c r="D571" s="61">
        <v>5</v>
      </c>
      <c r="E571" s="62"/>
      <c r="F571" s="63"/>
      <c r="G571" s="62"/>
      <c r="H571" s="63"/>
      <c r="I571" s="62"/>
      <c r="J571" s="63"/>
      <c r="K571" s="62"/>
      <c r="L571" s="63"/>
      <c r="M571" s="60" t="s">
        <v>1365</v>
      </c>
      <c r="N571" s="54" t="s">
        <v>47</v>
      </c>
      <c r="O571" s="54" t="s">
        <v>9057</v>
      </c>
      <c r="P571" s="54" t="s">
        <v>56</v>
      </c>
      <c r="Q571" s="54" t="s">
        <v>56</v>
      </c>
      <c r="R571" s="54" t="s">
        <v>55</v>
      </c>
      <c r="V571" s="50">
        <v>1</v>
      </c>
      <c r="AV571" s="54" t="s">
        <v>47</v>
      </c>
      <c r="AW571" s="54" t="s">
        <v>9390</v>
      </c>
      <c r="AX571" s="54" t="s">
        <v>47</v>
      </c>
      <c r="AY571" s="54" t="s">
        <v>1133</v>
      </c>
      <c r="AZ571" s="54" t="s">
        <v>47</v>
      </c>
    </row>
    <row r="572" spans="1:52" ht="30" customHeight="1">
      <c r="A572" s="60" t="s">
        <v>1557</v>
      </c>
      <c r="B572" s="60" t="s">
        <v>47</v>
      </c>
      <c r="C572" s="60" t="s">
        <v>168</v>
      </c>
      <c r="D572" s="61">
        <v>0.8</v>
      </c>
      <c r="E572" s="62"/>
      <c r="F572" s="63"/>
      <c r="G572" s="62"/>
      <c r="H572" s="63"/>
      <c r="I572" s="62"/>
      <c r="J572" s="63"/>
      <c r="K572" s="62"/>
      <c r="L572" s="63"/>
      <c r="M572" s="60" t="s">
        <v>1365</v>
      </c>
      <c r="N572" s="54" t="s">
        <v>47</v>
      </c>
      <c r="O572" s="54" t="s">
        <v>9339</v>
      </c>
      <c r="P572" s="54" t="s">
        <v>56</v>
      </c>
      <c r="Q572" s="54" t="s">
        <v>56</v>
      </c>
      <c r="R572" s="54" t="s">
        <v>55</v>
      </c>
      <c r="V572" s="50">
        <v>1</v>
      </c>
      <c r="AV572" s="54" t="s">
        <v>47</v>
      </c>
      <c r="AW572" s="54" t="s">
        <v>9391</v>
      </c>
      <c r="AX572" s="54" t="s">
        <v>47</v>
      </c>
      <c r="AY572" s="54" t="s">
        <v>1133</v>
      </c>
      <c r="AZ572" s="54" t="s">
        <v>47</v>
      </c>
    </row>
    <row r="573" spans="1:52" ht="30" customHeight="1">
      <c r="A573" s="60" t="s">
        <v>1369</v>
      </c>
      <c r="B573" s="60" t="s">
        <v>1370</v>
      </c>
      <c r="C573" s="60" t="s">
        <v>352</v>
      </c>
      <c r="D573" s="61">
        <v>1</v>
      </c>
      <c r="E573" s="62"/>
      <c r="F573" s="63"/>
      <c r="G573" s="62"/>
      <c r="H573" s="63"/>
      <c r="I573" s="62"/>
      <c r="J573" s="63"/>
      <c r="K573" s="62"/>
      <c r="L573" s="63"/>
      <c r="M573" s="60" t="s">
        <v>47</v>
      </c>
      <c r="N573" s="54" t="s">
        <v>8743</v>
      </c>
      <c r="O573" s="54" t="s">
        <v>8795</v>
      </c>
      <c r="P573" s="54" t="s">
        <v>56</v>
      </c>
      <c r="Q573" s="54" t="s">
        <v>56</v>
      </c>
      <c r="R573" s="54" t="s">
        <v>56</v>
      </c>
      <c r="S573" s="50">
        <v>3</v>
      </c>
      <c r="T573" s="50">
        <v>2</v>
      </c>
      <c r="U573" s="50">
        <v>1</v>
      </c>
      <c r="AV573" s="54" t="s">
        <v>47</v>
      </c>
      <c r="AW573" s="54" t="s">
        <v>9392</v>
      </c>
      <c r="AX573" s="54" t="s">
        <v>47</v>
      </c>
      <c r="AY573" s="54" t="s">
        <v>47</v>
      </c>
      <c r="AZ573" s="54" t="s">
        <v>47</v>
      </c>
    </row>
    <row r="574" spans="1:52" ht="30" customHeight="1">
      <c r="A574" s="60" t="s">
        <v>1267</v>
      </c>
      <c r="B574" s="60" t="s">
        <v>47</v>
      </c>
      <c r="C574" s="60" t="s">
        <v>47</v>
      </c>
      <c r="D574" s="61"/>
      <c r="E574" s="62"/>
      <c r="F574" s="63"/>
      <c r="G574" s="62"/>
      <c r="H574" s="63"/>
      <c r="I574" s="62"/>
      <c r="J574" s="63"/>
      <c r="K574" s="62"/>
      <c r="L574" s="63"/>
      <c r="M574" s="60" t="s">
        <v>47</v>
      </c>
      <c r="N574" s="54" t="s">
        <v>78</v>
      </c>
      <c r="O574" s="54" t="s">
        <v>78</v>
      </c>
      <c r="P574" s="54" t="s">
        <v>47</v>
      </c>
      <c r="Q574" s="54" t="s">
        <v>47</v>
      </c>
      <c r="R574" s="54" t="s">
        <v>47</v>
      </c>
      <c r="AV574" s="54" t="s">
        <v>47</v>
      </c>
      <c r="AW574" s="54" t="s">
        <v>47</v>
      </c>
      <c r="AX574" s="54" t="s">
        <v>47</v>
      </c>
      <c r="AY574" s="54" t="s">
        <v>47</v>
      </c>
      <c r="AZ574" s="54" t="s">
        <v>47</v>
      </c>
    </row>
    <row r="575" spans="1:52" ht="30" customHeight="1">
      <c r="A575" s="61"/>
      <c r="B575" s="61"/>
      <c r="C575" s="61"/>
      <c r="D575" s="61"/>
      <c r="E575" s="62"/>
      <c r="F575" s="63"/>
      <c r="G575" s="62"/>
      <c r="H575" s="63"/>
      <c r="I575" s="62"/>
      <c r="J575" s="63"/>
      <c r="K575" s="62"/>
      <c r="L575" s="63"/>
      <c r="M575" s="61"/>
    </row>
    <row r="576" spans="1:52" ht="30" customHeight="1">
      <c r="A576" s="55" t="s">
        <v>1574</v>
      </c>
      <c r="B576" s="56"/>
      <c r="C576" s="56"/>
      <c r="D576" s="56"/>
      <c r="E576" s="57"/>
      <c r="F576" s="58"/>
      <c r="G576" s="57"/>
      <c r="H576" s="58"/>
      <c r="I576" s="57"/>
      <c r="J576" s="58"/>
      <c r="K576" s="57"/>
      <c r="L576" s="58"/>
      <c r="M576" s="59"/>
      <c r="N576" s="54" t="s">
        <v>8745</v>
      </c>
    </row>
    <row r="577" spans="1:52" ht="30" customHeight="1">
      <c r="A577" s="60" t="s">
        <v>1550</v>
      </c>
      <c r="B577" s="60" t="s">
        <v>1528</v>
      </c>
      <c r="C577" s="60" t="s">
        <v>1265</v>
      </c>
      <c r="D577" s="61">
        <v>1.2500000000000001E-2</v>
      </c>
      <c r="E577" s="62"/>
      <c r="F577" s="63"/>
      <c r="G577" s="62"/>
      <c r="H577" s="63"/>
      <c r="I577" s="62"/>
      <c r="J577" s="63"/>
      <c r="K577" s="62"/>
      <c r="L577" s="63"/>
      <c r="M577" s="60" t="s">
        <v>1365</v>
      </c>
      <c r="N577" s="54" t="s">
        <v>47</v>
      </c>
      <c r="O577" s="54" t="s">
        <v>9320</v>
      </c>
      <c r="P577" s="54" t="s">
        <v>56</v>
      </c>
      <c r="Q577" s="54" t="s">
        <v>56</v>
      </c>
      <c r="R577" s="54" t="s">
        <v>55</v>
      </c>
      <c r="V577" s="50">
        <v>1</v>
      </c>
      <c r="AV577" s="54" t="s">
        <v>47</v>
      </c>
      <c r="AW577" s="54" t="s">
        <v>9393</v>
      </c>
      <c r="AX577" s="54" t="s">
        <v>47</v>
      </c>
      <c r="AY577" s="54" t="s">
        <v>1133</v>
      </c>
      <c r="AZ577" s="54" t="s">
        <v>47</v>
      </c>
    </row>
    <row r="578" spans="1:52" ht="30" customHeight="1">
      <c r="A578" s="60" t="s">
        <v>1547</v>
      </c>
      <c r="B578" s="60" t="s">
        <v>1528</v>
      </c>
      <c r="C578" s="60" t="s">
        <v>1265</v>
      </c>
      <c r="D578" s="61">
        <v>0.42499999999999999</v>
      </c>
      <c r="E578" s="62"/>
      <c r="F578" s="63"/>
      <c r="G578" s="62"/>
      <c r="H578" s="63"/>
      <c r="I578" s="62"/>
      <c r="J578" s="63"/>
      <c r="K578" s="62"/>
      <c r="L578" s="63"/>
      <c r="M578" s="60" t="s">
        <v>1365</v>
      </c>
      <c r="N578" s="54" t="s">
        <v>47</v>
      </c>
      <c r="O578" s="54" t="s">
        <v>9312</v>
      </c>
      <c r="P578" s="54" t="s">
        <v>56</v>
      </c>
      <c r="Q578" s="54" t="s">
        <v>56</v>
      </c>
      <c r="R578" s="54" t="s">
        <v>55</v>
      </c>
      <c r="V578" s="50">
        <v>1</v>
      </c>
      <c r="AV578" s="54" t="s">
        <v>47</v>
      </c>
      <c r="AW578" s="54" t="s">
        <v>9394</v>
      </c>
      <c r="AX578" s="54" t="s">
        <v>47</v>
      </c>
      <c r="AY578" s="54" t="s">
        <v>1133</v>
      </c>
      <c r="AZ578" s="54" t="s">
        <v>47</v>
      </c>
    </row>
    <row r="579" spans="1:52" ht="30" customHeight="1">
      <c r="A579" s="60" t="s">
        <v>1339</v>
      </c>
      <c r="B579" s="60" t="s">
        <v>1340</v>
      </c>
      <c r="C579" s="60" t="s">
        <v>1341</v>
      </c>
      <c r="D579" s="61">
        <v>16</v>
      </c>
      <c r="E579" s="62"/>
      <c r="F579" s="63"/>
      <c r="G579" s="62"/>
      <c r="H579" s="63"/>
      <c r="I579" s="62"/>
      <c r="J579" s="63"/>
      <c r="K579" s="62"/>
      <c r="L579" s="63"/>
      <c r="M579" s="60" t="s">
        <v>1365</v>
      </c>
      <c r="N579" s="54" t="s">
        <v>47</v>
      </c>
      <c r="O579" s="54" t="s">
        <v>9057</v>
      </c>
      <c r="P579" s="54" t="s">
        <v>56</v>
      </c>
      <c r="Q579" s="54" t="s">
        <v>56</v>
      </c>
      <c r="R579" s="54" t="s">
        <v>55</v>
      </c>
      <c r="V579" s="50">
        <v>1</v>
      </c>
      <c r="AV579" s="54" t="s">
        <v>47</v>
      </c>
      <c r="AW579" s="54" t="s">
        <v>9395</v>
      </c>
      <c r="AX579" s="54" t="s">
        <v>47</v>
      </c>
      <c r="AY579" s="54" t="s">
        <v>1133</v>
      </c>
      <c r="AZ579" s="54" t="s">
        <v>47</v>
      </c>
    </row>
    <row r="580" spans="1:52" ht="30" customHeight="1">
      <c r="A580" s="60" t="s">
        <v>1369</v>
      </c>
      <c r="B580" s="60" t="s">
        <v>1370</v>
      </c>
      <c r="C580" s="60" t="s">
        <v>352</v>
      </c>
      <c r="D580" s="61">
        <v>1</v>
      </c>
      <c r="E580" s="62"/>
      <c r="F580" s="63"/>
      <c r="G580" s="62"/>
      <c r="H580" s="63"/>
      <c r="I580" s="62"/>
      <c r="J580" s="63"/>
      <c r="K580" s="62"/>
      <c r="L580" s="63"/>
      <c r="M580" s="60" t="s">
        <v>47</v>
      </c>
      <c r="N580" s="54" t="s">
        <v>8745</v>
      </c>
      <c r="O580" s="54" t="s">
        <v>8795</v>
      </c>
      <c r="P580" s="54" t="s">
        <v>56</v>
      </c>
      <c r="Q580" s="54" t="s">
        <v>56</v>
      </c>
      <c r="R580" s="54" t="s">
        <v>56</v>
      </c>
      <c r="S580" s="50">
        <v>3</v>
      </c>
      <c r="T580" s="50">
        <v>2</v>
      </c>
      <c r="U580" s="50">
        <v>1</v>
      </c>
      <c r="AV580" s="54" t="s">
        <v>47</v>
      </c>
      <c r="AW580" s="54" t="s">
        <v>9396</v>
      </c>
      <c r="AX580" s="54" t="s">
        <v>47</v>
      </c>
      <c r="AY580" s="54" t="s">
        <v>47</v>
      </c>
      <c r="AZ580" s="54" t="s">
        <v>47</v>
      </c>
    </row>
    <row r="581" spans="1:52" ht="30" customHeight="1">
      <c r="A581" s="60" t="s">
        <v>1267</v>
      </c>
      <c r="B581" s="60" t="s">
        <v>47</v>
      </c>
      <c r="C581" s="60" t="s">
        <v>47</v>
      </c>
      <c r="D581" s="61"/>
      <c r="E581" s="62"/>
      <c r="F581" s="63"/>
      <c r="G581" s="62"/>
      <c r="H581" s="63"/>
      <c r="I581" s="62"/>
      <c r="J581" s="63"/>
      <c r="K581" s="62"/>
      <c r="L581" s="63"/>
      <c r="M581" s="60" t="s">
        <v>47</v>
      </c>
      <c r="N581" s="54" t="s">
        <v>78</v>
      </c>
      <c r="O581" s="54" t="s">
        <v>78</v>
      </c>
      <c r="P581" s="54" t="s">
        <v>47</v>
      </c>
      <c r="Q581" s="54" t="s">
        <v>47</v>
      </c>
      <c r="R581" s="54" t="s">
        <v>47</v>
      </c>
      <c r="AV581" s="54" t="s">
        <v>47</v>
      </c>
      <c r="AW581" s="54" t="s">
        <v>47</v>
      </c>
      <c r="AX581" s="54" t="s">
        <v>47</v>
      </c>
      <c r="AY581" s="54" t="s">
        <v>47</v>
      </c>
      <c r="AZ581" s="54" t="s">
        <v>47</v>
      </c>
    </row>
    <row r="582" spans="1:52" ht="30" customHeight="1">
      <c r="A582" s="61"/>
      <c r="B582" s="61"/>
      <c r="C582" s="61"/>
      <c r="D582" s="61"/>
      <c r="E582" s="62"/>
      <c r="F582" s="63"/>
      <c r="G582" s="62"/>
      <c r="H582" s="63"/>
      <c r="I582" s="62"/>
      <c r="J582" s="63"/>
      <c r="K582" s="62"/>
      <c r="L582" s="63"/>
      <c r="M582" s="61"/>
    </row>
    <row r="583" spans="1:52" ht="30" customHeight="1">
      <c r="A583" s="55" t="s">
        <v>1575</v>
      </c>
      <c r="B583" s="56"/>
      <c r="C583" s="56"/>
      <c r="D583" s="56"/>
      <c r="E583" s="57"/>
      <c r="F583" s="58"/>
      <c r="G583" s="57"/>
      <c r="H583" s="58"/>
      <c r="I583" s="57"/>
      <c r="J583" s="58"/>
      <c r="K583" s="57"/>
      <c r="L583" s="58"/>
      <c r="M583" s="59"/>
      <c r="N583" s="54" t="s">
        <v>8747</v>
      </c>
    </row>
    <row r="584" spans="1:52" ht="30" customHeight="1">
      <c r="A584" s="60" t="s">
        <v>1547</v>
      </c>
      <c r="B584" s="60" t="s">
        <v>1528</v>
      </c>
      <c r="C584" s="60" t="s">
        <v>1265</v>
      </c>
      <c r="D584" s="61">
        <v>1.2500000000000001E-2</v>
      </c>
      <c r="E584" s="62"/>
      <c r="F584" s="63"/>
      <c r="G584" s="62"/>
      <c r="H584" s="63"/>
      <c r="I584" s="62"/>
      <c r="J584" s="63"/>
      <c r="K584" s="62"/>
      <c r="L584" s="63"/>
      <c r="M584" s="60" t="s">
        <v>1365</v>
      </c>
      <c r="N584" s="54" t="s">
        <v>47</v>
      </c>
      <c r="O584" s="54" t="s">
        <v>9312</v>
      </c>
      <c r="P584" s="54" t="s">
        <v>56</v>
      </c>
      <c r="Q584" s="54" t="s">
        <v>56</v>
      </c>
      <c r="R584" s="54" t="s">
        <v>55</v>
      </c>
      <c r="V584" s="50">
        <v>1</v>
      </c>
      <c r="AV584" s="54" t="s">
        <v>47</v>
      </c>
      <c r="AW584" s="54" t="s">
        <v>9397</v>
      </c>
      <c r="AX584" s="54" t="s">
        <v>47</v>
      </c>
      <c r="AY584" s="54" t="s">
        <v>1133</v>
      </c>
      <c r="AZ584" s="54" t="s">
        <v>47</v>
      </c>
    </row>
    <row r="585" spans="1:52" s="123" customFormat="1" ht="30" customHeight="1">
      <c r="A585" s="118" t="s">
        <v>1527</v>
      </c>
      <c r="B585" s="118" t="s">
        <v>1528</v>
      </c>
      <c r="C585" s="118" t="s">
        <v>1265</v>
      </c>
      <c r="D585" s="119">
        <v>1.2500000000000001E-2</v>
      </c>
      <c r="E585" s="120"/>
      <c r="F585" s="121"/>
      <c r="G585" s="116"/>
      <c r="H585" s="117"/>
      <c r="I585" s="120"/>
      <c r="J585" s="121"/>
      <c r="K585" s="120"/>
      <c r="L585" s="121"/>
      <c r="M585" s="118" t="s">
        <v>1365</v>
      </c>
      <c r="N585" s="122" t="s">
        <v>47</v>
      </c>
      <c r="O585" s="122" t="s">
        <v>9290</v>
      </c>
      <c r="P585" s="122" t="s">
        <v>56</v>
      </c>
      <c r="Q585" s="122" t="s">
        <v>56</v>
      </c>
      <c r="R585" s="122" t="s">
        <v>55</v>
      </c>
      <c r="V585" s="123">
        <v>1</v>
      </c>
      <c r="AV585" s="122" t="s">
        <v>47</v>
      </c>
      <c r="AW585" s="122" t="s">
        <v>9398</v>
      </c>
      <c r="AX585" s="122" t="s">
        <v>47</v>
      </c>
      <c r="AY585" s="122" t="s">
        <v>1133</v>
      </c>
      <c r="AZ585" s="122" t="s">
        <v>47</v>
      </c>
    </row>
    <row r="586" spans="1:52" ht="30" customHeight="1">
      <c r="A586" s="60" t="s">
        <v>1369</v>
      </c>
      <c r="B586" s="60" t="s">
        <v>1370</v>
      </c>
      <c r="C586" s="60" t="s">
        <v>352</v>
      </c>
      <c r="D586" s="61">
        <v>1</v>
      </c>
      <c r="E586" s="62"/>
      <c r="F586" s="63"/>
      <c r="G586" s="62"/>
      <c r="H586" s="63"/>
      <c r="I586" s="62"/>
      <c r="J586" s="63"/>
      <c r="K586" s="62"/>
      <c r="L586" s="63"/>
      <c r="M586" s="60" t="s">
        <v>47</v>
      </c>
      <c r="N586" s="54" t="s">
        <v>8747</v>
      </c>
      <c r="O586" s="54" t="s">
        <v>8795</v>
      </c>
      <c r="P586" s="54" t="s">
        <v>56</v>
      </c>
      <c r="Q586" s="54" t="s">
        <v>56</v>
      </c>
      <c r="R586" s="54" t="s">
        <v>56</v>
      </c>
      <c r="S586" s="50">
        <v>3</v>
      </c>
      <c r="T586" s="50">
        <v>2</v>
      </c>
      <c r="U586" s="50">
        <v>1</v>
      </c>
      <c r="AV586" s="54" t="s">
        <v>47</v>
      </c>
      <c r="AW586" s="54" t="s">
        <v>9399</v>
      </c>
      <c r="AX586" s="54" t="s">
        <v>47</v>
      </c>
      <c r="AY586" s="54" t="s">
        <v>47</v>
      </c>
      <c r="AZ586" s="54" t="s">
        <v>47</v>
      </c>
    </row>
    <row r="587" spans="1:52" ht="30" customHeight="1">
      <c r="A587" s="60" t="s">
        <v>1267</v>
      </c>
      <c r="B587" s="60" t="s">
        <v>47</v>
      </c>
      <c r="C587" s="60" t="s">
        <v>47</v>
      </c>
      <c r="D587" s="61"/>
      <c r="E587" s="62"/>
      <c r="F587" s="63"/>
      <c r="G587" s="62"/>
      <c r="H587" s="63"/>
      <c r="I587" s="62"/>
      <c r="J587" s="63"/>
      <c r="K587" s="62"/>
      <c r="L587" s="63"/>
      <c r="M587" s="60" t="s">
        <v>47</v>
      </c>
      <c r="N587" s="54" t="s">
        <v>78</v>
      </c>
      <c r="O587" s="54" t="s">
        <v>78</v>
      </c>
      <c r="P587" s="54" t="s">
        <v>47</v>
      </c>
      <c r="Q587" s="54" t="s">
        <v>47</v>
      </c>
      <c r="R587" s="54" t="s">
        <v>47</v>
      </c>
      <c r="AV587" s="54" t="s">
        <v>47</v>
      </c>
      <c r="AW587" s="54" t="s">
        <v>47</v>
      </c>
      <c r="AX587" s="54" t="s">
        <v>47</v>
      </c>
      <c r="AY587" s="54" t="s">
        <v>47</v>
      </c>
      <c r="AZ587" s="54" t="s">
        <v>47</v>
      </c>
    </row>
    <row r="588" spans="1:52" ht="30" customHeight="1">
      <c r="A588" s="61"/>
      <c r="B588" s="61"/>
      <c r="C588" s="61"/>
      <c r="D588" s="61"/>
      <c r="E588" s="62"/>
      <c r="F588" s="63"/>
      <c r="G588" s="62"/>
      <c r="H588" s="63"/>
      <c r="I588" s="62"/>
      <c r="J588" s="63"/>
      <c r="K588" s="62"/>
      <c r="L588" s="63"/>
      <c r="M588" s="61"/>
    </row>
    <row r="589" spans="1:52" ht="30" customHeight="1">
      <c r="A589" s="55" t="s">
        <v>1576</v>
      </c>
      <c r="B589" s="56"/>
      <c r="C589" s="56"/>
      <c r="D589" s="56"/>
      <c r="E589" s="57"/>
      <c r="F589" s="58"/>
      <c r="G589" s="57"/>
      <c r="H589" s="58"/>
      <c r="I589" s="57"/>
      <c r="J589" s="58"/>
      <c r="K589" s="57"/>
      <c r="L589" s="58"/>
      <c r="M589" s="59"/>
      <c r="N589" s="54" t="s">
        <v>8749</v>
      </c>
    </row>
    <row r="590" spans="1:52" ht="30" customHeight="1">
      <c r="A590" s="60" t="s">
        <v>1550</v>
      </c>
      <c r="B590" s="60" t="s">
        <v>1528</v>
      </c>
      <c r="C590" s="60" t="s">
        <v>1265</v>
      </c>
      <c r="D590" s="61">
        <v>6.25E-2</v>
      </c>
      <c r="E590" s="62"/>
      <c r="F590" s="63"/>
      <c r="G590" s="62"/>
      <c r="H590" s="63"/>
      <c r="I590" s="62"/>
      <c r="J590" s="63"/>
      <c r="K590" s="62"/>
      <c r="L590" s="63"/>
      <c r="M590" s="60" t="s">
        <v>1365</v>
      </c>
      <c r="N590" s="54" t="s">
        <v>47</v>
      </c>
      <c r="O590" s="54" t="s">
        <v>9320</v>
      </c>
      <c r="P590" s="54" t="s">
        <v>56</v>
      </c>
      <c r="Q590" s="54" t="s">
        <v>56</v>
      </c>
      <c r="R590" s="54" t="s">
        <v>55</v>
      </c>
      <c r="V590" s="50">
        <v>1</v>
      </c>
      <c r="AV590" s="54" t="s">
        <v>47</v>
      </c>
      <c r="AW590" s="54" t="s">
        <v>9400</v>
      </c>
      <c r="AX590" s="54" t="s">
        <v>47</v>
      </c>
      <c r="AY590" s="54" t="s">
        <v>1133</v>
      </c>
      <c r="AZ590" s="54" t="s">
        <v>47</v>
      </c>
    </row>
    <row r="591" spans="1:52" s="123" customFormat="1" ht="30" customHeight="1">
      <c r="A591" s="118" t="s">
        <v>1527</v>
      </c>
      <c r="B591" s="118" t="s">
        <v>1528</v>
      </c>
      <c r="C591" s="118" t="s">
        <v>1265</v>
      </c>
      <c r="D591" s="119">
        <v>1.2500000000000001E-2</v>
      </c>
      <c r="E591" s="120"/>
      <c r="F591" s="121"/>
      <c r="G591" s="116"/>
      <c r="H591" s="117"/>
      <c r="I591" s="120"/>
      <c r="J591" s="121"/>
      <c r="K591" s="120"/>
      <c r="L591" s="121"/>
      <c r="M591" s="118" t="s">
        <v>1365</v>
      </c>
      <c r="N591" s="122" t="s">
        <v>47</v>
      </c>
      <c r="O591" s="122" t="s">
        <v>9290</v>
      </c>
      <c r="P591" s="122" t="s">
        <v>56</v>
      </c>
      <c r="Q591" s="122" t="s">
        <v>56</v>
      </c>
      <c r="R591" s="122" t="s">
        <v>55</v>
      </c>
      <c r="V591" s="123">
        <v>1</v>
      </c>
      <c r="AV591" s="122" t="s">
        <v>47</v>
      </c>
      <c r="AW591" s="122" t="s">
        <v>9401</v>
      </c>
      <c r="AX591" s="122" t="s">
        <v>47</v>
      </c>
      <c r="AY591" s="122" t="s">
        <v>1133</v>
      </c>
      <c r="AZ591" s="122" t="s">
        <v>47</v>
      </c>
    </row>
    <row r="592" spans="1:52" ht="30" customHeight="1">
      <c r="A592" s="60" t="s">
        <v>1339</v>
      </c>
      <c r="B592" s="60" t="s">
        <v>1340</v>
      </c>
      <c r="C592" s="60" t="s">
        <v>1341</v>
      </c>
      <c r="D592" s="61">
        <v>34.799999999999997</v>
      </c>
      <c r="E592" s="62"/>
      <c r="F592" s="63"/>
      <c r="G592" s="62"/>
      <c r="H592" s="63"/>
      <c r="I592" s="62"/>
      <c r="J592" s="63"/>
      <c r="K592" s="62"/>
      <c r="L592" s="63"/>
      <c r="M592" s="60" t="s">
        <v>1365</v>
      </c>
      <c r="N592" s="54" t="s">
        <v>47</v>
      </c>
      <c r="O592" s="54" t="s">
        <v>9057</v>
      </c>
      <c r="P592" s="54" t="s">
        <v>56</v>
      </c>
      <c r="Q592" s="54" t="s">
        <v>56</v>
      </c>
      <c r="R592" s="54" t="s">
        <v>55</v>
      </c>
      <c r="V592" s="50">
        <v>1</v>
      </c>
      <c r="AV592" s="54" t="s">
        <v>47</v>
      </c>
      <c r="AW592" s="54" t="s">
        <v>9402</v>
      </c>
      <c r="AX592" s="54" t="s">
        <v>47</v>
      </c>
      <c r="AY592" s="54" t="s">
        <v>1133</v>
      </c>
      <c r="AZ592" s="54" t="s">
        <v>47</v>
      </c>
    </row>
    <row r="593" spans="1:52" ht="30" customHeight="1">
      <c r="A593" s="60" t="s">
        <v>1557</v>
      </c>
      <c r="B593" s="60" t="s">
        <v>47</v>
      </c>
      <c r="C593" s="60" t="s">
        <v>168</v>
      </c>
      <c r="D593" s="61">
        <v>0.6</v>
      </c>
      <c r="E593" s="62"/>
      <c r="F593" s="63"/>
      <c r="G593" s="62"/>
      <c r="H593" s="63"/>
      <c r="I593" s="62"/>
      <c r="J593" s="63"/>
      <c r="K593" s="62"/>
      <c r="L593" s="63"/>
      <c r="M593" s="60" t="s">
        <v>1365</v>
      </c>
      <c r="N593" s="54" t="s">
        <v>47</v>
      </c>
      <c r="O593" s="54" t="s">
        <v>9339</v>
      </c>
      <c r="P593" s="54" t="s">
        <v>56</v>
      </c>
      <c r="Q593" s="54" t="s">
        <v>56</v>
      </c>
      <c r="R593" s="54" t="s">
        <v>55</v>
      </c>
      <c r="V593" s="50">
        <v>1</v>
      </c>
      <c r="AV593" s="54" t="s">
        <v>47</v>
      </c>
      <c r="AW593" s="54" t="s">
        <v>9403</v>
      </c>
      <c r="AX593" s="54" t="s">
        <v>47</v>
      </c>
      <c r="AY593" s="54" t="s">
        <v>1133</v>
      </c>
      <c r="AZ593" s="54" t="s">
        <v>47</v>
      </c>
    </row>
    <row r="594" spans="1:52" ht="30" customHeight="1">
      <c r="A594" s="60" t="s">
        <v>1369</v>
      </c>
      <c r="B594" s="60" t="s">
        <v>1370</v>
      </c>
      <c r="C594" s="60" t="s">
        <v>352</v>
      </c>
      <c r="D594" s="61">
        <v>1</v>
      </c>
      <c r="E594" s="62"/>
      <c r="F594" s="63"/>
      <c r="G594" s="62"/>
      <c r="H594" s="63"/>
      <c r="I594" s="62"/>
      <c r="J594" s="63"/>
      <c r="K594" s="62"/>
      <c r="L594" s="63"/>
      <c r="M594" s="60" t="s">
        <v>47</v>
      </c>
      <c r="N594" s="54" t="s">
        <v>8749</v>
      </c>
      <c r="O594" s="54" t="s">
        <v>8795</v>
      </c>
      <c r="P594" s="54" t="s">
        <v>56</v>
      </c>
      <c r="Q594" s="54" t="s">
        <v>56</v>
      </c>
      <c r="R594" s="54" t="s">
        <v>56</v>
      </c>
      <c r="S594" s="50">
        <v>3</v>
      </c>
      <c r="T594" s="50">
        <v>2</v>
      </c>
      <c r="U594" s="50">
        <v>1</v>
      </c>
      <c r="AV594" s="54" t="s">
        <v>47</v>
      </c>
      <c r="AW594" s="54" t="s">
        <v>9404</v>
      </c>
      <c r="AX594" s="54" t="s">
        <v>47</v>
      </c>
      <c r="AY594" s="54" t="s">
        <v>47</v>
      </c>
      <c r="AZ594" s="54" t="s">
        <v>47</v>
      </c>
    </row>
    <row r="595" spans="1:52" ht="30" customHeight="1">
      <c r="A595" s="60" t="s">
        <v>1267</v>
      </c>
      <c r="B595" s="60" t="s">
        <v>47</v>
      </c>
      <c r="C595" s="60" t="s">
        <v>47</v>
      </c>
      <c r="D595" s="61"/>
      <c r="E595" s="62"/>
      <c r="F595" s="63"/>
      <c r="G595" s="62"/>
      <c r="H595" s="63"/>
      <c r="I595" s="62"/>
      <c r="J595" s="63"/>
      <c r="K595" s="62"/>
      <c r="L595" s="63"/>
      <c r="M595" s="60" t="s">
        <v>47</v>
      </c>
      <c r="N595" s="54" t="s">
        <v>78</v>
      </c>
      <c r="O595" s="54" t="s">
        <v>78</v>
      </c>
      <c r="P595" s="54" t="s">
        <v>47</v>
      </c>
      <c r="Q595" s="54" t="s">
        <v>47</v>
      </c>
      <c r="R595" s="54" t="s">
        <v>47</v>
      </c>
      <c r="AV595" s="54" t="s">
        <v>47</v>
      </c>
      <c r="AW595" s="54" t="s">
        <v>47</v>
      </c>
      <c r="AX595" s="54" t="s">
        <v>47</v>
      </c>
      <c r="AY595" s="54" t="s">
        <v>47</v>
      </c>
      <c r="AZ595" s="54" t="s">
        <v>47</v>
      </c>
    </row>
    <row r="596" spans="1:52" ht="30" customHeight="1">
      <c r="A596" s="61"/>
      <c r="B596" s="61"/>
      <c r="C596" s="61"/>
      <c r="D596" s="61"/>
      <c r="E596" s="62"/>
      <c r="F596" s="63"/>
      <c r="G596" s="62"/>
      <c r="H596" s="63"/>
      <c r="I596" s="62"/>
      <c r="J596" s="63"/>
      <c r="K596" s="62"/>
      <c r="L596" s="63"/>
      <c r="M596" s="61"/>
    </row>
    <row r="597" spans="1:52" ht="30" customHeight="1">
      <c r="A597" s="55" t="s">
        <v>1577</v>
      </c>
      <c r="B597" s="56"/>
      <c r="C597" s="56"/>
      <c r="D597" s="56"/>
      <c r="E597" s="57"/>
      <c r="F597" s="58"/>
      <c r="G597" s="57"/>
      <c r="H597" s="58"/>
      <c r="I597" s="57"/>
      <c r="J597" s="58"/>
      <c r="K597" s="57"/>
      <c r="L597" s="58"/>
      <c r="M597" s="59"/>
      <c r="N597" s="54" t="s">
        <v>8751</v>
      </c>
    </row>
    <row r="598" spans="1:52" ht="30" customHeight="1">
      <c r="A598" s="60" t="s">
        <v>1547</v>
      </c>
      <c r="B598" s="60" t="s">
        <v>1528</v>
      </c>
      <c r="C598" s="60" t="s">
        <v>1265</v>
      </c>
      <c r="D598" s="61">
        <v>6.25E-2</v>
      </c>
      <c r="E598" s="62"/>
      <c r="F598" s="63"/>
      <c r="G598" s="62"/>
      <c r="H598" s="63"/>
      <c r="I598" s="62"/>
      <c r="J598" s="63"/>
      <c r="K598" s="62"/>
      <c r="L598" s="63"/>
      <c r="M598" s="60" t="s">
        <v>1365</v>
      </c>
      <c r="N598" s="54" t="s">
        <v>47</v>
      </c>
      <c r="O598" s="54" t="s">
        <v>9312</v>
      </c>
      <c r="P598" s="54" t="s">
        <v>56</v>
      </c>
      <c r="Q598" s="54" t="s">
        <v>56</v>
      </c>
      <c r="R598" s="54" t="s">
        <v>55</v>
      </c>
      <c r="V598" s="50">
        <v>1</v>
      </c>
      <c r="AV598" s="54" t="s">
        <v>47</v>
      </c>
      <c r="AW598" s="54" t="s">
        <v>9405</v>
      </c>
      <c r="AX598" s="54" t="s">
        <v>47</v>
      </c>
      <c r="AY598" s="54" t="s">
        <v>1133</v>
      </c>
      <c r="AZ598" s="54" t="s">
        <v>47</v>
      </c>
    </row>
    <row r="599" spans="1:52" ht="30" customHeight="1">
      <c r="A599" s="60" t="s">
        <v>1339</v>
      </c>
      <c r="B599" s="60" t="s">
        <v>1340</v>
      </c>
      <c r="C599" s="60" t="s">
        <v>1341</v>
      </c>
      <c r="D599" s="61">
        <v>293.39999999999998</v>
      </c>
      <c r="E599" s="62"/>
      <c r="F599" s="63"/>
      <c r="G599" s="62"/>
      <c r="H599" s="63"/>
      <c r="I599" s="62"/>
      <c r="J599" s="63"/>
      <c r="K599" s="62"/>
      <c r="L599" s="63"/>
      <c r="M599" s="60" t="s">
        <v>1365</v>
      </c>
      <c r="N599" s="54" t="s">
        <v>47</v>
      </c>
      <c r="O599" s="54" t="s">
        <v>9057</v>
      </c>
      <c r="P599" s="54" t="s">
        <v>56</v>
      </c>
      <c r="Q599" s="54" t="s">
        <v>56</v>
      </c>
      <c r="R599" s="54" t="s">
        <v>55</v>
      </c>
      <c r="V599" s="50">
        <v>1</v>
      </c>
      <c r="AV599" s="54" t="s">
        <v>47</v>
      </c>
      <c r="AW599" s="54" t="s">
        <v>9406</v>
      </c>
      <c r="AX599" s="54" t="s">
        <v>47</v>
      </c>
      <c r="AY599" s="54" t="s">
        <v>1133</v>
      </c>
      <c r="AZ599" s="54" t="s">
        <v>47</v>
      </c>
    </row>
    <row r="600" spans="1:52" ht="30" customHeight="1">
      <c r="A600" s="60" t="s">
        <v>1369</v>
      </c>
      <c r="B600" s="60" t="s">
        <v>1370</v>
      </c>
      <c r="C600" s="60" t="s">
        <v>352</v>
      </c>
      <c r="D600" s="61">
        <v>1</v>
      </c>
      <c r="E600" s="62"/>
      <c r="F600" s="63"/>
      <c r="G600" s="62"/>
      <c r="H600" s="63"/>
      <c r="I600" s="62"/>
      <c r="J600" s="63"/>
      <c r="K600" s="62"/>
      <c r="L600" s="63"/>
      <c r="M600" s="60" t="s">
        <v>47</v>
      </c>
      <c r="N600" s="54" t="s">
        <v>8751</v>
      </c>
      <c r="O600" s="54" t="s">
        <v>8795</v>
      </c>
      <c r="P600" s="54" t="s">
        <v>56</v>
      </c>
      <c r="Q600" s="54" t="s">
        <v>56</v>
      </c>
      <c r="R600" s="54" t="s">
        <v>56</v>
      </c>
      <c r="S600" s="50">
        <v>3</v>
      </c>
      <c r="T600" s="50">
        <v>2</v>
      </c>
      <c r="U600" s="50">
        <v>1</v>
      </c>
      <c r="AV600" s="54" t="s">
        <v>47</v>
      </c>
      <c r="AW600" s="54" t="s">
        <v>9407</v>
      </c>
      <c r="AX600" s="54" t="s">
        <v>47</v>
      </c>
      <c r="AY600" s="54" t="s">
        <v>47</v>
      </c>
      <c r="AZ600" s="54" t="s">
        <v>47</v>
      </c>
    </row>
    <row r="601" spans="1:52" ht="30" customHeight="1">
      <c r="A601" s="60" t="s">
        <v>1267</v>
      </c>
      <c r="B601" s="60" t="s">
        <v>47</v>
      </c>
      <c r="C601" s="60" t="s">
        <v>47</v>
      </c>
      <c r="D601" s="61"/>
      <c r="E601" s="62"/>
      <c r="F601" s="63"/>
      <c r="G601" s="62"/>
      <c r="H601" s="63"/>
      <c r="I601" s="62"/>
      <c r="J601" s="63"/>
      <c r="K601" s="62"/>
      <c r="L601" s="63"/>
      <c r="M601" s="60" t="s">
        <v>47</v>
      </c>
      <c r="N601" s="54" t="s">
        <v>78</v>
      </c>
      <c r="O601" s="54" t="s">
        <v>78</v>
      </c>
      <c r="P601" s="54" t="s">
        <v>47</v>
      </c>
      <c r="Q601" s="54" t="s">
        <v>47</v>
      </c>
      <c r="R601" s="54" t="s">
        <v>47</v>
      </c>
      <c r="AV601" s="54" t="s">
        <v>47</v>
      </c>
      <c r="AW601" s="54" t="s">
        <v>47</v>
      </c>
      <c r="AX601" s="54" t="s">
        <v>47</v>
      </c>
      <c r="AY601" s="54" t="s">
        <v>47</v>
      </c>
      <c r="AZ601" s="54" t="s">
        <v>47</v>
      </c>
    </row>
    <row r="602" spans="1:52" ht="30" customHeight="1">
      <c r="A602" s="61"/>
      <c r="B602" s="61"/>
      <c r="C602" s="61"/>
      <c r="D602" s="61"/>
      <c r="E602" s="62"/>
      <c r="F602" s="63"/>
      <c r="G602" s="62"/>
      <c r="H602" s="63"/>
      <c r="I602" s="62"/>
      <c r="J602" s="63"/>
      <c r="K602" s="62"/>
      <c r="L602" s="63"/>
      <c r="M602" s="61"/>
    </row>
    <row r="603" spans="1:52" ht="30" customHeight="1">
      <c r="A603" s="55" t="s">
        <v>1578</v>
      </c>
      <c r="B603" s="56"/>
      <c r="C603" s="56"/>
      <c r="D603" s="56"/>
      <c r="E603" s="57"/>
      <c r="F603" s="58"/>
      <c r="G603" s="57"/>
      <c r="H603" s="58"/>
      <c r="I603" s="57"/>
      <c r="J603" s="58"/>
      <c r="K603" s="57"/>
      <c r="L603" s="58"/>
      <c r="M603" s="59"/>
      <c r="N603" s="54" t="s">
        <v>8753</v>
      </c>
    </row>
    <row r="604" spans="1:52" ht="30" customHeight="1">
      <c r="A604" s="60" t="s">
        <v>1547</v>
      </c>
      <c r="B604" s="60" t="s">
        <v>1528</v>
      </c>
      <c r="C604" s="60" t="s">
        <v>1265</v>
      </c>
      <c r="D604" s="61">
        <v>2.5000000000000001E-2</v>
      </c>
      <c r="E604" s="62"/>
      <c r="F604" s="63"/>
      <c r="G604" s="62"/>
      <c r="H604" s="63"/>
      <c r="I604" s="62"/>
      <c r="J604" s="63"/>
      <c r="K604" s="62"/>
      <c r="L604" s="63"/>
      <c r="M604" s="60" t="s">
        <v>1365</v>
      </c>
      <c r="N604" s="54" t="s">
        <v>47</v>
      </c>
      <c r="O604" s="54" t="s">
        <v>9312</v>
      </c>
      <c r="P604" s="54" t="s">
        <v>56</v>
      </c>
      <c r="Q604" s="54" t="s">
        <v>56</v>
      </c>
      <c r="R604" s="54" t="s">
        <v>55</v>
      </c>
      <c r="V604" s="50">
        <v>1</v>
      </c>
      <c r="AV604" s="54" t="s">
        <v>47</v>
      </c>
      <c r="AW604" s="54" t="s">
        <v>9408</v>
      </c>
      <c r="AX604" s="54" t="s">
        <v>47</v>
      </c>
      <c r="AY604" s="54" t="s">
        <v>1133</v>
      </c>
      <c r="AZ604" s="54" t="s">
        <v>47</v>
      </c>
    </row>
    <row r="605" spans="1:52" ht="30" customHeight="1">
      <c r="A605" s="60" t="s">
        <v>1557</v>
      </c>
      <c r="B605" s="60" t="s">
        <v>47</v>
      </c>
      <c r="C605" s="60" t="s">
        <v>168</v>
      </c>
      <c r="D605" s="61">
        <v>0.1</v>
      </c>
      <c r="E605" s="62"/>
      <c r="F605" s="63"/>
      <c r="G605" s="62"/>
      <c r="H605" s="63"/>
      <c r="I605" s="62"/>
      <c r="J605" s="63"/>
      <c r="K605" s="62"/>
      <c r="L605" s="63"/>
      <c r="M605" s="60" t="s">
        <v>1365</v>
      </c>
      <c r="N605" s="54" t="s">
        <v>47</v>
      </c>
      <c r="O605" s="54" t="s">
        <v>9339</v>
      </c>
      <c r="P605" s="54" t="s">
        <v>56</v>
      </c>
      <c r="Q605" s="54" t="s">
        <v>56</v>
      </c>
      <c r="R605" s="54" t="s">
        <v>55</v>
      </c>
      <c r="V605" s="50">
        <v>1</v>
      </c>
      <c r="AV605" s="54" t="s">
        <v>47</v>
      </c>
      <c r="AW605" s="54" t="s">
        <v>9409</v>
      </c>
      <c r="AX605" s="54" t="s">
        <v>47</v>
      </c>
      <c r="AY605" s="54" t="s">
        <v>1133</v>
      </c>
      <c r="AZ605" s="54" t="s">
        <v>47</v>
      </c>
    </row>
    <row r="606" spans="1:52" ht="30" customHeight="1">
      <c r="A606" s="60" t="s">
        <v>1369</v>
      </c>
      <c r="B606" s="60" t="s">
        <v>1370</v>
      </c>
      <c r="C606" s="60" t="s">
        <v>352</v>
      </c>
      <c r="D606" s="61">
        <v>1</v>
      </c>
      <c r="E606" s="62"/>
      <c r="F606" s="63"/>
      <c r="G606" s="62"/>
      <c r="H606" s="63"/>
      <c r="I606" s="62"/>
      <c r="J606" s="63"/>
      <c r="K606" s="62"/>
      <c r="L606" s="63"/>
      <c r="M606" s="60" t="s">
        <v>47</v>
      </c>
      <c r="N606" s="54" t="s">
        <v>8753</v>
      </c>
      <c r="O606" s="54" t="s">
        <v>8795</v>
      </c>
      <c r="P606" s="54" t="s">
        <v>56</v>
      </c>
      <c r="Q606" s="54" t="s">
        <v>56</v>
      </c>
      <c r="R606" s="54" t="s">
        <v>56</v>
      </c>
      <c r="S606" s="50">
        <v>3</v>
      </c>
      <c r="T606" s="50">
        <v>2</v>
      </c>
      <c r="U606" s="50">
        <v>1</v>
      </c>
      <c r="AV606" s="54" t="s">
        <v>47</v>
      </c>
      <c r="AW606" s="54" t="s">
        <v>9410</v>
      </c>
      <c r="AX606" s="54" t="s">
        <v>47</v>
      </c>
      <c r="AY606" s="54" t="s">
        <v>47</v>
      </c>
      <c r="AZ606" s="54" t="s">
        <v>47</v>
      </c>
    </row>
    <row r="607" spans="1:52" ht="30" customHeight="1">
      <c r="A607" s="60" t="s">
        <v>1267</v>
      </c>
      <c r="B607" s="60" t="s">
        <v>47</v>
      </c>
      <c r="C607" s="60" t="s">
        <v>47</v>
      </c>
      <c r="D607" s="61"/>
      <c r="E607" s="62"/>
      <c r="F607" s="63"/>
      <c r="G607" s="62"/>
      <c r="H607" s="63"/>
      <c r="I607" s="62"/>
      <c r="J607" s="63"/>
      <c r="K607" s="62"/>
      <c r="L607" s="63"/>
      <c r="M607" s="60" t="s">
        <v>47</v>
      </c>
      <c r="N607" s="54" t="s">
        <v>78</v>
      </c>
      <c r="O607" s="54" t="s">
        <v>78</v>
      </c>
      <c r="P607" s="54" t="s">
        <v>47</v>
      </c>
      <c r="Q607" s="54" t="s">
        <v>47</v>
      </c>
      <c r="R607" s="54" t="s">
        <v>47</v>
      </c>
      <c r="AV607" s="54" t="s">
        <v>47</v>
      </c>
      <c r="AW607" s="54" t="s">
        <v>47</v>
      </c>
      <c r="AX607" s="54" t="s">
        <v>47</v>
      </c>
      <c r="AY607" s="54" t="s">
        <v>47</v>
      </c>
      <c r="AZ607" s="54" t="s">
        <v>47</v>
      </c>
    </row>
    <row r="608" spans="1:52" ht="30" customHeight="1">
      <c r="A608" s="61"/>
      <c r="B608" s="61"/>
      <c r="C608" s="61"/>
      <c r="D608" s="61"/>
      <c r="E608" s="62"/>
      <c r="F608" s="63"/>
      <c r="G608" s="62"/>
      <c r="H608" s="63"/>
      <c r="I608" s="62"/>
      <c r="J608" s="63"/>
      <c r="K608" s="62"/>
      <c r="L608" s="63"/>
      <c r="M608" s="61"/>
    </row>
    <row r="609" spans="1:52" ht="30" customHeight="1">
      <c r="A609" s="55" t="s">
        <v>1579</v>
      </c>
      <c r="B609" s="56"/>
      <c r="C609" s="56"/>
      <c r="D609" s="56"/>
      <c r="E609" s="57"/>
      <c r="F609" s="58"/>
      <c r="G609" s="57"/>
      <c r="H609" s="58"/>
      <c r="I609" s="57"/>
      <c r="J609" s="58"/>
      <c r="K609" s="57"/>
      <c r="L609" s="58"/>
      <c r="M609" s="59"/>
      <c r="N609" s="54" t="s">
        <v>8023</v>
      </c>
    </row>
    <row r="610" spans="1:52" ht="30" customHeight="1">
      <c r="A610" s="60" t="s">
        <v>1366</v>
      </c>
      <c r="B610" s="60" t="s">
        <v>1264</v>
      </c>
      <c r="C610" s="60" t="s">
        <v>1265</v>
      </c>
      <c r="D610" s="61">
        <v>0.02</v>
      </c>
      <c r="E610" s="62"/>
      <c r="F610" s="63"/>
      <c r="G610" s="62"/>
      <c r="H610" s="63"/>
      <c r="I610" s="62"/>
      <c r="J610" s="63"/>
      <c r="K610" s="62"/>
      <c r="L610" s="63"/>
      <c r="M610" s="60" t="s">
        <v>1415</v>
      </c>
      <c r="N610" s="54" t="s">
        <v>8023</v>
      </c>
      <c r="O610" s="54" t="s">
        <v>9071</v>
      </c>
      <c r="P610" s="54" t="s">
        <v>56</v>
      </c>
      <c r="Q610" s="54" t="s">
        <v>56</v>
      </c>
      <c r="R610" s="54" t="s">
        <v>55</v>
      </c>
      <c r="AV610" s="54" t="s">
        <v>47</v>
      </c>
      <c r="AW610" s="54" t="s">
        <v>9411</v>
      </c>
      <c r="AX610" s="54" t="s">
        <v>47</v>
      </c>
      <c r="AY610" s="54" t="s">
        <v>47</v>
      </c>
      <c r="AZ610" s="54" t="s">
        <v>47</v>
      </c>
    </row>
    <row r="611" spans="1:52" ht="30" customHeight="1">
      <c r="A611" s="60" t="s">
        <v>1267</v>
      </c>
      <c r="B611" s="60" t="s">
        <v>47</v>
      </c>
      <c r="C611" s="60" t="s">
        <v>47</v>
      </c>
      <c r="D611" s="61"/>
      <c r="E611" s="62"/>
      <c r="F611" s="63"/>
      <c r="G611" s="62"/>
      <c r="H611" s="63"/>
      <c r="I611" s="62"/>
      <c r="J611" s="63"/>
      <c r="K611" s="62"/>
      <c r="L611" s="63"/>
      <c r="M611" s="60" t="s">
        <v>47</v>
      </c>
      <c r="N611" s="54" t="s">
        <v>78</v>
      </c>
      <c r="O611" s="54" t="s">
        <v>78</v>
      </c>
      <c r="P611" s="54" t="s">
        <v>47</v>
      </c>
      <c r="Q611" s="54" t="s">
        <v>47</v>
      </c>
      <c r="R611" s="54" t="s">
        <v>47</v>
      </c>
      <c r="AV611" s="54" t="s">
        <v>47</v>
      </c>
      <c r="AW611" s="54" t="s">
        <v>47</v>
      </c>
      <c r="AX611" s="54" t="s">
        <v>47</v>
      </c>
      <c r="AY611" s="54" t="s">
        <v>47</v>
      </c>
      <c r="AZ611" s="54" t="s">
        <v>47</v>
      </c>
    </row>
    <row r="612" spans="1:52" ht="30" customHeight="1">
      <c r="A612" s="61"/>
      <c r="B612" s="61"/>
      <c r="C612" s="61"/>
      <c r="D612" s="61"/>
      <c r="E612" s="62"/>
      <c r="F612" s="63"/>
      <c r="G612" s="62"/>
      <c r="H612" s="63"/>
      <c r="I612" s="62"/>
      <c r="J612" s="63"/>
      <c r="K612" s="62"/>
      <c r="L612" s="63"/>
      <c r="M612" s="61"/>
    </row>
    <row r="613" spans="1:52" ht="30" customHeight="1">
      <c r="A613" s="55" t="s">
        <v>1580</v>
      </c>
      <c r="B613" s="56"/>
      <c r="C613" s="56"/>
      <c r="D613" s="56"/>
      <c r="E613" s="57"/>
      <c r="F613" s="58"/>
      <c r="G613" s="57"/>
      <c r="H613" s="58"/>
      <c r="I613" s="57"/>
      <c r="J613" s="58"/>
      <c r="K613" s="57"/>
      <c r="L613" s="58"/>
      <c r="M613" s="59"/>
      <c r="N613" s="54" t="s">
        <v>8867</v>
      </c>
    </row>
    <row r="614" spans="1:52" ht="30" customHeight="1">
      <c r="A614" s="60" t="s">
        <v>1584</v>
      </c>
      <c r="B614" s="60" t="s">
        <v>1585</v>
      </c>
      <c r="C614" s="60" t="s">
        <v>71</v>
      </c>
      <c r="D614" s="61">
        <v>1.03</v>
      </c>
      <c r="E614" s="62"/>
      <c r="F614" s="63"/>
      <c r="G614" s="62"/>
      <c r="H614" s="63"/>
      <c r="I614" s="62"/>
      <c r="J614" s="63"/>
      <c r="K614" s="62"/>
      <c r="L614" s="63"/>
      <c r="M614" s="60" t="s">
        <v>1365</v>
      </c>
      <c r="N614" s="54" t="s">
        <v>47</v>
      </c>
      <c r="O614" s="54" t="s">
        <v>9412</v>
      </c>
      <c r="P614" s="54" t="s">
        <v>56</v>
      </c>
      <c r="Q614" s="54" t="s">
        <v>56</v>
      </c>
      <c r="R614" s="54" t="s">
        <v>55</v>
      </c>
      <c r="V614" s="50">
        <v>1</v>
      </c>
      <c r="AV614" s="54" t="s">
        <v>47</v>
      </c>
      <c r="AW614" s="54" t="s">
        <v>9413</v>
      </c>
      <c r="AX614" s="54" t="s">
        <v>47</v>
      </c>
      <c r="AY614" s="54" t="s">
        <v>1133</v>
      </c>
      <c r="AZ614" s="54" t="s">
        <v>47</v>
      </c>
    </row>
    <row r="615" spans="1:52" ht="30" customHeight="1">
      <c r="A615" s="60" t="s">
        <v>1479</v>
      </c>
      <c r="B615" s="60" t="s">
        <v>1480</v>
      </c>
      <c r="C615" s="60" t="s">
        <v>168</v>
      </c>
      <c r="D615" s="61">
        <v>3.7999999999999999E-2</v>
      </c>
      <c r="E615" s="62"/>
      <c r="F615" s="63"/>
      <c r="G615" s="62"/>
      <c r="H615" s="63"/>
      <c r="I615" s="62"/>
      <c r="J615" s="63"/>
      <c r="K615" s="62"/>
      <c r="L615" s="63"/>
      <c r="M615" s="60" t="s">
        <v>1365</v>
      </c>
      <c r="N615" s="54" t="s">
        <v>47</v>
      </c>
      <c r="O615" s="54" t="s">
        <v>9224</v>
      </c>
      <c r="P615" s="54" t="s">
        <v>56</v>
      </c>
      <c r="Q615" s="54" t="s">
        <v>56</v>
      </c>
      <c r="R615" s="54" t="s">
        <v>55</v>
      </c>
      <c r="V615" s="50">
        <v>1</v>
      </c>
      <c r="AV615" s="54" t="s">
        <v>47</v>
      </c>
      <c r="AW615" s="54" t="s">
        <v>9414</v>
      </c>
      <c r="AX615" s="54" t="s">
        <v>47</v>
      </c>
      <c r="AY615" s="54" t="s">
        <v>1133</v>
      </c>
      <c r="AZ615" s="54" t="s">
        <v>47</v>
      </c>
    </row>
    <row r="616" spans="1:52" ht="30" customHeight="1">
      <c r="A616" s="60" t="s">
        <v>1586</v>
      </c>
      <c r="B616" s="60" t="s">
        <v>1587</v>
      </c>
      <c r="C616" s="60" t="s">
        <v>352</v>
      </c>
      <c r="D616" s="61">
        <v>1</v>
      </c>
      <c r="E616" s="62"/>
      <c r="F616" s="63"/>
      <c r="G616" s="62"/>
      <c r="H616" s="63"/>
      <c r="I616" s="62"/>
      <c r="J616" s="63"/>
      <c r="K616" s="62"/>
      <c r="L616" s="63"/>
      <c r="M616" s="60" t="s">
        <v>47</v>
      </c>
      <c r="N616" s="54" t="s">
        <v>8867</v>
      </c>
      <c r="O616" s="54" t="s">
        <v>8795</v>
      </c>
      <c r="P616" s="54" t="s">
        <v>56</v>
      </c>
      <c r="Q616" s="54" t="s">
        <v>56</v>
      </c>
      <c r="R616" s="54" t="s">
        <v>56</v>
      </c>
      <c r="S616" s="50">
        <v>0</v>
      </c>
      <c r="T616" s="50">
        <v>0</v>
      </c>
      <c r="U616" s="50">
        <v>0.443</v>
      </c>
      <c r="W616" s="50">
        <v>2</v>
      </c>
      <c r="AV616" s="54" t="s">
        <v>47</v>
      </c>
      <c r="AW616" s="54" t="s">
        <v>9415</v>
      </c>
      <c r="AX616" s="54" t="s">
        <v>47</v>
      </c>
      <c r="AY616" s="54" t="s">
        <v>47</v>
      </c>
      <c r="AZ616" s="54" t="s">
        <v>47</v>
      </c>
    </row>
    <row r="617" spans="1:52" ht="30" customHeight="1">
      <c r="A617" s="60" t="s">
        <v>1588</v>
      </c>
      <c r="B617" s="60" t="s">
        <v>1589</v>
      </c>
      <c r="C617" s="60" t="s">
        <v>352</v>
      </c>
      <c r="D617" s="61">
        <v>1</v>
      </c>
      <c r="E617" s="62"/>
      <c r="F617" s="63"/>
      <c r="G617" s="62"/>
      <c r="H617" s="63"/>
      <c r="I617" s="62"/>
      <c r="J617" s="63"/>
      <c r="K617" s="62"/>
      <c r="L617" s="63"/>
      <c r="M617" s="60" t="s">
        <v>47</v>
      </c>
      <c r="N617" s="54" t="s">
        <v>8867</v>
      </c>
      <c r="O617" s="54" t="s">
        <v>9075</v>
      </c>
      <c r="P617" s="54" t="s">
        <v>56</v>
      </c>
      <c r="Q617" s="54" t="s">
        <v>56</v>
      </c>
      <c r="R617" s="54" t="s">
        <v>56</v>
      </c>
      <c r="S617" s="50">
        <v>0</v>
      </c>
      <c r="T617" s="50">
        <v>0</v>
      </c>
      <c r="U617" s="50">
        <v>0.08</v>
      </c>
      <c r="AV617" s="54" t="s">
        <v>47</v>
      </c>
      <c r="AW617" s="54" t="s">
        <v>9416</v>
      </c>
      <c r="AX617" s="54" t="s">
        <v>47</v>
      </c>
      <c r="AY617" s="54" t="s">
        <v>47</v>
      </c>
      <c r="AZ617" s="54" t="s">
        <v>47</v>
      </c>
    </row>
    <row r="618" spans="1:52" ht="30" customHeight="1">
      <c r="A618" s="60" t="s">
        <v>1267</v>
      </c>
      <c r="B618" s="60" t="s">
        <v>47</v>
      </c>
      <c r="C618" s="60" t="s">
        <v>47</v>
      </c>
      <c r="D618" s="61"/>
      <c r="E618" s="62"/>
      <c r="F618" s="63"/>
      <c r="G618" s="62"/>
      <c r="H618" s="63"/>
      <c r="I618" s="62"/>
      <c r="J618" s="63"/>
      <c r="K618" s="62"/>
      <c r="L618" s="63"/>
      <c r="M618" s="60" t="s">
        <v>47</v>
      </c>
      <c r="N618" s="54" t="s">
        <v>78</v>
      </c>
      <c r="O618" s="54" t="s">
        <v>78</v>
      </c>
      <c r="P618" s="54" t="s">
        <v>47</v>
      </c>
      <c r="Q618" s="54" t="s">
        <v>47</v>
      </c>
      <c r="R618" s="54" t="s">
        <v>47</v>
      </c>
      <c r="AV618" s="54" t="s">
        <v>47</v>
      </c>
      <c r="AW618" s="54" t="s">
        <v>47</v>
      </c>
      <c r="AX618" s="54" t="s">
        <v>47</v>
      </c>
      <c r="AY618" s="54" t="s">
        <v>47</v>
      </c>
      <c r="AZ618" s="54" t="s">
        <v>47</v>
      </c>
    </row>
    <row r="619" spans="1:52" ht="30" customHeight="1">
      <c r="A619" s="61"/>
      <c r="B619" s="61"/>
      <c r="C619" s="61"/>
      <c r="D619" s="61"/>
      <c r="E619" s="62"/>
      <c r="F619" s="63"/>
      <c r="G619" s="62"/>
      <c r="H619" s="63"/>
      <c r="I619" s="62"/>
      <c r="J619" s="63"/>
      <c r="K619" s="62"/>
      <c r="L619" s="63"/>
      <c r="M619" s="61"/>
    </row>
    <row r="620" spans="1:52" ht="30" customHeight="1">
      <c r="A620" s="55" t="s">
        <v>1590</v>
      </c>
      <c r="B620" s="56"/>
      <c r="C620" s="56"/>
      <c r="D620" s="56"/>
      <c r="E620" s="57"/>
      <c r="F620" s="58"/>
      <c r="G620" s="57"/>
      <c r="H620" s="58"/>
      <c r="I620" s="57"/>
      <c r="J620" s="58"/>
      <c r="K620" s="57"/>
      <c r="L620" s="58"/>
      <c r="M620" s="59"/>
      <c r="N620" s="54" t="s">
        <v>8868</v>
      </c>
    </row>
    <row r="621" spans="1:52" ht="30" customHeight="1">
      <c r="A621" s="60" t="s">
        <v>1584</v>
      </c>
      <c r="B621" s="60" t="s">
        <v>1585</v>
      </c>
      <c r="C621" s="60" t="s">
        <v>71</v>
      </c>
      <c r="D621" s="61">
        <v>1.03</v>
      </c>
      <c r="E621" s="62"/>
      <c r="F621" s="63"/>
      <c r="G621" s="62"/>
      <c r="H621" s="63"/>
      <c r="I621" s="62"/>
      <c r="J621" s="63"/>
      <c r="K621" s="62"/>
      <c r="L621" s="63"/>
      <c r="M621" s="60" t="s">
        <v>1365</v>
      </c>
      <c r="N621" s="54" t="s">
        <v>47</v>
      </c>
      <c r="O621" s="54" t="s">
        <v>9412</v>
      </c>
      <c r="P621" s="54" t="s">
        <v>56</v>
      </c>
      <c r="Q621" s="54" t="s">
        <v>56</v>
      </c>
      <c r="R621" s="54" t="s">
        <v>55</v>
      </c>
      <c r="V621" s="50">
        <v>1</v>
      </c>
      <c r="AV621" s="54" t="s">
        <v>47</v>
      </c>
      <c r="AW621" s="54" t="s">
        <v>9417</v>
      </c>
      <c r="AX621" s="54" t="s">
        <v>47</v>
      </c>
      <c r="AY621" s="54" t="s">
        <v>1133</v>
      </c>
      <c r="AZ621" s="54" t="s">
        <v>47</v>
      </c>
    </row>
    <row r="622" spans="1:52" ht="30" customHeight="1">
      <c r="A622" s="60" t="s">
        <v>1479</v>
      </c>
      <c r="B622" s="60" t="s">
        <v>1480</v>
      </c>
      <c r="C622" s="60" t="s">
        <v>168</v>
      </c>
      <c r="D622" s="61">
        <v>3.7999999999999999E-2</v>
      </c>
      <c r="E622" s="62"/>
      <c r="F622" s="63"/>
      <c r="G622" s="62"/>
      <c r="H622" s="63"/>
      <c r="I622" s="62"/>
      <c r="J622" s="63"/>
      <c r="K622" s="62"/>
      <c r="L622" s="63"/>
      <c r="M622" s="60" t="s">
        <v>1365</v>
      </c>
      <c r="N622" s="54" t="s">
        <v>47</v>
      </c>
      <c r="O622" s="54" t="s">
        <v>9224</v>
      </c>
      <c r="P622" s="54" t="s">
        <v>56</v>
      </c>
      <c r="Q622" s="54" t="s">
        <v>56</v>
      </c>
      <c r="R622" s="54" t="s">
        <v>55</v>
      </c>
      <c r="V622" s="50">
        <v>1</v>
      </c>
      <c r="AV622" s="54" t="s">
        <v>47</v>
      </c>
      <c r="AW622" s="54" t="s">
        <v>9418</v>
      </c>
      <c r="AX622" s="54" t="s">
        <v>47</v>
      </c>
      <c r="AY622" s="54" t="s">
        <v>1133</v>
      </c>
      <c r="AZ622" s="54" t="s">
        <v>47</v>
      </c>
    </row>
    <row r="623" spans="1:52" ht="30" customHeight="1">
      <c r="A623" s="60" t="s">
        <v>1586</v>
      </c>
      <c r="B623" s="60" t="s">
        <v>1593</v>
      </c>
      <c r="C623" s="60" t="s">
        <v>352</v>
      </c>
      <c r="D623" s="61">
        <v>1</v>
      </c>
      <c r="E623" s="62"/>
      <c r="F623" s="63"/>
      <c r="G623" s="62"/>
      <c r="H623" s="63"/>
      <c r="I623" s="62"/>
      <c r="J623" s="63"/>
      <c r="K623" s="62"/>
      <c r="L623" s="63"/>
      <c r="M623" s="60" t="s">
        <v>47</v>
      </c>
      <c r="N623" s="54" t="s">
        <v>8868</v>
      </c>
      <c r="O623" s="54" t="s">
        <v>8795</v>
      </c>
      <c r="P623" s="54" t="s">
        <v>56</v>
      </c>
      <c r="Q623" s="54" t="s">
        <v>56</v>
      </c>
      <c r="R623" s="54" t="s">
        <v>56</v>
      </c>
      <c r="S623" s="50">
        <v>0</v>
      </c>
      <c r="T623" s="50">
        <v>0</v>
      </c>
      <c r="U623" s="50">
        <v>0.38</v>
      </c>
      <c r="W623" s="50">
        <v>2</v>
      </c>
      <c r="AV623" s="54" t="s">
        <v>47</v>
      </c>
      <c r="AW623" s="54" t="s">
        <v>9419</v>
      </c>
      <c r="AX623" s="54" t="s">
        <v>47</v>
      </c>
      <c r="AY623" s="54" t="s">
        <v>47</v>
      </c>
      <c r="AZ623" s="54" t="s">
        <v>47</v>
      </c>
    </row>
    <row r="624" spans="1:52" ht="30" customHeight="1">
      <c r="A624" s="60" t="s">
        <v>1588</v>
      </c>
      <c r="B624" s="60" t="s">
        <v>1594</v>
      </c>
      <c r="C624" s="60" t="s">
        <v>352</v>
      </c>
      <c r="D624" s="61">
        <v>1</v>
      </c>
      <c r="E624" s="62"/>
      <c r="F624" s="63"/>
      <c r="G624" s="62"/>
      <c r="H624" s="63"/>
      <c r="I624" s="62"/>
      <c r="J624" s="63"/>
      <c r="K624" s="62"/>
      <c r="L624" s="63"/>
      <c r="M624" s="60" t="s">
        <v>47</v>
      </c>
      <c r="N624" s="54" t="s">
        <v>8868</v>
      </c>
      <c r="O624" s="54" t="s">
        <v>9075</v>
      </c>
      <c r="P624" s="54" t="s">
        <v>56</v>
      </c>
      <c r="Q624" s="54" t="s">
        <v>56</v>
      </c>
      <c r="R624" s="54" t="s">
        <v>56</v>
      </c>
      <c r="S624" s="50">
        <v>0</v>
      </c>
      <c r="T624" s="50">
        <v>0</v>
      </c>
      <c r="U624" s="50">
        <v>0.09</v>
      </c>
      <c r="AV624" s="54" t="s">
        <v>47</v>
      </c>
      <c r="AW624" s="54" t="s">
        <v>9420</v>
      </c>
      <c r="AX624" s="54" t="s">
        <v>47</v>
      </c>
      <c r="AY624" s="54" t="s">
        <v>47</v>
      </c>
      <c r="AZ624" s="54" t="s">
        <v>47</v>
      </c>
    </row>
    <row r="625" spans="1:52" ht="30" customHeight="1">
      <c r="A625" s="60" t="s">
        <v>1267</v>
      </c>
      <c r="B625" s="60" t="s">
        <v>47</v>
      </c>
      <c r="C625" s="60" t="s">
        <v>47</v>
      </c>
      <c r="D625" s="61"/>
      <c r="E625" s="62"/>
      <c r="F625" s="63"/>
      <c r="G625" s="62"/>
      <c r="H625" s="63"/>
      <c r="I625" s="62"/>
      <c r="J625" s="63"/>
      <c r="K625" s="62"/>
      <c r="L625" s="63"/>
      <c r="M625" s="60" t="s">
        <v>47</v>
      </c>
      <c r="N625" s="54" t="s">
        <v>78</v>
      </c>
      <c r="O625" s="54" t="s">
        <v>78</v>
      </c>
      <c r="P625" s="54" t="s">
        <v>47</v>
      </c>
      <c r="Q625" s="54" t="s">
        <v>47</v>
      </c>
      <c r="R625" s="54" t="s">
        <v>47</v>
      </c>
      <c r="AV625" s="54" t="s">
        <v>47</v>
      </c>
      <c r="AW625" s="54" t="s">
        <v>47</v>
      </c>
      <c r="AX625" s="54" t="s">
        <v>47</v>
      </c>
      <c r="AY625" s="54" t="s">
        <v>47</v>
      </c>
      <c r="AZ625" s="54" t="s">
        <v>47</v>
      </c>
    </row>
    <row r="626" spans="1:52" ht="30" customHeight="1">
      <c r="A626" s="61"/>
      <c r="B626" s="61"/>
      <c r="C626" s="61"/>
      <c r="D626" s="61"/>
      <c r="E626" s="62"/>
      <c r="F626" s="63"/>
      <c r="G626" s="62"/>
      <c r="H626" s="63"/>
      <c r="I626" s="62"/>
      <c r="J626" s="63"/>
      <c r="K626" s="62"/>
      <c r="L626" s="63"/>
      <c r="M626" s="61"/>
    </row>
    <row r="627" spans="1:52" ht="30" customHeight="1">
      <c r="A627" s="55" t="s">
        <v>1595</v>
      </c>
      <c r="B627" s="56"/>
      <c r="C627" s="56"/>
      <c r="D627" s="56"/>
      <c r="E627" s="57"/>
      <c r="F627" s="58"/>
      <c r="G627" s="57"/>
      <c r="H627" s="58"/>
      <c r="I627" s="57"/>
      <c r="J627" s="58"/>
      <c r="K627" s="57"/>
      <c r="L627" s="58"/>
      <c r="M627" s="59"/>
      <c r="N627" s="54" t="s">
        <v>8869</v>
      </c>
    </row>
    <row r="628" spans="1:52" ht="30" customHeight="1">
      <c r="A628" s="60" t="s">
        <v>1486</v>
      </c>
      <c r="B628" s="60" t="s">
        <v>1264</v>
      </c>
      <c r="C628" s="60" t="s">
        <v>1265</v>
      </c>
      <c r="D628" s="61">
        <v>0.111</v>
      </c>
      <c r="E628" s="62"/>
      <c r="F628" s="63"/>
      <c r="G628" s="62"/>
      <c r="H628" s="63"/>
      <c r="I628" s="62"/>
      <c r="J628" s="63"/>
      <c r="K628" s="62"/>
      <c r="L628" s="63"/>
      <c r="M628" s="60" t="s">
        <v>1487</v>
      </c>
      <c r="N628" s="54" t="s">
        <v>8869</v>
      </c>
      <c r="O628" s="54" t="s">
        <v>9232</v>
      </c>
      <c r="P628" s="54" t="s">
        <v>56</v>
      </c>
      <c r="Q628" s="54" t="s">
        <v>56</v>
      </c>
      <c r="R628" s="54" t="s">
        <v>55</v>
      </c>
      <c r="V628" s="50">
        <v>1</v>
      </c>
      <c r="AV628" s="54" t="s">
        <v>47</v>
      </c>
      <c r="AW628" s="54" t="s">
        <v>9421</v>
      </c>
      <c r="AX628" s="54" t="s">
        <v>47</v>
      </c>
      <c r="AY628" s="54" t="s">
        <v>47</v>
      </c>
      <c r="AZ628" s="54" t="s">
        <v>47</v>
      </c>
    </row>
    <row r="629" spans="1:52" ht="30" customHeight="1">
      <c r="A629" s="60" t="s">
        <v>1366</v>
      </c>
      <c r="B629" s="60" t="s">
        <v>1264</v>
      </c>
      <c r="C629" s="60" t="s">
        <v>1265</v>
      </c>
      <c r="D629" s="61">
        <v>4.3999999999999997E-2</v>
      </c>
      <c r="E629" s="62"/>
      <c r="F629" s="63"/>
      <c r="G629" s="62"/>
      <c r="H629" s="63"/>
      <c r="I629" s="62"/>
      <c r="J629" s="63"/>
      <c r="K629" s="62"/>
      <c r="L629" s="63"/>
      <c r="M629" s="60" t="s">
        <v>1415</v>
      </c>
      <c r="N629" s="54" t="s">
        <v>8869</v>
      </c>
      <c r="O629" s="54" t="s">
        <v>9071</v>
      </c>
      <c r="P629" s="54" t="s">
        <v>56</v>
      </c>
      <c r="Q629" s="54" t="s">
        <v>56</v>
      </c>
      <c r="R629" s="54" t="s">
        <v>55</v>
      </c>
      <c r="V629" s="50">
        <v>1</v>
      </c>
      <c r="AV629" s="54" t="s">
        <v>47</v>
      </c>
      <c r="AW629" s="54" t="s">
        <v>9422</v>
      </c>
      <c r="AX629" s="54" t="s">
        <v>47</v>
      </c>
      <c r="AY629" s="54" t="s">
        <v>47</v>
      </c>
      <c r="AZ629" s="54" t="s">
        <v>47</v>
      </c>
    </row>
    <row r="630" spans="1:52" ht="30" customHeight="1">
      <c r="A630" s="60" t="s">
        <v>1367</v>
      </c>
      <c r="B630" s="60" t="s">
        <v>1599</v>
      </c>
      <c r="C630" s="60" t="s">
        <v>352</v>
      </c>
      <c r="D630" s="61">
        <v>1</v>
      </c>
      <c r="E630" s="62"/>
      <c r="F630" s="63"/>
      <c r="G630" s="62"/>
      <c r="H630" s="63"/>
      <c r="I630" s="62"/>
      <c r="J630" s="63"/>
      <c r="K630" s="62"/>
      <c r="L630" s="63"/>
      <c r="M630" s="60" t="s">
        <v>47</v>
      </c>
      <c r="N630" s="54" t="s">
        <v>8869</v>
      </c>
      <c r="O630" s="54" t="s">
        <v>8795</v>
      </c>
      <c r="P630" s="54" t="s">
        <v>56</v>
      </c>
      <c r="Q630" s="54" t="s">
        <v>56</v>
      </c>
      <c r="R630" s="54" t="s">
        <v>56</v>
      </c>
      <c r="S630" s="50">
        <v>1</v>
      </c>
      <c r="T630" s="50">
        <v>2</v>
      </c>
      <c r="U630" s="50">
        <v>0.01</v>
      </c>
      <c r="AV630" s="54" t="s">
        <v>47</v>
      </c>
      <c r="AW630" s="54" t="s">
        <v>9423</v>
      </c>
      <c r="AX630" s="54" t="s">
        <v>47</v>
      </c>
      <c r="AY630" s="54" t="s">
        <v>47</v>
      </c>
      <c r="AZ630" s="54" t="s">
        <v>47</v>
      </c>
    </row>
    <row r="631" spans="1:52" ht="30" customHeight="1">
      <c r="A631" s="60" t="s">
        <v>1267</v>
      </c>
      <c r="B631" s="60" t="s">
        <v>47</v>
      </c>
      <c r="C631" s="60" t="s">
        <v>47</v>
      </c>
      <c r="D631" s="61"/>
      <c r="E631" s="62"/>
      <c r="F631" s="63"/>
      <c r="G631" s="62"/>
      <c r="H631" s="63"/>
      <c r="I631" s="62"/>
      <c r="J631" s="63"/>
      <c r="K631" s="62"/>
      <c r="L631" s="63"/>
      <c r="M631" s="60" t="s">
        <v>47</v>
      </c>
      <c r="N631" s="54" t="s">
        <v>78</v>
      </c>
      <c r="O631" s="54" t="s">
        <v>78</v>
      </c>
      <c r="P631" s="54" t="s">
        <v>47</v>
      </c>
      <c r="Q631" s="54" t="s">
        <v>47</v>
      </c>
      <c r="R631" s="54" t="s">
        <v>47</v>
      </c>
      <c r="AV631" s="54" t="s">
        <v>47</v>
      </c>
      <c r="AW631" s="54" t="s">
        <v>47</v>
      </c>
      <c r="AX631" s="54" t="s">
        <v>47</v>
      </c>
      <c r="AY631" s="54" t="s">
        <v>47</v>
      </c>
      <c r="AZ631" s="54" t="s">
        <v>47</v>
      </c>
    </row>
    <row r="632" spans="1:52" ht="30" customHeight="1">
      <c r="A632" s="61"/>
      <c r="B632" s="61"/>
      <c r="C632" s="61"/>
      <c r="D632" s="61"/>
      <c r="E632" s="62"/>
      <c r="F632" s="63"/>
      <c r="G632" s="62"/>
      <c r="H632" s="63"/>
      <c r="I632" s="62"/>
      <c r="J632" s="63"/>
      <c r="K632" s="62"/>
      <c r="L632" s="63"/>
      <c r="M632" s="61"/>
    </row>
    <row r="633" spans="1:52" ht="30" customHeight="1">
      <c r="A633" s="55" t="s">
        <v>1600</v>
      </c>
      <c r="B633" s="56"/>
      <c r="C633" s="56"/>
      <c r="D633" s="56"/>
      <c r="E633" s="57"/>
      <c r="F633" s="58"/>
      <c r="G633" s="57"/>
      <c r="H633" s="58"/>
      <c r="I633" s="57"/>
      <c r="J633" s="58"/>
      <c r="K633" s="57"/>
      <c r="L633" s="58"/>
      <c r="M633" s="59"/>
      <c r="N633" s="54" t="s">
        <v>8090</v>
      </c>
    </row>
    <row r="634" spans="1:52" ht="30" customHeight="1">
      <c r="A634" s="60" t="s">
        <v>1581</v>
      </c>
      <c r="B634" s="60" t="s">
        <v>1591</v>
      </c>
      <c r="C634" s="60" t="s">
        <v>71</v>
      </c>
      <c r="D634" s="61">
        <v>1</v>
      </c>
      <c r="E634" s="62"/>
      <c r="F634" s="63"/>
      <c r="G634" s="62"/>
      <c r="H634" s="63"/>
      <c r="I634" s="62"/>
      <c r="J634" s="63"/>
      <c r="K634" s="62"/>
      <c r="L634" s="63"/>
      <c r="M634" s="60" t="s">
        <v>1592</v>
      </c>
      <c r="N634" s="54" t="s">
        <v>8090</v>
      </c>
      <c r="O634" s="54" t="s">
        <v>8868</v>
      </c>
      <c r="P634" s="54" t="s">
        <v>55</v>
      </c>
      <c r="Q634" s="54" t="s">
        <v>56</v>
      </c>
      <c r="R634" s="54" t="s">
        <v>56</v>
      </c>
      <c r="AV634" s="54" t="s">
        <v>47</v>
      </c>
      <c r="AW634" s="54" t="s">
        <v>9424</v>
      </c>
      <c r="AX634" s="54" t="s">
        <v>47</v>
      </c>
      <c r="AY634" s="54" t="s">
        <v>47</v>
      </c>
      <c r="AZ634" s="54" t="s">
        <v>47</v>
      </c>
    </row>
    <row r="635" spans="1:52" ht="30" customHeight="1">
      <c r="A635" s="60" t="s">
        <v>1596</v>
      </c>
      <c r="B635" s="60" t="s">
        <v>1597</v>
      </c>
      <c r="C635" s="60" t="s">
        <v>71</v>
      </c>
      <c r="D635" s="61">
        <v>1</v>
      </c>
      <c r="E635" s="62"/>
      <c r="F635" s="63"/>
      <c r="G635" s="62"/>
      <c r="H635" s="63"/>
      <c r="I635" s="62"/>
      <c r="J635" s="63"/>
      <c r="K635" s="62"/>
      <c r="L635" s="63"/>
      <c r="M635" s="60" t="s">
        <v>1598</v>
      </c>
      <c r="N635" s="54" t="s">
        <v>8090</v>
      </c>
      <c r="O635" s="54" t="s">
        <v>8869</v>
      </c>
      <c r="P635" s="54" t="s">
        <v>55</v>
      </c>
      <c r="Q635" s="54" t="s">
        <v>56</v>
      </c>
      <c r="R635" s="54" t="s">
        <v>56</v>
      </c>
      <c r="AV635" s="54" t="s">
        <v>47</v>
      </c>
      <c r="AW635" s="54" t="s">
        <v>9425</v>
      </c>
      <c r="AX635" s="54" t="s">
        <v>47</v>
      </c>
      <c r="AY635" s="54" t="s">
        <v>47</v>
      </c>
      <c r="AZ635" s="54" t="s">
        <v>47</v>
      </c>
    </row>
    <row r="636" spans="1:52" ht="30" customHeight="1">
      <c r="A636" s="60" t="s">
        <v>1267</v>
      </c>
      <c r="B636" s="60" t="s">
        <v>47</v>
      </c>
      <c r="C636" s="60" t="s">
        <v>47</v>
      </c>
      <c r="D636" s="61"/>
      <c r="E636" s="62"/>
      <c r="F636" s="63"/>
      <c r="G636" s="62"/>
      <c r="H636" s="63"/>
      <c r="I636" s="62"/>
      <c r="J636" s="63"/>
      <c r="K636" s="62"/>
      <c r="L636" s="63"/>
      <c r="M636" s="60" t="s">
        <v>47</v>
      </c>
      <c r="N636" s="54" t="s">
        <v>78</v>
      </c>
      <c r="O636" s="54" t="s">
        <v>78</v>
      </c>
      <c r="P636" s="54" t="s">
        <v>47</v>
      </c>
      <c r="Q636" s="54" t="s">
        <v>47</v>
      </c>
      <c r="R636" s="54" t="s">
        <v>47</v>
      </c>
      <c r="AV636" s="54" t="s">
        <v>47</v>
      </c>
      <c r="AW636" s="54" t="s">
        <v>47</v>
      </c>
      <c r="AX636" s="54" t="s">
        <v>47</v>
      </c>
      <c r="AY636" s="54" t="s">
        <v>47</v>
      </c>
      <c r="AZ636" s="54" t="s">
        <v>47</v>
      </c>
    </row>
    <row r="637" spans="1:52" ht="30" customHeight="1">
      <c r="A637" s="61"/>
      <c r="B637" s="61"/>
      <c r="C637" s="61"/>
      <c r="D637" s="61"/>
      <c r="E637" s="62"/>
      <c r="F637" s="63"/>
      <c r="G637" s="62"/>
      <c r="H637" s="63"/>
      <c r="I637" s="62"/>
      <c r="J637" s="63"/>
      <c r="K637" s="62"/>
      <c r="L637" s="63"/>
      <c r="M637" s="61"/>
    </row>
    <row r="638" spans="1:52" ht="30" customHeight="1">
      <c r="A638" s="55" t="s">
        <v>1601</v>
      </c>
      <c r="B638" s="56"/>
      <c r="C638" s="56"/>
      <c r="D638" s="56"/>
      <c r="E638" s="57"/>
      <c r="F638" s="58"/>
      <c r="G638" s="57"/>
      <c r="H638" s="58"/>
      <c r="I638" s="57"/>
      <c r="J638" s="58"/>
      <c r="K638" s="57"/>
      <c r="L638" s="58"/>
      <c r="M638" s="59"/>
      <c r="N638" s="54" t="s">
        <v>8870</v>
      </c>
    </row>
    <row r="639" spans="1:52" ht="30" customHeight="1">
      <c r="A639" s="60" t="s">
        <v>1486</v>
      </c>
      <c r="B639" s="60" t="s">
        <v>1264</v>
      </c>
      <c r="C639" s="60" t="s">
        <v>1265</v>
      </c>
      <c r="D639" s="61">
        <v>0.13400000000000001</v>
      </c>
      <c r="E639" s="62"/>
      <c r="F639" s="63"/>
      <c r="G639" s="62"/>
      <c r="H639" s="63"/>
      <c r="I639" s="62"/>
      <c r="J639" s="63"/>
      <c r="K639" s="62"/>
      <c r="L639" s="63"/>
      <c r="M639" s="60" t="s">
        <v>1487</v>
      </c>
      <c r="N639" s="54" t="s">
        <v>8870</v>
      </c>
      <c r="O639" s="54" t="s">
        <v>9232</v>
      </c>
      <c r="P639" s="54" t="s">
        <v>56</v>
      </c>
      <c r="Q639" s="54" t="s">
        <v>56</v>
      </c>
      <c r="R639" s="54" t="s">
        <v>55</v>
      </c>
      <c r="V639" s="50">
        <v>1</v>
      </c>
      <c r="AV639" s="54" t="s">
        <v>47</v>
      </c>
      <c r="AW639" s="54" t="s">
        <v>9426</v>
      </c>
      <c r="AX639" s="54" t="s">
        <v>47</v>
      </c>
      <c r="AY639" s="54" t="s">
        <v>47</v>
      </c>
      <c r="AZ639" s="54" t="s">
        <v>47</v>
      </c>
    </row>
    <row r="640" spans="1:52" ht="30" customHeight="1">
      <c r="A640" s="60" t="s">
        <v>1366</v>
      </c>
      <c r="B640" s="60" t="s">
        <v>1264</v>
      </c>
      <c r="C640" s="60" t="s">
        <v>1265</v>
      </c>
      <c r="D640" s="61">
        <v>5.3999999999999999E-2</v>
      </c>
      <c r="E640" s="62"/>
      <c r="F640" s="63"/>
      <c r="G640" s="62"/>
      <c r="H640" s="63"/>
      <c r="I640" s="62"/>
      <c r="J640" s="63"/>
      <c r="K640" s="62"/>
      <c r="L640" s="63"/>
      <c r="M640" s="60" t="s">
        <v>1415</v>
      </c>
      <c r="N640" s="54" t="s">
        <v>8870</v>
      </c>
      <c r="O640" s="54" t="s">
        <v>9071</v>
      </c>
      <c r="P640" s="54" t="s">
        <v>56</v>
      </c>
      <c r="Q640" s="54" t="s">
        <v>56</v>
      </c>
      <c r="R640" s="54" t="s">
        <v>55</v>
      </c>
      <c r="V640" s="50">
        <v>1</v>
      </c>
      <c r="AV640" s="54" t="s">
        <v>47</v>
      </c>
      <c r="AW640" s="54" t="s">
        <v>9427</v>
      </c>
      <c r="AX640" s="54" t="s">
        <v>47</v>
      </c>
      <c r="AY640" s="54" t="s">
        <v>47</v>
      </c>
      <c r="AZ640" s="54" t="s">
        <v>47</v>
      </c>
    </row>
    <row r="641" spans="1:52" ht="30" customHeight="1">
      <c r="A641" s="60" t="s">
        <v>1367</v>
      </c>
      <c r="B641" s="60" t="s">
        <v>1599</v>
      </c>
      <c r="C641" s="60" t="s">
        <v>352</v>
      </c>
      <c r="D641" s="61">
        <v>1</v>
      </c>
      <c r="E641" s="62"/>
      <c r="F641" s="63"/>
      <c r="G641" s="62"/>
      <c r="H641" s="63"/>
      <c r="I641" s="62"/>
      <c r="J641" s="63"/>
      <c r="K641" s="62"/>
      <c r="L641" s="63"/>
      <c r="M641" s="60" t="s">
        <v>47</v>
      </c>
      <c r="N641" s="54" t="s">
        <v>8870</v>
      </c>
      <c r="O641" s="54" t="s">
        <v>8795</v>
      </c>
      <c r="P641" s="54" t="s">
        <v>56</v>
      </c>
      <c r="Q641" s="54" t="s">
        <v>56</v>
      </c>
      <c r="R641" s="54" t="s">
        <v>56</v>
      </c>
      <c r="S641" s="50">
        <v>1</v>
      </c>
      <c r="T641" s="50">
        <v>2</v>
      </c>
      <c r="U641" s="50">
        <v>0.01</v>
      </c>
      <c r="AV641" s="54" t="s">
        <v>47</v>
      </c>
      <c r="AW641" s="54" t="s">
        <v>9428</v>
      </c>
      <c r="AX641" s="54" t="s">
        <v>47</v>
      </c>
      <c r="AY641" s="54" t="s">
        <v>47</v>
      </c>
      <c r="AZ641" s="54" t="s">
        <v>47</v>
      </c>
    </row>
    <row r="642" spans="1:52" ht="30" customHeight="1">
      <c r="A642" s="60" t="s">
        <v>1267</v>
      </c>
      <c r="B642" s="60" t="s">
        <v>47</v>
      </c>
      <c r="C642" s="60" t="s">
        <v>47</v>
      </c>
      <c r="D642" s="61"/>
      <c r="E642" s="62"/>
      <c r="F642" s="63"/>
      <c r="G642" s="62"/>
      <c r="H642" s="63"/>
      <c r="I642" s="62"/>
      <c r="J642" s="63"/>
      <c r="K642" s="62"/>
      <c r="L642" s="63"/>
      <c r="M642" s="60" t="s">
        <v>47</v>
      </c>
      <c r="N642" s="54" t="s">
        <v>78</v>
      </c>
      <c r="O642" s="54" t="s">
        <v>78</v>
      </c>
      <c r="P642" s="54" t="s">
        <v>47</v>
      </c>
      <c r="Q642" s="54" t="s">
        <v>47</v>
      </c>
      <c r="R642" s="54" t="s">
        <v>47</v>
      </c>
      <c r="AV642" s="54" t="s">
        <v>47</v>
      </c>
      <c r="AW642" s="54" t="s">
        <v>47</v>
      </c>
      <c r="AX642" s="54" t="s">
        <v>47</v>
      </c>
      <c r="AY642" s="54" t="s">
        <v>47</v>
      </c>
      <c r="AZ642" s="54" t="s">
        <v>47</v>
      </c>
    </row>
    <row r="643" spans="1:52" ht="30" customHeight="1">
      <c r="A643" s="61"/>
      <c r="B643" s="61"/>
      <c r="C643" s="61"/>
      <c r="D643" s="61"/>
      <c r="E643" s="62"/>
      <c r="F643" s="63"/>
      <c r="G643" s="62"/>
      <c r="H643" s="63"/>
      <c r="I643" s="62"/>
      <c r="J643" s="63"/>
      <c r="K643" s="62"/>
      <c r="L643" s="63"/>
      <c r="M643" s="61"/>
    </row>
    <row r="644" spans="1:52" ht="30" customHeight="1">
      <c r="A644" s="55" t="s">
        <v>1604</v>
      </c>
      <c r="B644" s="56"/>
      <c r="C644" s="56"/>
      <c r="D644" s="56"/>
      <c r="E644" s="57"/>
      <c r="F644" s="58"/>
      <c r="G644" s="57"/>
      <c r="H644" s="58"/>
      <c r="I644" s="57"/>
      <c r="J644" s="58"/>
      <c r="K644" s="57"/>
      <c r="L644" s="58"/>
      <c r="M644" s="59"/>
      <c r="N644" s="54" t="s">
        <v>8092</v>
      </c>
    </row>
    <row r="645" spans="1:52" ht="30" customHeight="1">
      <c r="A645" s="60" t="s">
        <v>1581</v>
      </c>
      <c r="B645" s="60" t="s">
        <v>1591</v>
      </c>
      <c r="C645" s="60" t="s">
        <v>71</v>
      </c>
      <c r="D645" s="61">
        <v>1</v>
      </c>
      <c r="E645" s="62"/>
      <c r="F645" s="63"/>
      <c r="G645" s="62"/>
      <c r="H645" s="63"/>
      <c r="I645" s="62"/>
      <c r="J645" s="63"/>
      <c r="K645" s="62"/>
      <c r="L645" s="63"/>
      <c r="M645" s="60" t="s">
        <v>1592</v>
      </c>
      <c r="N645" s="54" t="s">
        <v>8092</v>
      </c>
      <c r="O645" s="54" t="s">
        <v>8868</v>
      </c>
      <c r="P645" s="54" t="s">
        <v>55</v>
      </c>
      <c r="Q645" s="54" t="s">
        <v>56</v>
      </c>
      <c r="R645" s="54" t="s">
        <v>56</v>
      </c>
      <c r="AV645" s="54" t="s">
        <v>47</v>
      </c>
      <c r="AW645" s="54" t="s">
        <v>9429</v>
      </c>
      <c r="AX645" s="54" t="s">
        <v>47</v>
      </c>
      <c r="AY645" s="54" t="s">
        <v>47</v>
      </c>
      <c r="AZ645" s="54" t="s">
        <v>47</v>
      </c>
    </row>
    <row r="646" spans="1:52" ht="30" customHeight="1">
      <c r="A646" s="60" t="s">
        <v>1596</v>
      </c>
      <c r="B646" s="60" t="s">
        <v>1602</v>
      </c>
      <c r="C646" s="60" t="s">
        <v>71</v>
      </c>
      <c r="D646" s="61">
        <v>1</v>
      </c>
      <c r="E646" s="62"/>
      <c r="F646" s="63"/>
      <c r="G646" s="62"/>
      <c r="H646" s="63"/>
      <c r="I646" s="62"/>
      <c r="J646" s="63"/>
      <c r="K646" s="62"/>
      <c r="L646" s="63"/>
      <c r="M646" s="60" t="s">
        <v>1603</v>
      </c>
      <c r="N646" s="54" t="s">
        <v>8092</v>
      </c>
      <c r="O646" s="54" t="s">
        <v>8870</v>
      </c>
      <c r="P646" s="54" t="s">
        <v>55</v>
      </c>
      <c r="Q646" s="54" t="s">
        <v>56</v>
      </c>
      <c r="R646" s="54" t="s">
        <v>56</v>
      </c>
      <c r="AV646" s="54" t="s">
        <v>47</v>
      </c>
      <c r="AW646" s="54" t="s">
        <v>9430</v>
      </c>
      <c r="AX646" s="54" t="s">
        <v>47</v>
      </c>
      <c r="AY646" s="54" t="s">
        <v>47</v>
      </c>
      <c r="AZ646" s="54" t="s">
        <v>47</v>
      </c>
    </row>
    <row r="647" spans="1:52" ht="30" customHeight="1">
      <c r="A647" s="60" t="s">
        <v>1267</v>
      </c>
      <c r="B647" s="60" t="s">
        <v>47</v>
      </c>
      <c r="C647" s="60" t="s">
        <v>47</v>
      </c>
      <c r="D647" s="61"/>
      <c r="E647" s="62"/>
      <c r="F647" s="63"/>
      <c r="G647" s="62"/>
      <c r="H647" s="63"/>
      <c r="I647" s="62"/>
      <c r="J647" s="63"/>
      <c r="K647" s="62"/>
      <c r="L647" s="63"/>
      <c r="M647" s="60" t="s">
        <v>47</v>
      </c>
      <c r="N647" s="54" t="s">
        <v>78</v>
      </c>
      <c r="O647" s="54" t="s">
        <v>78</v>
      </c>
      <c r="P647" s="54" t="s">
        <v>47</v>
      </c>
      <c r="Q647" s="54" t="s">
        <v>47</v>
      </c>
      <c r="R647" s="54" t="s">
        <v>47</v>
      </c>
      <c r="AV647" s="54" t="s">
        <v>47</v>
      </c>
      <c r="AW647" s="54" t="s">
        <v>47</v>
      </c>
      <c r="AX647" s="54" t="s">
        <v>47</v>
      </c>
      <c r="AY647" s="54" t="s">
        <v>47</v>
      </c>
      <c r="AZ647" s="54" t="s">
        <v>47</v>
      </c>
    </row>
    <row r="648" spans="1:52" ht="30" customHeight="1">
      <c r="A648" s="61"/>
      <c r="B648" s="61"/>
      <c r="C648" s="61"/>
      <c r="D648" s="61"/>
      <c r="E648" s="62"/>
      <c r="F648" s="63"/>
      <c r="G648" s="62"/>
      <c r="H648" s="63"/>
      <c r="I648" s="62"/>
      <c r="J648" s="63"/>
      <c r="K648" s="62"/>
      <c r="L648" s="63"/>
      <c r="M648" s="61"/>
    </row>
    <row r="649" spans="1:52" ht="30" customHeight="1">
      <c r="A649" s="55" t="s">
        <v>1605</v>
      </c>
      <c r="B649" s="56"/>
      <c r="C649" s="56"/>
      <c r="D649" s="56"/>
      <c r="E649" s="57"/>
      <c r="F649" s="58"/>
      <c r="G649" s="57"/>
      <c r="H649" s="58"/>
      <c r="I649" s="57"/>
      <c r="J649" s="58"/>
      <c r="K649" s="57"/>
      <c r="L649" s="58"/>
      <c r="M649" s="59"/>
      <c r="N649" s="54" t="s">
        <v>8094</v>
      </c>
    </row>
    <row r="650" spans="1:52" ht="30" customHeight="1">
      <c r="A650" s="60" t="s">
        <v>1581</v>
      </c>
      <c r="B650" s="60" t="s">
        <v>1606</v>
      </c>
      <c r="C650" s="60" t="s">
        <v>71</v>
      </c>
      <c r="D650" s="61">
        <v>1</v>
      </c>
      <c r="E650" s="62"/>
      <c r="F650" s="63"/>
      <c r="G650" s="62"/>
      <c r="H650" s="63"/>
      <c r="I650" s="62"/>
      <c r="J650" s="63"/>
      <c r="K650" s="62"/>
      <c r="L650" s="63"/>
      <c r="M650" s="60" t="s">
        <v>1607</v>
      </c>
      <c r="N650" s="54" t="s">
        <v>8094</v>
      </c>
      <c r="O650" s="54" t="s">
        <v>8871</v>
      </c>
      <c r="P650" s="54" t="s">
        <v>55</v>
      </c>
      <c r="Q650" s="54" t="s">
        <v>56</v>
      </c>
      <c r="R650" s="54" t="s">
        <v>56</v>
      </c>
      <c r="AV650" s="54" t="s">
        <v>47</v>
      </c>
      <c r="AW650" s="54" t="s">
        <v>9431</v>
      </c>
      <c r="AX650" s="54" t="s">
        <v>47</v>
      </c>
      <c r="AY650" s="54" t="s">
        <v>47</v>
      </c>
      <c r="AZ650" s="54" t="s">
        <v>47</v>
      </c>
    </row>
    <row r="651" spans="1:52" ht="30" customHeight="1">
      <c r="A651" s="60" t="s">
        <v>1486</v>
      </c>
      <c r="B651" s="60" t="s">
        <v>1264</v>
      </c>
      <c r="C651" s="60" t="s">
        <v>1265</v>
      </c>
      <c r="D651" s="61">
        <v>0.2</v>
      </c>
      <c r="E651" s="62"/>
      <c r="F651" s="63"/>
      <c r="G651" s="62"/>
      <c r="H651" s="63"/>
      <c r="I651" s="62"/>
      <c r="J651" s="63"/>
      <c r="K651" s="62"/>
      <c r="L651" s="63"/>
      <c r="M651" s="60" t="s">
        <v>1487</v>
      </c>
      <c r="N651" s="54" t="s">
        <v>8094</v>
      </c>
      <c r="O651" s="54" t="s">
        <v>9232</v>
      </c>
      <c r="P651" s="54" t="s">
        <v>56</v>
      </c>
      <c r="Q651" s="54" t="s">
        <v>56</v>
      </c>
      <c r="R651" s="54" t="s">
        <v>55</v>
      </c>
      <c r="V651" s="50">
        <v>1</v>
      </c>
      <c r="AV651" s="54" t="s">
        <v>47</v>
      </c>
      <c r="AW651" s="54" t="s">
        <v>9432</v>
      </c>
      <c r="AX651" s="54" t="s">
        <v>47</v>
      </c>
      <c r="AY651" s="54" t="s">
        <v>47</v>
      </c>
      <c r="AZ651" s="54" t="s">
        <v>47</v>
      </c>
    </row>
    <row r="652" spans="1:52" ht="30" customHeight="1">
      <c r="A652" s="60" t="s">
        <v>1366</v>
      </c>
      <c r="B652" s="60" t="s">
        <v>1264</v>
      </c>
      <c r="C652" s="60" t="s">
        <v>1265</v>
      </c>
      <c r="D652" s="61">
        <v>0.08</v>
      </c>
      <c r="E652" s="62"/>
      <c r="F652" s="63"/>
      <c r="G652" s="62"/>
      <c r="H652" s="63"/>
      <c r="I652" s="62"/>
      <c r="J652" s="63"/>
      <c r="K652" s="62"/>
      <c r="L652" s="63"/>
      <c r="M652" s="60" t="s">
        <v>1415</v>
      </c>
      <c r="N652" s="54" t="s">
        <v>8094</v>
      </c>
      <c r="O652" s="54" t="s">
        <v>9071</v>
      </c>
      <c r="P652" s="54" t="s">
        <v>56</v>
      </c>
      <c r="Q652" s="54" t="s">
        <v>56</v>
      </c>
      <c r="R652" s="54" t="s">
        <v>55</v>
      </c>
      <c r="V652" s="50">
        <v>1</v>
      </c>
      <c r="AV652" s="54" t="s">
        <v>47</v>
      </c>
      <c r="AW652" s="54" t="s">
        <v>9433</v>
      </c>
      <c r="AX652" s="54" t="s">
        <v>47</v>
      </c>
      <c r="AY652" s="54" t="s">
        <v>47</v>
      </c>
      <c r="AZ652" s="54" t="s">
        <v>47</v>
      </c>
    </row>
    <row r="653" spans="1:52" ht="30" customHeight="1">
      <c r="A653" s="60" t="s">
        <v>1367</v>
      </c>
      <c r="B653" s="60" t="s">
        <v>1599</v>
      </c>
      <c r="C653" s="60" t="s">
        <v>352</v>
      </c>
      <c r="D653" s="61">
        <v>1</v>
      </c>
      <c r="E653" s="62"/>
      <c r="F653" s="63"/>
      <c r="G653" s="62"/>
      <c r="H653" s="63"/>
      <c r="I653" s="62"/>
      <c r="J653" s="63"/>
      <c r="K653" s="62"/>
      <c r="L653" s="63"/>
      <c r="M653" s="60" t="s">
        <v>47</v>
      </c>
      <c r="N653" s="54" t="s">
        <v>8094</v>
      </c>
      <c r="O653" s="54" t="s">
        <v>8795</v>
      </c>
      <c r="P653" s="54" t="s">
        <v>56</v>
      </c>
      <c r="Q653" s="54" t="s">
        <v>56</v>
      </c>
      <c r="R653" s="54" t="s">
        <v>56</v>
      </c>
      <c r="S653" s="50">
        <v>1</v>
      </c>
      <c r="T653" s="50">
        <v>2</v>
      </c>
      <c r="U653" s="50">
        <v>0.01</v>
      </c>
      <c r="AV653" s="54" t="s">
        <v>47</v>
      </c>
      <c r="AW653" s="54" t="s">
        <v>9434</v>
      </c>
      <c r="AX653" s="54" t="s">
        <v>47</v>
      </c>
      <c r="AY653" s="54" t="s">
        <v>47</v>
      </c>
      <c r="AZ653" s="54" t="s">
        <v>47</v>
      </c>
    </row>
    <row r="654" spans="1:52" ht="30" customHeight="1">
      <c r="A654" s="60" t="s">
        <v>1267</v>
      </c>
      <c r="B654" s="60" t="s">
        <v>47</v>
      </c>
      <c r="C654" s="60" t="s">
        <v>47</v>
      </c>
      <c r="D654" s="61"/>
      <c r="E654" s="62"/>
      <c r="F654" s="63"/>
      <c r="G654" s="62"/>
      <c r="H654" s="63"/>
      <c r="I654" s="62"/>
      <c r="J654" s="63"/>
      <c r="K654" s="62"/>
      <c r="L654" s="63"/>
      <c r="M654" s="60" t="s">
        <v>47</v>
      </c>
      <c r="N654" s="54" t="s">
        <v>78</v>
      </c>
      <c r="O654" s="54" t="s">
        <v>78</v>
      </c>
      <c r="P654" s="54" t="s">
        <v>47</v>
      </c>
      <c r="Q654" s="54" t="s">
        <v>47</v>
      </c>
      <c r="R654" s="54" t="s">
        <v>47</v>
      </c>
      <c r="AV654" s="54" t="s">
        <v>47</v>
      </c>
      <c r="AW654" s="54" t="s">
        <v>47</v>
      </c>
      <c r="AX654" s="54" t="s">
        <v>47</v>
      </c>
      <c r="AY654" s="54" t="s">
        <v>47</v>
      </c>
      <c r="AZ654" s="54" t="s">
        <v>47</v>
      </c>
    </row>
    <row r="655" spans="1:52" ht="30" customHeight="1">
      <c r="A655" s="61"/>
      <c r="B655" s="61"/>
      <c r="C655" s="61"/>
      <c r="D655" s="61"/>
      <c r="E655" s="62"/>
      <c r="F655" s="63"/>
      <c r="G655" s="62"/>
      <c r="H655" s="63"/>
      <c r="I655" s="62"/>
      <c r="J655" s="63"/>
      <c r="K655" s="62"/>
      <c r="L655" s="63"/>
      <c r="M655" s="61"/>
    </row>
    <row r="656" spans="1:52" ht="30" customHeight="1">
      <c r="A656" s="55" t="s">
        <v>1608</v>
      </c>
      <c r="B656" s="56"/>
      <c r="C656" s="56"/>
      <c r="D656" s="56"/>
      <c r="E656" s="57"/>
      <c r="F656" s="58"/>
      <c r="G656" s="57"/>
      <c r="H656" s="58"/>
      <c r="I656" s="57"/>
      <c r="J656" s="58"/>
      <c r="K656" s="57"/>
      <c r="L656" s="58"/>
      <c r="M656" s="59"/>
      <c r="N656" s="54" t="s">
        <v>8871</v>
      </c>
    </row>
    <row r="657" spans="1:52" ht="30" customHeight="1">
      <c r="A657" s="60" t="s">
        <v>1584</v>
      </c>
      <c r="B657" s="60" t="s">
        <v>1585</v>
      </c>
      <c r="C657" s="60" t="s">
        <v>71</v>
      </c>
      <c r="D657" s="61">
        <v>1.03</v>
      </c>
      <c r="E657" s="62"/>
      <c r="F657" s="63"/>
      <c r="G657" s="62"/>
      <c r="H657" s="63"/>
      <c r="I657" s="62"/>
      <c r="J657" s="63"/>
      <c r="K657" s="62"/>
      <c r="L657" s="63"/>
      <c r="M657" s="60" t="s">
        <v>1365</v>
      </c>
      <c r="N657" s="54" t="s">
        <v>47</v>
      </c>
      <c r="O657" s="54" t="s">
        <v>9412</v>
      </c>
      <c r="P657" s="54" t="s">
        <v>56</v>
      </c>
      <c r="Q657" s="54" t="s">
        <v>56</v>
      </c>
      <c r="R657" s="54" t="s">
        <v>55</v>
      </c>
      <c r="V657" s="50">
        <v>1</v>
      </c>
      <c r="AV657" s="54" t="s">
        <v>47</v>
      </c>
      <c r="AW657" s="54" t="s">
        <v>9435</v>
      </c>
      <c r="AX657" s="54" t="s">
        <v>47</v>
      </c>
      <c r="AY657" s="54" t="s">
        <v>1133</v>
      </c>
      <c r="AZ657" s="54" t="s">
        <v>47</v>
      </c>
    </row>
    <row r="658" spans="1:52" ht="30" customHeight="1">
      <c r="A658" s="60" t="s">
        <v>1479</v>
      </c>
      <c r="B658" s="60" t="s">
        <v>1480</v>
      </c>
      <c r="C658" s="60" t="s">
        <v>168</v>
      </c>
      <c r="D658" s="61">
        <v>3.7999999999999999E-2</v>
      </c>
      <c r="E658" s="62"/>
      <c r="F658" s="63"/>
      <c r="G658" s="62"/>
      <c r="H658" s="63"/>
      <c r="I658" s="62"/>
      <c r="J658" s="63"/>
      <c r="K658" s="62"/>
      <c r="L658" s="63"/>
      <c r="M658" s="60" t="s">
        <v>1365</v>
      </c>
      <c r="N658" s="54" t="s">
        <v>47</v>
      </c>
      <c r="O658" s="54" t="s">
        <v>9224</v>
      </c>
      <c r="P658" s="54" t="s">
        <v>56</v>
      </c>
      <c r="Q658" s="54" t="s">
        <v>56</v>
      </c>
      <c r="R658" s="54" t="s">
        <v>55</v>
      </c>
      <c r="V658" s="50">
        <v>1</v>
      </c>
      <c r="AV658" s="54" t="s">
        <v>47</v>
      </c>
      <c r="AW658" s="54" t="s">
        <v>9436</v>
      </c>
      <c r="AX658" s="54" t="s">
        <v>47</v>
      </c>
      <c r="AY658" s="54" t="s">
        <v>1133</v>
      </c>
      <c r="AZ658" s="54" t="s">
        <v>47</v>
      </c>
    </row>
    <row r="659" spans="1:52" ht="30" customHeight="1">
      <c r="A659" s="60" t="s">
        <v>1586</v>
      </c>
      <c r="B659" s="60" t="s">
        <v>1609</v>
      </c>
      <c r="C659" s="60" t="s">
        <v>352</v>
      </c>
      <c r="D659" s="61">
        <v>1</v>
      </c>
      <c r="E659" s="62"/>
      <c r="F659" s="63"/>
      <c r="G659" s="62"/>
      <c r="H659" s="63"/>
      <c r="I659" s="62"/>
      <c r="J659" s="63"/>
      <c r="K659" s="62"/>
      <c r="L659" s="63"/>
      <c r="M659" s="60" t="s">
        <v>47</v>
      </c>
      <c r="N659" s="54" t="s">
        <v>8871</v>
      </c>
      <c r="O659" s="54" t="s">
        <v>8795</v>
      </c>
      <c r="P659" s="54" t="s">
        <v>56</v>
      </c>
      <c r="Q659" s="54" t="s">
        <v>56</v>
      </c>
      <c r="R659" s="54" t="s">
        <v>56</v>
      </c>
      <c r="S659" s="50">
        <v>0</v>
      </c>
      <c r="T659" s="50">
        <v>0</v>
      </c>
      <c r="U659" s="50">
        <v>0.55000000000000004</v>
      </c>
      <c r="W659" s="50">
        <v>2</v>
      </c>
      <c r="AV659" s="54" t="s">
        <v>47</v>
      </c>
      <c r="AW659" s="54" t="s">
        <v>9437</v>
      </c>
      <c r="AX659" s="54" t="s">
        <v>47</v>
      </c>
      <c r="AY659" s="54" t="s">
        <v>47</v>
      </c>
      <c r="AZ659" s="54" t="s">
        <v>47</v>
      </c>
    </row>
    <row r="660" spans="1:52" ht="30" customHeight="1">
      <c r="A660" s="60" t="s">
        <v>1588</v>
      </c>
      <c r="B660" s="60" t="s">
        <v>1610</v>
      </c>
      <c r="C660" s="60" t="s">
        <v>352</v>
      </c>
      <c r="D660" s="61">
        <v>1</v>
      </c>
      <c r="E660" s="62"/>
      <c r="F660" s="63"/>
      <c r="G660" s="62"/>
      <c r="H660" s="63"/>
      <c r="I660" s="62"/>
      <c r="J660" s="63"/>
      <c r="K660" s="62"/>
      <c r="L660" s="63"/>
      <c r="M660" s="60" t="s">
        <v>47</v>
      </c>
      <c r="N660" s="54" t="s">
        <v>8871</v>
      </c>
      <c r="O660" s="54" t="s">
        <v>9075</v>
      </c>
      <c r="P660" s="54" t="s">
        <v>56</v>
      </c>
      <c r="Q660" s="54" t="s">
        <v>56</v>
      </c>
      <c r="R660" s="54" t="s">
        <v>56</v>
      </c>
      <c r="S660" s="50">
        <v>0</v>
      </c>
      <c r="T660" s="50">
        <v>0</v>
      </c>
      <c r="U660" s="50">
        <v>7.0000000000000007E-2</v>
      </c>
      <c r="AV660" s="54" t="s">
        <v>47</v>
      </c>
      <c r="AW660" s="54" t="s">
        <v>9438</v>
      </c>
      <c r="AX660" s="54" t="s">
        <v>47</v>
      </c>
      <c r="AY660" s="54" t="s">
        <v>47</v>
      </c>
      <c r="AZ660" s="54" t="s">
        <v>47</v>
      </c>
    </row>
    <row r="661" spans="1:52" ht="30" customHeight="1">
      <c r="A661" s="60" t="s">
        <v>1267</v>
      </c>
      <c r="B661" s="60" t="s">
        <v>47</v>
      </c>
      <c r="C661" s="60" t="s">
        <v>47</v>
      </c>
      <c r="D661" s="61"/>
      <c r="E661" s="62"/>
      <c r="F661" s="63"/>
      <c r="G661" s="62"/>
      <c r="H661" s="63"/>
      <c r="I661" s="62"/>
      <c r="J661" s="63"/>
      <c r="K661" s="62"/>
      <c r="L661" s="63"/>
      <c r="M661" s="60" t="s">
        <v>47</v>
      </c>
      <c r="N661" s="54" t="s">
        <v>78</v>
      </c>
      <c r="O661" s="54" t="s">
        <v>78</v>
      </c>
      <c r="P661" s="54" t="s">
        <v>47</v>
      </c>
      <c r="Q661" s="54" t="s">
        <v>47</v>
      </c>
      <c r="R661" s="54" t="s">
        <v>47</v>
      </c>
      <c r="AV661" s="54" t="s">
        <v>47</v>
      </c>
      <c r="AW661" s="54" t="s">
        <v>47</v>
      </c>
      <c r="AX661" s="54" t="s">
        <v>47</v>
      </c>
      <c r="AY661" s="54" t="s">
        <v>47</v>
      </c>
      <c r="AZ661" s="54" t="s">
        <v>47</v>
      </c>
    </row>
    <row r="662" spans="1:52" ht="30" customHeight="1">
      <c r="A662" s="61"/>
      <c r="B662" s="61"/>
      <c r="C662" s="61"/>
      <c r="D662" s="61"/>
      <c r="E662" s="62"/>
      <c r="F662" s="63"/>
      <c r="G662" s="62"/>
      <c r="H662" s="63"/>
      <c r="I662" s="62"/>
      <c r="J662" s="63"/>
      <c r="K662" s="62"/>
      <c r="L662" s="63"/>
      <c r="M662" s="61"/>
    </row>
    <row r="663" spans="1:52" ht="30" customHeight="1">
      <c r="A663" s="55" t="s">
        <v>1611</v>
      </c>
      <c r="B663" s="56"/>
      <c r="C663" s="56"/>
      <c r="D663" s="56"/>
      <c r="E663" s="57"/>
      <c r="F663" s="58"/>
      <c r="G663" s="57"/>
      <c r="H663" s="58"/>
      <c r="I663" s="57"/>
      <c r="J663" s="58"/>
      <c r="K663" s="57"/>
      <c r="L663" s="58"/>
      <c r="M663" s="59"/>
      <c r="N663" s="54" t="s">
        <v>8872</v>
      </c>
    </row>
    <row r="664" spans="1:52" ht="30" customHeight="1">
      <c r="A664" s="60" t="s">
        <v>1486</v>
      </c>
      <c r="B664" s="60" t="s">
        <v>1264</v>
      </c>
      <c r="C664" s="60" t="s">
        <v>1265</v>
      </c>
      <c r="D664" s="61">
        <v>0.2</v>
      </c>
      <c r="E664" s="62"/>
      <c r="F664" s="63"/>
      <c r="G664" s="62"/>
      <c r="H664" s="63"/>
      <c r="I664" s="62"/>
      <c r="J664" s="63"/>
      <c r="K664" s="62"/>
      <c r="L664" s="63"/>
      <c r="M664" s="60" t="s">
        <v>1487</v>
      </c>
      <c r="N664" s="54" t="s">
        <v>8872</v>
      </c>
      <c r="O664" s="54" t="s">
        <v>9232</v>
      </c>
      <c r="P664" s="54" t="s">
        <v>56</v>
      </c>
      <c r="Q664" s="54" t="s">
        <v>56</v>
      </c>
      <c r="R664" s="54" t="s">
        <v>55</v>
      </c>
      <c r="V664" s="50">
        <v>1</v>
      </c>
      <c r="AV664" s="54" t="s">
        <v>47</v>
      </c>
      <c r="AW664" s="54" t="s">
        <v>9439</v>
      </c>
      <c r="AX664" s="54" t="s">
        <v>47</v>
      </c>
      <c r="AY664" s="54" t="s">
        <v>47</v>
      </c>
      <c r="AZ664" s="54" t="s">
        <v>47</v>
      </c>
    </row>
    <row r="665" spans="1:52" ht="30" customHeight="1">
      <c r="A665" s="60" t="s">
        <v>1366</v>
      </c>
      <c r="B665" s="60" t="s">
        <v>1264</v>
      </c>
      <c r="C665" s="60" t="s">
        <v>1265</v>
      </c>
      <c r="D665" s="61">
        <v>0.08</v>
      </c>
      <c r="E665" s="62"/>
      <c r="F665" s="63"/>
      <c r="G665" s="62"/>
      <c r="H665" s="63"/>
      <c r="I665" s="62"/>
      <c r="J665" s="63"/>
      <c r="K665" s="62"/>
      <c r="L665" s="63"/>
      <c r="M665" s="60" t="s">
        <v>1415</v>
      </c>
      <c r="N665" s="54" t="s">
        <v>8872</v>
      </c>
      <c r="O665" s="54" t="s">
        <v>9071</v>
      </c>
      <c r="P665" s="54" t="s">
        <v>56</v>
      </c>
      <c r="Q665" s="54" t="s">
        <v>56</v>
      </c>
      <c r="R665" s="54" t="s">
        <v>55</v>
      </c>
      <c r="V665" s="50">
        <v>1</v>
      </c>
      <c r="AV665" s="54" t="s">
        <v>47</v>
      </c>
      <c r="AW665" s="54" t="s">
        <v>9440</v>
      </c>
      <c r="AX665" s="54" t="s">
        <v>47</v>
      </c>
      <c r="AY665" s="54" t="s">
        <v>47</v>
      </c>
      <c r="AZ665" s="54" t="s">
        <v>47</v>
      </c>
    </row>
    <row r="666" spans="1:52" ht="30" customHeight="1">
      <c r="A666" s="60" t="s">
        <v>1367</v>
      </c>
      <c r="B666" s="60" t="s">
        <v>1599</v>
      </c>
      <c r="C666" s="60" t="s">
        <v>352</v>
      </c>
      <c r="D666" s="61">
        <v>1</v>
      </c>
      <c r="E666" s="62"/>
      <c r="F666" s="63"/>
      <c r="G666" s="62"/>
      <c r="H666" s="63"/>
      <c r="I666" s="62"/>
      <c r="J666" s="63"/>
      <c r="K666" s="62"/>
      <c r="L666" s="63"/>
      <c r="M666" s="60" t="s">
        <v>47</v>
      </c>
      <c r="N666" s="54" t="s">
        <v>8872</v>
      </c>
      <c r="O666" s="54" t="s">
        <v>8795</v>
      </c>
      <c r="P666" s="54" t="s">
        <v>56</v>
      </c>
      <c r="Q666" s="54" t="s">
        <v>56</v>
      </c>
      <c r="R666" s="54" t="s">
        <v>56</v>
      </c>
      <c r="S666" s="50">
        <v>1</v>
      </c>
      <c r="T666" s="50">
        <v>2</v>
      </c>
      <c r="U666" s="50">
        <v>0.01</v>
      </c>
      <c r="AV666" s="54" t="s">
        <v>47</v>
      </c>
      <c r="AW666" s="54" t="s">
        <v>9441</v>
      </c>
      <c r="AX666" s="54" t="s">
        <v>47</v>
      </c>
      <c r="AY666" s="54" t="s">
        <v>47</v>
      </c>
      <c r="AZ666" s="54" t="s">
        <v>47</v>
      </c>
    </row>
    <row r="667" spans="1:52" ht="30" customHeight="1">
      <c r="A667" s="60" t="s">
        <v>1267</v>
      </c>
      <c r="B667" s="60" t="s">
        <v>47</v>
      </c>
      <c r="C667" s="60" t="s">
        <v>47</v>
      </c>
      <c r="D667" s="61"/>
      <c r="E667" s="62"/>
      <c r="F667" s="63"/>
      <c r="G667" s="62"/>
      <c r="H667" s="63"/>
      <c r="I667" s="62"/>
      <c r="J667" s="63"/>
      <c r="K667" s="62"/>
      <c r="L667" s="63"/>
      <c r="M667" s="60" t="s">
        <v>47</v>
      </c>
      <c r="N667" s="54" t="s">
        <v>78</v>
      </c>
      <c r="O667" s="54" t="s">
        <v>78</v>
      </c>
      <c r="P667" s="54" t="s">
        <v>47</v>
      </c>
      <c r="Q667" s="54" t="s">
        <v>47</v>
      </c>
      <c r="R667" s="54" t="s">
        <v>47</v>
      </c>
      <c r="AV667" s="54" t="s">
        <v>47</v>
      </c>
      <c r="AW667" s="54" t="s">
        <v>47</v>
      </c>
      <c r="AX667" s="54" t="s">
        <v>47</v>
      </c>
      <c r="AY667" s="54" t="s">
        <v>47</v>
      </c>
      <c r="AZ667" s="54" t="s">
        <v>47</v>
      </c>
    </row>
    <row r="668" spans="1:52" ht="30" customHeight="1">
      <c r="A668" s="61"/>
      <c r="B668" s="61"/>
      <c r="C668" s="61"/>
      <c r="D668" s="61"/>
      <c r="E668" s="62"/>
      <c r="F668" s="63"/>
      <c r="G668" s="62"/>
      <c r="H668" s="63"/>
      <c r="I668" s="62"/>
      <c r="J668" s="63"/>
      <c r="K668" s="62"/>
      <c r="L668" s="63"/>
      <c r="M668" s="61"/>
    </row>
    <row r="669" spans="1:52" ht="30" customHeight="1">
      <c r="A669" s="55" t="s">
        <v>1614</v>
      </c>
      <c r="B669" s="56"/>
      <c r="C669" s="56"/>
      <c r="D669" s="56"/>
      <c r="E669" s="57"/>
      <c r="F669" s="58"/>
      <c r="G669" s="57"/>
      <c r="H669" s="58"/>
      <c r="I669" s="57"/>
      <c r="J669" s="58"/>
      <c r="K669" s="57"/>
      <c r="L669" s="58"/>
      <c r="M669" s="59"/>
      <c r="N669" s="54" t="s">
        <v>8873</v>
      </c>
    </row>
    <row r="670" spans="1:52" ht="30" customHeight="1">
      <c r="A670" s="60" t="s">
        <v>1619</v>
      </c>
      <c r="B670" s="60" t="s">
        <v>1620</v>
      </c>
      <c r="C670" s="60" t="s">
        <v>1464</v>
      </c>
      <c r="D670" s="61">
        <v>1.19</v>
      </c>
      <c r="E670" s="62"/>
      <c r="F670" s="63"/>
      <c r="G670" s="62"/>
      <c r="H670" s="63"/>
      <c r="I670" s="62"/>
      <c r="J670" s="63"/>
      <c r="K670" s="62"/>
      <c r="L670" s="63"/>
      <c r="M670" s="60" t="s">
        <v>1621</v>
      </c>
      <c r="N670" s="54" t="s">
        <v>8873</v>
      </c>
      <c r="O670" s="54" t="s">
        <v>9442</v>
      </c>
      <c r="P670" s="54" t="s">
        <v>56</v>
      </c>
      <c r="Q670" s="54" t="s">
        <v>56</v>
      </c>
      <c r="R670" s="54" t="s">
        <v>55</v>
      </c>
      <c r="V670" s="50">
        <v>1</v>
      </c>
      <c r="AV670" s="54" t="s">
        <v>47</v>
      </c>
      <c r="AW670" s="54" t="s">
        <v>9443</v>
      </c>
      <c r="AX670" s="54" t="s">
        <v>47</v>
      </c>
      <c r="AY670" s="54" t="s">
        <v>47</v>
      </c>
      <c r="AZ670" s="54" t="s">
        <v>47</v>
      </c>
    </row>
    <row r="671" spans="1:52" ht="30" customHeight="1">
      <c r="A671" s="60" t="s">
        <v>1622</v>
      </c>
      <c r="B671" s="60" t="s">
        <v>1623</v>
      </c>
      <c r="C671" s="60" t="s">
        <v>352</v>
      </c>
      <c r="D671" s="61">
        <v>1</v>
      </c>
      <c r="E671" s="62"/>
      <c r="F671" s="63"/>
      <c r="G671" s="62"/>
      <c r="H671" s="63"/>
      <c r="I671" s="62"/>
      <c r="J671" s="63"/>
      <c r="K671" s="62"/>
      <c r="L671" s="63"/>
      <c r="M671" s="60" t="s">
        <v>47</v>
      </c>
      <c r="N671" s="54" t="s">
        <v>8873</v>
      </c>
      <c r="O671" s="54" t="s">
        <v>8795</v>
      </c>
      <c r="P671" s="54" t="s">
        <v>56</v>
      </c>
      <c r="Q671" s="54" t="s">
        <v>56</v>
      </c>
      <c r="R671" s="54" t="s">
        <v>56</v>
      </c>
      <c r="S671" s="50">
        <v>0</v>
      </c>
      <c r="T671" s="50">
        <v>0</v>
      </c>
      <c r="U671" s="50">
        <v>0.24</v>
      </c>
      <c r="AV671" s="54" t="s">
        <v>47</v>
      </c>
      <c r="AW671" s="54" t="s">
        <v>9444</v>
      </c>
      <c r="AX671" s="54" t="s">
        <v>47</v>
      </c>
      <c r="AY671" s="54" t="s">
        <v>47</v>
      </c>
      <c r="AZ671" s="54" t="s">
        <v>47</v>
      </c>
    </row>
    <row r="672" spans="1:52" ht="30" customHeight="1">
      <c r="A672" s="60" t="s">
        <v>1267</v>
      </c>
      <c r="B672" s="60" t="s">
        <v>47</v>
      </c>
      <c r="C672" s="60" t="s">
        <v>47</v>
      </c>
      <c r="D672" s="61"/>
      <c r="E672" s="62"/>
      <c r="F672" s="63"/>
      <c r="G672" s="62"/>
      <c r="H672" s="63"/>
      <c r="I672" s="62"/>
      <c r="J672" s="63"/>
      <c r="K672" s="62"/>
      <c r="L672" s="63"/>
      <c r="M672" s="60" t="s">
        <v>47</v>
      </c>
      <c r="N672" s="54" t="s">
        <v>78</v>
      </c>
      <c r="O672" s="54" t="s">
        <v>78</v>
      </c>
      <c r="P672" s="54" t="s">
        <v>47</v>
      </c>
      <c r="Q672" s="54" t="s">
        <v>47</v>
      </c>
      <c r="R672" s="54" t="s">
        <v>47</v>
      </c>
      <c r="AV672" s="54" t="s">
        <v>47</v>
      </c>
      <c r="AW672" s="54" t="s">
        <v>47</v>
      </c>
      <c r="AX672" s="54" t="s">
        <v>47</v>
      </c>
      <c r="AY672" s="54" t="s">
        <v>47</v>
      </c>
      <c r="AZ672" s="54" t="s">
        <v>47</v>
      </c>
    </row>
    <row r="673" spans="1:52" ht="30" customHeight="1">
      <c r="A673" s="61"/>
      <c r="B673" s="61"/>
      <c r="C673" s="61"/>
      <c r="D673" s="61"/>
      <c r="E673" s="62"/>
      <c r="F673" s="63"/>
      <c r="G673" s="62"/>
      <c r="H673" s="63"/>
      <c r="I673" s="62"/>
      <c r="J673" s="63"/>
      <c r="K673" s="62"/>
      <c r="L673" s="63"/>
      <c r="M673" s="61"/>
    </row>
    <row r="674" spans="1:52" ht="30" customHeight="1">
      <c r="A674" s="55" t="s">
        <v>1624</v>
      </c>
      <c r="B674" s="56"/>
      <c r="C674" s="56"/>
      <c r="D674" s="56"/>
      <c r="E674" s="57"/>
      <c r="F674" s="58"/>
      <c r="G674" s="57"/>
      <c r="H674" s="58"/>
      <c r="I674" s="57"/>
      <c r="J674" s="58"/>
      <c r="K674" s="57"/>
      <c r="L674" s="58"/>
      <c r="M674" s="59"/>
      <c r="N674" s="54" t="s">
        <v>8874</v>
      </c>
    </row>
    <row r="675" spans="1:52" ht="30" customHeight="1">
      <c r="A675" s="60" t="s">
        <v>1619</v>
      </c>
      <c r="B675" s="60" t="s">
        <v>1620</v>
      </c>
      <c r="C675" s="60" t="s">
        <v>1464</v>
      </c>
      <c r="D675" s="61">
        <v>1.19</v>
      </c>
      <c r="E675" s="62"/>
      <c r="F675" s="63"/>
      <c r="G675" s="62"/>
      <c r="H675" s="63"/>
      <c r="I675" s="62"/>
      <c r="J675" s="63"/>
      <c r="K675" s="62"/>
      <c r="L675" s="63"/>
      <c r="M675" s="60" t="s">
        <v>1621</v>
      </c>
      <c r="N675" s="54" t="s">
        <v>8874</v>
      </c>
      <c r="O675" s="54" t="s">
        <v>9442</v>
      </c>
      <c r="P675" s="54" t="s">
        <v>56</v>
      </c>
      <c r="Q675" s="54" t="s">
        <v>56</v>
      </c>
      <c r="R675" s="54" t="s">
        <v>55</v>
      </c>
      <c r="V675" s="50">
        <v>1</v>
      </c>
      <c r="AV675" s="54" t="s">
        <v>47</v>
      </c>
      <c r="AW675" s="54" t="s">
        <v>9445</v>
      </c>
      <c r="AX675" s="54" t="s">
        <v>47</v>
      </c>
      <c r="AY675" s="54" t="s">
        <v>47</v>
      </c>
      <c r="AZ675" s="54" t="s">
        <v>47</v>
      </c>
    </row>
    <row r="676" spans="1:52" ht="30" customHeight="1">
      <c r="A676" s="60" t="s">
        <v>1622</v>
      </c>
      <c r="B676" s="60" t="s">
        <v>1627</v>
      </c>
      <c r="C676" s="60" t="s">
        <v>352</v>
      </c>
      <c r="D676" s="61">
        <v>1</v>
      </c>
      <c r="E676" s="62"/>
      <c r="F676" s="63"/>
      <c r="G676" s="62"/>
      <c r="H676" s="63"/>
      <c r="I676" s="62"/>
      <c r="J676" s="63"/>
      <c r="K676" s="62"/>
      <c r="L676" s="63"/>
      <c r="M676" s="60" t="s">
        <v>47</v>
      </c>
      <c r="N676" s="54" t="s">
        <v>8874</v>
      </c>
      <c r="O676" s="54" t="s">
        <v>8795</v>
      </c>
      <c r="P676" s="54" t="s">
        <v>56</v>
      </c>
      <c r="Q676" s="54" t="s">
        <v>56</v>
      </c>
      <c r="R676" s="54" t="s">
        <v>56</v>
      </c>
      <c r="S676" s="50">
        <v>0</v>
      </c>
      <c r="T676" s="50">
        <v>0</v>
      </c>
      <c r="U676" s="50">
        <v>0.44</v>
      </c>
      <c r="AV676" s="54" t="s">
        <v>47</v>
      </c>
      <c r="AW676" s="54" t="s">
        <v>9446</v>
      </c>
      <c r="AX676" s="54" t="s">
        <v>47</v>
      </c>
      <c r="AY676" s="54" t="s">
        <v>47</v>
      </c>
      <c r="AZ676" s="54" t="s">
        <v>47</v>
      </c>
    </row>
    <row r="677" spans="1:52" ht="30" customHeight="1">
      <c r="A677" s="60" t="s">
        <v>1267</v>
      </c>
      <c r="B677" s="60" t="s">
        <v>47</v>
      </c>
      <c r="C677" s="60" t="s">
        <v>47</v>
      </c>
      <c r="D677" s="61"/>
      <c r="E677" s="62"/>
      <c r="F677" s="63"/>
      <c r="G677" s="62"/>
      <c r="H677" s="63"/>
      <c r="I677" s="62"/>
      <c r="J677" s="63"/>
      <c r="K677" s="62"/>
      <c r="L677" s="63"/>
      <c r="M677" s="60" t="s">
        <v>47</v>
      </c>
      <c r="N677" s="54" t="s">
        <v>78</v>
      </c>
      <c r="O677" s="54" t="s">
        <v>78</v>
      </c>
      <c r="P677" s="54" t="s">
        <v>47</v>
      </c>
      <c r="Q677" s="54" t="s">
        <v>47</v>
      </c>
      <c r="R677" s="54" t="s">
        <v>47</v>
      </c>
      <c r="AV677" s="54" t="s">
        <v>47</v>
      </c>
      <c r="AW677" s="54" t="s">
        <v>47</v>
      </c>
      <c r="AX677" s="54" t="s">
        <v>47</v>
      </c>
      <c r="AY677" s="54" t="s">
        <v>47</v>
      </c>
      <c r="AZ677" s="54" t="s">
        <v>47</v>
      </c>
    </row>
    <row r="678" spans="1:52" ht="30" customHeight="1">
      <c r="A678" s="61"/>
      <c r="B678" s="61"/>
      <c r="C678" s="61"/>
      <c r="D678" s="61"/>
      <c r="E678" s="62"/>
      <c r="F678" s="63"/>
      <c r="G678" s="62"/>
      <c r="H678" s="63"/>
      <c r="I678" s="62"/>
      <c r="J678" s="63"/>
      <c r="K678" s="62"/>
      <c r="L678" s="63"/>
      <c r="M678" s="61"/>
    </row>
    <row r="679" spans="1:52" ht="30" customHeight="1">
      <c r="A679" s="55" t="s">
        <v>1628</v>
      </c>
      <c r="B679" s="56"/>
      <c r="C679" s="56"/>
      <c r="D679" s="56"/>
      <c r="E679" s="57"/>
      <c r="F679" s="58"/>
      <c r="G679" s="57"/>
      <c r="H679" s="58"/>
      <c r="I679" s="57"/>
      <c r="J679" s="58"/>
      <c r="K679" s="57"/>
      <c r="L679" s="58"/>
      <c r="M679" s="59"/>
      <c r="N679" s="54" t="s">
        <v>8875</v>
      </c>
    </row>
    <row r="680" spans="1:52" ht="30" customHeight="1">
      <c r="A680" s="60" t="s">
        <v>1486</v>
      </c>
      <c r="B680" s="60" t="s">
        <v>1264</v>
      </c>
      <c r="C680" s="60" t="s">
        <v>1265</v>
      </c>
      <c r="D680" s="61">
        <v>0.114</v>
      </c>
      <c r="E680" s="62"/>
      <c r="F680" s="63"/>
      <c r="G680" s="62"/>
      <c r="H680" s="63"/>
      <c r="I680" s="62"/>
      <c r="J680" s="63"/>
      <c r="K680" s="62"/>
      <c r="L680" s="63"/>
      <c r="M680" s="60" t="s">
        <v>1487</v>
      </c>
      <c r="N680" s="54" t="s">
        <v>8875</v>
      </c>
      <c r="O680" s="54" t="s">
        <v>9232</v>
      </c>
      <c r="P680" s="54" t="s">
        <v>56</v>
      </c>
      <c r="Q680" s="54" t="s">
        <v>56</v>
      </c>
      <c r="R680" s="54" t="s">
        <v>55</v>
      </c>
      <c r="V680" s="50">
        <v>1</v>
      </c>
      <c r="AV680" s="54" t="s">
        <v>47</v>
      </c>
      <c r="AW680" s="54" t="s">
        <v>9447</v>
      </c>
      <c r="AX680" s="54" t="s">
        <v>47</v>
      </c>
      <c r="AY680" s="54" t="s">
        <v>47</v>
      </c>
      <c r="AZ680" s="54" t="s">
        <v>47</v>
      </c>
    </row>
    <row r="681" spans="1:52" ht="30" customHeight="1">
      <c r="A681" s="60" t="s">
        <v>1366</v>
      </c>
      <c r="B681" s="60" t="s">
        <v>1264</v>
      </c>
      <c r="C681" s="60" t="s">
        <v>1265</v>
      </c>
      <c r="D681" s="61">
        <v>2.9000000000000001E-2</v>
      </c>
      <c r="E681" s="62"/>
      <c r="F681" s="63"/>
      <c r="G681" s="62"/>
      <c r="H681" s="63"/>
      <c r="I681" s="62"/>
      <c r="J681" s="63"/>
      <c r="K681" s="62"/>
      <c r="L681" s="63"/>
      <c r="M681" s="60" t="s">
        <v>1415</v>
      </c>
      <c r="N681" s="54" t="s">
        <v>8875</v>
      </c>
      <c r="O681" s="54" t="s">
        <v>9071</v>
      </c>
      <c r="P681" s="54" t="s">
        <v>56</v>
      </c>
      <c r="Q681" s="54" t="s">
        <v>56</v>
      </c>
      <c r="R681" s="54" t="s">
        <v>55</v>
      </c>
      <c r="V681" s="50">
        <v>1</v>
      </c>
      <c r="AV681" s="54" t="s">
        <v>47</v>
      </c>
      <c r="AW681" s="54" t="s">
        <v>9448</v>
      </c>
      <c r="AX681" s="54" t="s">
        <v>47</v>
      </c>
      <c r="AY681" s="54" t="s">
        <v>47</v>
      </c>
      <c r="AZ681" s="54" t="s">
        <v>47</v>
      </c>
    </row>
    <row r="682" spans="1:52" ht="30" customHeight="1">
      <c r="A682" s="60" t="s">
        <v>1367</v>
      </c>
      <c r="B682" s="60" t="s">
        <v>1631</v>
      </c>
      <c r="C682" s="60" t="s">
        <v>352</v>
      </c>
      <c r="D682" s="61">
        <v>1</v>
      </c>
      <c r="E682" s="62"/>
      <c r="F682" s="63"/>
      <c r="G682" s="62"/>
      <c r="H682" s="63"/>
      <c r="I682" s="62"/>
      <c r="J682" s="63"/>
      <c r="K682" s="62"/>
      <c r="L682" s="63"/>
      <c r="M682" s="60" t="s">
        <v>47</v>
      </c>
      <c r="N682" s="54" t="s">
        <v>8875</v>
      </c>
      <c r="O682" s="54" t="s">
        <v>8795</v>
      </c>
      <c r="P682" s="54" t="s">
        <v>56</v>
      </c>
      <c r="Q682" s="54" t="s">
        <v>56</v>
      </c>
      <c r="R682" s="54" t="s">
        <v>56</v>
      </c>
      <c r="S682" s="50">
        <v>1</v>
      </c>
      <c r="T682" s="50">
        <v>2</v>
      </c>
      <c r="U682" s="50">
        <v>0.03</v>
      </c>
      <c r="AV682" s="54" t="s">
        <v>47</v>
      </c>
      <c r="AW682" s="54" t="s">
        <v>9449</v>
      </c>
      <c r="AX682" s="54" t="s">
        <v>47</v>
      </c>
      <c r="AY682" s="54" t="s">
        <v>47</v>
      </c>
      <c r="AZ682" s="54" t="s">
        <v>47</v>
      </c>
    </row>
    <row r="683" spans="1:52" ht="30" customHeight="1">
      <c r="A683" s="60" t="s">
        <v>1267</v>
      </c>
      <c r="B683" s="60" t="s">
        <v>47</v>
      </c>
      <c r="C683" s="60" t="s">
        <v>47</v>
      </c>
      <c r="D683" s="61"/>
      <c r="E683" s="62"/>
      <c r="F683" s="63"/>
      <c r="G683" s="62"/>
      <c r="H683" s="63"/>
      <c r="I683" s="62"/>
      <c r="J683" s="63"/>
      <c r="K683" s="62"/>
      <c r="L683" s="63"/>
      <c r="M683" s="60" t="s">
        <v>47</v>
      </c>
      <c r="N683" s="54" t="s">
        <v>78</v>
      </c>
      <c r="O683" s="54" t="s">
        <v>78</v>
      </c>
      <c r="P683" s="54" t="s">
        <v>47</v>
      </c>
      <c r="Q683" s="54" t="s">
        <v>47</v>
      </c>
      <c r="R683" s="54" t="s">
        <v>47</v>
      </c>
      <c r="AV683" s="54" t="s">
        <v>47</v>
      </c>
      <c r="AW683" s="54" t="s">
        <v>47</v>
      </c>
      <c r="AX683" s="54" t="s">
        <v>47</v>
      </c>
      <c r="AY683" s="54" t="s">
        <v>47</v>
      </c>
      <c r="AZ683" s="54" t="s">
        <v>47</v>
      </c>
    </row>
    <row r="684" spans="1:52" ht="30" customHeight="1">
      <c r="A684" s="61"/>
      <c r="B684" s="61"/>
      <c r="C684" s="61"/>
      <c r="D684" s="61"/>
      <c r="E684" s="62"/>
      <c r="F684" s="63"/>
      <c r="G684" s="62"/>
      <c r="H684" s="63"/>
      <c r="I684" s="62"/>
      <c r="J684" s="63"/>
      <c r="K684" s="62"/>
      <c r="L684" s="63"/>
      <c r="M684" s="61"/>
    </row>
    <row r="685" spans="1:52" ht="30" customHeight="1">
      <c r="A685" s="55" t="s">
        <v>1632</v>
      </c>
      <c r="B685" s="56"/>
      <c r="C685" s="56"/>
      <c r="D685" s="56"/>
      <c r="E685" s="57"/>
      <c r="F685" s="58"/>
      <c r="G685" s="57"/>
      <c r="H685" s="58"/>
      <c r="I685" s="57"/>
      <c r="J685" s="58"/>
      <c r="K685" s="57"/>
      <c r="L685" s="58"/>
      <c r="M685" s="59"/>
      <c r="N685" s="54" t="s">
        <v>8876</v>
      </c>
    </row>
    <row r="686" spans="1:52" ht="30" customHeight="1">
      <c r="A686" s="60" t="s">
        <v>1486</v>
      </c>
      <c r="B686" s="60" t="s">
        <v>1264</v>
      </c>
      <c r="C686" s="60" t="s">
        <v>1265</v>
      </c>
      <c r="D686" s="61">
        <v>0.1</v>
      </c>
      <c r="E686" s="62"/>
      <c r="F686" s="63"/>
      <c r="G686" s="62"/>
      <c r="H686" s="63"/>
      <c r="I686" s="62"/>
      <c r="J686" s="63"/>
      <c r="K686" s="62"/>
      <c r="L686" s="63"/>
      <c r="M686" s="60" t="s">
        <v>1487</v>
      </c>
      <c r="N686" s="54" t="s">
        <v>8876</v>
      </c>
      <c r="O686" s="54" t="s">
        <v>9232</v>
      </c>
      <c r="P686" s="54" t="s">
        <v>56</v>
      </c>
      <c r="Q686" s="54" t="s">
        <v>56</v>
      </c>
      <c r="R686" s="54" t="s">
        <v>55</v>
      </c>
      <c r="V686" s="50">
        <v>1</v>
      </c>
      <c r="AV686" s="54" t="s">
        <v>47</v>
      </c>
      <c r="AW686" s="54" t="s">
        <v>9450</v>
      </c>
      <c r="AX686" s="54" t="s">
        <v>47</v>
      </c>
      <c r="AY686" s="54" t="s">
        <v>47</v>
      </c>
      <c r="AZ686" s="54" t="s">
        <v>47</v>
      </c>
    </row>
    <row r="687" spans="1:52" ht="30" customHeight="1">
      <c r="A687" s="60" t="s">
        <v>1366</v>
      </c>
      <c r="B687" s="60" t="s">
        <v>1264</v>
      </c>
      <c r="C687" s="60" t="s">
        <v>1265</v>
      </c>
      <c r="D687" s="61">
        <v>2.5000000000000001E-2</v>
      </c>
      <c r="E687" s="62"/>
      <c r="F687" s="63"/>
      <c r="G687" s="62"/>
      <c r="H687" s="63"/>
      <c r="I687" s="62"/>
      <c r="J687" s="63"/>
      <c r="K687" s="62"/>
      <c r="L687" s="63"/>
      <c r="M687" s="60" t="s">
        <v>1415</v>
      </c>
      <c r="N687" s="54" t="s">
        <v>8876</v>
      </c>
      <c r="O687" s="54" t="s">
        <v>9071</v>
      </c>
      <c r="P687" s="54" t="s">
        <v>56</v>
      </c>
      <c r="Q687" s="54" t="s">
        <v>56</v>
      </c>
      <c r="R687" s="54" t="s">
        <v>55</v>
      </c>
      <c r="V687" s="50">
        <v>1</v>
      </c>
      <c r="AV687" s="54" t="s">
        <v>47</v>
      </c>
      <c r="AW687" s="54" t="s">
        <v>9451</v>
      </c>
      <c r="AX687" s="54" t="s">
        <v>47</v>
      </c>
      <c r="AY687" s="54" t="s">
        <v>47</v>
      </c>
      <c r="AZ687" s="54" t="s">
        <v>47</v>
      </c>
    </row>
    <row r="688" spans="1:52" ht="30" customHeight="1">
      <c r="A688" s="60" t="s">
        <v>1367</v>
      </c>
      <c r="B688" s="60" t="s">
        <v>1631</v>
      </c>
      <c r="C688" s="60" t="s">
        <v>352</v>
      </c>
      <c r="D688" s="61">
        <v>1</v>
      </c>
      <c r="E688" s="62"/>
      <c r="F688" s="63"/>
      <c r="G688" s="62"/>
      <c r="H688" s="63"/>
      <c r="I688" s="62"/>
      <c r="J688" s="63"/>
      <c r="K688" s="62"/>
      <c r="L688" s="63"/>
      <c r="M688" s="60" t="s">
        <v>47</v>
      </c>
      <c r="N688" s="54" t="s">
        <v>8876</v>
      </c>
      <c r="O688" s="54" t="s">
        <v>8795</v>
      </c>
      <c r="P688" s="54" t="s">
        <v>56</v>
      </c>
      <c r="Q688" s="54" t="s">
        <v>56</v>
      </c>
      <c r="R688" s="54" t="s">
        <v>56</v>
      </c>
      <c r="S688" s="50">
        <v>1</v>
      </c>
      <c r="T688" s="50">
        <v>2</v>
      </c>
      <c r="U688" s="50">
        <v>0.03</v>
      </c>
      <c r="AV688" s="54" t="s">
        <v>47</v>
      </c>
      <c r="AW688" s="54" t="s">
        <v>9452</v>
      </c>
      <c r="AX688" s="54" t="s">
        <v>47</v>
      </c>
      <c r="AY688" s="54" t="s">
        <v>47</v>
      </c>
      <c r="AZ688" s="54" t="s">
        <v>47</v>
      </c>
    </row>
    <row r="689" spans="1:52" ht="30" customHeight="1">
      <c r="A689" s="60" t="s">
        <v>1267</v>
      </c>
      <c r="B689" s="60" t="s">
        <v>47</v>
      </c>
      <c r="C689" s="60" t="s">
        <v>47</v>
      </c>
      <c r="D689" s="61"/>
      <c r="E689" s="62"/>
      <c r="F689" s="63"/>
      <c r="G689" s="62"/>
      <c r="H689" s="63"/>
      <c r="I689" s="62"/>
      <c r="J689" s="63"/>
      <c r="K689" s="62"/>
      <c r="L689" s="63"/>
      <c r="M689" s="60" t="s">
        <v>47</v>
      </c>
      <c r="N689" s="54" t="s">
        <v>78</v>
      </c>
      <c r="O689" s="54" t="s">
        <v>78</v>
      </c>
      <c r="P689" s="54" t="s">
        <v>47</v>
      </c>
      <c r="Q689" s="54" t="s">
        <v>47</v>
      </c>
      <c r="R689" s="54" t="s">
        <v>47</v>
      </c>
      <c r="AV689" s="54" t="s">
        <v>47</v>
      </c>
      <c r="AW689" s="54" t="s">
        <v>47</v>
      </c>
      <c r="AX689" s="54" t="s">
        <v>47</v>
      </c>
      <c r="AY689" s="54" t="s">
        <v>47</v>
      </c>
      <c r="AZ689" s="54" t="s">
        <v>47</v>
      </c>
    </row>
    <row r="690" spans="1:52" ht="30" customHeight="1">
      <c r="A690" s="61"/>
      <c r="B690" s="61"/>
      <c r="C690" s="61"/>
      <c r="D690" s="61"/>
      <c r="E690" s="62"/>
      <c r="F690" s="63"/>
      <c r="G690" s="62"/>
      <c r="H690" s="63"/>
      <c r="I690" s="62"/>
      <c r="J690" s="63"/>
      <c r="K690" s="62"/>
      <c r="L690" s="63"/>
      <c r="M690" s="61"/>
    </row>
    <row r="691" spans="1:52" ht="30" customHeight="1">
      <c r="A691" s="55" t="s">
        <v>1635</v>
      </c>
      <c r="B691" s="56"/>
      <c r="C691" s="56"/>
      <c r="D691" s="56"/>
      <c r="E691" s="57"/>
      <c r="F691" s="58"/>
      <c r="G691" s="57"/>
      <c r="H691" s="58"/>
      <c r="I691" s="57"/>
      <c r="J691" s="58"/>
      <c r="K691" s="57"/>
      <c r="L691" s="58"/>
      <c r="M691" s="59"/>
      <c r="N691" s="54" t="s">
        <v>8096</v>
      </c>
    </row>
    <row r="692" spans="1:52" ht="30" customHeight="1">
      <c r="A692" s="60" t="s">
        <v>1615</v>
      </c>
      <c r="B692" s="60" t="s">
        <v>1625</v>
      </c>
      <c r="C692" s="60" t="s">
        <v>1617</v>
      </c>
      <c r="D692" s="61">
        <v>0.1</v>
      </c>
      <c r="E692" s="62"/>
      <c r="F692" s="63"/>
      <c r="G692" s="62"/>
      <c r="H692" s="63"/>
      <c r="I692" s="62"/>
      <c r="J692" s="63"/>
      <c r="K692" s="62"/>
      <c r="L692" s="63"/>
      <c r="M692" s="60" t="s">
        <v>1626</v>
      </c>
      <c r="N692" s="54" t="s">
        <v>8096</v>
      </c>
      <c r="O692" s="54" t="s">
        <v>8874</v>
      </c>
      <c r="P692" s="54" t="s">
        <v>55</v>
      </c>
      <c r="Q692" s="54" t="s">
        <v>56</v>
      </c>
      <c r="R692" s="54" t="s">
        <v>56</v>
      </c>
      <c r="AV692" s="54" t="s">
        <v>47</v>
      </c>
      <c r="AW692" s="54" t="s">
        <v>9453</v>
      </c>
      <c r="AX692" s="54" t="s">
        <v>47</v>
      </c>
      <c r="AY692" s="54" t="s">
        <v>47</v>
      </c>
      <c r="AZ692" s="54" t="s">
        <v>47</v>
      </c>
    </row>
    <row r="693" spans="1:52" ht="30" customHeight="1">
      <c r="A693" s="60" t="s">
        <v>1629</v>
      </c>
      <c r="B693" s="60" t="s">
        <v>1597</v>
      </c>
      <c r="C693" s="60" t="s">
        <v>71</v>
      </c>
      <c r="D693" s="61">
        <v>1</v>
      </c>
      <c r="E693" s="62"/>
      <c r="F693" s="63"/>
      <c r="G693" s="62"/>
      <c r="H693" s="63"/>
      <c r="I693" s="62"/>
      <c r="J693" s="63"/>
      <c r="K693" s="62"/>
      <c r="L693" s="63"/>
      <c r="M693" s="60" t="s">
        <v>1630</v>
      </c>
      <c r="N693" s="54" t="s">
        <v>8096</v>
      </c>
      <c r="O693" s="54" t="s">
        <v>8875</v>
      </c>
      <c r="P693" s="54" t="s">
        <v>55</v>
      </c>
      <c r="Q693" s="54" t="s">
        <v>56</v>
      </c>
      <c r="R693" s="54" t="s">
        <v>56</v>
      </c>
      <c r="AV693" s="54" t="s">
        <v>47</v>
      </c>
      <c r="AW693" s="54" t="s">
        <v>9454</v>
      </c>
      <c r="AX693" s="54" t="s">
        <v>47</v>
      </c>
      <c r="AY693" s="54" t="s">
        <v>47</v>
      </c>
      <c r="AZ693" s="54" t="s">
        <v>47</v>
      </c>
    </row>
    <row r="694" spans="1:52" ht="30" customHeight="1">
      <c r="A694" s="60" t="s">
        <v>1267</v>
      </c>
      <c r="B694" s="60" t="s">
        <v>47</v>
      </c>
      <c r="C694" s="60" t="s">
        <v>47</v>
      </c>
      <c r="D694" s="61"/>
      <c r="E694" s="62"/>
      <c r="F694" s="63"/>
      <c r="G694" s="62"/>
      <c r="H694" s="63"/>
      <c r="I694" s="62"/>
      <c r="J694" s="63"/>
      <c r="K694" s="62"/>
      <c r="L694" s="63"/>
      <c r="M694" s="60" t="s">
        <v>47</v>
      </c>
      <c r="N694" s="54" t="s">
        <v>78</v>
      </c>
      <c r="O694" s="54" t="s">
        <v>78</v>
      </c>
      <c r="P694" s="54" t="s">
        <v>47</v>
      </c>
      <c r="Q694" s="54" t="s">
        <v>47</v>
      </c>
      <c r="R694" s="54" t="s">
        <v>47</v>
      </c>
      <c r="AV694" s="54" t="s">
        <v>47</v>
      </c>
      <c r="AW694" s="54" t="s">
        <v>47</v>
      </c>
      <c r="AX694" s="54" t="s">
        <v>47</v>
      </c>
      <c r="AY694" s="54" t="s">
        <v>47</v>
      </c>
      <c r="AZ694" s="54" t="s">
        <v>47</v>
      </c>
    </row>
    <row r="695" spans="1:52" ht="30" customHeight="1">
      <c r="A695" s="61"/>
      <c r="B695" s="61"/>
      <c r="C695" s="61"/>
      <c r="D695" s="61"/>
      <c r="E695" s="62"/>
      <c r="F695" s="63"/>
      <c r="G695" s="62"/>
      <c r="H695" s="63"/>
      <c r="I695" s="62"/>
      <c r="J695" s="63"/>
      <c r="K695" s="62"/>
      <c r="L695" s="63"/>
      <c r="M695" s="61"/>
    </row>
    <row r="696" spans="1:52" ht="30" customHeight="1">
      <c r="A696" s="55" t="s">
        <v>1636</v>
      </c>
      <c r="B696" s="56"/>
      <c r="C696" s="56"/>
      <c r="D696" s="56"/>
      <c r="E696" s="57"/>
      <c r="F696" s="58"/>
      <c r="G696" s="57"/>
      <c r="H696" s="58"/>
      <c r="I696" s="57"/>
      <c r="J696" s="58"/>
      <c r="K696" s="57"/>
      <c r="L696" s="58"/>
      <c r="M696" s="59"/>
      <c r="N696" s="54" t="s">
        <v>8098</v>
      </c>
    </row>
    <row r="697" spans="1:52" ht="30" customHeight="1">
      <c r="A697" s="60" t="s">
        <v>1615</v>
      </c>
      <c r="B697" s="60" t="s">
        <v>1616</v>
      </c>
      <c r="C697" s="60" t="s">
        <v>1617</v>
      </c>
      <c r="D697" s="61">
        <v>0.1</v>
      </c>
      <c r="E697" s="62"/>
      <c r="F697" s="63"/>
      <c r="G697" s="62"/>
      <c r="H697" s="63"/>
      <c r="I697" s="62"/>
      <c r="J697" s="63"/>
      <c r="K697" s="62"/>
      <c r="L697" s="63"/>
      <c r="M697" s="60" t="s">
        <v>1618</v>
      </c>
      <c r="N697" s="54" t="s">
        <v>8098</v>
      </c>
      <c r="O697" s="54" t="s">
        <v>8873</v>
      </c>
      <c r="P697" s="54" t="s">
        <v>55</v>
      </c>
      <c r="Q697" s="54" t="s">
        <v>56</v>
      </c>
      <c r="R697" s="54" t="s">
        <v>56</v>
      </c>
      <c r="AV697" s="54" t="s">
        <v>47</v>
      </c>
      <c r="AW697" s="54" t="s">
        <v>9455</v>
      </c>
      <c r="AX697" s="54" t="s">
        <v>47</v>
      </c>
      <c r="AY697" s="54" t="s">
        <v>47</v>
      </c>
      <c r="AZ697" s="54" t="s">
        <v>47</v>
      </c>
    </row>
    <row r="698" spans="1:52" ht="30" customHeight="1">
      <c r="A698" s="60" t="s">
        <v>1629</v>
      </c>
      <c r="B698" s="60" t="s">
        <v>1633</v>
      </c>
      <c r="C698" s="60" t="s">
        <v>71</v>
      </c>
      <c r="D698" s="61">
        <v>1</v>
      </c>
      <c r="E698" s="62"/>
      <c r="F698" s="63"/>
      <c r="G698" s="62"/>
      <c r="H698" s="63"/>
      <c r="I698" s="62"/>
      <c r="J698" s="63"/>
      <c r="K698" s="62"/>
      <c r="L698" s="63"/>
      <c r="M698" s="60" t="s">
        <v>1634</v>
      </c>
      <c r="N698" s="54" t="s">
        <v>8098</v>
      </c>
      <c r="O698" s="54" t="s">
        <v>8876</v>
      </c>
      <c r="P698" s="54" t="s">
        <v>55</v>
      </c>
      <c r="Q698" s="54" t="s">
        <v>56</v>
      </c>
      <c r="R698" s="54" t="s">
        <v>56</v>
      </c>
      <c r="AV698" s="54" t="s">
        <v>47</v>
      </c>
      <c r="AW698" s="54" t="s">
        <v>9456</v>
      </c>
      <c r="AX698" s="54" t="s">
        <v>47</v>
      </c>
      <c r="AY698" s="54" t="s">
        <v>47</v>
      </c>
      <c r="AZ698" s="54" t="s">
        <v>47</v>
      </c>
    </row>
    <row r="699" spans="1:52" ht="30" customHeight="1">
      <c r="A699" s="60" t="s">
        <v>1267</v>
      </c>
      <c r="B699" s="60" t="s">
        <v>47</v>
      </c>
      <c r="C699" s="60" t="s">
        <v>47</v>
      </c>
      <c r="D699" s="61"/>
      <c r="E699" s="62"/>
      <c r="F699" s="63"/>
      <c r="G699" s="62"/>
      <c r="H699" s="63"/>
      <c r="I699" s="62"/>
      <c r="J699" s="63"/>
      <c r="K699" s="62"/>
      <c r="L699" s="63"/>
      <c r="M699" s="60" t="s">
        <v>47</v>
      </c>
      <c r="N699" s="54" t="s">
        <v>78</v>
      </c>
      <c r="O699" s="54" t="s">
        <v>78</v>
      </c>
      <c r="P699" s="54" t="s">
        <v>47</v>
      </c>
      <c r="Q699" s="54" t="s">
        <v>47</v>
      </c>
      <c r="R699" s="54" t="s">
        <v>47</v>
      </c>
      <c r="AV699" s="54" t="s">
        <v>47</v>
      </c>
      <c r="AW699" s="54" t="s">
        <v>47</v>
      </c>
      <c r="AX699" s="54" t="s">
        <v>47</v>
      </c>
      <c r="AY699" s="54" t="s">
        <v>47</v>
      </c>
      <c r="AZ699" s="54" t="s">
        <v>47</v>
      </c>
    </row>
    <row r="700" spans="1:52" ht="30" customHeight="1">
      <c r="A700" s="61"/>
      <c r="B700" s="61"/>
      <c r="C700" s="61"/>
      <c r="D700" s="61"/>
      <c r="E700" s="62"/>
      <c r="F700" s="63"/>
      <c r="G700" s="62"/>
      <c r="H700" s="63"/>
      <c r="I700" s="62"/>
      <c r="J700" s="63"/>
      <c r="K700" s="62"/>
      <c r="L700" s="63"/>
      <c r="M700" s="61"/>
    </row>
    <row r="701" spans="1:52" ht="30" customHeight="1">
      <c r="A701" s="55" t="s">
        <v>1637</v>
      </c>
      <c r="B701" s="56"/>
      <c r="C701" s="56"/>
      <c r="D701" s="56"/>
      <c r="E701" s="57"/>
      <c r="F701" s="58"/>
      <c r="G701" s="57"/>
      <c r="H701" s="58"/>
      <c r="I701" s="57"/>
      <c r="J701" s="58"/>
      <c r="K701" s="57"/>
      <c r="L701" s="58"/>
      <c r="M701" s="59"/>
      <c r="N701" s="54" t="s">
        <v>8877</v>
      </c>
    </row>
    <row r="702" spans="1:52" ht="30" customHeight="1">
      <c r="A702" s="60" t="s">
        <v>1640</v>
      </c>
      <c r="B702" s="60" t="s">
        <v>1264</v>
      </c>
      <c r="C702" s="60" t="s">
        <v>1265</v>
      </c>
      <c r="D702" s="61">
        <v>0.67</v>
      </c>
      <c r="E702" s="62"/>
      <c r="F702" s="63"/>
      <c r="G702" s="62"/>
      <c r="H702" s="63"/>
      <c r="I702" s="62"/>
      <c r="J702" s="63"/>
      <c r="K702" s="62"/>
      <c r="L702" s="63"/>
      <c r="M702" s="60" t="s">
        <v>1641</v>
      </c>
      <c r="N702" s="54" t="s">
        <v>8877</v>
      </c>
      <c r="O702" s="54" t="s">
        <v>9457</v>
      </c>
      <c r="P702" s="54" t="s">
        <v>56</v>
      </c>
      <c r="Q702" s="54" t="s">
        <v>56</v>
      </c>
      <c r="R702" s="54" t="s">
        <v>55</v>
      </c>
      <c r="V702" s="50">
        <v>1</v>
      </c>
      <c r="AV702" s="54" t="s">
        <v>47</v>
      </c>
      <c r="AW702" s="54" t="s">
        <v>9458</v>
      </c>
      <c r="AX702" s="54" t="s">
        <v>47</v>
      </c>
      <c r="AY702" s="54" t="s">
        <v>47</v>
      </c>
      <c r="AZ702" s="54" t="s">
        <v>47</v>
      </c>
    </row>
    <row r="703" spans="1:52" ht="30" customHeight="1">
      <c r="A703" s="60" t="s">
        <v>1366</v>
      </c>
      <c r="B703" s="60" t="s">
        <v>1264</v>
      </c>
      <c r="C703" s="60" t="s">
        <v>1265</v>
      </c>
      <c r="D703" s="61">
        <v>0.22</v>
      </c>
      <c r="E703" s="62"/>
      <c r="F703" s="63"/>
      <c r="G703" s="62"/>
      <c r="H703" s="63"/>
      <c r="I703" s="62"/>
      <c r="J703" s="63"/>
      <c r="K703" s="62"/>
      <c r="L703" s="63"/>
      <c r="M703" s="60" t="s">
        <v>1415</v>
      </c>
      <c r="N703" s="54" t="s">
        <v>8877</v>
      </c>
      <c r="O703" s="54" t="s">
        <v>9071</v>
      </c>
      <c r="P703" s="54" t="s">
        <v>56</v>
      </c>
      <c r="Q703" s="54" t="s">
        <v>56</v>
      </c>
      <c r="R703" s="54" t="s">
        <v>55</v>
      </c>
      <c r="V703" s="50">
        <v>1</v>
      </c>
      <c r="AV703" s="54" t="s">
        <v>47</v>
      </c>
      <c r="AW703" s="54" t="s">
        <v>9459</v>
      </c>
      <c r="AX703" s="54" t="s">
        <v>47</v>
      </c>
      <c r="AY703" s="54" t="s">
        <v>47</v>
      </c>
      <c r="AZ703" s="54" t="s">
        <v>47</v>
      </c>
    </row>
    <row r="704" spans="1:52" ht="30" customHeight="1">
      <c r="A704" s="60" t="s">
        <v>1367</v>
      </c>
      <c r="B704" s="60" t="s">
        <v>1642</v>
      </c>
      <c r="C704" s="60" t="s">
        <v>352</v>
      </c>
      <c r="D704" s="61">
        <v>1</v>
      </c>
      <c r="E704" s="62"/>
      <c r="F704" s="63"/>
      <c r="G704" s="62"/>
      <c r="H704" s="63"/>
      <c r="I704" s="62"/>
      <c r="J704" s="63"/>
      <c r="K704" s="62"/>
      <c r="L704" s="63"/>
      <c r="M704" s="60" t="s">
        <v>47</v>
      </c>
      <c r="N704" s="54" t="s">
        <v>8877</v>
      </c>
      <c r="O704" s="54" t="s">
        <v>8795</v>
      </c>
      <c r="P704" s="54" t="s">
        <v>56</v>
      </c>
      <c r="Q704" s="54" t="s">
        <v>56</v>
      </c>
      <c r="R704" s="54" t="s">
        <v>56</v>
      </c>
      <c r="S704" s="50">
        <v>1</v>
      </c>
      <c r="T704" s="50">
        <v>2</v>
      </c>
      <c r="U704" s="50">
        <v>0.09</v>
      </c>
      <c r="AV704" s="54" t="s">
        <v>47</v>
      </c>
      <c r="AW704" s="54" t="s">
        <v>9460</v>
      </c>
      <c r="AX704" s="54" t="s">
        <v>47</v>
      </c>
      <c r="AY704" s="54" t="s">
        <v>47</v>
      </c>
      <c r="AZ704" s="54" t="s">
        <v>47</v>
      </c>
    </row>
    <row r="705" spans="1:52" ht="30" customHeight="1">
      <c r="A705" s="60" t="s">
        <v>1267</v>
      </c>
      <c r="B705" s="60" t="s">
        <v>47</v>
      </c>
      <c r="C705" s="60" t="s">
        <v>47</v>
      </c>
      <c r="D705" s="61"/>
      <c r="E705" s="62"/>
      <c r="F705" s="63"/>
      <c r="G705" s="62"/>
      <c r="H705" s="63"/>
      <c r="I705" s="62"/>
      <c r="J705" s="63"/>
      <c r="K705" s="62"/>
      <c r="L705" s="63"/>
      <c r="M705" s="60" t="s">
        <v>47</v>
      </c>
      <c r="N705" s="54" t="s">
        <v>78</v>
      </c>
      <c r="O705" s="54" t="s">
        <v>78</v>
      </c>
      <c r="P705" s="54" t="s">
        <v>47</v>
      </c>
      <c r="Q705" s="54" t="s">
        <v>47</v>
      </c>
      <c r="R705" s="54" t="s">
        <v>47</v>
      </c>
      <c r="AV705" s="54" t="s">
        <v>47</v>
      </c>
      <c r="AW705" s="54" t="s">
        <v>47</v>
      </c>
      <c r="AX705" s="54" t="s">
        <v>47</v>
      </c>
      <c r="AY705" s="54" t="s">
        <v>47</v>
      </c>
      <c r="AZ705" s="54" t="s">
        <v>47</v>
      </c>
    </row>
    <row r="706" spans="1:52" ht="30" customHeight="1">
      <c r="A706" s="61"/>
      <c r="B706" s="61"/>
      <c r="C706" s="61"/>
      <c r="D706" s="61"/>
      <c r="E706" s="62"/>
      <c r="F706" s="63"/>
      <c r="G706" s="62"/>
      <c r="H706" s="63"/>
      <c r="I706" s="62"/>
      <c r="J706" s="63"/>
      <c r="K706" s="62"/>
      <c r="L706" s="63"/>
      <c r="M706" s="61"/>
    </row>
    <row r="707" spans="1:52" ht="30" customHeight="1">
      <c r="A707" s="55" t="s">
        <v>1643</v>
      </c>
      <c r="B707" s="56"/>
      <c r="C707" s="56"/>
      <c r="D707" s="56"/>
      <c r="E707" s="57"/>
      <c r="F707" s="58"/>
      <c r="G707" s="57"/>
      <c r="H707" s="58"/>
      <c r="I707" s="57"/>
      <c r="J707" s="58"/>
      <c r="K707" s="57"/>
      <c r="L707" s="58"/>
      <c r="M707" s="59"/>
      <c r="N707" s="54" t="s">
        <v>8878</v>
      </c>
    </row>
    <row r="708" spans="1:52" ht="30" customHeight="1">
      <c r="A708" s="60" t="s">
        <v>1640</v>
      </c>
      <c r="B708" s="60" t="s">
        <v>1264</v>
      </c>
      <c r="C708" s="60" t="s">
        <v>1265</v>
      </c>
      <c r="D708" s="61">
        <v>1.76</v>
      </c>
      <c r="E708" s="62"/>
      <c r="F708" s="63"/>
      <c r="G708" s="62"/>
      <c r="H708" s="63"/>
      <c r="I708" s="62"/>
      <c r="J708" s="63"/>
      <c r="K708" s="62"/>
      <c r="L708" s="63"/>
      <c r="M708" s="60" t="s">
        <v>1641</v>
      </c>
      <c r="N708" s="54" t="s">
        <v>8878</v>
      </c>
      <c r="O708" s="54" t="s">
        <v>9457</v>
      </c>
      <c r="P708" s="54" t="s">
        <v>56</v>
      </c>
      <c r="Q708" s="54" t="s">
        <v>56</v>
      </c>
      <c r="R708" s="54" t="s">
        <v>55</v>
      </c>
      <c r="V708" s="50">
        <v>1</v>
      </c>
      <c r="AV708" s="54" t="s">
        <v>47</v>
      </c>
      <c r="AW708" s="54" t="s">
        <v>9461</v>
      </c>
      <c r="AX708" s="54" t="s">
        <v>47</v>
      </c>
      <c r="AY708" s="54" t="s">
        <v>47</v>
      </c>
      <c r="AZ708" s="54" t="s">
        <v>47</v>
      </c>
    </row>
    <row r="709" spans="1:52" ht="30" customHeight="1">
      <c r="A709" s="60" t="s">
        <v>1366</v>
      </c>
      <c r="B709" s="60" t="s">
        <v>1264</v>
      </c>
      <c r="C709" s="60" t="s">
        <v>1265</v>
      </c>
      <c r="D709" s="61">
        <v>0.59</v>
      </c>
      <c r="E709" s="62"/>
      <c r="F709" s="63"/>
      <c r="G709" s="62"/>
      <c r="H709" s="63"/>
      <c r="I709" s="62"/>
      <c r="J709" s="63"/>
      <c r="K709" s="62"/>
      <c r="L709" s="63"/>
      <c r="M709" s="60" t="s">
        <v>1415</v>
      </c>
      <c r="N709" s="54" t="s">
        <v>8878</v>
      </c>
      <c r="O709" s="54" t="s">
        <v>9071</v>
      </c>
      <c r="P709" s="54" t="s">
        <v>56</v>
      </c>
      <c r="Q709" s="54" t="s">
        <v>56</v>
      </c>
      <c r="R709" s="54" t="s">
        <v>55</v>
      </c>
      <c r="V709" s="50">
        <v>1</v>
      </c>
      <c r="AV709" s="54" t="s">
        <v>47</v>
      </c>
      <c r="AW709" s="54" t="s">
        <v>9462</v>
      </c>
      <c r="AX709" s="54" t="s">
        <v>47</v>
      </c>
      <c r="AY709" s="54" t="s">
        <v>47</v>
      </c>
      <c r="AZ709" s="54" t="s">
        <v>47</v>
      </c>
    </row>
    <row r="710" spans="1:52" ht="30" customHeight="1">
      <c r="A710" s="60" t="s">
        <v>1367</v>
      </c>
      <c r="B710" s="60" t="s">
        <v>1368</v>
      </c>
      <c r="C710" s="60" t="s">
        <v>352</v>
      </c>
      <c r="D710" s="61">
        <v>1</v>
      </c>
      <c r="E710" s="62"/>
      <c r="F710" s="63"/>
      <c r="G710" s="62"/>
      <c r="H710" s="63"/>
      <c r="I710" s="62"/>
      <c r="J710" s="63"/>
      <c r="K710" s="62"/>
      <c r="L710" s="63"/>
      <c r="M710" s="60" t="s">
        <v>47</v>
      </c>
      <c r="N710" s="54" t="s">
        <v>8878</v>
      </c>
      <c r="O710" s="54" t="s">
        <v>8795</v>
      </c>
      <c r="P710" s="54" t="s">
        <v>56</v>
      </c>
      <c r="Q710" s="54" t="s">
        <v>56</v>
      </c>
      <c r="R710" s="54" t="s">
        <v>56</v>
      </c>
      <c r="S710" s="50">
        <v>1</v>
      </c>
      <c r="T710" s="50">
        <v>2</v>
      </c>
      <c r="U710" s="50">
        <v>0.02</v>
      </c>
      <c r="AV710" s="54" t="s">
        <v>47</v>
      </c>
      <c r="AW710" s="54" t="s">
        <v>9463</v>
      </c>
      <c r="AX710" s="54" t="s">
        <v>47</v>
      </c>
      <c r="AY710" s="54" t="s">
        <v>47</v>
      </c>
      <c r="AZ710" s="54" t="s">
        <v>47</v>
      </c>
    </row>
    <row r="711" spans="1:52" ht="30" customHeight="1">
      <c r="A711" s="60" t="s">
        <v>1408</v>
      </c>
      <c r="B711" s="60" t="s">
        <v>1646</v>
      </c>
      <c r="C711" s="60" t="s">
        <v>1410</v>
      </c>
      <c r="D711" s="61">
        <v>6.5</v>
      </c>
      <c r="E711" s="62"/>
      <c r="F711" s="63"/>
      <c r="G711" s="62"/>
      <c r="H711" s="63"/>
      <c r="I711" s="62"/>
      <c r="J711" s="63"/>
      <c r="K711" s="62"/>
      <c r="L711" s="63"/>
      <c r="M711" s="60" t="s">
        <v>1647</v>
      </c>
      <c r="N711" s="54" t="s">
        <v>8878</v>
      </c>
      <c r="O711" s="54" t="s">
        <v>9464</v>
      </c>
      <c r="P711" s="54" t="s">
        <v>56</v>
      </c>
      <c r="Q711" s="54" t="s">
        <v>56</v>
      </c>
      <c r="R711" s="54" t="s">
        <v>55</v>
      </c>
      <c r="AV711" s="54" t="s">
        <v>47</v>
      </c>
      <c r="AW711" s="54" t="s">
        <v>9465</v>
      </c>
      <c r="AX711" s="54" t="s">
        <v>47</v>
      </c>
      <c r="AY711" s="54" t="s">
        <v>47</v>
      </c>
      <c r="AZ711" s="54" t="s">
        <v>47</v>
      </c>
    </row>
    <row r="712" spans="1:52" ht="30" customHeight="1">
      <c r="A712" s="60" t="s">
        <v>1267</v>
      </c>
      <c r="B712" s="60" t="s">
        <v>47</v>
      </c>
      <c r="C712" s="60" t="s">
        <v>47</v>
      </c>
      <c r="D712" s="61"/>
      <c r="E712" s="62"/>
      <c r="F712" s="63"/>
      <c r="G712" s="62"/>
      <c r="H712" s="63"/>
      <c r="I712" s="62"/>
      <c r="J712" s="63"/>
      <c r="K712" s="62"/>
      <c r="L712" s="63"/>
      <c r="M712" s="60" t="s">
        <v>47</v>
      </c>
      <c r="N712" s="54" t="s">
        <v>78</v>
      </c>
      <c r="O712" s="54" t="s">
        <v>78</v>
      </c>
      <c r="P712" s="54" t="s">
        <v>47</v>
      </c>
      <c r="Q712" s="54" t="s">
        <v>47</v>
      </c>
      <c r="R712" s="54" t="s">
        <v>47</v>
      </c>
      <c r="AV712" s="54" t="s">
        <v>47</v>
      </c>
      <c r="AW712" s="54" t="s">
        <v>47</v>
      </c>
      <c r="AX712" s="54" t="s">
        <v>47</v>
      </c>
      <c r="AY712" s="54" t="s">
        <v>47</v>
      </c>
      <c r="AZ712" s="54" t="s">
        <v>47</v>
      </c>
    </row>
    <row r="713" spans="1:52" ht="30" customHeight="1">
      <c r="A713" s="61"/>
      <c r="B713" s="61"/>
      <c r="C713" s="61"/>
      <c r="D713" s="61"/>
      <c r="E713" s="62"/>
      <c r="F713" s="63"/>
      <c r="G713" s="62"/>
      <c r="H713" s="63"/>
      <c r="I713" s="62"/>
      <c r="J713" s="63"/>
      <c r="K713" s="62"/>
      <c r="L713" s="63"/>
      <c r="M713" s="61"/>
    </row>
    <row r="714" spans="1:52" ht="30" customHeight="1">
      <c r="A714" s="55" t="s">
        <v>1648</v>
      </c>
      <c r="B714" s="56"/>
      <c r="C714" s="56"/>
      <c r="D714" s="56"/>
      <c r="E714" s="57"/>
      <c r="F714" s="58"/>
      <c r="G714" s="57"/>
      <c r="H714" s="58"/>
      <c r="I714" s="57"/>
      <c r="J714" s="58"/>
      <c r="K714" s="57"/>
      <c r="L714" s="58"/>
      <c r="M714" s="59"/>
      <c r="N714" s="54" t="s">
        <v>8879</v>
      </c>
    </row>
    <row r="715" spans="1:52" ht="30" customHeight="1">
      <c r="A715" s="60" t="s">
        <v>1640</v>
      </c>
      <c r="B715" s="60" t="s">
        <v>1264</v>
      </c>
      <c r="C715" s="60" t="s">
        <v>1265</v>
      </c>
      <c r="D715" s="61">
        <v>3.53</v>
      </c>
      <c r="E715" s="62"/>
      <c r="F715" s="63"/>
      <c r="G715" s="62"/>
      <c r="H715" s="63"/>
      <c r="I715" s="62"/>
      <c r="J715" s="63"/>
      <c r="K715" s="62"/>
      <c r="L715" s="63"/>
      <c r="M715" s="60" t="s">
        <v>1641</v>
      </c>
      <c r="N715" s="54" t="s">
        <v>8879</v>
      </c>
      <c r="O715" s="54" t="s">
        <v>9457</v>
      </c>
      <c r="P715" s="54" t="s">
        <v>56</v>
      </c>
      <c r="Q715" s="54" t="s">
        <v>56</v>
      </c>
      <c r="R715" s="54" t="s">
        <v>55</v>
      </c>
      <c r="V715" s="50">
        <v>1</v>
      </c>
      <c r="AV715" s="54" t="s">
        <v>47</v>
      </c>
      <c r="AW715" s="54" t="s">
        <v>9466</v>
      </c>
      <c r="AX715" s="54" t="s">
        <v>47</v>
      </c>
      <c r="AY715" s="54" t="s">
        <v>47</v>
      </c>
      <c r="AZ715" s="54" t="s">
        <v>47</v>
      </c>
    </row>
    <row r="716" spans="1:52" ht="30" customHeight="1">
      <c r="A716" s="60" t="s">
        <v>1366</v>
      </c>
      <c r="B716" s="60" t="s">
        <v>1264</v>
      </c>
      <c r="C716" s="60" t="s">
        <v>1265</v>
      </c>
      <c r="D716" s="61">
        <v>1.18</v>
      </c>
      <c r="E716" s="62"/>
      <c r="F716" s="63"/>
      <c r="G716" s="62"/>
      <c r="H716" s="63"/>
      <c r="I716" s="62"/>
      <c r="J716" s="63"/>
      <c r="K716" s="62"/>
      <c r="L716" s="63"/>
      <c r="M716" s="60" t="s">
        <v>1415</v>
      </c>
      <c r="N716" s="54" t="s">
        <v>8879</v>
      </c>
      <c r="O716" s="54" t="s">
        <v>9071</v>
      </c>
      <c r="P716" s="54" t="s">
        <v>56</v>
      </c>
      <c r="Q716" s="54" t="s">
        <v>56</v>
      </c>
      <c r="R716" s="54" t="s">
        <v>55</v>
      </c>
      <c r="V716" s="50">
        <v>1</v>
      </c>
      <c r="AV716" s="54" t="s">
        <v>47</v>
      </c>
      <c r="AW716" s="54" t="s">
        <v>9467</v>
      </c>
      <c r="AX716" s="54" t="s">
        <v>47</v>
      </c>
      <c r="AY716" s="54" t="s">
        <v>47</v>
      </c>
      <c r="AZ716" s="54" t="s">
        <v>47</v>
      </c>
    </row>
    <row r="717" spans="1:52" ht="30" customHeight="1">
      <c r="A717" s="60" t="s">
        <v>1367</v>
      </c>
      <c r="B717" s="60" t="s">
        <v>1368</v>
      </c>
      <c r="C717" s="60" t="s">
        <v>352</v>
      </c>
      <c r="D717" s="61">
        <v>1</v>
      </c>
      <c r="E717" s="62"/>
      <c r="F717" s="63"/>
      <c r="G717" s="62"/>
      <c r="H717" s="63"/>
      <c r="I717" s="62"/>
      <c r="J717" s="63"/>
      <c r="K717" s="62"/>
      <c r="L717" s="63"/>
      <c r="M717" s="60" t="s">
        <v>47</v>
      </c>
      <c r="N717" s="54" t="s">
        <v>8879</v>
      </c>
      <c r="O717" s="54" t="s">
        <v>8795</v>
      </c>
      <c r="P717" s="54" t="s">
        <v>56</v>
      </c>
      <c r="Q717" s="54" t="s">
        <v>56</v>
      </c>
      <c r="R717" s="54" t="s">
        <v>56</v>
      </c>
      <c r="S717" s="50">
        <v>1</v>
      </c>
      <c r="T717" s="50">
        <v>2</v>
      </c>
      <c r="U717" s="50">
        <v>0.02</v>
      </c>
      <c r="AV717" s="54" t="s">
        <v>47</v>
      </c>
      <c r="AW717" s="54" t="s">
        <v>9468</v>
      </c>
      <c r="AX717" s="54" t="s">
        <v>47</v>
      </c>
      <c r="AY717" s="54" t="s">
        <v>47</v>
      </c>
      <c r="AZ717" s="54" t="s">
        <v>47</v>
      </c>
    </row>
    <row r="718" spans="1:52" ht="30" customHeight="1">
      <c r="A718" s="60" t="s">
        <v>1408</v>
      </c>
      <c r="B718" s="60" t="s">
        <v>1646</v>
      </c>
      <c r="C718" s="60" t="s">
        <v>1410</v>
      </c>
      <c r="D718" s="61">
        <v>6.5</v>
      </c>
      <c r="E718" s="62"/>
      <c r="F718" s="63"/>
      <c r="G718" s="62"/>
      <c r="H718" s="63"/>
      <c r="I718" s="62"/>
      <c r="J718" s="63"/>
      <c r="K718" s="62"/>
      <c r="L718" s="63"/>
      <c r="M718" s="60" t="s">
        <v>1647</v>
      </c>
      <c r="N718" s="54" t="s">
        <v>8879</v>
      </c>
      <c r="O718" s="54" t="s">
        <v>9464</v>
      </c>
      <c r="P718" s="54" t="s">
        <v>56</v>
      </c>
      <c r="Q718" s="54" t="s">
        <v>56</v>
      </c>
      <c r="R718" s="54" t="s">
        <v>55</v>
      </c>
      <c r="AV718" s="54" t="s">
        <v>47</v>
      </c>
      <c r="AW718" s="54" t="s">
        <v>9469</v>
      </c>
      <c r="AX718" s="54" t="s">
        <v>47</v>
      </c>
      <c r="AY718" s="54" t="s">
        <v>47</v>
      </c>
      <c r="AZ718" s="54" t="s">
        <v>47</v>
      </c>
    </row>
    <row r="719" spans="1:52" ht="30" customHeight="1">
      <c r="A719" s="60" t="s">
        <v>1267</v>
      </c>
      <c r="B719" s="60" t="s">
        <v>47</v>
      </c>
      <c r="C719" s="60" t="s">
        <v>47</v>
      </c>
      <c r="D719" s="61"/>
      <c r="E719" s="62"/>
      <c r="F719" s="63"/>
      <c r="G719" s="62"/>
      <c r="H719" s="63"/>
      <c r="I719" s="62"/>
      <c r="J719" s="63"/>
      <c r="K719" s="62"/>
      <c r="L719" s="63"/>
      <c r="M719" s="60" t="s">
        <v>47</v>
      </c>
      <c r="N719" s="54" t="s">
        <v>78</v>
      </c>
      <c r="O719" s="54" t="s">
        <v>78</v>
      </c>
      <c r="P719" s="54" t="s">
        <v>47</v>
      </c>
      <c r="Q719" s="54" t="s">
        <v>47</v>
      </c>
      <c r="R719" s="54" t="s">
        <v>47</v>
      </c>
      <c r="AV719" s="54" t="s">
        <v>47</v>
      </c>
      <c r="AW719" s="54" t="s">
        <v>47</v>
      </c>
      <c r="AX719" s="54" t="s">
        <v>47</v>
      </c>
      <c r="AY719" s="54" t="s">
        <v>47</v>
      </c>
      <c r="AZ719" s="54" t="s">
        <v>47</v>
      </c>
    </row>
    <row r="720" spans="1:52" ht="30" customHeight="1">
      <c r="A720" s="61"/>
      <c r="B720" s="61"/>
      <c r="C720" s="61"/>
      <c r="D720" s="61"/>
      <c r="E720" s="62"/>
      <c r="F720" s="63"/>
      <c r="G720" s="62"/>
      <c r="H720" s="63"/>
      <c r="I720" s="62"/>
      <c r="J720" s="63"/>
      <c r="K720" s="62"/>
      <c r="L720" s="63"/>
      <c r="M720" s="61"/>
    </row>
    <row r="721" spans="1:52" ht="30" customHeight="1">
      <c r="A721" s="55" t="s">
        <v>1651</v>
      </c>
      <c r="B721" s="56"/>
      <c r="C721" s="56"/>
      <c r="D721" s="56"/>
      <c r="E721" s="57"/>
      <c r="F721" s="58"/>
      <c r="G721" s="57"/>
      <c r="H721" s="58"/>
      <c r="I721" s="57"/>
      <c r="J721" s="58"/>
      <c r="K721" s="57"/>
      <c r="L721" s="58"/>
      <c r="M721" s="59"/>
      <c r="N721" s="54" t="s">
        <v>8880</v>
      </c>
    </row>
    <row r="722" spans="1:52" ht="30" customHeight="1">
      <c r="A722" s="60" t="s">
        <v>1638</v>
      </c>
      <c r="B722" s="60" t="s">
        <v>214</v>
      </c>
      <c r="C722" s="60" t="s">
        <v>191</v>
      </c>
      <c r="D722" s="61">
        <v>1</v>
      </c>
      <c r="E722" s="62"/>
      <c r="F722" s="63"/>
      <c r="G722" s="62"/>
      <c r="H722" s="63"/>
      <c r="I722" s="62"/>
      <c r="J722" s="63"/>
      <c r="K722" s="62"/>
      <c r="L722" s="63"/>
      <c r="M722" s="60" t="s">
        <v>1639</v>
      </c>
      <c r="N722" s="54" t="s">
        <v>8880</v>
      </c>
      <c r="O722" s="54" t="s">
        <v>8877</v>
      </c>
      <c r="P722" s="54" t="s">
        <v>55</v>
      </c>
      <c r="Q722" s="54" t="s">
        <v>56</v>
      </c>
      <c r="R722" s="54" t="s">
        <v>56</v>
      </c>
      <c r="AV722" s="54" t="s">
        <v>47</v>
      </c>
      <c r="AW722" s="54" t="s">
        <v>9470</v>
      </c>
      <c r="AX722" s="54" t="s">
        <v>47</v>
      </c>
      <c r="AY722" s="54" t="s">
        <v>47</v>
      </c>
      <c r="AZ722" s="54" t="s">
        <v>47</v>
      </c>
    </row>
    <row r="723" spans="1:52" ht="30" customHeight="1">
      <c r="A723" s="60" t="s">
        <v>1644</v>
      </c>
      <c r="B723" s="60" t="s">
        <v>1649</v>
      </c>
      <c r="C723" s="60" t="s">
        <v>191</v>
      </c>
      <c r="D723" s="61">
        <v>1</v>
      </c>
      <c r="E723" s="62"/>
      <c r="F723" s="63"/>
      <c r="G723" s="62"/>
      <c r="H723" s="63"/>
      <c r="I723" s="62"/>
      <c r="J723" s="63"/>
      <c r="K723" s="62"/>
      <c r="L723" s="63"/>
      <c r="M723" s="60" t="s">
        <v>1650</v>
      </c>
      <c r="N723" s="54" t="s">
        <v>8880</v>
      </c>
      <c r="O723" s="54" t="s">
        <v>8879</v>
      </c>
      <c r="P723" s="54" t="s">
        <v>55</v>
      </c>
      <c r="Q723" s="54" t="s">
        <v>56</v>
      </c>
      <c r="R723" s="54" t="s">
        <v>56</v>
      </c>
      <c r="AV723" s="54" t="s">
        <v>47</v>
      </c>
      <c r="AW723" s="54" t="s">
        <v>9471</v>
      </c>
      <c r="AX723" s="54" t="s">
        <v>47</v>
      </c>
      <c r="AY723" s="54" t="s">
        <v>47</v>
      </c>
      <c r="AZ723" s="54" t="s">
        <v>47</v>
      </c>
    </row>
    <row r="724" spans="1:52" ht="30" customHeight="1">
      <c r="A724" s="60" t="s">
        <v>1267</v>
      </c>
      <c r="B724" s="60" t="s">
        <v>47</v>
      </c>
      <c r="C724" s="60" t="s">
        <v>47</v>
      </c>
      <c r="D724" s="61"/>
      <c r="E724" s="62"/>
      <c r="F724" s="63"/>
      <c r="G724" s="62"/>
      <c r="H724" s="63"/>
      <c r="I724" s="62"/>
      <c r="J724" s="63"/>
      <c r="K724" s="62"/>
      <c r="L724" s="63"/>
      <c r="M724" s="60" t="s">
        <v>47</v>
      </c>
      <c r="N724" s="54" t="s">
        <v>78</v>
      </c>
      <c r="O724" s="54" t="s">
        <v>78</v>
      </c>
      <c r="P724" s="54" t="s">
        <v>47</v>
      </c>
      <c r="Q724" s="54" t="s">
        <v>47</v>
      </c>
      <c r="R724" s="54" t="s">
        <v>47</v>
      </c>
      <c r="AV724" s="54" t="s">
        <v>47</v>
      </c>
      <c r="AW724" s="54" t="s">
        <v>47</v>
      </c>
      <c r="AX724" s="54" t="s">
        <v>47</v>
      </c>
      <c r="AY724" s="54" t="s">
        <v>47</v>
      </c>
      <c r="AZ724" s="54" t="s">
        <v>47</v>
      </c>
    </row>
    <row r="725" spans="1:52" ht="30" customHeight="1">
      <c r="A725" s="61"/>
      <c r="B725" s="61"/>
      <c r="C725" s="61"/>
      <c r="D725" s="61"/>
      <c r="E725" s="62"/>
      <c r="F725" s="63"/>
      <c r="G725" s="62"/>
      <c r="H725" s="63"/>
      <c r="I725" s="62"/>
      <c r="J725" s="63"/>
      <c r="K725" s="62"/>
      <c r="L725" s="63"/>
      <c r="M725" s="61"/>
    </row>
    <row r="726" spans="1:52" ht="30" customHeight="1">
      <c r="A726" s="55" t="s">
        <v>1654</v>
      </c>
      <c r="B726" s="56"/>
      <c r="C726" s="56"/>
      <c r="D726" s="56"/>
      <c r="E726" s="57"/>
      <c r="F726" s="58"/>
      <c r="G726" s="57"/>
      <c r="H726" s="58"/>
      <c r="I726" s="57"/>
      <c r="J726" s="58"/>
      <c r="K726" s="57"/>
      <c r="L726" s="58"/>
      <c r="M726" s="59"/>
      <c r="N726" s="54" t="s">
        <v>8881</v>
      </c>
    </row>
    <row r="727" spans="1:52" ht="30" customHeight="1">
      <c r="A727" s="60" t="s">
        <v>1640</v>
      </c>
      <c r="B727" s="60" t="s">
        <v>1264</v>
      </c>
      <c r="C727" s="60" t="s">
        <v>1265</v>
      </c>
      <c r="D727" s="61">
        <v>0.23</v>
      </c>
      <c r="E727" s="62"/>
      <c r="F727" s="63"/>
      <c r="G727" s="62"/>
      <c r="H727" s="63"/>
      <c r="I727" s="62"/>
      <c r="J727" s="63"/>
      <c r="K727" s="62"/>
      <c r="L727" s="63"/>
      <c r="M727" s="60" t="s">
        <v>1641</v>
      </c>
      <c r="N727" s="54" t="s">
        <v>8881</v>
      </c>
      <c r="O727" s="54" t="s">
        <v>9457</v>
      </c>
      <c r="P727" s="54" t="s">
        <v>56</v>
      </c>
      <c r="Q727" s="54" t="s">
        <v>56</v>
      </c>
      <c r="R727" s="54" t="s">
        <v>55</v>
      </c>
      <c r="V727" s="50">
        <v>1</v>
      </c>
      <c r="AV727" s="54" t="s">
        <v>47</v>
      </c>
      <c r="AW727" s="54" t="s">
        <v>9472</v>
      </c>
      <c r="AX727" s="54" t="s">
        <v>47</v>
      </c>
      <c r="AY727" s="54" t="s">
        <v>47</v>
      </c>
      <c r="AZ727" s="54" t="s">
        <v>47</v>
      </c>
    </row>
    <row r="728" spans="1:52" ht="30" customHeight="1">
      <c r="A728" s="60" t="s">
        <v>1366</v>
      </c>
      <c r="B728" s="60" t="s">
        <v>1264</v>
      </c>
      <c r="C728" s="60" t="s">
        <v>1265</v>
      </c>
      <c r="D728" s="61">
        <v>0.03</v>
      </c>
      <c r="E728" s="62"/>
      <c r="F728" s="63"/>
      <c r="G728" s="62"/>
      <c r="H728" s="63"/>
      <c r="I728" s="62"/>
      <c r="J728" s="63"/>
      <c r="K728" s="62"/>
      <c r="L728" s="63"/>
      <c r="M728" s="60" t="s">
        <v>1415</v>
      </c>
      <c r="N728" s="54" t="s">
        <v>8881</v>
      </c>
      <c r="O728" s="54" t="s">
        <v>9071</v>
      </c>
      <c r="P728" s="54" t="s">
        <v>56</v>
      </c>
      <c r="Q728" s="54" t="s">
        <v>56</v>
      </c>
      <c r="R728" s="54" t="s">
        <v>55</v>
      </c>
      <c r="V728" s="50">
        <v>1</v>
      </c>
      <c r="AV728" s="54" t="s">
        <v>47</v>
      </c>
      <c r="AW728" s="54" t="s">
        <v>9473</v>
      </c>
      <c r="AX728" s="54" t="s">
        <v>47</v>
      </c>
      <c r="AY728" s="54" t="s">
        <v>47</v>
      </c>
      <c r="AZ728" s="54" t="s">
        <v>47</v>
      </c>
    </row>
    <row r="729" spans="1:52" ht="30" customHeight="1">
      <c r="A729" s="60" t="s">
        <v>1657</v>
      </c>
      <c r="B729" s="60" t="s">
        <v>1658</v>
      </c>
      <c r="C729" s="60" t="s">
        <v>352</v>
      </c>
      <c r="D729" s="61">
        <v>1</v>
      </c>
      <c r="E729" s="62"/>
      <c r="F729" s="63"/>
      <c r="G729" s="62"/>
      <c r="H729" s="63"/>
      <c r="I729" s="62"/>
      <c r="J729" s="63"/>
      <c r="K729" s="62"/>
      <c r="L729" s="63"/>
      <c r="M729" s="60" t="s">
        <v>47</v>
      </c>
      <c r="N729" s="54" t="s">
        <v>8881</v>
      </c>
      <c r="O729" s="54" t="s">
        <v>8795</v>
      </c>
      <c r="P729" s="54" t="s">
        <v>56</v>
      </c>
      <c r="Q729" s="54" t="s">
        <v>56</v>
      </c>
      <c r="R729" s="54" t="s">
        <v>56</v>
      </c>
      <c r="S729" s="50">
        <v>1</v>
      </c>
      <c r="T729" s="50">
        <v>2</v>
      </c>
      <c r="U729" s="50">
        <v>0.6</v>
      </c>
      <c r="AV729" s="54" t="s">
        <v>47</v>
      </c>
      <c r="AW729" s="54" t="s">
        <v>9474</v>
      </c>
      <c r="AX729" s="54" t="s">
        <v>47</v>
      </c>
      <c r="AY729" s="54" t="s">
        <v>47</v>
      </c>
      <c r="AZ729" s="54" t="s">
        <v>47</v>
      </c>
    </row>
    <row r="730" spans="1:52" ht="30" customHeight="1">
      <c r="A730" s="60" t="s">
        <v>1267</v>
      </c>
      <c r="B730" s="60" t="s">
        <v>47</v>
      </c>
      <c r="C730" s="60" t="s">
        <v>47</v>
      </c>
      <c r="D730" s="61"/>
      <c r="E730" s="62"/>
      <c r="F730" s="63"/>
      <c r="G730" s="62"/>
      <c r="H730" s="63"/>
      <c r="I730" s="62"/>
      <c r="J730" s="63"/>
      <c r="K730" s="62"/>
      <c r="L730" s="63"/>
      <c r="M730" s="60" t="s">
        <v>47</v>
      </c>
      <c r="N730" s="54" t="s">
        <v>78</v>
      </c>
      <c r="O730" s="54" t="s">
        <v>78</v>
      </c>
      <c r="P730" s="54" t="s">
        <v>47</v>
      </c>
      <c r="Q730" s="54" t="s">
        <v>47</v>
      </c>
      <c r="R730" s="54" t="s">
        <v>47</v>
      </c>
      <c r="AV730" s="54" t="s">
        <v>47</v>
      </c>
      <c r="AW730" s="54" t="s">
        <v>47</v>
      </c>
      <c r="AX730" s="54" t="s">
        <v>47</v>
      </c>
      <c r="AY730" s="54" t="s">
        <v>47</v>
      </c>
      <c r="AZ730" s="54" t="s">
        <v>47</v>
      </c>
    </row>
    <row r="731" spans="1:52" ht="30" customHeight="1">
      <c r="A731" s="61"/>
      <c r="B731" s="61"/>
      <c r="C731" s="61"/>
      <c r="D731" s="61"/>
      <c r="E731" s="62"/>
      <c r="F731" s="63"/>
      <c r="G731" s="62"/>
      <c r="H731" s="63"/>
      <c r="I731" s="62"/>
      <c r="J731" s="63"/>
      <c r="K731" s="62"/>
      <c r="L731" s="63"/>
      <c r="M731" s="61"/>
    </row>
    <row r="732" spans="1:52" ht="30" customHeight="1">
      <c r="A732" s="55" t="s">
        <v>1659</v>
      </c>
      <c r="B732" s="56"/>
      <c r="C732" s="56"/>
      <c r="D732" s="56"/>
      <c r="E732" s="57"/>
      <c r="F732" s="58"/>
      <c r="G732" s="57"/>
      <c r="H732" s="58"/>
      <c r="I732" s="57"/>
      <c r="J732" s="58"/>
      <c r="K732" s="57"/>
      <c r="L732" s="58"/>
      <c r="M732" s="59"/>
      <c r="N732" s="54" t="s">
        <v>8086</v>
      </c>
    </row>
    <row r="733" spans="1:52" ht="30" customHeight="1">
      <c r="A733" s="60" t="s">
        <v>1655</v>
      </c>
      <c r="B733" s="60" t="s">
        <v>214</v>
      </c>
      <c r="C733" s="60" t="s">
        <v>191</v>
      </c>
      <c r="D733" s="61">
        <v>1</v>
      </c>
      <c r="E733" s="62"/>
      <c r="F733" s="63"/>
      <c r="G733" s="62"/>
      <c r="H733" s="63"/>
      <c r="I733" s="62"/>
      <c r="J733" s="63"/>
      <c r="K733" s="62"/>
      <c r="L733" s="63"/>
      <c r="M733" s="60" t="s">
        <v>1656</v>
      </c>
      <c r="N733" s="54" t="s">
        <v>8086</v>
      </c>
      <c r="O733" s="54" t="s">
        <v>8881</v>
      </c>
      <c r="P733" s="54" t="s">
        <v>55</v>
      </c>
      <c r="Q733" s="54" t="s">
        <v>56</v>
      </c>
      <c r="R733" s="54" t="s">
        <v>56</v>
      </c>
      <c r="AV733" s="54" t="s">
        <v>47</v>
      </c>
      <c r="AW733" s="54" t="s">
        <v>9475</v>
      </c>
      <c r="AX733" s="54" t="s">
        <v>47</v>
      </c>
      <c r="AY733" s="54" t="s">
        <v>47</v>
      </c>
      <c r="AZ733" s="54" t="s">
        <v>47</v>
      </c>
    </row>
    <row r="734" spans="1:52" ht="30" customHeight="1">
      <c r="A734" s="60" t="s">
        <v>1644</v>
      </c>
      <c r="B734" s="60" t="s">
        <v>214</v>
      </c>
      <c r="C734" s="60" t="s">
        <v>191</v>
      </c>
      <c r="D734" s="61">
        <v>1</v>
      </c>
      <c r="E734" s="62"/>
      <c r="F734" s="63"/>
      <c r="G734" s="62"/>
      <c r="H734" s="63"/>
      <c r="I734" s="62"/>
      <c r="J734" s="63"/>
      <c r="K734" s="62"/>
      <c r="L734" s="63"/>
      <c r="M734" s="60" t="s">
        <v>1645</v>
      </c>
      <c r="N734" s="54" t="s">
        <v>8086</v>
      </c>
      <c r="O734" s="54" t="s">
        <v>8878</v>
      </c>
      <c r="P734" s="54" t="s">
        <v>55</v>
      </c>
      <c r="Q734" s="54" t="s">
        <v>56</v>
      </c>
      <c r="R734" s="54" t="s">
        <v>56</v>
      </c>
      <c r="AV734" s="54" t="s">
        <v>47</v>
      </c>
      <c r="AW734" s="54" t="s">
        <v>9476</v>
      </c>
      <c r="AX734" s="54" t="s">
        <v>47</v>
      </c>
      <c r="AY734" s="54" t="s">
        <v>47</v>
      </c>
      <c r="AZ734" s="54" t="s">
        <v>47</v>
      </c>
    </row>
    <row r="735" spans="1:52" ht="30" customHeight="1">
      <c r="A735" s="60" t="s">
        <v>1267</v>
      </c>
      <c r="B735" s="60" t="s">
        <v>47</v>
      </c>
      <c r="C735" s="60" t="s">
        <v>47</v>
      </c>
      <c r="D735" s="61"/>
      <c r="E735" s="62"/>
      <c r="F735" s="63"/>
      <c r="G735" s="62"/>
      <c r="H735" s="63"/>
      <c r="I735" s="62"/>
      <c r="J735" s="63"/>
      <c r="K735" s="62"/>
      <c r="L735" s="63"/>
      <c r="M735" s="60" t="s">
        <v>47</v>
      </c>
      <c r="N735" s="54" t="s">
        <v>78</v>
      </c>
      <c r="O735" s="54" t="s">
        <v>78</v>
      </c>
      <c r="P735" s="54" t="s">
        <v>47</v>
      </c>
      <c r="Q735" s="54" t="s">
        <v>47</v>
      </c>
      <c r="R735" s="54" t="s">
        <v>47</v>
      </c>
      <c r="AV735" s="54" t="s">
        <v>47</v>
      </c>
      <c r="AW735" s="54" t="s">
        <v>47</v>
      </c>
      <c r="AX735" s="54" t="s">
        <v>47</v>
      </c>
      <c r="AY735" s="54" t="s">
        <v>47</v>
      </c>
      <c r="AZ735" s="54" t="s">
        <v>47</v>
      </c>
    </row>
    <row r="736" spans="1:52" ht="30" customHeight="1">
      <c r="A736" s="61"/>
      <c r="B736" s="61"/>
      <c r="C736" s="61"/>
      <c r="D736" s="61"/>
      <c r="E736" s="62"/>
      <c r="F736" s="63"/>
      <c r="G736" s="62"/>
      <c r="H736" s="63"/>
      <c r="I736" s="62"/>
      <c r="J736" s="63"/>
      <c r="K736" s="62"/>
      <c r="L736" s="63"/>
      <c r="M736" s="61"/>
    </row>
    <row r="737" spans="1:52" ht="30" customHeight="1">
      <c r="A737" s="55" t="s">
        <v>1660</v>
      </c>
      <c r="B737" s="56"/>
      <c r="C737" s="56"/>
      <c r="D737" s="56"/>
      <c r="E737" s="57"/>
      <c r="F737" s="58"/>
      <c r="G737" s="57"/>
      <c r="H737" s="58"/>
      <c r="I737" s="57"/>
      <c r="J737" s="58"/>
      <c r="K737" s="57"/>
      <c r="L737" s="58"/>
      <c r="M737" s="59"/>
      <c r="N737" s="54" t="s">
        <v>8882</v>
      </c>
    </row>
    <row r="738" spans="1:52" ht="30" customHeight="1">
      <c r="A738" s="60" t="s">
        <v>1664</v>
      </c>
      <c r="B738" s="60" t="s">
        <v>1264</v>
      </c>
      <c r="C738" s="60" t="s">
        <v>1265</v>
      </c>
      <c r="D738" s="61">
        <v>0.13</v>
      </c>
      <c r="E738" s="62"/>
      <c r="F738" s="63"/>
      <c r="G738" s="62"/>
      <c r="H738" s="63"/>
      <c r="I738" s="62"/>
      <c r="J738" s="63"/>
      <c r="K738" s="62"/>
      <c r="L738" s="63"/>
      <c r="M738" s="60" t="s">
        <v>1665</v>
      </c>
      <c r="N738" s="54" t="s">
        <v>8882</v>
      </c>
      <c r="O738" s="54" t="s">
        <v>9477</v>
      </c>
      <c r="P738" s="54" t="s">
        <v>56</v>
      </c>
      <c r="Q738" s="54" t="s">
        <v>56</v>
      </c>
      <c r="R738" s="54" t="s">
        <v>55</v>
      </c>
      <c r="V738" s="50">
        <v>1</v>
      </c>
      <c r="AV738" s="54" t="s">
        <v>47</v>
      </c>
      <c r="AW738" s="54" t="s">
        <v>9478</v>
      </c>
      <c r="AX738" s="54" t="s">
        <v>47</v>
      </c>
      <c r="AY738" s="54" t="s">
        <v>47</v>
      </c>
      <c r="AZ738" s="54" t="s">
        <v>47</v>
      </c>
    </row>
    <row r="739" spans="1:52" ht="30" customHeight="1">
      <c r="A739" s="60" t="s">
        <v>1366</v>
      </c>
      <c r="B739" s="60" t="s">
        <v>1264</v>
      </c>
      <c r="C739" s="60" t="s">
        <v>1265</v>
      </c>
      <c r="D739" s="61">
        <v>0.13</v>
      </c>
      <c r="E739" s="62"/>
      <c r="F739" s="63"/>
      <c r="G739" s="62"/>
      <c r="H739" s="63"/>
      <c r="I739" s="62"/>
      <c r="J739" s="63"/>
      <c r="K739" s="62"/>
      <c r="L739" s="63"/>
      <c r="M739" s="60" t="s">
        <v>1415</v>
      </c>
      <c r="N739" s="54" t="s">
        <v>8882</v>
      </c>
      <c r="O739" s="54" t="s">
        <v>9071</v>
      </c>
      <c r="P739" s="54" t="s">
        <v>56</v>
      </c>
      <c r="Q739" s="54" t="s">
        <v>56</v>
      </c>
      <c r="R739" s="54" t="s">
        <v>55</v>
      </c>
      <c r="V739" s="50">
        <v>1</v>
      </c>
      <c r="AV739" s="54" t="s">
        <v>47</v>
      </c>
      <c r="AW739" s="54" t="s">
        <v>9479</v>
      </c>
      <c r="AX739" s="54" t="s">
        <v>47</v>
      </c>
      <c r="AY739" s="54" t="s">
        <v>47</v>
      </c>
      <c r="AZ739" s="54" t="s">
        <v>47</v>
      </c>
    </row>
    <row r="740" spans="1:52" ht="30" customHeight="1">
      <c r="A740" s="60" t="s">
        <v>1367</v>
      </c>
      <c r="B740" s="60" t="s">
        <v>1368</v>
      </c>
      <c r="C740" s="60" t="s">
        <v>352</v>
      </c>
      <c r="D740" s="61">
        <v>1</v>
      </c>
      <c r="E740" s="62"/>
      <c r="F740" s="63"/>
      <c r="G740" s="62"/>
      <c r="H740" s="63"/>
      <c r="I740" s="62"/>
      <c r="J740" s="63"/>
      <c r="K740" s="62"/>
      <c r="L740" s="63"/>
      <c r="M740" s="60" t="s">
        <v>47</v>
      </c>
      <c r="N740" s="54" t="s">
        <v>8882</v>
      </c>
      <c r="O740" s="54" t="s">
        <v>8795</v>
      </c>
      <c r="P740" s="54" t="s">
        <v>56</v>
      </c>
      <c r="Q740" s="54" t="s">
        <v>56</v>
      </c>
      <c r="R740" s="54" t="s">
        <v>56</v>
      </c>
      <c r="S740" s="50">
        <v>1</v>
      </c>
      <c r="T740" s="50">
        <v>2</v>
      </c>
      <c r="U740" s="50">
        <v>0.02</v>
      </c>
      <c r="AV740" s="54" t="s">
        <v>47</v>
      </c>
      <c r="AW740" s="54" t="s">
        <v>9480</v>
      </c>
      <c r="AX740" s="54" t="s">
        <v>47</v>
      </c>
      <c r="AY740" s="54" t="s">
        <v>47</v>
      </c>
      <c r="AZ740" s="54" t="s">
        <v>47</v>
      </c>
    </row>
    <row r="741" spans="1:52" ht="30" customHeight="1">
      <c r="A741" s="60" t="s">
        <v>1267</v>
      </c>
      <c r="B741" s="60" t="s">
        <v>47</v>
      </c>
      <c r="C741" s="60" t="s">
        <v>47</v>
      </c>
      <c r="D741" s="61"/>
      <c r="E741" s="62"/>
      <c r="F741" s="63"/>
      <c r="G741" s="62"/>
      <c r="H741" s="63"/>
      <c r="I741" s="62"/>
      <c r="J741" s="63"/>
      <c r="K741" s="62"/>
      <c r="L741" s="63"/>
      <c r="M741" s="60" t="s">
        <v>47</v>
      </c>
      <c r="N741" s="54" t="s">
        <v>78</v>
      </c>
      <c r="O741" s="54" t="s">
        <v>78</v>
      </c>
      <c r="P741" s="54" t="s">
        <v>47</v>
      </c>
      <c r="Q741" s="54" t="s">
        <v>47</v>
      </c>
      <c r="R741" s="54" t="s">
        <v>47</v>
      </c>
      <c r="AV741" s="54" t="s">
        <v>47</v>
      </c>
      <c r="AW741" s="54" t="s">
        <v>47</v>
      </c>
      <c r="AX741" s="54" t="s">
        <v>47</v>
      </c>
      <c r="AY741" s="54" t="s">
        <v>47</v>
      </c>
      <c r="AZ741" s="54" t="s">
        <v>47</v>
      </c>
    </row>
    <row r="742" spans="1:52" ht="30" customHeight="1">
      <c r="A742" s="61"/>
      <c r="B742" s="61"/>
      <c r="C742" s="61"/>
      <c r="D742" s="61"/>
      <c r="E742" s="62"/>
      <c r="F742" s="63"/>
      <c r="G742" s="62"/>
      <c r="H742" s="63"/>
      <c r="I742" s="62"/>
      <c r="J742" s="63"/>
      <c r="K742" s="62"/>
      <c r="L742" s="63"/>
      <c r="M742" s="61"/>
    </row>
    <row r="743" spans="1:52" ht="30" customHeight="1">
      <c r="A743" s="55" t="s">
        <v>1666</v>
      </c>
      <c r="B743" s="56"/>
      <c r="C743" s="56"/>
      <c r="D743" s="56"/>
      <c r="E743" s="57"/>
      <c r="F743" s="58"/>
      <c r="G743" s="57"/>
      <c r="H743" s="58"/>
      <c r="I743" s="57"/>
      <c r="J743" s="58"/>
      <c r="K743" s="57"/>
      <c r="L743" s="58"/>
      <c r="M743" s="59"/>
      <c r="N743" s="54" t="s">
        <v>8883</v>
      </c>
    </row>
    <row r="744" spans="1:52" ht="30" customHeight="1">
      <c r="A744" s="60" t="s">
        <v>1664</v>
      </c>
      <c r="B744" s="60" t="s">
        <v>1264</v>
      </c>
      <c r="C744" s="60" t="s">
        <v>1265</v>
      </c>
      <c r="D744" s="61">
        <v>0.3</v>
      </c>
      <c r="E744" s="62"/>
      <c r="F744" s="63"/>
      <c r="G744" s="62"/>
      <c r="H744" s="63"/>
      <c r="I744" s="62"/>
      <c r="J744" s="63"/>
      <c r="K744" s="62"/>
      <c r="L744" s="63"/>
      <c r="M744" s="60" t="s">
        <v>1665</v>
      </c>
      <c r="N744" s="54" t="s">
        <v>8883</v>
      </c>
      <c r="O744" s="54" t="s">
        <v>9477</v>
      </c>
      <c r="P744" s="54" t="s">
        <v>56</v>
      </c>
      <c r="Q744" s="54" t="s">
        <v>56</v>
      </c>
      <c r="R744" s="54" t="s">
        <v>55</v>
      </c>
      <c r="V744" s="50">
        <v>1</v>
      </c>
      <c r="AV744" s="54" t="s">
        <v>47</v>
      </c>
      <c r="AW744" s="54" t="s">
        <v>9481</v>
      </c>
      <c r="AX744" s="54" t="s">
        <v>47</v>
      </c>
      <c r="AY744" s="54" t="s">
        <v>47</v>
      </c>
      <c r="AZ744" s="54" t="s">
        <v>47</v>
      </c>
    </row>
    <row r="745" spans="1:52" ht="30" customHeight="1">
      <c r="A745" s="60" t="s">
        <v>1366</v>
      </c>
      <c r="B745" s="60" t="s">
        <v>1264</v>
      </c>
      <c r="C745" s="60" t="s">
        <v>1265</v>
      </c>
      <c r="D745" s="61">
        <v>0.3</v>
      </c>
      <c r="E745" s="62"/>
      <c r="F745" s="63"/>
      <c r="G745" s="62"/>
      <c r="H745" s="63"/>
      <c r="I745" s="62"/>
      <c r="J745" s="63"/>
      <c r="K745" s="62"/>
      <c r="L745" s="63"/>
      <c r="M745" s="60" t="s">
        <v>1415</v>
      </c>
      <c r="N745" s="54" t="s">
        <v>8883</v>
      </c>
      <c r="O745" s="54" t="s">
        <v>9071</v>
      </c>
      <c r="P745" s="54" t="s">
        <v>56</v>
      </c>
      <c r="Q745" s="54" t="s">
        <v>56</v>
      </c>
      <c r="R745" s="54" t="s">
        <v>55</v>
      </c>
      <c r="V745" s="50">
        <v>1</v>
      </c>
      <c r="AV745" s="54" t="s">
        <v>47</v>
      </c>
      <c r="AW745" s="54" t="s">
        <v>9482</v>
      </c>
      <c r="AX745" s="54" t="s">
        <v>47</v>
      </c>
      <c r="AY745" s="54" t="s">
        <v>47</v>
      </c>
      <c r="AZ745" s="54" t="s">
        <v>47</v>
      </c>
    </row>
    <row r="746" spans="1:52" ht="30" customHeight="1">
      <c r="A746" s="60" t="s">
        <v>1367</v>
      </c>
      <c r="B746" s="60" t="s">
        <v>1368</v>
      </c>
      <c r="C746" s="60" t="s">
        <v>352</v>
      </c>
      <c r="D746" s="61">
        <v>1</v>
      </c>
      <c r="E746" s="62"/>
      <c r="F746" s="63"/>
      <c r="G746" s="62"/>
      <c r="H746" s="63"/>
      <c r="I746" s="62"/>
      <c r="J746" s="63"/>
      <c r="K746" s="62"/>
      <c r="L746" s="63"/>
      <c r="M746" s="60" t="s">
        <v>47</v>
      </c>
      <c r="N746" s="54" t="s">
        <v>8883</v>
      </c>
      <c r="O746" s="54" t="s">
        <v>8795</v>
      </c>
      <c r="P746" s="54" t="s">
        <v>56</v>
      </c>
      <c r="Q746" s="54" t="s">
        <v>56</v>
      </c>
      <c r="R746" s="54" t="s">
        <v>56</v>
      </c>
      <c r="S746" s="50">
        <v>1</v>
      </c>
      <c r="T746" s="50">
        <v>2</v>
      </c>
      <c r="U746" s="50">
        <v>0.02</v>
      </c>
      <c r="AV746" s="54" t="s">
        <v>47</v>
      </c>
      <c r="AW746" s="54" t="s">
        <v>9483</v>
      </c>
      <c r="AX746" s="54" t="s">
        <v>47</v>
      </c>
      <c r="AY746" s="54" t="s">
        <v>47</v>
      </c>
      <c r="AZ746" s="54" t="s">
        <v>47</v>
      </c>
    </row>
    <row r="747" spans="1:52" ht="30" customHeight="1">
      <c r="A747" s="60" t="s">
        <v>1267</v>
      </c>
      <c r="B747" s="60" t="s">
        <v>47</v>
      </c>
      <c r="C747" s="60" t="s">
        <v>47</v>
      </c>
      <c r="D747" s="61"/>
      <c r="E747" s="62"/>
      <c r="F747" s="63"/>
      <c r="G747" s="62"/>
      <c r="H747" s="63"/>
      <c r="I747" s="62"/>
      <c r="J747" s="63"/>
      <c r="K747" s="62"/>
      <c r="L747" s="63"/>
      <c r="M747" s="60" t="s">
        <v>47</v>
      </c>
      <c r="N747" s="54" t="s">
        <v>78</v>
      </c>
      <c r="O747" s="54" t="s">
        <v>78</v>
      </c>
      <c r="P747" s="54" t="s">
        <v>47</v>
      </c>
      <c r="Q747" s="54" t="s">
        <v>47</v>
      </c>
      <c r="R747" s="54" t="s">
        <v>47</v>
      </c>
      <c r="AV747" s="54" t="s">
        <v>47</v>
      </c>
      <c r="AW747" s="54" t="s">
        <v>47</v>
      </c>
      <c r="AX747" s="54" t="s">
        <v>47</v>
      </c>
      <c r="AY747" s="54" t="s">
        <v>47</v>
      </c>
      <c r="AZ747" s="54" t="s">
        <v>47</v>
      </c>
    </row>
    <row r="748" spans="1:52" ht="30" customHeight="1">
      <c r="A748" s="61"/>
      <c r="B748" s="61"/>
      <c r="C748" s="61"/>
      <c r="D748" s="61"/>
      <c r="E748" s="62"/>
      <c r="F748" s="63"/>
      <c r="G748" s="62"/>
      <c r="H748" s="63"/>
      <c r="I748" s="62"/>
      <c r="J748" s="63"/>
      <c r="K748" s="62"/>
      <c r="L748" s="63"/>
      <c r="M748" s="61"/>
    </row>
    <row r="749" spans="1:52" ht="30" customHeight="1">
      <c r="A749" s="55" t="s">
        <v>1670</v>
      </c>
      <c r="B749" s="56"/>
      <c r="C749" s="56"/>
      <c r="D749" s="56"/>
      <c r="E749" s="57"/>
      <c r="F749" s="58"/>
      <c r="G749" s="57"/>
      <c r="H749" s="58"/>
      <c r="I749" s="57"/>
      <c r="J749" s="58"/>
      <c r="K749" s="57"/>
      <c r="L749" s="58"/>
      <c r="M749" s="59"/>
      <c r="N749" s="54" t="s">
        <v>8060</v>
      </c>
    </row>
    <row r="750" spans="1:52" ht="30" customHeight="1">
      <c r="A750" s="60" t="s">
        <v>1664</v>
      </c>
      <c r="B750" s="60" t="s">
        <v>1264</v>
      </c>
      <c r="C750" s="60" t="s">
        <v>1265</v>
      </c>
      <c r="D750" s="61">
        <v>9.1999999999999998E-3</v>
      </c>
      <c r="E750" s="62"/>
      <c r="F750" s="63"/>
      <c r="G750" s="62"/>
      <c r="H750" s="63"/>
      <c r="I750" s="62"/>
      <c r="J750" s="63"/>
      <c r="K750" s="62"/>
      <c r="L750" s="63"/>
      <c r="M750" s="60" t="s">
        <v>1665</v>
      </c>
      <c r="N750" s="54" t="s">
        <v>8060</v>
      </c>
      <c r="O750" s="54" t="s">
        <v>9477</v>
      </c>
      <c r="P750" s="54" t="s">
        <v>56</v>
      </c>
      <c r="Q750" s="54" t="s">
        <v>56</v>
      </c>
      <c r="R750" s="54" t="s">
        <v>55</v>
      </c>
      <c r="V750" s="50">
        <v>1</v>
      </c>
      <c r="W750" s="50">
        <v>2</v>
      </c>
      <c r="AV750" s="54" t="s">
        <v>47</v>
      </c>
      <c r="AW750" s="54" t="s">
        <v>9484</v>
      </c>
      <c r="AX750" s="54" t="s">
        <v>47</v>
      </c>
      <c r="AY750" s="54" t="s">
        <v>47</v>
      </c>
      <c r="AZ750" s="54" t="s">
        <v>47</v>
      </c>
    </row>
    <row r="751" spans="1:52" ht="30" customHeight="1">
      <c r="A751" s="60" t="s">
        <v>1520</v>
      </c>
      <c r="B751" s="60" t="s">
        <v>1264</v>
      </c>
      <c r="C751" s="60" t="s">
        <v>1265</v>
      </c>
      <c r="D751" s="61"/>
      <c r="E751" s="62"/>
      <c r="F751" s="63"/>
      <c r="G751" s="62"/>
      <c r="H751" s="63"/>
      <c r="I751" s="62"/>
      <c r="J751" s="63"/>
      <c r="K751" s="62"/>
      <c r="L751" s="63"/>
      <c r="M751" s="60" t="s">
        <v>1671</v>
      </c>
      <c r="N751" s="54" t="s">
        <v>8060</v>
      </c>
      <c r="O751" s="54" t="s">
        <v>9277</v>
      </c>
      <c r="P751" s="54" t="s">
        <v>56</v>
      </c>
      <c r="Q751" s="54" t="s">
        <v>56</v>
      </c>
      <c r="R751" s="54" t="s">
        <v>55</v>
      </c>
      <c r="V751" s="50">
        <v>1</v>
      </c>
      <c r="W751" s="50">
        <v>2</v>
      </c>
      <c r="AV751" s="54" t="s">
        <v>47</v>
      </c>
      <c r="AW751" s="54" t="s">
        <v>9485</v>
      </c>
      <c r="AX751" s="54" t="s">
        <v>47</v>
      </c>
      <c r="AY751" s="54" t="s">
        <v>47</v>
      </c>
      <c r="AZ751" s="54" t="s">
        <v>47</v>
      </c>
    </row>
    <row r="752" spans="1:52" ht="30" customHeight="1">
      <c r="A752" s="60" t="s">
        <v>1486</v>
      </c>
      <c r="B752" s="60" t="s">
        <v>1264</v>
      </c>
      <c r="C752" s="60" t="s">
        <v>1265</v>
      </c>
      <c r="D752" s="61">
        <v>4.5999999999999999E-3</v>
      </c>
      <c r="E752" s="62"/>
      <c r="F752" s="63"/>
      <c r="G752" s="62"/>
      <c r="H752" s="63"/>
      <c r="I752" s="62"/>
      <c r="J752" s="63"/>
      <c r="K752" s="62"/>
      <c r="L752" s="63"/>
      <c r="M752" s="60" t="s">
        <v>1487</v>
      </c>
      <c r="N752" s="54" t="s">
        <v>8060</v>
      </c>
      <c r="O752" s="54" t="s">
        <v>9232</v>
      </c>
      <c r="P752" s="54" t="s">
        <v>56</v>
      </c>
      <c r="Q752" s="54" t="s">
        <v>56</v>
      </c>
      <c r="R752" s="54" t="s">
        <v>55</v>
      </c>
      <c r="V752" s="50">
        <v>1</v>
      </c>
      <c r="W752" s="50">
        <v>2</v>
      </c>
      <c r="AV752" s="54" t="s">
        <v>47</v>
      </c>
      <c r="AW752" s="54" t="s">
        <v>9486</v>
      </c>
      <c r="AX752" s="54" t="s">
        <v>47</v>
      </c>
      <c r="AY752" s="54" t="s">
        <v>47</v>
      </c>
      <c r="AZ752" s="54" t="s">
        <v>47</v>
      </c>
    </row>
    <row r="753" spans="1:52" ht="30" customHeight="1">
      <c r="A753" s="60" t="s">
        <v>1366</v>
      </c>
      <c r="B753" s="60" t="s">
        <v>1264</v>
      </c>
      <c r="C753" s="60" t="s">
        <v>1265</v>
      </c>
      <c r="D753" s="61">
        <v>4.5999999999999999E-3</v>
      </c>
      <c r="E753" s="62"/>
      <c r="F753" s="63"/>
      <c r="G753" s="62"/>
      <c r="H753" s="63"/>
      <c r="I753" s="62"/>
      <c r="J753" s="63"/>
      <c r="K753" s="62"/>
      <c r="L753" s="63"/>
      <c r="M753" s="60" t="s">
        <v>1415</v>
      </c>
      <c r="N753" s="54" t="s">
        <v>8060</v>
      </c>
      <c r="O753" s="54" t="s">
        <v>9071</v>
      </c>
      <c r="P753" s="54" t="s">
        <v>56</v>
      </c>
      <c r="Q753" s="54" t="s">
        <v>56</v>
      </c>
      <c r="R753" s="54" t="s">
        <v>55</v>
      </c>
      <c r="V753" s="50">
        <v>1</v>
      </c>
      <c r="W753" s="50">
        <v>2</v>
      </c>
      <c r="AV753" s="54" t="s">
        <v>47</v>
      </c>
      <c r="AW753" s="54" t="s">
        <v>9487</v>
      </c>
      <c r="AX753" s="54" t="s">
        <v>47</v>
      </c>
      <c r="AY753" s="54" t="s">
        <v>47</v>
      </c>
      <c r="AZ753" s="54" t="s">
        <v>47</v>
      </c>
    </row>
    <row r="754" spans="1:52" ht="30" customHeight="1">
      <c r="A754" s="60" t="s">
        <v>1367</v>
      </c>
      <c r="B754" s="60" t="s">
        <v>1672</v>
      </c>
      <c r="C754" s="60" t="s">
        <v>352</v>
      </c>
      <c r="D754" s="61">
        <v>1</v>
      </c>
      <c r="E754" s="62"/>
      <c r="F754" s="63"/>
      <c r="G754" s="62"/>
      <c r="H754" s="63"/>
      <c r="I754" s="62"/>
      <c r="J754" s="63"/>
      <c r="K754" s="62"/>
      <c r="L754" s="63"/>
      <c r="M754" s="60" t="s">
        <v>47</v>
      </c>
      <c r="N754" s="54" t="s">
        <v>8060</v>
      </c>
      <c r="O754" s="54" t="s">
        <v>8795</v>
      </c>
      <c r="P754" s="54" t="s">
        <v>56</v>
      </c>
      <c r="Q754" s="54" t="s">
        <v>56</v>
      </c>
      <c r="R754" s="54" t="s">
        <v>56</v>
      </c>
      <c r="S754" s="50">
        <v>1</v>
      </c>
      <c r="T754" s="50">
        <v>2</v>
      </c>
      <c r="U754" s="50">
        <v>0.05</v>
      </c>
      <c r="AV754" s="54" t="s">
        <v>47</v>
      </c>
      <c r="AW754" s="54" t="s">
        <v>9488</v>
      </c>
      <c r="AX754" s="54" t="s">
        <v>47</v>
      </c>
      <c r="AY754" s="54" t="s">
        <v>47</v>
      </c>
      <c r="AZ754" s="54" t="s">
        <v>47</v>
      </c>
    </row>
    <row r="755" spans="1:52" ht="30" customHeight="1">
      <c r="A755" s="60" t="s">
        <v>1329</v>
      </c>
      <c r="B755" s="60" t="s">
        <v>1330</v>
      </c>
      <c r="C755" s="60" t="s">
        <v>1254</v>
      </c>
      <c r="D755" s="61">
        <v>3.6600000000000001E-2</v>
      </c>
      <c r="E755" s="62"/>
      <c r="F755" s="63"/>
      <c r="G755" s="62"/>
      <c r="H755" s="63"/>
      <c r="I755" s="62"/>
      <c r="J755" s="63"/>
      <c r="K755" s="62"/>
      <c r="L755" s="63"/>
      <c r="M755" s="60" t="s">
        <v>1331</v>
      </c>
      <c r="N755" s="54" t="s">
        <v>8060</v>
      </c>
      <c r="O755" s="54" t="s">
        <v>8847</v>
      </c>
      <c r="P755" s="54" t="s">
        <v>55</v>
      </c>
      <c r="Q755" s="54" t="s">
        <v>56</v>
      </c>
      <c r="R755" s="54" t="s">
        <v>56</v>
      </c>
      <c r="AV755" s="54" t="s">
        <v>47</v>
      </c>
      <c r="AW755" s="54" t="s">
        <v>9489</v>
      </c>
      <c r="AX755" s="54" t="s">
        <v>47</v>
      </c>
      <c r="AY755" s="54" t="s">
        <v>47</v>
      </c>
      <c r="AZ755" s="54" t="s">
        <v>47</v>
      </c>
    </row>
    <row r="756" spans="1:52" ht="30" customHeight="1">
      <c r="A756" s="60" t="s">
        <v>1673</v>
      </c>
      <c r="B756" s="60" t="s">
        <v>1672</v>
      </c>
      <c r="C756" s="60" t="s">
        <v>352</v>
      </c>
      <c r="D756" s="61">
        <v>1</v>
      </c>
      <c r="E756" s="62"/>
      <c r="F756" s="63"/>
      <c r="G756" s="62"/>
      <c r="H756" s="63"/>
      <c r="I756" s="62"/>
      <c r="J756" s="63"/>
      <c r="K756" s="62"/>
      <c r="L756" s="63"/>
      <c r="M756" s="60" t="s">
        <v>47</v>
      </c>
      <c r="N756" s="54" t="s">
        <v>8060</v>
      </c>
      <c r="O756" s="54" t="s">
        <v>9075</v>
      </c>
      <c r="P756" s="54" t="s">
        <v>56</v>
      </c>
      <c r="Q756" s="54" t="s">
        <v>56</v>
      </c>
      <c r="R756" s="54" t="s">
        <v>56</v>
      </c>
      <c r="S756" s="50">
        <v>1</v>
      </c>
      <c r="T756" s="50">
        <v>0</v>
      </c>
      <c r="U756" s="50">
        <v>0.05</v>
      </c>
      <c r="AV756" s="54" t="s">
        <v>47</v>
      </c>
      <c r="AW756" s="54" t="s">
        <v>9490</v>
      </c>
      <c r="AX756" s="54" t="s">
        <v>47</v>
      </c>
      <c r="AY756" s="54" t="s">
        <v>47</v>
      </c>
      <c r="AZ756" s="54" t="s">
        <v>47</v>
      </c>
    </row>
    <row r="757" spans="1:52" ht="30" customHeight="1">
      <c r="A757" s="60" t="s">
        <v>1267</v>
      </c>
      <c r="B757" s="60" t="s">
        <v>47</v>
      </c>
      <c r="C757" s="60" t="s">
        <v>47</v>
      </c>
      <c r="D757" s="61"/>
      <c r="E757" s="62"/>
      <c r="F757" s="63"/>
      <c r="G757" s="62"/>
      <c r="H757" s="63"/>
      <c r="I757" s="62"/>
      <c r="J757" s="63"/>
      <c r="K757" s="62"/>
      <c r="L757" s="63"/>
      <c r="M757" s="60" t="s">
        <v>47</v>
      </c>
      <c r="N757" s="54" t="s">
        <v>78</v>
      </c>
      <c r="O757" s="54" t="s">
        <v>78</v>
      </c>
      <c r="P757" s="54" t="s">
        <v>47</v>
      </c>
      <c r="Q757" s="54" t="s">
        <v>47</v>
      </c>
      <c r="R757" s="54" t="s">
        <v>47</v>
      </c>
      <c r="AV757" s="54" t="s">
        <v>47</v>
      </c>
      <c r="AW757" s="54" t="s">
        <v>47</v>
      </c>
      <c r="AX757" s="54" t="s">
        <v>47</v>
      </c>
      <c r="AY757" s="54" t="s">
        <v>47</v>
      </c>
      <c r="AZ757" s="54" t="s">
        <v>47</v>
      </c>
    </row>
    <row r="758" spans="1:52" ht="30" customHeight="1">
      <c r="A758" s="61"/>
      <c r="B758" s="61"/>
      <c r="C758" s="61"/>
      <c r="D758" s="61"/>
      <c r="E758" s="62"/>
      <c r="F758" s="63"/>
      <c r="G758" s="62"/>
      <c r="H758" s="63"/>
      <c r="I758" s="62"/>
      <c r="J758" s="63"/>
      <c r="K758" s="62"/>
      <c r="L758" s="63"/>
      <c r="M758" s="61"/>
    </row>
    <row r="759" spans="1:52" ht="30" customHeight="1">
      <c r="A759" s="55" t="s">
        <v>1674</v>
      </c>
      <c r="B759" s="56"/>
      <c r="C759" s="56"/>
      <c r="D759" s="56"/>
      <c r="E759" s="57"/>
      <c r="F759" s="58"/>
      <c r="G759" s="57"/>
      <c r="H759" s="58"/>
      <c r="I759" s="57"/>
      <c r="J759" s="58"/>
      <c r="K759" s="57"/>
      <c r="L759" s="58"/>
      <c r="M759" s="59"/>
      <c r="N759" s="54" t="s">
        <v>8662</v>
      </c>
    </row>
    <row r="760" spans="1:52" ht="30" customHeight="1">
      <c r="A760" s="60" t="s">
        <v>172</v>
      </c>
      <c r="B760" s="60" t="s">
        <v>177</v>
      </c>
      <c r="C760" s="60" t="s">
        <v>168</v>
      </c>
      <c r="D760" s="61">
        <v>4.5900000000000003E-2</v>
      </c>
      <c r="E760" s="62"/>
      <c r="F760" s="63"/>
      <c r="G760" s="62"/>
      <c r="H760" s="63"/>
      <c r="I760" s="62"/>
      <c r="J760" s="63"/>
      <c r="K760" s="62"/>
      <c r="L760" s="63"/>
      <c r="M760" s="60" t="s">
        <v>178</v>
      </c>
      <c r="N760" s="54" t="s">
        <v>8662</v>
      </c>
      <c r="O760" s="54" t="s">
        <v>8056</v>
      </c>
      <c r="P760" s="54" t="s">
        <v>56</v>
      </c>
      <c r="Q760" s="54" t="s">
        <v>56</v>
      </c>
      <c r="R760" s="54" t="s">
        <v>55</v>
      </c>
      <c r="AV760" s="54" t="s">
        <v>47</v>
      </c>
      <c r="AW760" s="54" t="s">
        <v>9491</v>
      </c>
      <c r="AX760" s="54" t="s">
        <v>47</v>
      </c>
      <c r="AY760" s="54" t="s">
        <v>47</v>
      </c>
      <c r="AZ760" s="54" t="s">
        <v>47</v>
      </c>
    </row>
    <row r="761" spans="1:52" ht="30" customHeight="1">
      <c r="A761" s="60" t="s">
        <v>1661</v>
      </c>
      <c r="B761" s="60" t="s">
        <v>1662</v>
      </c>
      <c r="C761" s="60" t="s">
        <v>168</v>
      </c>
      <c r="D761" s="61">
        <v>4.4999999999999998E-2</v>
      </c>
      <c r="E761" s="62"/>
      <c r="F761" s="63"/>
      <c r="G761" s="62"/>
      <c r="H761" s="63"/>
      <c r="I761" s="62"/>
      <c r="J761" s="63"/>
      <c r="K761" s="62"/>
      <c r="L761" s="63"/>
      <c r="M761" s="60" t="s">
        <v>1663</v>
      </c>
      <c r="N761" s="54" t="s">
        <v>8662</v>
      </c>
      <c r="O761" s="54" t="s">
        <v>8882</v>
      </c>
      <c r="P761" s="54" t="s">
        <v>55</v>
      </c>
      <c r="Q761" s="54" t="s">
        <v>56</v>
      </c>
      <c r="R761" s="54" t="s">
        <v>56</v>
      </c>
      <c r="AV761" s="54" t="s">
        <v>47</v>
      </c>
      <c r="AW761" s="54" t="s">
        <v>9492</v>
      </c>
      <c r="AX761" s="54" t="s">
        <v>47</v>
      </c>
      <c r="AY761" s="54" t="s">
        <v>47</v>
      </c>
      <c r="AZ761" s="54" t="s">
        <v>47</v>
      </c>
    </row>
    <row r="762" spans="1:52" ht="30" customHeight="1">
      <c r="A762" s="60" t="s">
        <v>219</v>
      </c>
      <c r="B762" s="60" t="s">
        <v>220</v>
      </c>
      <c r="C762" s="60" t="s">
        <v>71</v>
      </c>
      <c r="D762" s="61">
        <v>0.15</v>
      </c>
      <c r="E762" s="62"/>
      <c r="F762" s="63"/>
      <c r="G762" s="62"/>
      <c r="H762" s="63"/>
      <c r="I762" s="62"/>
      <c r="J762" s="63"/>
      <c r="K762" s="62"/>
      <c r="L762" s="63"/>
      <c r="M762" s="60" t="s">
        <v>221</v>
      </c>
      <c r="N762" s="54" t="s">
        <v>8662</v>
      </c>
      <c r="O762" s="54" t="s">
        <v>8090</v>
      </c>
      <c r="P762" s="54" t="s">
        <v>55</v>
      </c>
      <c r="Q762" s="54" t="s">
        <v>56</v>
      </c>
      <c r="R762" s="54" t="s">
        <v>56</v>
      </c>
      <c r="AV762" s="54" t="s">
        <v>47</v>
      </c>
      <c r="AW762" s="54" t="s">
        <v>9493</v>
      </c>
      <c r="AX762" s="54" t="s">
        <v>47</v>
      </c>
      <c r="AY762" s="54" t="s">
        <v>47</v>
      </c>
      <c r="AZ762" s="54" t="s">
        <v>47</v>
      </c>
    </row>
    <row r="763" spans="1:52" ht="30" customHeight="1">
      <c r="A763" s="60" t="s">
        <v>1675</v>
      </c>
      <c r="B763" s="60" t="s">
        <v>1676</v>
      </c>
      <c r="C763" s="60" t="s">
        <v>168</v>
      </c>
      <c r="D763" s="61">
        <v>1.0800000000000001E-2</v>
      </c>
      <c r="E763" s="62"/>
      <c r="F763" s="63"/>
      <c r="G763" s="62"/>
      <c r="H763" s="63"/>
      <c r="I763" s="62"/>
      <c r="J763" s="63"/>
      <c r="K763" s="62"/>
      <c r="L763" s="63"/>
      <c r="M763" s="60" t="s">
        <v>1677</v>
      </c>
      <c r="N763" s="54" t="s">
        <v>8662</v>
      </c>
      <c r="O763" s="54" t="s">
        <v>8887</v>
      </c>
      <c r="P763" s="54" t="s">
        <v>55</v>
      </c>
      <c r="Q763" s="54" t="s">
        <v>56</v>
      </c>
      <c r="R763" s="54" t="s">
        <v>56</v>
      </c>
      <c r="AV763" s="54" t="s">
        <v>47</v>
      </c>
      <c r="AW763" s="54" t="s">
        <v>9494</v>
      </c>
      <c r="AX763" s="54" t="s">
        <v>47</v>
      </c>
      <c r="AY763" s="54" t="s">
        <v>47</v>
      </c>
      <c r="AZ763" s="54" t="s">
        <v>47</v>
      </c>
    </row>
    <row r="764" spans="1:52" ht="30" customHeight="1">
      <c r="A764" s="60" t="s">
        <v>1678</v>
      </c>
      <c r="B764" s="60" t="s">
        <v>1679</v>
      </c>
      <c r="C764" s="60" t="s">
        <v>71</v>
      </c>
      <c r="D764" s="61">
        <v>0.45</v>
      </c>
      <c r="E764" s="62"/>
      <c r="F764" s="63"/>
      <c r="G764" s="62"/>
      <c r="H764" s="63"/>
      <c r="I764" s="62"/>
      <c r="J764" s="63"/>
      <c r="K764" s="62"/>
      <c r="L764" s="63"/>
      <c r="M764" s="60" t="s">
        <v>1680</v>
      </c>
      <c r="N764" s="54" t="s">
        <v>8662</v>
      </c>
      <c r="O764" s="54" t="s">
        <v>8891</v>
      </c>
      <c r="P764" s="54" t="s">
        <v>55</v>
      </c>
      <c r="Q764" s="54" t="s">
        <v>56</v>
      </c>
      <c r="R764" s="54" t="s">
        <v>56</v>
      </c>
      <c r="AV764" s="54" t="s">
        <v>47</v>
      </c>
      <c r="AW764" s="54" t="s">
        <v>9495</v>
      </c>
      <c r="AX764" s="54" t="s">
        <v>47</v>
      </c>
      <c r="AY764" s="54" t="s">
        <v>47</v>
      </c>
      <c r="AZ764" s="54" t="s">
        <v>47</v>
      </c>
    </row>
    <row r="765" spans="1:52" ht="30" customHeight="1">
      <c r="A765" s="60" t="s">
        <v>1681</v>
      </c>
      <c r="B765" s="60" t="s">
        <v>1682</v>
      </c>
      <c r="C765" s="60" t="s">
        <v>71</v>
      </c>
      <c r="D765" s="61">
        <v>0.45</v>
      </c>
      <c r="E765" s="62"/>
      <c r="F765" s="63"/>
      <c r="G765" s="62"/>
      <c r="H765" s="63"/>
      <c r="I765" s="62"/>
      <c r="J765" s="63"/>
      <c r="K765" s="62"/>
      <c r="L765" s="63"/>
      <c r="M765" s="60" t="s">
        <v>1683</v>
      </c>
      <c r="N765" s="54" t="s">
        <v>8662</v>
      </c>
      <c r="O765" s="54" t="s">
        <v>8949</v>
      </c>
      <c r="P765" s="54" t="s">
        <v>55</v>
      </c>
      <c r="Q765" s="54" t="s">
        <v>56</v>
      </c>
      <c r="R765" s="54" t="s">
        <v>56</v>
      </c>
      <c r="AV765" s="54" t="s">
        <v>47</v>
      </c>
      <c r="AW765" s="54" t="s">
        <v>9496</v>
      </c>
      <c r="AX765" s="54" t="s">
        <v>47</v>
      </c>
      <c r="AY765" s="54" t="s">
        <v>47</v>
      </c>
      <c r="AZ765" s="54" t="s">
        <v>47</v>
      </c>
    </row>
    <row r="766" spans="1:52" ht="30" customHeight="1">
      <c r="A766" s="60" t="s">
        <v>1684</v>
      </c>
      <c r="B766" s="60" t="s">
        <v>47</v>
      </c>
      <c r="C766" s="60" t="s">
        <v>71</v>
      </c>
      <c r="D766" s="61">
        <v>0.45</v>
      </c>
      <c r="E766" s="62"/>
      <c r="F766" s="63"/>
      <c r="G766" s="62"/>
      <c r="H766" s="63"/>
      <c r="I766" s="62"/>
      <c r="J766" s="63"/>
      <c r="K766" s="62"/>
      <c r="L766" s="63"/>
      <c r="M766" s="60" t="s">
        <v>1685</v>
      </c>
      <c r="N766" s="54" t="s">
        <v>8662</v>
      </c>
      <c r="O766" s="54" t="s">
        <v>8952</v>
      </c>
      <c r="P766" s="54" t="s">
        <v>55</v>
      </c>
      <c r="Q766" s="54" t="s">
        <v>56</v>
      </c>
      <c r="R766" s="54" t="s">
        <v>56</v>
      </c>
      <c r="AV766" s="54" t="s">
        <v>47</v>
      </c>
      <c r="AW766" s="54" t="s">
        <v>9497</v>
      </c>
      <c r="AX766" s="54" t="s">
        <v>47</v>
      </c>
      <c r="AY766" s="54" t="s">
        <v>47</v>
      </c>
      <c r="AZ766" s="54" t="s">
        <v>47</v>
      </c>
    </row>
    <row r="767" spans="1:52" ht="30" customHeight="1">
      <c r="A767" s="60" t="s">
        <v>1267</v>
      </c>
      <c r="B767" s="60" t="s">
        <v>47</v>
      </c>
      <c r="C767" s="60" t="s">
        <v>47</v>
      </c>
      <c r="D767" s="61"/>
      <c r="E767" s="62"/>
      <c r="F767" s="63"/>
      <c r="G767" s="62"/>
      <c r="H767" s="63"/>
      <c r="I767" s="62"/>
      <c r="J767" s="63"/>
      <c r="K767" s="62"/>
      <c r="L767" s="63"/>
      <c r="M767" s="60" t="s">
        <v>47</v>
      </c>
      <c r="N767" s="54" t="s">
        <v>78</v>
      </c>
      <c r="O767" s="54" t="s">
        <v>78</v>
      </c>
      <c r="P767" s="54" t="s">
        <v>47</v>
      </c>
      <c r="Q767" s="54" t="s">
        <v>47</v>
      </c>
      <c r="R767" s="54" t="s">
        <v>47</v>
      </c>
      <c r="AV767" s="54" t="s">
        <v>47</v>
      </c>
      <c r="AW767" s="54" t="s">
        <v>47</v>
      </c>
      <c r="AX767" s="54" t="s">
        <v>47</v>
      </c>
      <c r="AY767" s="54" t="s">
        <v>47</v>
      </c>
      <c r="AZ767" s="54" t="s">
        <v>47</v>
      </c>
    </row>
    <row r="768" spans="1:52" ht="30" customHeight="1">
      <c r="A768" s="61"/>
      <c r="B768" s="61"/>
      <c r="C768" s="61"/>
      <c r="D768" s="61"/>
      <c r="E768" s="62"/>
      <c r="F768" s="63"/>
      <c r="G768" s="62"/>
      <c r="H768" s="63"/>
      <c r="I768" s="62"/>
      <c r="J768" s="63"/>
      <c r="K768" s="62"/>
      <c r="L768" s="63"/>
      <c r="M768" s="61"/>
    </row>
    <row r="769" spans="1:52" ht="30" customHeight="1">
      <c r="A769" s="55" t="s">
        <v>1686</v>
      </c>
      <c r="B769" s="56"/>
      <c r="C769" s="56"/>
      <c r="D769" s="56"/>
      <c r="E769" s="57"/>
      <c r="F769" s="58"/>
      <c r="G769" s="57"/>
      <c r="H769" s="58"/>
      <c r="I769" s="57"/>
      <c r="J769" s="58"/>
      <c r="K769" s="57"/>
      <c r="L769" s="58"/>
      <c r="M769" s="59"/>
      <c r="N769" s="54" t="s">
        <v>8062</v>
      </c>
    </row>
    <row r="770" spans="1:52" ht="30" customHeight="1">
      <c r="A770" s="60" t="s">
        <v>1664</v>
      </c>
      <c r="B770" s="60" t="s">
        <v>1264</v>
      </c>
      <c r="C770" s="60" t="s">
        <v>1265</v>
      </c>
      <c r="D770" s="61">
        <v>1.83E-2</v>
      </c>
      <c r="E770" s="62"/>
      <c r="F770" s="63"/>
      <c r="G770" s="62"/>
      <c r="H770" s="63"/>
      <c r="I770" s="62"/>
      <c r="J770" s="63"/>
      <c r="K770" s="62"/>
      <c r="L770" s="63"/>
      <c r="M770" s="60" t="s">
        <v>1665</v>
      </c>
      <c r="N770" s="54" t="s">
        <v>8062</v>
      </c>
      <c r="O770" s="54" t="s">
        <v>9477</v>
      </c>
      <c r="P770" s="54" t="s">
        <v>56</v>
      </c>
      <c r="Q770" s="54" t="s">
        <v>56</v>
      </c>
      <c r="R770" s="54" t="s">
        <v>55</v>
      </c>
      <c r="V770" s="50">
        <v>1</v>
      </c>
      <c r="W770" s="50">
        <v>2</v>
      </c>
      <c r="AV770" s="54" t="s">
        <v>47</v>
      </c>
      <c r="AW770" s="54" t="s">
        <v>9498</v>
      </c>
      <c r="AX770" s="54" t="s">
        <v>47</v>
      </c>
      <c r="AY770" s="54" t="s">
        <v>47</v>
      </c>
      <c r="AZ770" s="54" t="s">
        <v>47</v>
      </c>
    </row>
    <row r="771" spans="1:52" ht="30" customHeight="1">
      <c r="A771" s="60" t="s">
        <v>1520</v>
      </c>
      <c r="B771" s="60" t="s">
        <v>1264</v>
      </c>
      <c r="C771" s="60" t="s">
        <v>1265</v>
      </c>
      <c r="D771" s="61">
        <v>4.5999999999999999E-3</v>
      </c>
      <c r="E771" s="62"/>
      <c r="F771" s="63"/>
      <c r="G771" s="62"/>
      <c r="H771" s="63"/>
      <c r="I771" s="62"/>
      <c r="J771" s="63"/>
      <c r="K771" s="62"/>
      <c r="L771" s="63"/>
      <c r="M771" s="60" t="s">
        <v>1671</v>
      </c>
      <c r="N771" s="54" t="s">
        <v>8062</v>
      </c>
      <c r="O771" s="54" t="s">
        <v>9277</v>
      </c>
      <c r="P771" s="54" t="s">
        <v>56</v>
      </c>
      <c r="Q771" s="54" t="s">
        <v>56</v>
      </c>
      <c r="R771" s="54" t="s">
        <v>55</v>
      </c>
      <c r="V771" s="50">
        <v>1</v>
      </c>
      <c r="W771" s="50">
        <v>2</v>
      </c>
      <c r="AV771" s="54" t="s">
        <v>47</v>
      </c>
      <c r="AW771" s="54" t="s">
        <v>9499</v>
      </c>
      <c r="AX771" s="54" t="s">
        <v>47</v>
      </c>
      <c r="AY771" s="54" t="s">
        <v>47</v>
      </c>
      <c r="AZ771" s="54" t="s">
        <v>47</v>
      </c>
    </row>
    <row r="772" spans="1:52" ht="30" customHeight="1">
      <c r="A772" s="60" t="s">
        <v>1486</v>
      </c>
      <c r="B772" s="60" t="s">
        <v>1264</v>
      </c>
      <c r="C772" s="60" t="s">
        <v>1265</v>
      </c>
      <c r="D772" s="61">
        <v>4.5999999999999999E-3</v>
      </c>
      <c r="E772" s="62"/>
      <c r="F772" s="63"/>
      <c r="G772" s="62"/>
      <c r="H772" s="63"/>
      <c r="I772" s="62"/>
      <c r="J772" s="63"/>
      <c r="K772" s="62"/>
      <c r="L772" s="63"/>
      <c r="M772" s="60" t="s">
        <v>1487</v>
      </c>
      <c r="N772" s="54" t="s">
        <v>8062</v>
      </c>
      <c r="O772" s="54" t="s">
        <v>9232</v>
      </c>
      <c r="P772" s="54" t="s">
        <v>56</v>
      </c>
      <c r="Q772" s="54" t="s">
        <v>56</v>
      </c>
      <c r="R772" s="54" t="s">
        <v>55</v>
      </c>
      <c r="V772" s="50">
        <v>1</v>
      </c>
      <c r="W772" s="50">
        <v>2</v>
      </c>
      <c r="AV772" s="54" t="s">
        <v>47</v>
      </c>
      <c r="AW772" s="54" t="s">
        <v>9500</v>
      </c>
      <c r="AX772" s="54" t="s">
        <v>47</v>
      </c>
      <c r="AY772" s="54" t="s">
        <v>47</v>
      </c>
      <c r="AZ772" s="54" t="s">
        <v>47</v>
      </c>
    </row>
    <row r="773" spans="1:52" ht="30" customHeight="1">
      <c r="A773" s="60" t="s">
        <v>1366</v>
      </c>
      <c r="B773" s="60" t="s">
        <v>1264</v>
      </c>
      <c r="C773" s="60" t="s">
        <v>1265</v>
      </c>
      <c r="D773" s="61">
        <v>4.5999999999999999E-3</v>
      </c>
      <c r="E773" s="62"/>
      <c r="F773" s="63"/>
      <c r="G773" s="62"/>
      <c r="H773" s="63"/>
      <c r="I773" s="62"/>
      <c r="J773" s="63"/>
      <c r="K773" s="62"/>
      <c r="L773" s="63"/>
      <c r="M773" s="60" t="s">
        <v>1415</v>
      </c>
      <c r="N773" s="54" t="s">
        <v>8062</v>
      </c>
      <c r="O773" s="54" t="s">
        <v>9071</v>
      </c>
      <c r="P773" s="54" t="s">
        <v>56</v>
      </c>
      <c r="Q773" s="54" t="s">
        <v>56</v>
      </c>
      <c r="R773" s="54" t="s">
        <v>55</v>
      </c>
      <c r="V773" s="50">
        <v>1</v>
      </c>
      <c r="W773" s="50">
        <v>2</v>
      </c>
      <c r="AV773" s="54" t="s">
        <v>47</v>
      </c>
      <c r="AW773" s="54" t="s">
        <v>9501</v>
      </c>
      <c r="AX773" s="54" t="s">
        <v>47</v>
      </c>
      <c r="AY773" s="54" t="s">
        <v>47</v>
      </c>
      <c r="AZ773" s="54" t="s">
        <v>47</v>
      </c>
    </row>
    <row r="774" spans="1:52" ht="30" customHeight="1">
      <c r="A774" s="60" t="s">
        <v>1367</v>
      </c>
      <c r="B774" s="60" t="s">
        <v>1672</v>
      </c>
      <c r="C774" s="60" t="s">
        <v>352</v>
      </c>
      <c r="D774" s="61">
        <v>1</v>
      </c>
      <c r="E774" s="62"/>
      <c r="F774" s="63"/>
      <c r="G774" s="62"/>
      <c r="H774" s="63"/>
      <c r="I774" s="62"/>
      <c r="J774" s="63"/>
      <c r="K774" s="62"/>
      <c r="L774" s="63"/>
      <c r="M774" s="60" t="s">
        <v>47</v>
      </c>
      <c r="N774" s="54" t="s">
        <v>8062</v>
      </c>
      <c r="O774" s="54" t="s">
        <v>8795</v>
      </c>
      <c r="P774" s="54" t="s">
        <v>56</v>
      </c>
      <c r="Q774" s="54" t="s">
        <v>56</v>
      </c>
      <c r="R774" s="54" t="s">
        <v>56</v>
      </c>
      <c r="S774" s="50">
        <v>1</v>
      </c>
      <c r="T774" s="50">
        <v>2</v>
      </c>
      <c r="U774" s="50">
        <v>0.05</v>
      </c>
      <c r="AV774" s="54" t="s">
        <v>47</v>
      </c>
      <c r="AW774" s="54" t="s">
        <v>9502</v>
      </c>
      <c r="AX774" s="54" t="s">
        <v>47</v>
      </c>
      <c r="AY774" s="54" t="s">
        <v>47</v>
      </c>
      <c r="AZ774" s="54" t="s">
        <v>47</v>
      </c>
    </row>
    <row r="775" spans="1:52" ht="30" customHeight="1">
      <c r="A775" s="60" t="s">
        <v>1329</v>
      </c>
      <c r="B775" s="60" t="s">
        <v>1330</v>
      </c>
      <c r="C775" s="60" t="s">
        <v>1254</v>
      </c>
      <c r="D775" s="61">
        <v>3.6600000000000001E-2</v>
      </c>
      <c r="E775" s="62"/>
      <c r="F775" s="63"/>
      <c r="G775" s="62"/>
      <c r="H775" s="63"/>
      <c r="I775" s="62"/>
      <c r="J775" s="63"/>
      <c r="K775" s="62"/>
      <c r="L775" s="63"/>
      <c r="M775" s="60" t="s">
        <v>1331</v>
      </c>
      <c r="N775" s="54" t="s">
        <v>8062</v>
      </c>
      <c r="O775" s="54" t="s">
        <v>8847</v>
      </c>
      <c r="P775" s="54" t="s">
        <v>55</v>
      </c>
      <c r="Q775" s="54" t="s">
        <v>56</v>
      </c>
      <c r="R775" s="54" t="s">
        <v>56</v>
      </c>
      <c r="AV775" s="54" t="s">
        <v>47</v>
      </c>
      <c r="AW775" s="54" t="s">
        <v>9503</v>
      </c>
      <c r="AX775" s="54" t="s">
        <v>47</v>
      </c>
      <c r="AY775" s="54" t="s">
        <v>47</v>
      </c>
      <c r="AZ775" s="54" t="s">
        <v>47</v>
      </c>
    </row>
    <row r="776" spans="1:52" ht="30" customHeight="1">
      <c r="A776" s="60" t="s">
        <v>1673</v>
      </c>
      <c r="B776" s="60" t="s">
        <v>1672</v>
      </c>
      <c r="C776" s="60" t="s">
        <v>352</v>
      </c>
      <c r="D776" s="61">
        <v>1</v>
      </c>
      <c r="E776" s="62"/>
      <c r="F776" s="63"/>
      <c r="G776" s="62"/>
      <c r="H776" s="63"/>
      <c r="I776" s="62"/>
      <c r="J776" s="63"/>
      <c r="K776" s="62"/>
      <c r="L776" s="63"/>
      <c r="M776" s="60" t="s">
        <v>47</v>
      </c>
      <c r="N776" s="54" t="s">
        <v>8062</v>
      </c>
      <c r="O776" s="54" t="s">
        <v>9075</v>
      </c>
      <c r="P776" s="54" t="s">
        <v>56</v>
      </c>
      <c r="Q776" s="54" t="s">
        <v>56</v>
      </c>
      <c r="R776" s="54" t="s">
        <v>56</v>
      </c>
      <c r="S776" s="50">
        <v>1</v>
      </c>
      <c r="T776" s="50">
        <v>0</v>
      </c>
      <c r="U776" s="50">
        <v>0.05</v>
      </c>
      <c r="AV776" s="54" t="s">
        <v>47</v>
      </c>
      <c r="AW776" s="54" t="s">
        <v>9504</v>
      </c>
      <c r="AX776" s="54" t="s">
        <v>47</v>
      </c>
      <c r="AY776" s="54" t="s">
        <v>47</v>
      </c>
      <c r="AZ776" s="54" t="s">
        <v>47</v>
      </c>
    </row>
    <row r="777" spans="1:52" ht="30" customHeight="1">
      <c r="A777" s="60" t="s">
        <v>1267</v>
      </c>
      <c r="B777" s="60" t="s">
        <v>47</v>
      </c>
      <c r="C777" s="60" t="s">
        <v>47</v>
      </c>
      <c r="D777" s="61"/>
      <c r="E777" s="62"/>
      <c r="F777" s="63"/>
      <c r="G777" s="62"/>
      <c r="H777" s="63"/>
      <c r="I777" s="62"/>
      <c r="J777" s="63"/>
      <c r="K777" s="62"/>
      <c r="L777" s="63"/>
      <c r="M777" s="60" t="s">
        <v>47</v>
      </c>
      <c r="N777" s="54" t="s">
        <v>78</v>
      </c>
      <c r="O777" s="54" t="s">
        <v>78</v>
      </c>
      <c r="P777" s="54" t="s">
        <v>47</v>
      </c>
      <c r="Q777" s="54" t="s">
        <v>47</v>
      </c>
      <c r="R777" s="54" t="s">
        <v>47</v>
      </c>
      <c r="AV777" s="54" t="s">
        <v>47</v>
      </c>
      <c r="AW777" s="54" t="s">
        <v>47</v>
      </c>
      <c r="AX777" s="54" t="s">
        <v>47</v>
      </c>
      <c r="AY777" s="54" t="s">
        <v>47</v>
      </c>
      <c r="AZ777" s="54" t="s">
        <v>47</v>
      </c>
    </row>
    <row r="778" spans="1:52" ht="30" customHeight="1">
      <c r="A778" s="61"/>
      <c r="B778" s="61"/>
      <c r="C778" s="61"/>
      <c r="D778" s="61"/>
      <c r="E778" s="62"/>
      <c r="F778" s="63"/>
      <c r="G778" s="62"/>
      <c r="H778" s="63"/>
      <c r="I778" s="62"/>
      <c r="J778" s="63"/>
      <c r="K778" s="62"/>
      <c r="L778" s="63"/>
      <c r="M778" s="61"/>
    </row>
    <row r="779" spans="1:52" ht="30" customHeight="1">
      <c r="A779" s="55" t="s">
        <v>1687</v>
      </c>
      <c r="B779" s="56"/>
      <c r="C779" s="56"/>
      <c r="D779" s="56"/>
      <c r="E779" s="57"/>
      <c r="F779" s="58"/>
      <c r="G779" s="57"/>
      <c r="H779" s="58"/>
      <c r="I779" s="57"/>
      <c r="J779" s="58"/>
      <c r="K779" s="57"/>
      <c r="L779" s="58"/>
      <c r="M779" s="59"/>
      <c r="N779" s="54" t="s">
        <v>8064</v>
      </c>
    </row>
    <row r="780" spans="1:52" ht="30" customHeight="1">
      <c r="A780" s="60" t="s">
        <v>1664</v>
      </c>
      <c r="B780" s="60" t="s">
        <v>1264</v>
      </c>
      <c r="C780" s="60" t="s">
        <v>1265</v>
      </c>
      <c r="D780" s="61">
        <v>2.5600000000000001E-2</v>
      </c>
      <c r="E780" s="62"/>
      <c r="F780" s="63"/>
      <c r="G780" s="62"/>
      <c r="H780" s="63"/>
      <c r="I780" s="62"/>
      <c r="J780" s="63"/>
      <c r="K780" s="62"/>
      <c r="L780" s="63"/>
      <c r="M780" s="60" t="s">
        <v>1665</v>
      </c>
      <c r="N780" s="54" t="s">
        <v>8064</v>
      </c>
      <c r="O780" s="54" t="s">
        <v>9477</v>
      </c>
      <c r="P780" s="54" t="s">
        <v>56</v>
      </c>
      <c r="Q780" s="54" t="s">
        <v>56</v>
      </c>
      <c r="R780" s="54" t="s">
        <v>55</v>
      </c>
      <c r="V780" s="50">
        <v>1</v>
      </c>
      <c r="W780" s="50">
        <v>2</v>
      </c>
      <c r="AV780" s="54" t="s">
        <v>47</v>
      </c>
      <c r="AW780" s="54" t="s">
        <v>9505</v>
      </c>
      <c r="AX780" s="54" t="s">
        <v>47</v>
      </c>
      <c r="AY780" s="54" t="s">
        <v>47</v>
      </c>
      <c r="AZ780" s="54" t="s">
        <v>47</v>
      </c>
    </row>
    <row r="781" spans="1:52" ht="30" customHeight="1">
      <c r="A781" s="60" t="s">
        <v>1520</v>
      </c>
      <c r="B781" s="60" t="s">
        <v>1264</v>
      </c>
      <c r="C781" s="60" t="s">
        <v>1265</v>
      </c>
      <c r="D781" s="61">
        <v>6.4000000000000003E-3</v>
      </c>
      <c r="E781" s="62"/>
      <c r="F781" s="63"/>
      <c r="G781" s="62"/>
      <c r="H781" s="63"/>
      <c r="I781" s="62"/>
      <c r="J781" s="63"/>
      <c r="K781" s="62"/>
      <c r="L781" s="63"/>
      <c r="M781" s="60" t="s">
        <v>1671</v>
      </c>
      <c r="N781" s="54" t="s">
        <v>8064</v>
      </c>
      <c r="O781" s="54" t="s">
        <v>9277</v>
      </c>
      <c r="P781" s="54" t="s">
        <v>56</v>
      </c>
      <c r="Q781" s="54" t="s">
        <v>56</v>
      </c>
      <c r="R781" s="54" t="s">
        <v>55</v>
      </c>
      <c r="V781" s="50">
        <v>1</v>
      </c>
      <c r="W781" s="50">
        <v>2</v>
      </c>
      <c r="AV781" s="54" t="s">
        <v>47</v>
      </c>
      <c r="AW781" s="54" t="s">
        <v>9506</v>
      </c>
      <c r="AX781" s="54" t="s">
        <v>47</v>
      </c>
      <c r="AY781" s="54" t="s">
        <v>47</v>
      </c>
      <c r="AZ781" s="54" t="s">
        <v>47</v>
      </c>
    </row>
    <row r="782" spans="1:52" ht="30" customHeight="1">
      <c r="A782" s="60" t="s">
        <v>1486</v>
      </c>
      <c r="B782" s="60" t="s">
        <v>1264</v>
      </c>
      <c r="C782" s="60" t="s">
        <v>1265</v>
      </c>
      <c r="D782" s="61">
        <v>6.4000000000000003E-3</v>
      </c>
      <c r="E782" s="62"/>
      <c r="F782" s="63"/>
      <c r="G782" s="62"/>
      <c r="H782" s="63"/>
      <c r="I782" s="62"/>
      <c r="J782" s="63"/>
      <c r="K782" s="62"/>
      <c r="L782" s="63"/>
      <c r="M782" s="60" t="s">
        <v>1487</v>
      </c>
      <c r="N782" s="54" t="s">
        <v>8064</v>
      </c>
      <c r="O782" s="54" t="s">
        <v>9232</v>
      </c>
      <c r="P782" s="54" t="s">
        <v>56</v>
      </c>
      <c r="Q782" s="54" t="s">
        <v>56</v>
      </c>
      <c r="R782" s="54" t="s">
        <v>55</v>
      </c>
      <c r="V782" s="50">
        <v>1</v>
      </c>
      <c r="W782" s="50">
        <v>2</v>
      </c>
      <c r="AV782" s="54" t="s">
        <v>47</v>
      </c>
      <c r="AW782" s="54" t="s">
        <v>9507</v>
      </c>
      <c r="AX782" s="54" t="s">
        <v>47</v>
      </c>
      <c r="AY782" s="54" t="s">
        <v>47</v>
      </c>
      <c r="AZ782" s="54" t="s">
        <v>47</v>
      </c>
    </row>
    <row r="783" spans="1:52" ht="30" customHeight="1">
      <c r="A783" s="60" t="s">
        <v>1366</v>
      </c>
      <c r="B783" s="60" t="s">
        <v>1264</v>
      </c>
      <c r="C783" s="60" t="s">
        <v>1265</v>
      </c>
      <c r="D783" s="61">
        <v>6.4000000000000003E-3</v>
      </c>
      <c r="E783" s="62"/>
      <c r="F783" s="63"/>
      <c r="G783" s="62"/>
      <c r="H783" s="63"/>
      <c r="I783" s="62"/>
      <c r="J783" s="63"/>
      <c r="K783" s="62"/>
      <c r="L783" s="63"/>
      <c r="M783" s="60" t="s">
        <v>1415</v>
      </c>
      <c r="N783" s="54" t="s">
        <v>8064</v>
      </c>
      <c r="O783" s="54" t="s">
        <v>9071</v>
      </c>
      <c r="P783" s="54" t="s">
        <v>56</v>
      </c>
      <c r="Q783" s="54" t="s">
        <v>56</v>
      </c>
      <c r="R783" s="54" t="s">
        <v>55</v>
      </c>
      <c r="V783" s="50">
        <v>1</v>
      </c>
      <c r="W783" s="50">
        <v>2</v>
      </c>
      <c r="AV783" s="54" t="s">
        <v>47</v>
      </c>
      <c r="AW783" s="54" t="s">
        <v>9508</v>
      </c>
      <c r="AX783" s="54" t="s">
        <v>47</v>
      </c>
      <c r="AY783" s="54" t="s">
        <v>47</v>
      </c>
      <c r="AZ783" s="54" t="s">
        <v>47</v>
      </c>
    </row>
    <row r="784" spans="1:52" ht="30" customHeight="1">
      <c r="A784" s="60" t="s">
        <v>1367</v>
      </c>
      <c r="B784" s="60" t="s">
        <v>1672</v>
      </c>
      <c r="C784" s="60" t="s">
        <v>352</v>
      </c>
      <c r="D784" s="61">
        <v>1</v>
      </c>
      <c r="E784" s="62"/>
      <c r="F784" s="63"/>
      <c r="G784" s="62"/>
      <c r="H784" s="63"/>
      <c r="I784" s="62"/>
      <c r="J784" s="63"/>
      <c r="K784" s="62"/>
      <c r="L784" s="63"/>
      <c r="M784" s="60" t="s">
        <v>47</v>
      </c>
      <c r="N784" s="54" t="s">
        <v>8064</v>
      </c>
      <c r="O784" s="54" t="s">
        <v>8795</v>
      </c>
      <c r="P784" s="54" t="s">
        <v>56</v>
      </c>
      <c r="Q784" s="54" t="s">
        <v>56</v>
      </c>
      <c r="R784" s="54" t="s">
        <v>56</v>
      </c>
      <c r="S784" s="50">
        <v>1</v>
      </c>
      <c r="T784" s="50">
        <v>2</v>
      </c>
      <c r="U784" s="50">
        <v>0.05</v>
      </c>
      <c r="AV784" s="54" t="s">
        <v>47</v>
      </c>
      <c r="AW784" s="54" t="s">
        <v>9509</v>
      </c>
      <c r="AX784" s="54" t="s">
        <v>47</v>
      </c>
      <c r="AY784" s="54" t="s">
        <v>47</v>
      </c>
      <c r="AZ784" s="54" t="s">
        <v>47</v>
      </c>
    </row>
    <row r="785" spans="1:52" ht="30" customHeight="1">
      <c r="A785" s="60" t="s">
        <v>1329</v>
      </c>
      <c r="B785" s="60" t="s">
        <v>1330</v>
      </c>
      <c r="C785" s="60" t="s">
        <v>1254</v>
      </c>
      <c r="D785" s="61">
        <v>5.1299999999999998E-2</v>
      </c>
      <c r="E785" s="62"/>
      <c r="F785" s="63"/>
      <c r="G785" s="62"/>
      <c r="H785" s="63"/>
      <c r="I785" s="62"/>
      <c r="J785" s="63"/>
      <c r="K785" s="62"/>
      <c r="L785" s="63"/>
      <c r="M785" s="60" t="s">
        <v>1331</v>
      </c>
      <c r="N785" s="54" t="s">
        <v>8064</v>
      </c>
      <c r="O785" s="54" t="s">
        <v>8847</v>
      </c>
      <c r="P785" s="54" t="s">
        <v>55</v>
      </c>
      <c r="Q785" s="54" t="s">
        <v>56</v>
      </c>
      <c r="R785" s="54" t="s">
        <v>56</v>
      </c>
      <c r="AV785" s="54" t="s">
        <v>47</v>
      </c>
      <c r="AW785" s="54" t="s">
        <v>9510</v>
      </c>
      <c r="AX785" s="54" t="s">
        <v>47</v>
      </c>
      <c r="AY785" s="54" t="s">
        <v>47</v>
      </c>
      <c r="AZ785" s="54" t="s">
        <v>47</v>
      </c>
    </row>
    <row r="786" spans="1:52" ht="30" customHeight="1">
      <c r="A786" s="60" t="s">
        <v>1673</v>
      </c>
      <c r="B786" s="60" t="s">
        <v>1672</v>
      </c>
      <c r="C786" s="60" t="s">
        <v>352</v>
      </c>
      <c r="D786" s="61">
        <v>1</v>
      </c>
      <c r="E786" s="62"/>
      <c r="F786" s="63"/>
      <c r="G786" s="62"/>
      <c r="H786" s="63"/>
      <c r="I786" s="62"/>
      <c r="J786" s="63"/>
      <c r="K786" s="62"/>
      <c r="L786" s="63"/>
      <c r="M786" s="60" t="s">
        <v>47</v>
      </c>
      <c r="N786" s="54" t="s">
        <v>8064</v>
      </c>
      <c r="O786" s="54" t="s">
        <v>9075</v>
      </c>
      <c r="P786" s="54" t="s">
        <v>56</v>
      </c>
      <c r="Q786" s="54" t="s">
        <v>56</v>
      </c>
      <c r="R786" s="54" t="s">
        <v>56</v>
      </c>
      <c r="S786" s="50">
        <v>1</v>
      </c>
      <c r="T786" s="50">
        <v>0</v>
      </c>
      <c r="U786" s="50">
        <v>0.05</v>
      </c>
      <c r="AV786" s="54" t="s">
        <v>47</v>
      </c>
      <c r="AW786" s="54" t="s">
        <v>9511</v>
      </c>
      <c r="AX786" s="54" t="s">
        <v>47</v>
      </c>
      <c r="AY786" s="54" t="s">
        <v>47</v>
      </c>
      <c r="AZ786" s="54" t="s">
        <v>47</v>
      </c>
    </row>
    <row r="787" spans="1:52" ht="30" customHeight="1">
      <c r="A787" s="60" t="s">
        <v>1267</v>
      </c>
      <c r="B787" s="60" t="s">
        <v>47</v>
      </c>
      <c r="C787" s="60" t="s">
        <v>47</v>
      </c>
      <c r="D787" s="61"/>
      <c r="E787" s="62"/>
      <c r="F787" s="63"/>
      <c r="G787" s="62"/>
      <c r="H787" s="63"/>
      <c r="I787" s="62"/>
      <c r="J787" s="63"/>
      <c r="K787" s="62"/>
      <c r="L787" s="63"/>
      <c r="M787" s="60" t="s">
        <v>47</v>
      </c>
      <c r="N787" s="54" t="s">
        <v>78</v>
      </c>
      <c r="O787" s="54" t="s">
        <v>78</v>
      </c>
      <c r="P787" s="54" t="s">
        <v>47</v>
      </c>
      <c r="Q787" s="54" t="s">
        <v>47</v>
      </c>
      <c r="R787" s="54" t="s">
        <v>47</v>
      </c>
      <c r="AV787" s="54" t="s">
        <v>47</v>
      </c>
      <c r="AW787" s="54" t="s">
        <v>47</v>
      </c>
      <c r="AX787" s="54" t="s">
        <v>47</v>
      </c>
      <c r="AY787" s="54" t="s">
        <v>47</v>
      </c>
      <c r="AZ787" s="54" t="s">
        <v>47</v>
      </c>
    </row>
    <row r="788" spans="1:52" ht="30" customHeight="1">
      <c r="A788" s="61"/>
      <c r="B788" s="61"/>
      <c r="C788" s="61"/>
      <c r="D788" s="61"/>
      <c r="E788" s="62"/>
      <c r="F788" s="63"/>
      <c r="G788" s="62"/>
      <c r="H788" s="63"/>
      <c r="I788" s="62"/>
      <c r="J788" s="63"/>
      <c r="K788" s="62"/>
      <c r="L788" s="63"/>
      <c r="M788" s="61"/>
    </row>
    <row r="789" spans="1:52" ht="30" customHeight="1">
      <c r="A789" s="55" t="s">
        <v>1688</v>
      </c>
      <c r="B789" s="56"/>
      <c r="C789" s="56"/>
      <c r="D789" s="56"/>
      <c r="E789" s="57"/>
      <c r="F789" s="58"/>
      <c r="G789" s="57"/>
      <c r="H789" s="58"/>
      <c r="I789" s="57"/>
      <c r="J789" s="58"/>
      <c r="K789" s="57"/>
      <c r="L789" s="58"/>
      <c r="M789" s="59"/>
      <c r="N789" s="54" t="s">
        <v>8248</v>
      </c>
    </row>
    <row r="790" spans="1:52" ht="30" customHeight="1">
      <c r="A790" s="60" t="s">
        <v>1689</v>
      </c>
      <c r="B790" s="60" t="s">
        <v>47</v>
      </c>
      <c r="C790" s="60" t="s">
        <v>53</v>
      </c>
      <c r="D790" s="61">
        <v>1</v>
      </c>
      <c r="E790" s="62"/>
      <c r="F790" s="63"/>
      <c r="G790" s="62"/>
      <c r="H790" s="63"/>
      <c r="I790" s="62"/>
      <c r="J790" s="63"/>
      <c r="K790" s="62"/>
      <c r="L790" s="63"/>
      <c r="M790" s="60" t="s">
        <v>1690</v>
      </c>
      <c r="N790" s="54" t="s">
        <v>8248</v>
      </c>
      <c r="O790" s="54" t="s">
        <v>8898</v>
      </c>
      <c r="P790" s="54" t="s">
        <v>55</v>
      </c>
      <c r="Q790" s="54" t="s">
        <v>56</v>
      </c>
      <c r="R790" s="54" t="s">
        <v>56</v>
      </c>
      <c r="AV790" s="54" t="s">
        <v>47</v>
      </c>
      <c r="AW790" s="54" t="s">
        <v>9512</v>
      </c>
      <c r="AX790" s="54" t="s">
        <v>47</v>
      </c>
      <c r="AY790" s="54" t="s">
        <v>47</v>
      </c>
      <c r="AZ790" s="54" t="s">
        <v>47</v>
      </c>
    </row>
    <row r="791" spans="1:52" ht="30" customHeight="1">
      <c r="A791" s="60" t="s">
        <v>1691</v>
      </c>
      <c r="B791" s="60" t="s">
        <v>47</v>
      </c>
      <c r="C791" s="60" t="s">
        <v>53</v>
      </c>
      <c r="D791" s="61">
        <v>1</v>
      </c>
      <c r="E791" s="62"/>
      <c r="F791" s="63"/>
      <c r="G791" s="62"/>
      <c r="H791" s="63"/>
      <c r="I791" s="62"/>
      <c r="J791" s="63"/>
      <c r="K791" s="62"/>
      <c r="L791" s="63"/>
      <c r="M791" s="60" t="s">
        <v>1692</v>
      </c>
      <c r="N791" s="54" t="s">
        <v>8248</v>
      </c>
      <c r="O791" s="54" t="s">
        <v>8899</v>
      </c>
      <c r="P791" s="54" t="s">
        <v>55</v>
      </c>
      <c r="Q791" s="54" t="s">
        <v>56</v>
      </c>
      <c r="R791" s="54" t="s">
        <v>56</v>
      </c>
      <c r="AV791" s="54" t="s">
        <v>47</v>
      </c>
      <c r="AW791" s="54" t="s">
        <v>9513</v>
      </c>
      <c r="AX791" s="54" t="s">
        <v>47</v>
      </c>
      <c r="AY791" s="54" t="s">
        <v>47</v>
      </c>
      <c r="AZ791" s="54" t="s">
        <v>47</v>
      </c>
    </row>
    <row r="792" spans="1:52" ht="30" customHeight="1">
      <c r="A792" s="60" t="s">
        <v>1693</v>
      </c>
      <c r="B792" s="60" t="s">
        <v>1694</v>
      </c>
      <c r="C792" s="60" t="s">
        <v>53</v>
      </c>
      <c r="D792" s="61">
        <v>1</v>
      </c>
      <c r="E792" s="62"/>
      <c r="F792" s="63"/>
      <c r="G792" s="62"/>
      <c r="H792" s="63"/>
      <c r="I792" s="62"/>
      <c r="J792" s="63"/>
      <c r="K792" s="62"/>
      <c r="L792" s="63"/>
      <c r="M792" s="60" t="s">
        <v>1695</v>
      </c>
      <c r="N792" s="54" t="s">
        <v>8248</v>
      </c>
      <c r="O792" s="54" t="s">
        <v>8897</v>
      </c>
      <c r="P792" s="54" t="s">
        <v>55</v>
      </c>
      <c r="Q792" s="54" t="s">
        <v>56</v>
      </c>
      <c r="R792" s="54" t="s">
        <v>56</v>
      </c>
      <c r="AV792" s="54" t="s">
        <v>47</v>
      </c>
      <c r="AW792" s="54" t="s">
        <v>9514</v>
      </c>
      <c r="AX792" s="54" t="s">
        <v>47</v>
      </c>
      <c r="AY792" s="54" t="s">
        <v>47</v>
      </c>
      <c r="AZ792" s="54" t="s">
        <v>47</v>
      </c>
    </row>
    <row r="793" spans="1:52" ht="30" customHeight="1">
      <c r="A793" s="60" t="s">
        <v>1267</v>
      </c>
      <c r="B793" s="60" t="s">
        <v>47</v>
      </c>
      <c r="C793" s="60" t="s">
        <v>47</v>
      </c>
      <c r="D793" s="61"/>
      <c r="E793" s="62"/>
      <c r="F793" s="63"/>
      <c r="G793" s="62"/>
      <c r="H793" s="63"/>
      <c r="I793" s="62"/>
      <c r="J793" s="63"/>
      <c r="K793" s="62"/>
      <c r="L793" s="63"/>
      <c r="M793" s="60" t="s">
        <v>47</v>
      </c>
      <c r="N793" s="54" t="s">
        <v>78</v>
      </c>
      <c r="O793" s="54" t="s">
        <v>78</v>
      </c>
      <c r="P793" s="54" t="s">
        <v>47</v>
      </c>
      <c r="Q793" s="54" t="s">
        <v>47</v>
      </c>
      <c r="R793" s="54" t="s">
        <v>47</v>
      </c>
      <c r="AV793" s="54" t="s">
        <v>47</v>
      </c>
      <c r="AW793" s="54" t="s">
        <v>47</v>
      </c>
      <c r="AX793" s="54" t="s">
        <v>47</v>
      </c>
      <c r="AY793" s="54" t="s">
        <v>47</v>
      </c>
      <c r="AZ793" s="54" t="s">
        <v>47</v>
      </c>
    </row>
    <row r="794" spans="1:52" ht="30" customHeight="1">
      <c r="A794" s="61"/>
      <c r="B794" s="61"/>
      <c r="C794" s="61"/>
      <c r="D794" s="61"/>
      <c r="E794" s="62"/>
      <c r="F794" s="63"/>
      <c r="G794" s="62"/>
      <c r="H794" s="63"/>
      <c r="I794" s="62"/>
      <c r="J794" s="63"/>
      <c r="K794" s="62"/>
      <c r="L794" s="63"/>
      <c r="M794" s="61"/>
    </row>
    <row r="795" spans="1:52" ht="30" customHeight="1">
      <c r="A795" s="55" t="s">
        <v>1696</v>
      </c>
      <c r="B795" s="56"/>
      <c r="C795" s="56"/>
      <c r="D795" s="56"/>
      <c r="E795" s="57"/>
      <c r="F795" s="58"/>
      <c r="G795" s="57"/>
      <c r="H795" s="58"/>
      <c r="I795" s="57"/>
      <c r="J795" s="58"/>
      <c r="K795" s="57"/>
      <c r="L795" s="58"/>
      <c r="M795" s="59"/>
      <c r="N795" s="54" t="s">
        <v>8250</v>
      </c>
    </row>
    <row r="796" spans="1:52" ht="30" customHeight="1">
      <c r="A796" s="60" t="s">
        <v>1689</v>
      </c>
      <c r="B796" s="60" t="s">
        <v>47</v>
      </c>
      <c r="C796" s="60" t="s">
        <v>53</v>
      </c>
      <c r="D796" s="61">
        <v>1</v>
      </c>
      <c r="E796" s="62"/>
      <c r="F796" s="63"/>
      <c r="G796" s="62"/>
      <c r="H796" s="63"/>
      <c r="I796" s="62"/>
      <c r="J796" s="63"/>
      <c r="K796" s="62"/>
      <c r="L796" s="63"/>
      <c r="M796" s="60" t="s">
        <v>1690</v>
      </c>
      <c r="N796" s="54" t="s">
        <v>8250</v>
      </c>
      <c r="O796" s="54" t="s">
        <v>8898</v>
      </c>
      <c r="P796" s="54" t="s">
        <v>55</v>
      </c>
      <c r="Q796" s="54" t="s">
        <v>56</v>
      </c>
      <c r="R796" s="54" t="s">
        <v>56</v>
      </c>
      <c r="AV796" s="54" t="s">
        <v>47</v>
      </c>
      <c r="AW796" s="54" t="s">
        <v>9515</v>
      </c>
      <c r="AX796" s="54" t="s">
        <v>47</v>
      </c>
      <c r="AY796" s="54" t="s">
        <v>47</v>
      </c>
      <c r="AZ796" s="54" t="s">
        <v>47</v>
      </c>
    </row>
    <row r="797" spans="1:52" ht="30" customHeight="1">
      <c r="A797" s="60" t="s">
        <v>1691</v>
      </c>
      <c r="B797" s="60" t="s">
        <v>47</v>
      </c>
      <c r="C797" s="60" t="s">
        <v>53</v>
      </c>
      <c r="D797" s="61">
        <v>1</v>
      </c>
      <c r="E797" s="62"/>
      <c r="F797" s="63"/>
      <c r="G797" s="62"/>
      <c r="H797" s="63"/>
      <c r="I797" s="62"/>
      <c r="J797" s="63"/>
      <c r="K797" s="62"/>
      <c r="L797" s="63"/>
      <c r="M797" s="60" t="s">
        <v>1692</v>
      </c>
      <c r="N797" s="54" t="s">
        <v>8250</v>
      </c>
      <c r="O797" s="54" t="s">
        <v>8899</v>
      </c>
      <c r="P797" s="54" t="s">
        <v>55</v>
      </c>
      <c r="Q797" s="54" t="s">
        <v>56</v>
      </c>
      <c r="R797" s="54" t="s">
        <v>56</v>
      </c>
      <c r="AV797" s="54" t="s">
        <v>47</v>
      </c>
      <c r="AW797" s="54" t="s">
        <v>9516</v>
      </c>
      <c r="AX797" s="54" t="s">
        <v>47</v>
      </c>
      <c r="AY797" s="54" t="s">
        <v>47</v>
      </c>
      <c r="AZ797" s="54" t="s">
        <v>47</v>
      </c>
    </row>
    <row r="798" spans="1:52" ht="30" customHeight="1">
      <c r="A798" s="60" t="s">
        <v>1693</v>
      </c>
      <c r="B798" s="60" t="s">
        <v>1697</v>
      </c>
      <c r="C798" s="60" t="s">
        <v>53</v>
      </c>
      <c r="D798" s="61">
        <v>1</v>
      </c>
      <c r="E798" s="62"/>
      <c r="F798" s="63"/>
      <c r="G798" s="62"/>
      <c r="H798" s="63"/>
      <c r="I798" s="62"/>
      <c r="J798" s="63"/>
      <c r="K798" s="62"/>
      <c r="L798" s="63"/>
      <c r="M798" s="60" t="s">
        <v>1698</v>
      </c>
      <c r="N798" s="54" t="s">
        <v>8250</v>
      </c>
      <c r="O798" s="54" t="s">
        <v>8896</v>
      </c>
      <c r="P798" s="54" t="s">
        <v>55</v>
      </c>
      <c r="Q798" s="54" t="s">
        <v>56</v>
      </c>
      <c r="R798" s="54" t="s">
        <v>56</v>
      </c>
      <c r="AV798" s="54" t="s">
        <v>47</v>
      </c>
      <c r="AW798" s="54" t="s">
        <v>9517</v>
      </c>
      <c r="AX798" s="54" t="s">
        <v>47</v>
      </c>
      <c r="AY798" s="54" t="s">
        <v>47</v>
      </c>
      <c r="AZ798" s="54" t="s">
        <v>47</v>
      </c>
    </row>
    <row r="799" spans="1:52" ht="30" customHeight="1">
      <c r="A799" s="60" t="s">
        <v>1267</v>
      </c>
      <c r="B799" s="60" t="s">
        <v>47</v>
      </c>
      <c r="C799" s="60" t="s">
        <v>47</v>
      </c>
      <c r="D799" s="61"/>
      <c r="E799" s="62"/>
      <c r="F799" s="63"/>
      <c r="G799" s="62"/>
      <c r="H799" s="63"/>
      <c r="I799" s="62"/>
      <c r="J799" s="63"/>
      <c r="K799" s="62"/>
      <c r="L799" s="63"/>
      <c r="M799" s="60" t="s">
        <v>47</v>
      </c>
      <c r="N799" s="54" t="s">
        <v>78</v>
      </c>
      <c r="O799" s="54" t="s">
        <v>78</v>
      </c>
      <c r="P799" s="54" t="s">
        <v>47</v>
      </c>
      <c r="Q799" s="54" t="s">
        <v>47</v>
      </c>
      <c r="R799" s="54" t="s">
        <v>47</v>
      </c>
      <c r="AV799" s="54" t="s">
        <v>47</v>
      </c>
      <c r="AW799" s="54" t="s">
        <v>47</v>
      </c>
      <c r="AX799" s="54" t="s">
        <v>47</v>
      </c>
      <c r="AY799" s="54" t="s">
        <v>47</v>
      </c>
      <c r="AZ799" s="54" t="s">
        <v>47</v>
      </c>
    </row>
    <row r="800" spans="1:52" ht="30" customHeight="1">
      <c r="A800" s="61"/>
      <c r="B800" s="61"/>
      <c r="C800" s="61"/>
      <c r="D800" s="61"/>
      <c r="E800" s="62"/>
      <c r="F800" s="63"/>
      <c r="G800" s="62"/>
      <c r="H800" s="63"/>
      <c r="I800" s="62"/>
      <c r="J800" s="63"/>
      <c r="K800" s="62"/>
      <c r="L800" s="63"/>
      <c r="M800" s="61"/>
    </row>
    <row r="801" spans="1:52" ht="30" customHeight="1">
      <c r="A801" s="55" t="s">
        <v>1699</v>
      </c>
      <c r="B801" s="56"/>
      <c r="C801" s="56"/>
      <c r="D801" s="56"/>
      <c r="E801" s="57"/>
      <c r="F801" s="58"/>
      <c r="G801" s="57"/>
      <c r="H801" s="58"/>
      <c r="I801" s="57"/>
      <c r="J801" s="58"/>
      <c r="K801" s="57"/>
      <c r="L801" s="58"/>
      <c r="M801" s="59"/>
      <c r="N801" s="54" t="s">
        <v>8100</v>
      </c>
    </row>
    <row r="802" spans="1:52" ht="30" customHeight="1">
      <c r="A802" s="60" t="s">
        <v>1520</v>
      </c>
      <c r="B802" s="60" t="s">
        <v>1264</v>
      </c>
      <c r="C802" s="60" t="s">
        <v>1265</v>
      </c>
      <c r="D802" s="61">
        <v>0.151</v>
      </c>
      <c r="E802" s="62"/>
      <c r="F802" s="63"/>
      <c r="G802" s="62"/>
      <c r="H802" s="63"/>
      <c r="I802" s="62"/>
      <c r="J802" s="63"/>
      <c r="K802" s="62"/>
      <c r="L802" s="63"/>
      <c r="M802" s="60" t="s">
        <v>1671</v>
      </c>
      <c r="N802" s="54" t="s">
        <v>8100</v>
      </c>
      <c r="O802" s="54" t="s">
        <v>9277</v>
      </c>
      <c r="P802" s="54" t="s">
        <v>56</v>
      </c>
      <c r="Q802" s="54" t="s">
        <v>56</v>
      </c>
      <c r="R802" s="54" t="s">
        <v>55</v>
      </c>
      <c r="V802" s="50">
        <v>1</v>
      </c>
      <c r="AV802" s="54" t="s">
        <v>47</v>
      </c>
      <c r="AW802" s="54" t="s">
        <v>9518</v>
      </c>
      <c r="AX802" s="54" t="s">
        <v>47</v>
      </c>
      <c r="AY802" s="54" t="s">
        <v>47</v>
      </c>
      <c r="AZ802" s="54" t="s">
        <v>47</v>
      </c>
    </row>
    <row r="803" spans="1:52" ht="30" customHeight="1">
      <c r="A803" s="60" t="s">
        <v>1366</v>
      </c>
      <c r="B803" s="60" t="s">
        <v>1264</v>
      </c>
      <c r="C803" s="60" t="s">
        <v>1265</v>
      </c>
      <c r="D803" s="61">
        <v>0.11600000000000001</v>
      </c>
      <c r="E803" s="62"/>
      <c r="F803" s="63"/>
      <c r="G803" s="62"/>
      <c r="H803" s="63"/>
      <c r="I803" s="62"/>
      <c r="J803" s="63"/>
      <c r="K803" s="62"/>
      <c r="L803" s="63"/>
      <c r="M803" s="60" t="s">
        <v>1415</v>
      </c>
      <c r="N803" s="54" t="s">
        <v>8100</v>
      </c>
      <c r="O803" s="54" t="s">
        <v>9071</v>
      </c>
      <c r="P803" s="54" t="s">
        <v>56</v>
      </c>
      <c r="Q803" s="54" t="s">
        <v>56</v>
      </c>
      <c r="R803" s="54" t="s">
        <v>55</v>
      </c>
      <c r="V803" s="50">
        <v>1</v>
      </c>
      <c r="AV803" s="54" t="s">
        <v>47</v>
      </c>
      <c r="AW803" s="54" t="s">
        <v>9519</v>
      </c>
      <c r="AX803" s="54" t="s">
        <v>47</v>
      </c>
      <c r="AY803" s="54" t="s">
        <v>47</v>
      </c>
      <c r="AZ803" s="54" t="s">
        <v>47</v>
      </c>
    </row>
    <row r="804" spans="1:52" ht="30" customHeight="1">
      <c r="A804" s="60" t="s">
        <v>1367</v>
      </c>
      <c r="B804" s="60" t="s">
        <v>1631</v>
      </c>
      <c r="C804" s="60" t="s">
        <v>352</v>
      </c>
      <c r="D804" s="61">
        <v>1</v>
      </c>
      <c r="E804" s="62"/>
      <c r="F804" s="63"/>
      <c r="G804" s="62"/>
      <c r="H804" s="63"/>
      <c r="I804" s="62"/>
      <c r="J804" s="63"/>
      <c r="K804" s="62"/>
      <c r="L804" s="63"/>
      <c r="M804" s="60" t="s">
        <v>47</v>
      </c>
      <c r="N804" s="54" t="s">
        <v>8100</v>
      </c>
      <c r="O804" s="54" t="s">
        <v>8795</v>
      </c>
      <c r="P804" s="54" t="s">
        <v>56</v>
      </c>
      <c r="Q804" s="54" t="s">
        <v>56</v>
      </c>
      <c r="R804" s="54" t="s">
        <v>56</v>
      </c>
      <c r="S804" s="50">
        <v>1</v>
      </c>
      <c r="T804" s="50">
        <v>2</v>
      </c>
      <c r="U804" s="50">
        <v>0.03</v>
      </c>
      <c r="AV804" s="54" t="s">
        <v>47</v>
      </c>
      <c r="AW804" s="54" t="s">
        <v>9520</v>
      </c>
      <c r="AX804" s="54" t="s">
        <v>47</v>
      </c>
      <c r="AY804" s="54" t="s">
        <v>47</v>
      </c>
      <c r="AZ804" s="54" t="s">
        <v>47</v>
      </c>
    </row>
    <row r="805" spans="1:52" ht="30" customHeight="1">
      <c r="A805" s="60" t="s">
        <v>1700</v>
      </c>
      <c r="B805" s="60" t="s">
        <v>1701</v>
      </c>
      <c r="C805" s="60" t="s">
        <v>53</v>
      </c>
      <c r="D805" s="61">
        <v>1.04</v>
      </c>
      <c r="E805" s="62"/>
      <c r="F805" s="63"/>
      <c r="G805" s="62"/>
      <c r="H805" s="63"/>
      <c r="I805" s="62"/>
      <c r="J805" s="63"/>
      <c r="K805" s="62"/>
      <c r="L805" s="63"/>
      <c r="M805" s="60" t="s">
        <v>1702</v>
      </c>
      <c r="N805" s="54" t="s">
        <v>8100</v>
      </c>
      <c r="O805" s="54" t="s">
        <v>9521</v>
      </c>
      <c r="P805" s="54" t="s">
        <v>56</v>
      </c>
      <c r="Q805" s="54" t="s">
        <v>56</v>
      </c>
      <c r="R805" s="54" t="s">
        <v>55</v>
      </c>
      <c r="AV805" s="54" t="s">
        <v>47</v>
      </c>
      <c r="AW805" s="54" t="s">
        <v>9522</v>
      </c>
      <c r="AX805" s="54" t="s">
        <v>47</v>
      </c>
      <c r="AY805" s="54" t="s">
        <v>47</v>
      </c>
      <c r="AZ805" s="54" t="s">
        <v>47</v>
      </c>
    </row>
    <row r="806" spans="1:52" ht="30" customHeight="1">
      <c r="A806" s="60" t="s">
        <v>1703</v>
      </c>
      <c r="B806" s="60" t="s">
        <v>1704</v>
      </c>
      <c r="C806" s="60" t="s">
        <v>1410</v>
      </c>
      <c r="D806" s="61">
        <v>4.2000000000000003E-2</v>
      </c>
      <c r="E806" s="62"/>
      <c r="F806" s="63"/>
      <c r="G806" s="62"/>
      <c r="H806" s="63"/>
      <c r="I806" s="62"/>
      <c r="J806" s="63"/>
      <c r="K806" s="62"/>
      <c r="L806" s="63"/>
      <c r="M806" s="60" t="s">
        <v>1705</v>
      </c>
      <c r="N806" s="54" t="s">
        <v>8100</v>
      </c>
      <c r="O806" s="54" t="s">
        <v>9523</v>
      </c>
      <c r="P806" s="54" t="s">
        <v>56</v>
      </c>
      <c r="Q806" s="54" t="s">
        <v>56</v>
      </c>
      <c r="R806" s="54" t="s">
        <v>55</v>
      </c>
      <c r="AV806" s="54" t="s">
        <v>47</v>
      </c>
      <c r="AW806" s="54" t="s">
        <v>9524</v>
      </c>
      <c r="AX806" s="54" t="s">
        <v>47</v>
      </c>
      <c r="AY806" s="54" t="s">
        <v>47</v>
      </c>
      <c r="AZ806" s="54" t="s">
        <v>47</v>
      </c>
    </row>
    <row r="807" spans="1:52" ht="30" customHeight="1">
      <c r="A807" s="60" t="s">
        <v>1408</v>
      </c>
      <c r="B807" s="60" t="s">
        <v>1706</v>
      </c>
      <c r="C807" s="60" t="s">
        <v>1410</v>
      </c>
      <c r="D807" s="61">
        <v>0.21</v>
      </c>
      <c r="E807" s="62"/>
      <c r="F807" s="63"/>
      <c r="G807" s="62"/>
      <c r="H807" s="63"/>
      <c r="I807" s="62"/>
      <c r="J807" s="63"/>
      <c r="K807" s="62"/>
      <c r="L807" s="63"/>
      <c r="M807" s="60" t="s">
        <v>1707</v>
      </c>
      <c r="N807" s="54" t="s">
        <v>8100</v>
      </c>
      <c r="O807" s="54" t="s">
        <v>9525</v>
      </c>
      <c r="P807" s="54" t="s">
        <v>56</v>
      </c>
      <c r="Q807" s="54" t="s">
        <v>56</v>
      </c>
      <c r="R807" s="54" t="s">
        <v>55</v>
      </c>
      <c r="AV807" s="54" t="s">
        <v>47</v>
      </c>
      <c r="AW807" s="54" t="s">
        <v>9526</v>
      </c>
      <c r="AX807" s="54" t="s">
        <v>47</v>
      </c>
      <c r="AY807" s="54" t="s">
        <v>47</v>
      </c>
      <c r="AZ807" s="54" t="s">
        <v>47</v>
      </c>
    </row>
    <row r="808" spans="1:52" ht="30" customHeight="1">
      <c r="A808" s="60" t="s">
        <v>1267</v>
      </c>
      <c r="B808" s="60" t="s">
        <v>47</v>
      </c>
      <c r="C808" s="60" t="s">
        <v>47</v>
      </c>
      <c r="D808" s="61"/>
      <c r="E808" s="62"/>
      <c r="F808" s="63"/>
      <c r="G808" s="62"/>
      <c r="H808" s="63"/>
      <c r="I808" s="62"/>
      <c r="J808" s="63"/>
      <c r="K808" s="62"/>
      <c r="L808" s="63"/>
      <c r="M808" s="60" t="s">
        <v>47</v>
      </c>
      <c r="N808" s="54" t="s">
        <v>78</v>
      </c>
      <c r="O808" s="54" t="s">
        <v>78</v>
      </c>
      <c r="P808" s="54" t="s">
        <v>47</v>
      </c>
      <c r="Q808" s="54" t="s">
        <v>47</v>
      </c>
      <c r="R808" s="54" t="s">
        <v>47</v>
      </c>
      <c r="AV808" s="54" t="s">
        <v>47</v>
      </c>
      <c r="AW808" s="54" t="s">
        <v>47</v>
      </c>
      <c r="AX808" s="54" t="s">
        <v>47</v>
      </c>
      <c r="AY808" s="54" t="s">
        <v>47</v>
      </c>
      <c r="AZ808" s="54" t="s">
        <v>47</v>
      </c>
    </row>
    <row r="809" spans="1:52" ht="30" customHeight="1">
      <c r="A809" s="61"/>
      <c r="B809" s="61"/>
      <c r="C809" s="61"/>
      <c r="D809" s="61"/>
      <c r="E809" s="62"/>
      <c r="F809" s="63"/>
      <c r="G809" s="62"/>
      <c r="H809" s="63"/>
      <c r="I809" s="62"/>
      <c r="J809" s="63"/>
      <c r="K809" s="62"/>
      <c r="L809" s="63"/>
      <c r="M809" s="61"/>
    </row>
    <row r="810" spans="1:52" ht="30" customHeight="1">
      <c r="A810" s="55" t="s">
        <v>1708</v>
      </c>
      <c r="B810" s="56"/>
      <c r="C810" s="56"/>
      <c r="D810" s="56"/>
      <c r="E810" s="57"/>
      <c r="F810" s="58"/>
      <c r="G810" s="57"/>
      <c r="H810" s="58"/>
      <c r="I810" s="57"/>
      <c r="J810" s="58"/>
      <c r="K810" s="57"/>
      <c r="L810" s="58"/>
      <c r="M810" s="59"/>
      <c r="N810" s="54" t="s">
        <v>8884</v>
      </c>
    </row>
    <row r="811" spans="1:52" ht="30" customHeight="1">
      <c r="A811" s="60" t="s">
        <v>1712</v>
      </c>
      <c r="B811" s="60" t="s">
        <v>1264</v>
      </c>
      <c r="C811" s="60" t="s">
        <v>1265</v>
      </c>
      <c r="D811" s="61">
        <v>0.05</v>
      </c>
      <c r="E811" s="62"/>
      <c r="F811" s="63"/>
      <c r="G811" s="62"/>
      <c r="H811" s="63"/>
      <c r="I811" s="62"/>
      <c r="J811" s="63"/>
      <c r="K811" s="62"/>
      <c r="L811" s="63"/>
      <c r="M811" s="60" t="s">
        <v>1713</v>
      </c>
      <c r="N811" s="54" t="s">
        <v>8884</v>
      </c>
      <c r="O811" s="54" t="s">
        <v>9527</v>
      </c>
      <c r="P811" s="54" t="s">
        <v>56</v>
      </c>
      <c r="Q811" s="54" t="s">
        <v>56</v>
      </c>
      <c r="R811" s="54" t="s">
        <v>55</v>
      </c>
      <c r="V811" s="50">
        <v>1</v>
      </c>
      <c r="AV811" s="54" t="s">
        <v>47</v>
      </c>
      <c r="AW811" s="54" t="s">
        <v>9528</v>
      </c>
      <c r="AX811" s="54" t="s">
        <v>47</v>
      </c>
      <c r="AY811" s="54" t="s">
        <v>47</v>
      </c>
      <c r="AZ811" s="54" t="s">
        <v>47</v>
      </c>
    </row>
    <row r="812" spans="1:52" ht="30" customHeight="1">
      <c r="A812" s="60" t="s">
        <v>1520</v>
      </c>
      <c r="B812" s="60" t="s">
        <v>1264</v>
      </c>
      <c r="C812" s="60" t="s">
        <v>1265</v>
      </c>
      <c r="D812" s="61">
        <v>0.02</v>
      </c>
      <c r="E812" s="62"/>
      <c r="F812" s="63"/>
      <c r="G812" s="62"/>
      <c r="H812" s="63"/>
      <c r="I812" s="62"/>
      <c r="J812" s="63"/>
      <c r="K812" s="62"/>
      <c r="L812" s="63"/>
      <c r="M812" s="60" t="s">
        <v>1671</v>
      </c>
      <c r="N812" s="54" t="s">
        <v>8884</v>
      </c>
      <c r="O812" s="54" t="s">
        <v>9277</v>
      </c>
      <c r="P812" s="54" t="s">
        <v>56</v>
      </c>
      <c r="Q812" s="54" t="s">
        <v>56</v>
      </c>
      <c r="R812" s="54" t="s">
        <v>55</v>
      </c>
      <c r="V812" s="50">
        <v>1</v>
      </c>
      <c r="AV812" s="54" t="s">
        <v>47</v>
      </c>
      <c r="AW812" s="54" t="s">
        <v>9529</v>
      </c>
      <c r="AX812" s="54" t="s">
        <v>47</v>
      </c>
      <c r="AY812" s="54" t="s">
        <v>47</v>
      </c>
      <c r="AZ812" s="54" t="s">
        <v>47</v>
      </c>
    </row>
    <row r="813" spans="1:52" ht="30" customHeight="1">
      <c r="A813" s="60" t="s">
        <v>1367</v>
      </c>
      <c r="B813" s="60" t="s">
        <v>1368</v>
      </c>
      <c r="C813" s="60" t="s">
        <v>352</v>
      </c>
      <c r="D813" s="61">
        <v>1</v>
      </c>
      <c r="E813" s="62"/>
      <c r="F813" s="63"/>
      <c r="G813" s="62"/>
      <c r="H813" s="63"/>
      <c r="I813" s="62"/>
      <c r="J813" s="63"/>
      <c r="K813" s="62"/>
      <c r="L813" s="63"/>
      <c r="M813" s="60" t="s">
        <v>47</v>
      </c>
      <c r="N813" s="54" t="s">
        <v>8884</v>
      </c>
      <c r="O813" s="54" t="s">
        <v>8795</v>
      </c>
      <c r="P813" s="54" t="s">
        <v>56</v>
      </c>
      <c r="Q813" s="54" t="s">
        <v>56</v>
      </c>
      <c r="R813" s="54" t="s">
        <v>56</v>
      </c>
      <c r="S813" s="50">
        <v>1</v>
      </c>
      <c r="T813" s="50">
        <v>2</v>
      </c>
      <c r="U813" s="50">
        <v>0.02</v>
      </c>
      <c r="AV813" s="54" t="s">
        <v>47</v>
      </c>
      <c r="AW813" s="54" t="s">
        <v>9530</v>
      </c>
      <c r="AX813" s="54" t="s">
        <v>47</v>
      </c>
      <c r="AY813" s="54" t="s">
        <v>47</v>
      </c>
      <c r="AZ813" s="54" t="s">
        <v>47</v>
      </c>
    </row>
    <row r="814" spans="1:52" ht="30" customHeight="1">
      <c r="A814" s="60" t="s">
        <v>1267</v>
      </c>
      <c r="B814" s="60" t="s">
        <v>47</v>
      </c>
      <c r="C814" s="60" t="s">
        <v>47</v>
      </c>
      <c r="D814" s="61"/>
      <c r="E814" s="62"/>
      <c r="F814" s="63"/>
      <c r="G814" s="62"/>
      <c r="H814" s="63"/>
      <c r="I814" s="62"/>
      <c r="J814" s="63"/>
      <c r="K814" s="62"/>
      <c r="L814" s="63"/>
      <c r="M814" s="60" t="s">
        <v>47</v>
      </c>
      <c r="N814" s="54" t="s">
        <v>78</v>
      </c>
      <c r="O814" s="54" t="s">
        <v>78</v>
      </c>
      <c r="P814" s="54" t="s">
        <v>47</v>
      </c>
      <c r="Q814" s="54" t="s">
        <v>47</v>
      </c>
      <c r="R814" s="54" t="s">
        <v>47</v>
      </c>
      <c r="AV814" s="54" t="s">
        <v>47</v>
      </c>
      <c r="AW814" s="54" t="s">
        <v>47</v>
      </c>
      <c r="AX814" s="54" t="s">
        <v>47</v>
      </c>
      <c r="AY814" s="54" t="s">
        <v>47</v>
      </c>
      <c r="AZ814" s="54" t="s">
        <v>47</v>
      </c>
    </row>
    <row r="815" spans="1:52" ht="30" customHeight="1">
      <c r="A815" s="61"/>
      <c r="B815" s="61"/>
      <c r="C815" s="61"/>
      <c r="D815" s="61"/>
      <c r="E815" s="62"/>
      <c r="F815" s="63"/>
      <c r="G815" s="62"/>
      <c r="H815" s="63"/>
      <c r="I815" s="62"/>
      <c r="J815" s="63"/>
      <c r="K815" s="62"/>
      <c r="L815" s="63"/>
      <c r="M815" s="61"/>
    </row>
    <row r="816" spans="1:52" ht="30" customHeight="1">
      <c r="A816" s="55" t="s">
        <v>1714</v>
      </c>
      <c r="B816" s="56"/>
      <c r="C816" s="56"/>
      <c r="D816" s="56"/>
      <c r="E816" s="57"/>
      <c r="F816" s="58"/>
      <c r="G816" s="57"/>
      <c r="H816" s="58"/>
      <c r="I816" s="57"/>
      <c r="J816" s="58"/>
      <c r="K816" s="57"/>
      <c r="L816" s="58"/>
      <c r="M816" s="59"/>
      <c r="N816" s="54" t="s">
        <v>8102</v>
      </c>
    </row>
    <row r="817" spans="1:52" ht="30" customHeight="1">
      <c r="A817" s="60" t="s">
        <v>1715</v>
      </c>
      <c r="B817" s="60" t="s">
        <v>1264</v>
      </c>
      <c r="C817" s="60" t="s">
        <v>1265</v>
      </c>
      <c r="D817" s="61">
        <v>0.12</v>
      </c>
      <c r="E817" s="62"/>
      <c r="F817" s="63"/>
      <c r="G817" s="62"/>
      <c r="H817" s="63"/>
      <c r="I817" s="62"/>
      <c r="J817" s="63"/>
      <c r="K817" s="62"/>
      <c r="L817" s="63"/>
      <c r="M817" s="60" t="s">
        <v>1716</v>
      </c>
      <c r="N817" s="54" t="s">
        <v>8102</v>
      </c>
      <c r="O817" s="54" t="s">
        <v>9531</v>
      </c>
      <c r="P817" s="54" t="s">
        <v>56</v>
      </c>
      <c r="Q817" s="54" t="s">
        <v>56</v>
      </c>
      <c r="R817" s="54" t="s">
        <v>55</v>
      </c>
      <c r="V817" s="50">
        <v>1</v>
      </c>
      <c r="AV817" s="54" t="s">
        <v>47</v>
      </c>
      <c r="AW817" s="54" t="s">
        <v>9532</v>
      </c>
      <c r="AX817" s="54" t="s">
        <v>47</v>
      </c>
      <c r="AY817" s="54" t="s">
        <v>47</v>
      </c>
      <c r="AZ817" s="54" t="s">
        <v>47</v>
      </c>
    </row>
    <row r="818" spans="1:52" ht="30" customHeight="1">
      <c r="A818" s="60" t="s">
        <v>1366</v>
      </c>
      <c r="B818" s="60" t="s">
        <v>1264</v>
      </c>
      <c r="C818" s="60" t="s">
        <v>1265</v>
      </c>
      <c r="D818" s="61">
        <v>0.04</v>
      </c>
      <c r="E818" s="62"/>
      <c r="F818" s="63"/>
      <c r="G818" s="62"/>
      <c r="H818" s="63"/>
      <c r="I818" s="62"/>
      <c r="J818" s="63"/>
      <c r="K818" s="62"/>
      <c r="L818" s="63"/>
      <c r="M818" s="60" t="s">
        <v>1415</v>
      </c>
      <c r="N818" s="54" t="s">
        <v>8102</v>
      </c>
      <c r="O818" s="54" t="s">
        <v>9071</v>
      </c>
      <c r="P818" s="54" t="s">
        <v>56</v>
      </c>
      <c r="Q818" s="54" t="s">
        <v>56</v>
      </c>
      <c r="R818" s="54" t="s">
        <v>55</v>
      </c>
      <c r="V818" s="50">
        <v>1</v>
      </c>
      <c r="AV818" s="54" t="s">
        <v>47</v>
      </c>
      <c r="AW818" s="54" t="s">
        <v>9533</v>
      </c>
      <c r="AX818" s="54" t="s">
        <v>47</v>
      </c>
      <c r="AY818" s="54" t="s">
        <v>47</v>
      </c>
      <c r="AZ818" s="54" t="s">
        <v>47</v>
      </c>
    </row>
    <row r="819" spans="1:52" ht="30" customHeight="1">
      <c r="A819" s="60" t="s">
        <v>1367</v>
      </c>
      <c r="B819" s="60" t="s">
        <v>1368</v>
      </c>
      <c r="C819" s="60" t="s">
        <v>352</v>
      </c>
      <c r="D819" s="61">
        <v>1</v>
      </c>
      <c r="E819" s="62"/>
      <c r="F819" s="63"/>
      <c r="G819" s="62"/>
      <c r="H819" s="63"/>
      <c r="I819" s="62"/>
      <c r="J819" s="63"/>
      <c r="K819" s="62"/>
      <c r="L819" s="63"/>
      <c r="M819" s="60" t="s">
        <v>47</v>
      </c>
      <c r="N819" s="54" t="s">
        <v>8102</v>
      </c>
      <c r="O819" s="54" t="s">
        <v>8795</v>
      </c>
      <c r="P819" s="54" t="s">
        <v>56</v>
      </c>
      <c r="Q819" s="54" t="s">
        <v>56</v>
      </c>
      <c r="R819" s="54" t="s">
        <v>56</v>
      </c>
      <c r="S819" s="50">
        <v>1</v>
      </c>
      <c r="T819" s="50">
        <v>2</v>
      </c>
      <c r="U819" s="50">
        <v>0.02</v>
      </c>
      <c r="AV819" s="54" t="s">
        <v>47</v>
      </c>
      <c r="AW819" s="54" t="s">
        <v>9534</v>
      </c>
      <c r="AX819" s="54" t="s">
        <v>47</v>
      </c>
      <c r="AY819" s="54" t="s">
        <v>47</v>
      </c>
      <c r="AZ819" s="54" t="s">
        <v>47</v>
      </c>
    </row>
    <row r="820" spans="1:52" ht="30" customHeight="1">
      <c r="A820" s="60" t="s">
        <v>1087</v>
      </c>
      <c r="B820" s="60" t="s">
        <v>1717</v>
      </c>
      <c r="C820" s="60" t="s">
        <v>1464</v>
      </c>
      <c r="D820" s="61">
        <v>78.75</v>
      </c>
      <c r="E820" s="62"/>
      <c r="F820" s="63"/>
      <c r="G820" s="62"/>
      <c r="H820" s="63"/>
      <c r="I820" s="62"/>
      <c r="J820" s="63"/>
      <c r="K820" s="62"/>
      <c r="L820" s="63"/>
      <c r="M820" s="60" t="s">
        <v>1718</v>
      </c>
      <c r="N820" s="54" t="s">
        <v>8102</v>
      </c>
      <c r="O820" s="54" t="s">
        <v>9535</v>
      </c>
      <c r="P820" s="54" t="s">
        <v>56</v>
      </c>
      <c r="Q820" s="54" t="s">
        <v>56</v>
      </c>
      <c r="R820" s="54" t="s">
        <v>55</v>
      </c>
      <c r="AV820" s="54" t="s">
        <v>47</v>
      </c>
      <c r="AW820" s="54" t="s">
        <v>9536</v>
      </c>
      <c r="AX820" s="54" t="s">
        <v>47</v>
      </c>
      <c r="AY820" s="54" t="s">
        <v>47</v>
      </c>
      <c r="AZ820" s="54" t="s">
        <v>47</v>
      </c>
    </row>
    <row r="821" spans="1:52" ht="30" customHeight="1">
      <c r="A821" s="60" t="s">
        <v>1675</v>
      </c>
      <c r="B821" s="60" t="s">
        <v>1676</v>
      </c>
      <c r="C821" s="60" t="s">
        <v>168</v>
      </c>
      <c r="D821" s="61">
        <v>1.9E-2</v>
      </c>
      <c r="E821" s="62"/>
      <c r="F821" s="63"/>
      <c r="G821" s="62"/>
      <c r="H821" s="63"/>
      <c r="I821" s="62"/>
      <c r="J821" s="63"/>
      <c r="K821" s="62"/>
      <c r="L821" s="63"/>
      <c r="M821" s="60" t="s">
        <v>1677</v>
      </c>
      <c r="N821" s="54" t="s">
        <v>8102</v>
      </c>
      <c r="O821" s="54" t="s">
        <v>8887</v>
      </c>
      <c r="P821" s="54" t="s">
        <v>55</v>
      </c>
      <c r="Q821" s="54" t="s">
        <v>56</v>
      </c>
      <c r="R821" s="54" t="s">
        <v>56</v>
      </c>
      <c r="AV821" s="54" t="s">
        <v>47</v>
      </c>
      <c r="AW821" s="54" t="s">
        <v>9537</v>
      </c>
      <c r="AX821" s="54" t="s">
        <v>47</v>
      </c>
      <c r="AY821" s="54" t="s">
        <v>47</v>
      </c>
      <c r="AZ821" s="54" t="s">
        <v>47</v>
      </c>
    </row>
    <row r="822" spans="1:52" ht="30" customHeight="1">
      <c r="A822" s="60" t="s">
        <v>1267</v>
      </c>
      <c r="B822" s="60" t="s">
        <v>47</v>
      </c>
      <c r="C822" s="60" t="s">
        <v>47</v>
      </c>
      <c r="D822" s="61"/>
      <c r="E822" s="62"/>
      <c r="F822" s="63"/>
      <c r="G822" s="62"/>
      <c r="H822" s="63"/>
      <c r="I822" s="62"/>
      <c r="J822" s="63"/>
      <c r="K822" s="62"/>
      <c r="L822" s="63"/>
      <c r="M822" s="60" t="s">
        <v>47</v>
      </c>
      <c r="N822" s="54" t="s">
        <v>78</v>
      </c>
      <c r="O822" s="54" t="s">
        <v>78</v>
      </c>
      <c r="P822" s="54" t="s">
        <v>47</v>
      </c>
      <c r="Q822" s="54" t="s">
        <v>47</v>
      </c>
      <c r="R822" s="54" t="s">
        <v>47</v>
      </c>
      <c r="AV822" s="54" t="s">
        <v>47</v>
      </c>
      <c r="AW822" s="54" t="s">
        <v>47</v>
      </c>
      <c r="AX822" s="54" t="s">
        <v>47</v>
      </c>
      <c r="AY822" s="54" t="s">
        <v>47</v>
      </c>
      <c r="AZ822" s="54" t="s">
        <v>47</v>
      </c>
    </row>
    <row r="823" spans="1:52" ht="30" customHeight="1">
      <c r="A823" s="61"/>
      <c r="B823" s="61"/>
      <c r="C823" s="61"/>
      <c r="D823" s="61"/>
      <c r="E823" s="62"/>
      <c r="F823" s="63"/>
      <c r="G823" s="62"/>
      <c r="H823" s="63"/>
      <c r="I823" s="62"/>
      <c r="J823" s="63"/>
      <c r="K823" s="62"/>
      <c r="L823" s="63"/>
      <c r="M823" s="61"/>
    </row>
    <row r="824" spans="1:52" ht="30" customHeight="1">
      <c r="A824" s="55" t="s">
        <v>1719</v>
      </c>
      <c r="B824" s="56"/>
      <c r="C824" s="56"/>
      <c r="D824" s="56"/>
      <c r="E824" s="57"/>
      <c r="F824" s="58"/>
      <c r="G824" s="57"/>
      <c r="H824" s="58"/>
      <c r="I824" s="57"/>
      <c r="J824" s="58"/>
      <c r="K824" s="57"/>
      <c r="L824" s="58"/>
      <c r="M824" s="59"/>
      <c r="N824" s="54" t="s">
        <v>8104</v>
      </c>
    </row>
    <row r="825" spans="1:52" ht="30" customHeight="1">
      <c r="A825" s="60" t="s">
        <v>1715</v>
      </c>
      <c r="B825" s="60" t="s">
        <v>1264</v>
      </c>
      <c r="C825" s="60" t="s">
        <v>1265</v>
      </c>
      <c r="D825" s="61">
        <v>0.2</v>
      </c>
      <c r="E825" s="62"/>
      <c r="F825" s="63"/>
      <c r="G825" s="62"/>
      <c r="H825" s="63"/>
      <c r="I825" s="62"/>
      <c r="J825" s="63"/>
      <c r="K825" s="62"/>
      <c r="L825" s="63"/>
      <c r="M825" s="60" t="s">
        <v>1716</v>
      </c>
      <c r="N825" s="54" t="s">
        <v>8104</v>
      </c>
      <c r="O825" s="54" t="s">
        <v>9531</v>
      </c>
      <c r="P825" s="54" t="s">
        <v>56</v>
      </c>
      <c r="Q825" s="54" t="s">
        <v>56</v>
      </c>
      <c r="R825" s="54" t="s">
        <v>55</v>
      </c>
      <c r="V825" s="50">
        <v>1</v>
      </c>
      <c r="AV825" s="54" t="s">
        <v>47</v>
      </c>
      <c r="AW825" s="54" t="s">
        <v>9538</v>
      </c>
      <c r="AX825" s="54" t="s">
        <v>47</v>
      </c>
      <c r="AY825" s="54" t="s">
        <v>47</v>
      </c>
      <c r="AZ825" s="54" t="s">
        <v>47</v>
      </c>
    </row>
    <row r="826" spans="1:52" ht="30" customHeight="1">
      <c r="A826" s="60" t="s">
        <v>1366</v>
      </c>
      <c r="B826" s="60" t="s">
        <v>1264</v>
      </c>
      <c r="C826" s="60" t="s">
        <v>1265</v>
      </c>
      <c r="D826" s="61">
        <v>6.7000000000000004E-2</v>
      </c>
      <c r="E826" s="62"/>
      <c r="F826" s="63"/>
      <c r="G826" s="62"/>
      <c r="H826" s="63"/>
      <c r="I826" s="62"/>
      <c r="J826" s="63"/>
      <c r="K826" s="62"/>
      <c r="L826" s="63"/>
      <c r="M826" s="60" t="s">
        <v>1415</v>
      </c>
      <c r="N826" s="54" t="s">
        <v>8104</v>
      </c>
      <c r="O826" s="54" t="s">
        <v>9071</v>
      </c>
      <c r="P826" s="54" t="s">
        <v>56</v>
      </c>
      <c r="Q826" s="54" t="s">
        <v>56</v>
      </c>
      <c r="R826" s="54" t="s">
        <v>55</v>
      </c>
      <c r="V826" s="50">
        <v>1</v>
      </c>
      <c r="AV826" s="54" t="s">
        <v>47</v>
      </c>
      <c r="AW826" s="54" t="s">
        <v>9539</v>
      </c>
      <c r="AX826" s="54" t="s">
        <v>47</v>
      </c>
      <c r="AY826" s="54" t="s">
        <v>47</v>
      </c>
      <c r="AZ826" s="54" t="s">
        <v>47</v>
      </c>
    </row>
    <row r="827" spans="1:52" ht="30" customHeight="1">
      <c r="A827" s="60" t="s">
        <v>1367</v>
      </c>
      <c r="B827" s="60" t="s">
        <v>1368</v>
      </c>
      <c r="C827" s="60" t="s">
        <v>352</v>
      </c>
      <c r="D827" s="61">
        <v>1</v>
      </c>
      <c r="E827" s="62"/>
      <c r="F827" s="63"/>
      <c r="G827" s="62"/>
      <c r="H827" s="63"/>
      <c r="I827" s="62"/>
      <c r="J827" s="63"/>
      <c r="K827" s="62"/>
      <c r="L827" s="63"/>
      <c r="M827" s="60" t="s">
        <v>47</v>
      </c>
      <c r="N827" s="54" t="s">
        <v>8104</v>
      </c>
      <c r="O827" s="54" t="s">
        <v>8795</v>
      </c>
      <c r="P827" s="54" t="s">
        <v>56</v>
      </c>
      <c r="Q827" s="54" t="s">
        <v>56</v>
      </c>
      <c r="R827" s="54" t="s">
        <v>56</v>
      </c>
      <c r="S827" s="50">
        <v>1</v>
      </c>
      <c r="T827" s="50">
        <v>2</v>
      </c>
      <c r="U827" s="50">
        <v>0.02</v>
      </c>
      <c r="AV827" s="54" t="s">
        <v>47</v>
      </c>
      <c r="AW827" s="54" t="s">
        <v>9540</v>
      </c>
      <c r="AX827" s="54" t="s">
        <v>47</v>
      </c>
      <c r="AY827" s="54" t="s">
        <v>47</v>
      </c>
      <c r="AZ827" s="54" t="s">
        <v>47</v>
      </c>
    </row>
    <row r="828" spans="1:52" ht="30" customHeight="1">
      <c r="A828" s="60" t="s">
        <v>1087</v>
      </c>
      <c r="B828" s="60" t="s">
        <v>1717</v>
      </c>
      <c r="C828" s="60" t="s">
        <v>1464</v>
      </c>
      <c r="D828" s="61">
        <v>156.44999999999999</v>
      </c>
      <c r="E828" s="62"/>
      <c r="F828" s="63"/>
      <c r="G828" s="62"/>
      <c r="H828" s="63"/>
      <c r="I828" s="62"/>
      <c r="J828" s="63"/>
      <c r="K828" s="62"/>
      <c r="L828" s="63"/>
      <c r="M828" s="60" t="s">
        <v>1718</v>
      </c>
      <c r="N828" s="54" t="s">
        <v>8104</v>
      </c>
      <c r="O828" s="54" t="s">
        <v>9535</v>
      </c>
      <c r="P828" s="54" t="s">
        <v>56</v>
      </c>
      <c r="Q828" s="54" t="s">
        <v>56</v>
      </c>
      <c r="R828" s="54" t="s">
        <v>55</v>
      </c>
      <c r="AV828" s="54" t="s">
        <v>47</v>
      </c>
      <c r="AW828" s="54" t="s">
        <v>9541</v>
      </c>
      <c r="AX828" s="54" t="s">
        <v>47</v>
      </c>
      <c r="AY828" s="54" t="s">
        <v>47</v>
      </c>
      <c r="AZ828" s="54" t="s">
        <v>47</v>
      </c>
    </row>
    <row r="829" spans="1:52" ht="30" customHeight="1">
      <c r="A829" s="60" t="s">
        <v>1675</v>
      </c>
      <c r="B829" s="60" t="s">
        <v>1676</v>
      </c>
      <c r="C829" s="60" t="s">
        <v>168</v>
      </c>
      <c r="D829" s="61">
        <v>4.9000000000000002E-2</v>
      </c>
      <c r="E829" s="62"/>
      <c r="F829" s="63"/>
      <c r="G829" s="62"/>
      <c r="H829" s="63"/>
      <c r="I829" s="62"/>
      <c r="J829" s="63"/>
      <c r="K829" s="62"/>
      <c r="L829" s="63"/>
      <c r="M829" s="60" t="s">
        <v>1677</v>
      </c>
      <c r="N829" s="54" t="s">
        <v>8104</v>
      </c>
      <c r="O829" s="54" t="s">
        <v>8887</v>
      </c>
      <c r="P829" s="54" t="s">
        <v>55</v>
      </c>
      <c r="Q829" s="54" t="s">
        <v>56</v>
      </c>
      <c r="R829" s="54" t="s">
        <v>56</v>
      </c>
      <c r="AV829" s="54" t="s">
        <v>47</v>
      </c>
      <c r="AW829" s="54" t="s">
        <v>9542</v>
      </c>
      <c r="AX829" s="54" t="s">
        <v>47</v>
      </c>
      <c r="AY829" s="54" t="s">
        <v>47</v>
      </c>
      <c r="AZ829" s="54" t="s">
        <v>47</v>
      </c>
    </row>
    <row r="830" spans="1:52" ht="30" customHeight="1">
      <c r="A830" s="60" t="s">
        <v>1267</v>
      </c>
      <c r="B830" s="60" t="s">
        <v>47</v>
      </c>
      <c r="C830" s="60" t="s">
        <v>47</v>
      </c>
      <c r="D830" s="61"/>
      <c r="E830" s="62"/>
      <c r="F830" s="63"/>
      <c r="G830" s="62"/>
      <c r="H830" s="63"/>
      <c r="I830" s="62"/>
      <c r="J830" s="63"/>
      <c r="K830" s="62"/>
      <c r="L830" s="63"/>
      <c r="M830" s="60" t="s">
        <v>47</v>
      </c>
      <c r="N830" s="54" t="s">
        <v>78</v>
      </c>
      <c r="O830" s="54" t="s">
        <v>78</v>
      </c>
      <c r="P830" s="54" t="s">
        <v>47</v>
      </c>
      <c r="Q830" s="54" t="s">
        <v>47</v>
      </c>
      <c r="R830" s="54" t="s">
        <v>47</v>
      </c>
      <c r="AV830" s="54" t="s">
        <v>47</v>
      </c>
      <c r="AW830" s="54" t="s">
        <v>47</v>
      </c>
      <c r="AX830" s="54" t="s">
        <v>47</v>
      </c>
      <c r="AY830" s="54" t="s">
        <v>47</v>
      </c>
      <c r="AZ830" s="54" t="s">
        <v>47</v>
      </c>
    </row>
    <row r="831" spans="1:52" ht="30" customHeight="1">
      <c r="A831" s="61"/>
      <c r="B831" s="61"/>
      <c r="C831" s="61"/>
      <c r="D831" s="61"/>
      <c r="E831" s="62"/>
      <c r="F831" s="63"/>
      <c r="G831" s="62"/>
      <c r="H831" s="63"/>
      <c r="I831" s="62"/>
      <c r="J831" s="63"/>
      <c r="K831" s="62"/>
      <c r="L831" s="63"/>
      <c r="M831" s="61"/>
    </row>
    <row r="832" spans="1:52" ht="30" customHeight="1">
      <c r="A832" s="55" t="s">
        <v>1720</v>
      </c>
      <c r="B832" s="56"/>
      <c r="C832" s="56"/>
      <c r="D832" s="56"/>
      <c r="E832" s="57"/>
      <c r="F832" s="58"/>
      <c r="G832" s="57"/>
      <c r="H832" s="58"/>
      <c r="I832" s="57"/>
      <c r="J832" s="58"/>
      <c r="K832" s="57"/>
      <c r="L832" s="58"/>
      <c r="M832" s="59"/>
      <c r="N832" s="54" t="s">
        <v>8106</v>
      </c>
    </row>
    <row r="833" spans="1:52" ht="30" customHeight="1">
      <c r="A833" s="60" t="s">
        <v>1366</v>
      </c>
      <c r="B833" s="60" t="s">
        <v>1264</v>
      </c>
      <c r="C833" s="60" t="s">
        <v>1265</v>
      </c>
      <c r="D833" s="61">
        <v>0.56000000000000005</v>
      </c>
      <c r="E833" s="62"/>
      <c r="F833" s="63"/>
      <c r="G833" s="62"/>
      <c r="H833" s="63"/>
      <c r="I833" s="62"/>
      <c r="J833" s="63"/>
      <c r="K833" s="62"/>
      <c r="L833" s="63"/>
      <c r="M833" s="60" t="s">
        <v>1415</v>
      </c>
      <c r="N833" s="54" t="s">
        <v>8106</v>
      </c>
      <c r="O833" s="54" t="s">
        <v>9071</v>
      </c>
      <c r="P833" s="54" t="s">
        <v>56</v>
      </c>
      <c r="Q833" s="54" t="s">
        <v>56</v>
      </c>
      <c r="R833" s="54" t="s">
        <v>55</v>
      </c>
      <c r="AV833" s="54" t="s">
        <v>47</v>
      </c>
      <c r="AW833" s="54" t="s">
        <v>9543</v>
      </c>
      <c r="AX833" s="54" t="s">
        <v>47</v>
      </c>
      <c r="AY833" s="54" t="s">
        <v>47</v>
      </c>
      <c r="AZ833" s="54" t="s">
        <v>47</v>
      </c>
    </row>
    <row r="834" spans="1:52" ht="30" customHeight="1">
      <c r="A834" s="60" t="s">
        <v>1267</v>
      </c>
      <c r="B834" s="60" t="s">
        <v>47</v>
      </c>
      <c r="C834" s="60" t="s">
        <v>47</v>
      </c>
      <c r="D834" s="61"/>
      <c r="E834" s="62"/>
      <c r="F834" s="63"/>
      <c r="G834" s="62"/>
      <c r="H834" s="63"/>
      <c r="I834" s="62"/>
      <c r="J834" s="63"/>
      <c r="K834" s="62"/>
      <c r="L834" s="63"/>
      <c r="M834" s="60" t="s">
        <v>47</v>
      </c>
      <c r="N834" s="54" t="s">
        <v>78</v>
      </c>
      <c r="O834" s="54" t="s">
        <v>78</v>
      </c>
      <c r="P834" s="54" t="s">
        <v>47</v>
      </c>
      <c r="Q834" s="54" t="s">
        <v>47</v>
      </c>
      <c r="R834" s="54" t="s">
        <v>47</v>
      </c>
      <c r="AV834" s="54" t="s">
        <v>47</v>
      </c>
      <c r="AW834" s="54" t="s">
        <v>47</v>
      </c>
      <c r="AX834" s="54" t="s">
        <v>47</v>
      </c>
      <c r="AY834" s="54" t="s">
        <v>47</v>
      </c>
      <c r="AZ834" s="54" t="s">
        <v>47</v>
      </c>
    </row>
    <row r="835" spans="1:52" ht="30" customHeight="1">
      <c r="A835" s="61"/>
      <c r="B835" s="61"/>
      <c r="C835" s="61"/>
      <c r="D835" s="61"/>
      <c r="E835" s="62"/>
      <c r="F835" s="63"/>
      <c r="G835" s="62"/>
      <c r="H835" s="63"/>
      <c r="I835" s="62"/>
      <c r="J835" s="63"/>
      <c r="K835" s="62"/>
      <c r="L835" s="63"/>
      <c r="M835" s="61"/>
    </row>
    <row r="836" spans="1:52" ht="30" customHeight="1">
      <c r="A836" s="55" t="s">
        <v>1721</v>
      </c>
      <c r="B836" s="56"/>
      <c r="C836" s="56"/>
      <c r="D836" s="56"/>
      <c r="E836" s="57"/>
      <c r="F836" s="58"/>
      <c r="G836" s="57"/>
      <c r="H836" s="58"/>
      <c r="I836" s="57"/>
      <c r="J836" s="58"/>
      <c r="K836" s="57"/>
      <c r="L836" s="58"/>
      <c r="M836" s="59"/>
      <c r="N836" s="54" t="s">
        <v>8110</v>
      </c>
    </row>
    <row r="837" spans="1:52" ht="30" customHeight="1">
      <c r="A837" s="60" t="s">
        <v>1715</v>
      </c>
      <c r="B837" s="60" t="s">
        <v>1264</v>
      </c>
      <c r="C837" s="60" t="s">
        <v>1265</v>
      </c>
      <c r="D837" s="61">
        <v>0.17599999999999999</v>
      </c>
      <c r="E837" s="62"/>
      <c r="F837" s="63"/>
      <c r="G837" s="62"/>
      <c r="H837" s="63"/>
      <c r="I837" s="62"/>
      <c r="J837" s="63"/>
      <c r="K837" s="62"/>
      <c r="L837" s="63"/>
      <c r="M837" s="60" t="s">
        <v>1716</v>
      </c>
      <c r="N837" s="54" t="s">
        <v>8110</v>
      </c>
      <c r="O837" s="54" t="s">
        <v>9531</v>
      </c>
      <c r="P837" s="54" t="s">
        <v>56</v>
      </c>
      <c r="Q837" s="54" t="s">
        <v>56</v>
      </c>
      <c r="R837" s="54" t="s">
        <v>55</v>
      </c>
      <c r="V837" s="50">
        <v>1</v>
      </c>
      <c r="AV837" s="54" t="s">
        <v>47</v>
      </c>
      <c r="AW837" s="54" t="s">
        <v>9544</v>
      </c>
      <c r="AX837" s="54" t="s">
        <v>47</v>
      </c>
      <c r="AY837" s="54" t="s">
        <v>47</v>
      </c>
      <c r="AZ837" s="54" t="s">
        <v>47</v>
      </c>
    </row>
    <row r="838" spans="1:52" ht="30" customHeight="1">
      <c r="A838" s="60" t="s">
        <v>1366</v>
      </c>
      <c r="B838" s="60" t="s">
        <v>1264</v>
      </c>
      <c r="C838" s="60" t="s">
        <v>1265</v>
      </c>
      <c r="D838" s="61">
        <v>5.8999999999999997E-2</v>
      </c>
      <c r="E838" s="62"/>
      <c r="F838" s="63"/>
      <c r="G838" s="62"/>
      <c r="H838" s="63"/>
      <c r="I838" s="62"/>
      <c r="J838" s="63"/>
      <c r="K838" s="62"/>
      <c r="L838" s="63"/>
      <c r="M838" s="60" t="s">
        <v>1415</v>
      </c>
      <c r="N838" s="54" t="s">
        <v>8110</v>
      </c>
      <c r="O838" s="54" t="s">
        <v>9071</v>
      </c>
      <c r="P838" s="54" t="s">
        <v>56</v>
      </c>
      <c r="Q838" s="54" t="s">
        <v>56</v>
      </c>
      <c r="R838" s="54" t="s">
        <v>55</v>
      </c>
      <c r="V838" s="50">
        <v>1</v>
      </c>
      <c r="AV838" s="54" t="s">
        <v>47</v>
      </c>
      <c r="AW838" s="54" t="s">
        <v>9545</v>
      </c>
      <c r="AX838" s="54" t="s">
        <v>47</v>
      </c>
      <c r="AY838" s="54" t="s">
        <v>47</v>
      </c>
      <c r="AZ838" s="54" t="s">
        <v>47</v>
      </c>
    </row>
    <row r="839" spans="1:52" ht="30" customHeight="1">
      <c r="A839" s="60" t="s">
        <v>1367</v>
      </c>
      <c r="B839" s="60" t="s">
        <v>1631</v>
      </c>
      <c r="C839" s="60" t="s">
        <v>352</v>
      </c>
      <c r="D839" s="61">
        <v>1</v>
      </c>
      <c r="E839" s="62"/>
      <c r="F839" s="63"/>
      <c r="G839" s="62"/>
      <c r="H839" s="63"/>
      <c r="I839" s="62"/>
      <c r="J839" s="63"/>
      <c r="K839" s="62"/>
      <c r="L839" s="63"/>
      <c r="M839" s="60" t="s">
        <v>47</v>
      </c>
      <c r="N839" s="54" t="s">
        <v>8110</v>
      </c>
      <c r="O839" s="54" t="s">
        <v>8795</v>
      </c>
      <c r="P839" s="54" t="s">
        <v>56</v>
      </c>
      <c r="Q839" s="54" t="s">
        <v>56</v>
      </c>
      <c r="R839" s="54" t="s">
        <v>56</v>
      </c>
      <c r="S839" s="50">
        <v>1</v>
      </c>
      <c r="T839" s="50">
        <v>2</v>
      </c>
      <c r="U839" s="50">
        <v>0.03</v>
      </c>
      <c r="AV839" s="54" t="s">
        <v>47</v>
      </c>
      <c r="AW839" s="54" t="s">
        <v>9546</v>
      </c>
      <c r="AX839" s="54" t="s">
        <v>47</v>
      </c>
      <c r="AY839" s="54" t="s">
        <v>47</v>
      </c>
      <c r="AZ839" s="54" t="s">
        <v>47</v>
      </c>
    </row>
    <row r="840" spans="1:52" ht="30" customHeight="1">
      <c r="A840" s="60" t="s">
        <v>1675</v>
      </c>
      <c r="B840" s="60" t="s">
        <v>1676</v>
      </c>
      <c r="C840" s="60" t="s">
        <v>168</v>
      </c>
      <c r="D840" s="61">
        <v>2.7E-2</v>
      </c>
      <c r="E840" s="62"/>
      <c r="F840" s="63"/>
      <c r="G840" s="62"/>
      <c r="H840" s="63"/>
      <c r="I840" s="62"/>
      <c r="J840" s="63"/>
      <c r="K840" s="62"/>
      <c r="L840" s="63"/>
      <c r="M840" s="60" t="s">
        <v>1677</v>
      </c>
      <c r="N840" s="54" t="s">
        <v>8110</v>
      </c>
      <c r="O840" s="54" t="s">
        <v>8887</v>
      </c>
      <c r="P840" s="54" t="s">
        <v>55</v>
      </c>
      <c r="Q840" s="54" t="s">
        <v>56</v>
      </c>
      <c r="R840" s="54" t="s">
        <v>56</v>
      </c>
      <c r="AV840" s="54" t="s">
        <v>47</v>
      </c>
      <c r="AW840" s="54" t="s">
        <v>9547</v>
      </c>
      <c r="AX840" s="54" t="s">
        <v>47</v>
      </c>
      <c r="AY840" s="54" t="s">
        <v>47</v>
      </c>
      <c r="AZ840" s="54" t="s">
        <v>47</v>
      </c>
    </row>
    <row r="841" spans="1:52" ht="30" customHeight="1">
      <c r="A841" s="60" t="s">
        <v>1090</v>
      </c>
      <c r="B841" s="60" t="s">
        <v>1722</v>
      </c>
      <c r="C841" s="60" t="s">
        <v>1464</v>
      </c>
      <c r="D841" s="61">
        <v>13</v>
      </c>
      <c r="E841" s="62"/>
      <c r="F841" s="63"/>
      <c r="G841" s="62"/>
      <c r="H841" s="63"/>
      <c r="I841" s="62"/>
      <c r="J841" s="63"/>
      <c r="K841" s="62"/>
      <c r="L841" s="63"/>
      <c r="M841" s="60" t="s">
        <v>1723</v>
      </c>
      <c r="N841" s="54" t="s">
        <v>8110</v>
      </c>
      <c r="O841" s="54" t="s">
        <v>9548</v>
      </c>
      <c r="P841" s="54" t="s">
        <v>56</v>
      </c>
      <c r="Q841" s="54" t="s">
        <v>56</v>
      </c>
      <c r="R841" s="54" t="s">
        <v>55</v>
      </c>
      <c r="AV841" s="54" t="s">
        <v>47</v>
      </c>
      <c r="AW841" s="54" t="s">
        <v>9549</v>
      </c>
      <c r="AX841" s="54" t="s">
        <v>47</v>
      </c>
      <c r="AY841" s="54" t="s">
        <v>47</v>
      </c>
      <c r="AZ841" s="54" t="s">
        <v>47</v>
      </c>
    </row>
    <row r="842" spans="1:52" ht="30" customHeight="1">
      <c r="A842" s="60" t="s">
        <v>1267</v>
      </c>
      <c r="B842" s="60" t="s">
        <v>47</v>
      </c>
      <c r="C842" s="60" t="s">
        <v>47</v>
      </c>
      <c r="D842" s="61"/>
      <c r="E842" s="62"/>
      <c r="F842" s="63"/>
      <c r="G842" s="62"/>
      <c r="H842" s="63"/>
      <c r="I842" s="62"/>
      <c r="J842" s="63"/>
      <c r="K842" s="62"/>
      <c r="L842" s="63"/>
      <c r="M842" s="60" t="s">
        <v>47</v>
      </c>
      <c r="N842" s="54" t="s">
        <v>78</v>
      </c>
      <c r="O842" s="54" t="s">
        <v>78</v>
      </c>
      <c r="P842" s="54" t="s">
        <v>47</v>
      </c>
      <c r="Q842" s="54" t="s">
        <v>47</v>
      </c>
      <c r="R842" s="54" t="s">
        <v>47</v>
      </c>
      <c r="AV842" s="54" t="s">
        <v>47</v>
      </c>
      <c r="AW842" s="54" t="s">
        <v>47</v>
      </c>
      <c r="AX842" s="54" t="s">
        <v>47</v>
      </c>
      <c r="AY842" s="54" t="s">
        <v>47</v>
      </c>
      <c r="AZ842" s="54" t="s">
        <v>47</v>
      </c>
    </row>
    <row r="843" spans="1:52" ht="30" customHeight="1">
      <c r="A843" s="61"/>
      <c r="B843" s="61"/>
      <c r="C843" s="61"/>
      <c r="D843" s="61"/>
      <c r="E843" s="62"/>
      <c r="F843" s="63"/>
      <c r="G843" s="62"/>
      <c r="H843" s="63"/>
      <c r="I843" s="62"/>
      <c r="J843" s="63"/>
      <c r="K843" s="62"/>
      <c r="L843" s="63"/>
      <c r="M843" s="61"/>
    </row>
    <row r="844" spans="1:52" ht="30" customHeight="1">
      <c r="A844" s="55" t="s">
        <v>1724</v>
      </c>
      <c r="B844" s="56"/>
      <c r="C844" s="56"/>
      <c r="D844" s="56"/>
      <c r="E844" s="57"/>
      <c r="F844" s="58"/>
      <c r="G844" s="57"/>
      <c r="H844" s="58"/>
      <c r="I844" s="57"/>
      <c r="J844" s="58"/>
      <c r="K844" s="57"/>
      <c r="L844" s="58"/>
      <c r="M844" s="59"/>
      <c r="N844" s="54" t="s">
        <v>8112</v>
      </c>
    </row>
    <row r="845" spans="1:52" ht="30" customHeight="1">
      <c r="A845" s="60" t="s">
        <v>1715</v>
      </c>
      <c r="B845" s="60" t="s">
        <v>1264</v>
      </c>
      <c r="C845" s="60" t="s">
        <v>1265</v>
      </c>
      <c r="D845" s="61">
        <v>0.14299999999999999</v>
      </c>
      <c r="E845" s="62"/>
      <c r="F845" s="63"/>
      <c r="G845" s="62"/>
      <c r="H845" s="63"/>
      <c r="I845" s="62"/>
      <c r="J845" s="63"/>
      <c r="K845" s="62"/>
      <c r="L845" s="63"/>
      <c r="M845" s="60" t="s">
        <v>1716</v>
      </c>
      <c r="N845" s="54" t="s">
        <v>8112</v>
      </c>
      <c r="O845" s="54" t="s">
        <v>9531</v>
      </c>
      <c r="P845" s="54" t="s">
        <v>56</v>
      </c>
      <c r="Q845" s="54" t="s">
        <v>56</v>
      </c>
      <c r="R845" s="54" t="s">
        <v>55</v>
      </c>
      <c r="V845" s="50">
        <v>1</v>
      </c>
      <c r="AV845" s="54" t="s">
        <v>47</v>
      </c>
      <c r="AW845" s="54" t="s">
        <v>9550</v>
      </c>
      <c r="AX845" s="54" t="s">
        <v>47</v>
      </c>
      <c r="AY845" s="54" t="s">
        <v>47</v>
      </c>
      <c r="AZ845" s="54" t="s">
        <v>47</v>
      </c>
    </row>
    <row r="846" spans="1:52" ht="30" customHeight="1">
      <c r="A846" s="60" t="s">
        <v>1366</v>
      </c>
      <c r="B846" s="60" t="s">
        <v>1264</v>
      </c>
      <c r="C846" s="60" t="s">
        <v>1265</v>
      </c>
      <c r="D846" s="61">
        <v>4.8000000000000001E-2</v>
      </c>
      <c r="E846" s="62"/>
      <c r="F846" s="63"/>
      <c r="G846" s="62"/>
      <c r="H846" s="63"/>
      <c r="I846" s="62"/>
      <c r="J846" s="63"/>
      <c r="K846" s="62"/>
      <c r="L846" s="63"/>
      <c r="M846" s="60" t="s">
        <v>1415</v>
      </c>
      <c r="N846" s="54" t="s">
        <v>8112</v>
      </c>
      <c r="O846" s="54" t="s">
        <v>9071</v>
      </c>
      <c r="P846" s="54" t="s">
        <v>56</v>
      </c>
      <c r="Q846" s="54" t="s">
        <v>56</v>
      </c>
      <c r="R846" s="54" t="s">
        <v>55</v>
      </c>
      <c r="V846" s="50">
        <v>1</v>
      </c>
      <c r="AV846" s="54" t="s">
        <v>47</v>
      </c>
      <c r="AW846" s="54" t="s">
        <v>9551</v>
      </c>
      <c r="AX846" s="54" t="s">
        <v>47</v>
      </c>
      <c r="AY846" s="54" t="s">
        <v>47</v>
      </c>
      <c r="AZ846" s="54" t="s">
        <v>47</v>
      </c>
    </row>
    <row r="847" spans="1:52" ht="30" customHeight="1">
      <c r="A847" s="60" t="s">
        <v>1367</v>
      </c>
      <c r="B847" s="60" t="s">
        <v>1631</v>
      </c>
      <c r="C847" s="60" t="s">
        <v>352</v>
      </c>
      <c r="D847" s="61">
        <v>1</v>
      </c>
      <c r="E847" s="62"/>
      <c r="F847" s="63"/>
      <c r="G847" s="62"/>
      <c r="H847" s="63"/>
      <c r="I847" s="62"/>
      <c r="J847" s="63"/>
      <c r="K847" s="62"/>
      <c r="L847" s="63"/>
      <c r="M847" s="60" t="s">
        <v>47</v>
      </c>
      <c r="N847" s="54" t="s">
        <v>8112</v>
      </c>
      <c r="O847" s="54" t="s">
        <v>8795</v>
      </c>
      <c r="P847" s="54" t="s">
        <v>56</v>
      </c>
      <c r="Q847" s="54" t="s">
        <v>56</v>
      </c>
      <c r="R847" s="54" t="s">
        <v>56</v>
      </c>
      <c r="S847" s="50">
        <v>1</v>
      </c>
      <c r="T847" s="50">
        <v>2</v>
      </c>
      <c r="U847" s="50">
        <v>0.03</v>
      </c>
      <c r="AV847" s="54" t="s">
        <v>47</v>
      </c>
      <c r="AW847" s="54" t="s">
        <v>9552</v>
      </c>
      <c r="AX847" s="54" t="s">
        <v>47</v>
      </c>
      <c r="AY847" s="54" t="s">
        <v>47</v>
      </c>
      <c r="AZ847" s="54" t="s">
        <v>47</v>
      </c>
    </row>
    <row r="848" spans="1:52" ht="30" customHeight="1">
      <c r="A848" s="60" t="s">
        <v>1675</v>
      </c>
      <c r="B848" s="60" t="s">
        <v>1676</v>
      </c>
      <c r="C848" s="60" t="s">
        <v>168</v>
      </c>
      <c r="D848" s="61">
        <v>1.9E-2</v>
      </c>
      <c r="E848" s="62"/>
      <c r="F848" s="63"/>
      <c r="G848" s="62"/>
      <c r="H848" s="63"/>
      <c r="I848" s="62"/>
      <c r="J848" s="63"/>
      <c r="K848" s="62"/>
      <c r="L848" s="63"/>
      <c r="M848" s="60" t="s">
        <v>1677</v>
      </c>
      <c r="N848" s="54" t="s">
        <v>8112</v>
      </c>
      <c r="O848" s="54" t="s">
        <v>8887</v>
      </c>
      <c r="P848" s="54" t="s">
        <v>55</v>
      </c>
      <c r="Q848" s="54" t="s">
        <v>56</v>
      </c>
      <c r="R848" s="54" t="s">
        <v>56</v>
      </c>
      <c r="AV848" s="54" t="s">
        <v>47</v>
      </c>
      <c r="AW848" s="54" t="s">
        <v>9553</v>
      </c>
      <c r="AX848" s="54" t="s">
        <v>47</v>
      </c>
      <c r="AY848" s="54" t="s">
        <v>47</v>
      </c>
      <c r="AZ848" s="54" t="s">
        <v>47</v>
      </c>
    </row>
    <row r="849" spans="1:52" ht="30" customHeight="1">
      <c r="A849" s="60" t="s">
        <v>1090</v>
      </c>
      <c r="B849" s="60" t="s">
        <v>1725</v>
      </c>
      <c r="C849" s="60" t="s">
        <v>1464</v>
      </c>
      <c r="D849" s="61">
        <v>13</v>
      </c>
      <c r="E849" s="62"/>
      <c r="F849" s="63"/>
      <c r="G849" s="62"/>
      <c r="H849" s="63"/>
      <c r="I849" s="62"/>
      <c r="J849" s="63"/>
      <c r="K849" s="62"/>
      <c r="L849" s="63"/>
      <c r="M849" s="60" t="s">
        <v>1726</v>
      </c>
      <c r="N849" s="54" t="s">
        <v>8112</v>
      </c>
      <c r="O849" s="54" t="s">
        <v>9554</v>
      </c>
      <c r="P849" s="54" t="s">
        <v>56</v>
      </c>
      <c r="Q849" s="54" t="s">
        <v>56</v>
      </c>
      <c r="R849" s="54" t="s">
        <v>55</v>
      </c>
      <c r="AV849" s="54" t="s">
        <v>47</v>
      </c>
      <c r="AW849" s="54" t="s">
        <v>9555</v>
      </c>
      <c r="AX849" s="54" t="s">
        <v>47</v>
      </c>
      <c r="AY849" s="54" t="s">
        <v>47</v>
      </c>
      <c r="AZ849" s="54" t="s">
        <v>47</v>
      </c>
    </row>
    <row r="850" spans="1:52" ht="30" customHeight="1">
      <c r="A850" s="60" t="s">
        <v>1267</v>
      </c>
      <c r="B850" s="60" t="s">
        <v>47</v>
      </c>
      <c r="C850" s="60" t="s">
        <v>47</v>
      </c>
      <c r="D850" s="61"/>
      <c r="E850" s="62"/>
      <c r="F850" s="63"/>
      <c r="G850" s="62"/>
      <c r="H850" s="63"/>
      <c r="I850" s="62"/>
      <c r="J850" s="63"/>
      <c r="K850" s="62"/>
      <c r="L850" s="63"/>
      <c r="M850" s="60" t="s">
        <v>47</v>
      </c>
      <c r="N850" s="54" t="s">
        <v>78</v>
      </c>
      <c r="O850" s="54" t="s">
        <v>78</v>
      </c>
      <c r="P850" s="54" t="s">
        <v>47</v>
      </c>
      <c r="Q850" s="54" t="s">
        <v>47</v>
      </c>
      <c r="R850" s="54" t="s">
        <v>47</v>
      </c>
      <c r="AV850" s="54" t="s">
        <v>47</v>
      </c>
      <c r="AW850" s="54" t="s">
        <v>47</v>
      </c>
      <c r="AX850" s="54" t="s">
        <v>47</v>
      </c>
      <c r="AY850" s="54" t="s">
        <v>47</v>
      </c>
      <c r="AZ850" s="54" t="s">
        <v>47</v>
      </c>
    </row>
    <row r="851" spans="1:52" ht="30" customHeight="1">
      <c r="A851" s="61"/>
      <c r="B851" s="61"/>
      <c r="C851" s="61"/>
      <c r="D851" s="61"/>
      <c r="E851" s="62"/>
      <c r="F851" s="63"/>
      <c r="G851" s="62"/>
      <c r="H851" s="63"/>
      <c r="I851" s="62"/>
      <c r="J851" s="63"/>
      <c r="K851" s="62"/>
      <c r="L851" s="63"/>
      <c r="M851" s="61"/>
    </row>
    <row r="852" spans="1:52" ht="30" customHeight="1">
      <c r="A852" s="55" t="s">
        <v>1727</v>
      </c>
      <c r="B852" s="56"/>
      <c r="C852" s="56"/>
      <c r="D852" s="56"/>
      <c r="E852" s="57"/>
      <c r="F852" s="58"/>
      <c r="G852" s="57"/>
      <c r="H852" s="58"/>
      <c r="I852" s="57"/>
      <c r="J852" s="58"/>
      <c r="K852" s="57"/>
      <c r="L852" s="58"/>
      <c r="M852" s="59"/>
      <c r="N852" s="54" t="s">
        <v>8114</v>
      </c>
    </row>
    <row r="853" spans="1:52" ht="30" customHeight="1">
      <c r="A853" s="60" t="s">
        <v>1715</v>
      </c>
      <c r="B853" s="60" t="s">
        <v>1264</v>
      </c>
      <c r="C853" s="60" t="s">
        <v>1265</v>
      </c>
      <c r="D853" s="61">
        <v>0.115</v>
      </c>
      <c r="E853" s="62"/>
      <c r="F853" s="63"/>
      <c r="G853" s="62"/>
      <c r="H853" s="63"/>
      <c r="I853" s="62"/>
      <c r="J853" s="63"/>
      <c r="K853" s="62"/>
      <c r="L853" s="63"/>
      <c r="M853" s="60" t="s">
        <v>1716</v>
      </c>
      <c r="N853" s="54" t="s">
        <v>8114</v>
      </c>
      <c r="O853" s="54" t="s">
        <v>9531</v>
      </c>
      <c r="P853" s="54" t="s">
        <v>56</v>
      </c>
      <c r="Q853" s="54" t="s">
        <v>56</v>
      </c>
      <c r="R853" s="54" t="s">
        <v>55</v>
      </c>
      <c r="V853" s="50">
        <v>1</v>
      </c>
      <c r="AV853" s="54" t="s">
        <v>47</v>
      </c>
      <c r="AW853" s="54" t="s">
        <v>9556</v>
      </c>
      <c r="AX853" s="54" t="s">
        <v>47</v>
      </c>
      <c r="AY853" s="54" t="s">
        <v>47</v>
      </c>
      <c r="AZ853" s="54" t="s">
        <v>47</v>
      </c>
    </row>
    <row r="854" spans="1:52" ht="30" customHeight="1">
      <c r="A854" s="60" t="s">
        <v>1366</v>
      </c>
      <c r="B854" s="60" t="s">
        <v>1264</v>
      </c>
      <c r="C854" s="60" t="s">
        <v>1265</v>
      </c>
      <c r="D854" s="61">
        <v>3.7999999999999999E-2</v>
      </c>
      <c r="E854" s="62"/>
      <c r="F854" s="63"/>
      <c r="G854" s="62"/>
      <c r="H854" s="63"/>
      <c r="I854" s="62"/>
      <c r="J854" s="63"/>
      <c r="K854" s="62"/>
      <c r="L854" s="63"/>
      <c r="M854" s="60" t="s">
        <v>1415</v>
      </c>
      <c r="N854" s="54" t="s">
        <v>8114</v>
      </c>
      <c r="O854" s="54" t="s">
        <v>9071</v>
      </c>
      <c r="P854" s="54" t="s">
        <v>56</v>
      </c>
      <c r="Q854" s="54" t="s">
        <v>56</v>
      </c>
      <c r="R854" s="54" t="s">
        <v>55</v>
      </c>
      <c r="V854" s="50">
        <v>1</v>
      </c>
      <c r="AV854" s="54" t="s">
        <v>47</v>
      </c>
      <c r="AW854" s="54" t="s">
        <v>9557</v>
      </c>
      <c r="AX854" s="54" t="s">
        <v>47</v>
      </c>
      <c r="AY854" s="54" t="s">
        <v>47</v>
      </c>
      <c r="AZ854" s="54" t="s">
        <v>47</v>
      </c>
    </row>
    <row r="855" spans="1:52" ht="30" customHeight="1">
      <c r="A855" s="60" t="s">
        <v>1367</v>
      </c>
      <c r="B855" s="60" t="s">
        <v>1631</v>
      </c>
      <c r="C855" s="60" t="s">
        <v>352</v>
      </c>
      <c r="D855" s="61">
        <v>1</v>
      </c>
      <c r="E855" s="62"/>
      <c r="F855" s="63"/>
      <c r="G855" s="62"/>
      <c r="H855" s="63"/>
      <c r="I855" s="62"/>
      <c r="J855" s="63"/>
      <c r="K855" s="62"/>
      <c r="L855" s="63"/>
      <c r="M855" s="60" t="s">
        <v>47</v>
      </c>
      <c r="N855" s="54" t="s">
        <v>8114</v>
      </c>
      <c r="O855" s="54" t="s">
        <v>8795</v>
      </c>
      <c r="P855" s="54" t="s">
        <v>56</v>
      </c>
      <c r="Q855" s="54" t="s">
        <v>56</v>
      </c>
      <c r="R855" s="54" t="s">
        <v>56</v>
      </c>
      <c r="S855" s="50">
        <v>1</v>
      </c>
      <c r="T855" s="50">
        <v>2</v>
      </c>
      <c r="U855" s="50">
        <v>0.03</v>
      </c>
      <c r="AV855" s="54" t="s">
        <v>47</v>
      </c>
      <c r="AW855" s="54" t="s">
        <v>9558</v>
      </c>
      <c r="AX855" s="54" t="s">
        <v>47</v>
      </c>
      <c r="AY855" s="54" t="s">
        <v>47</v>
      </c>
      <c r="AZ855" s="54" t="s">
        <v>47</v>
      </c>
    </row>
    <row r="856" spans="1:52" ht="30" customHeight="1">
      <c r="A856" s="60" t="s">
        <v>1675</v>
      </c>
      <c r="B856" s="60" t="s">
        <v>1676</v>
      </c>
      <c r="C856" s="60" t="s">
        <v>168</v>
      </c>
      <c r="D856" s="61">
        <v>1.2E-2</v>
      </c>
      <c r="E856" s="62"/>
      <c r="F856" s="63"/>
      <c r="G856" s="62"/>
      <c r="H856" s="63"/>
      <c r="I856" s="62"/>
      <c r="J856" s="63"/>
      <c r="K856" s="62"/>
      <c r="L856" s="63"/>
      <c r="M856" s="60" t="s">
        <v>1677</v>
      </c>
      <c r="N856" s="54" t="s">
        <v>8114</v>
      </c>
      <c r="O856" s="54" t="s">
        <v>8887</v>
      </c>
      <c r="P856" s="54" t="s">
        <v>55</v>
      </c>
      <c r="Q856" s="54" t="s">
        <v>56</v>
      </c>
      <c r="R856" s="54" t="s">
        <v>56</v>
      </c>
      <c r="AV856" s="54" t="s">
        <v>47</v>
      </c>
      <c r="AW856" s="54" t="s">
        <v>9559</v>
      </c>
      <c r="AX856" s="54" t="s">
        <v>47</v>
      </c>
      <c r="AY856" s="54" t="s">
        <v>47</v>
      </c>
      <c r="AZ856" s="54" t="s">
        <v>47</v>
      </c>
    </row>
    <row r="857" spans="1:52" ht="30" customHeight="1">
      <c r="A857" s="60" t="s">
        <v>1090</v>
      </c>
      <c r="B857" s="60" t="s">
        <v>1728</v>
      </c>
      <c r="C857" s="60" t="s">
        <v>1464</v>
      </c>
      <c r="D857" s="61">
        <v>13</v>
      </c>
      <c r="E857" s="62"/>
      <c r="F857" s="63"/>
      <c r="G857" s="62"/>
      <c r="H857" s="63"/>
      <c r="I857" s="62"/>
      <c r="J857" s="63"/>
      <c r="K857" s="62"/>
      <c r="L857" s="63"/>
      <c r="M857" s="60" t="s">
        <v>1729</v>
      </c>
      <c r="N857" s="54" t="s">
        <v>8114</v>
      </c>
      <c r="O857" s="54" t="s">
        <v>9560</v>
      </c>
      <c r="P857" s="54" t="s">
        <v>56</v>
      </c>
      <c r="Q857" s="54" t="s">
        <v>56</v>
      </c>
      <c r="R857" s="54" t="s">
        <v>55</v>
      </c>
      <c r="AV857" s="54" t="s">
        <v>47</v>
      </c>
      <c r="AW857" s="54" t="s">
        <v>9561</v>
      </c>
      <c r="AX857" s="54" t="s">
        <v>47</v>
      </c>
      <c r="AY857" s="54" t="s">
        <v>47</v>
      </c>
      <c r="AZ857" s="54" t="s">
        <v>47</v>
      </c>
    </row>
    <row r="858" spans="1:52" ht="30" customHeight="1">
      <c r="A858" s="60" t="s">
        <v>1267</v>
      </c>
      <c r="B858" s="60" t="s">
        <v>47</v>
      </c>
      <c r="C858" s="60" t="s">
        <v>47</v>
      </c>
      <c r="D858" s="61"/>
      <c r="E858" s="62"/>
      <c r="F858" s="63"/>
      <c r="G858" s="62"/>
      <c r="H858" s="63"/>
      <c r="I858" s="62"/>
      <c r="J858" s="63"/>
      <c r="K858" s="62"/>
      <c r="L858" s="63"/>
      <c r="M858" s="60" t="s">
        <v>47</v>
      </c>
      <c r="N858" s="54" t="s">
        <v>78</v>
      </c>
      <c r="O858" s="54" t="s">
        <v>78</v>
      </c>
      <c r="P858" s="54" t="s">
        <v>47</v>
      </c>
      <c r="Q858" s="54" t="s">
        <v>47</v>
      </c>
      <c r="R858" s="54" t="s">
        <v>47</v>
      </c>
      <c r="AV858" s="54" t="s">
        <v>47</v>
      </c>
      <c r="AW858" s="54" t="s">
        <v>47</v>
      </c>
      <c r="AX858" s="54" t="s">
        <v>47</v>
      </c>
      <c r="AY858" s="54" t="s">
        <v>47</v>
      </c>
      <c r="AZ858" s="54" t="s">
        <v>47</v>
      </c>
    </row>
    <row r="859" spans="1:52" ht="30" customHeight="1">
      <c r="A859" s="61"/>
      <c r="B859" s="61"/>
      <c r="C859" s="61"/>
      <c r="D859" s="61"/>
      <c r="E859" s="62"/>
      <c r="F859" s="63"/>
      <c r="G859" s="62"/>
      <c r="H859" s="63"/>
      <c r="I859" s="62"/>
      <c r="J859" s="63"/>
      <c r="K859" s="62"/>
      <c r="L859" s="63"/>
      <c r="M859" s="61"/>
    </row>
    <row r="860" spans="1:52" ht="30" customHeight="1">
      <c r="A860" s="55" t="s">
        <v>1730</v>
      </c>
      <c r="B860" s="56"/>
      <c r="C860" s="56"/>
      <c r="D860" s="56"/>
      <c r="E860" s="57"/>
      <c r="F860" s="58"/>
      <c r="G860" s="57"/>
      <c r="H860" s="58"/>
      <c r="I860" s="57"/>
      <c r="J860" s="58"/>
      <c r="K860" s="57"/>
      <c r="L860" s="58"/>
      <c r="M860" s="59"/>
      <c r="N860" s="54" t="s">
        <v>8885</v>
      </c>
    </row>
    <row r="861" spans="1:52" ht="30" customHeight="1">
      <c r="A861" s="60" t="s">
        <v>1715</v>
      </c>
      <c r="B861" s="60" t="s">
        <v>1264</v>
      </c>
      <c r="C861" s="60" t="s">
        <v>1265</v>
      </c>
      <c r="D861" s="61">
        <v>0.06</v>
      </c>
      <c r="E861" s="62"/>
      <c r="F861" s="63"/>
      <c r="G861" s="62"/>
      <c r="H861" s="63"/>
      <c r="I861" s="62"/>
      <c r="J861" s="63"/>
      <c r="K861" s="62"/>
      <c r="L861" s="63"/>
      <c r="M861" s="60" t="s">
        <v>1716</v>
      </c>
      <c r="N861" s="54" t="s">
        <v>8885</v>
      </c>
      <c r="O861" s="54" t="s">
        <v>9531</v>
      </c>
      <c r="P861" s="54" t="s">
        <v>56</v>
      </c>
      <c r="Q861" s="54" t="s">
        <v>56</v>
      </c>
      <c r="R861" s="54" t="s">
        <v>55</v>
      </c>
      <c r="AV861" s="54" t="s">
        <v>47</v>
      </c>
      <c r="AW861" s="54" t="s">
        <v>9562</v>
      </c>
      <c r="AX861" s="54" t="s">
        <v>47</v>
      </c>
      <c r="AY861" s="54" t="s">
        <v>47</v>
      </c>
      <c r="AZ861" s="54" t="s">
        <v>47</v>
      </c>
    </row>
    <row r="862" spans="1:52" ht="30" customHeight="1">
      <c r="A862" s="60" t="s">
        <v>1267</v>
      </c>
      <c r="B862" s="60" t="s">
        <v>47</v>
      </c>
      <c r="C862" s="60" t="s">
        <v>47</v>
      </c>
      <c r="D862" s="61"/>
      <c r="E862" s="62"/>
      <c r="F862" s="63"/>
      <c r="G862" s="62"/>
      <c r="H862" s="63"/>
      <c r="I862" s="62"/>
      <c r="J862" s="63"/>
      <c r="K862" s="62"/>
      <c r="L862" s="63"/>
      <c r="M862" s="60" t="s">
        <v>47</v>
      </c>
      <c r="N862" s="54" t="s">
        <v>78</v>
      </c>
      <c r="O862" s="54" t="s">
        <v>78</v>
      </c>
      <c r="P862" s="54" t="s">
        <v>47</v>
      </c>
      <c r="Q862" s="54" t="s">
        <v>47</v>
      </c>
      <c r="R862" s="54" t="s">
        <v>47</v>
      </c>
      <c r="AV862" s="54" t="s">
        <v>47</v>
      </c>
      <c r="AW862" s="54" t="s">
        <v>47</v>
      </c>
      <c r="AX862" s="54" t="s">
        <v>47</v>
      </c>
      <c r="AY862" s="54" t="s">
        <v>47</v>
      </c>
      <c r="AZ862" s="54" t="s">
        <v>47</v>
      </c>
    </row>
    <row r="863" spans="1:52" ht="30" customHeight="1">
      <c r="A863" s="61"/>
      <c r="B863" s="61"/>
      <c r="C863" s="61"/>
      <c r="D863" s="61"/>
      <c r="E863" s="62"/>
      <c r="F863" s="63"/>
      <c r="G863" s="62"/>
      <c r="H863" s="63"/>
      <c r="I863" s="62"/>
      <c r="J863" s="63"/>
      <c r="K863" s="62"/>
      <c r="L863" s="63"/>
      <c r="M863" s="61"/>
    </row>
    <row r="864" spans="1:52" ht="30" customHeight="1">
      <c r="A864" s="55" t="s">
        <v>1734</v>
      </c>
      <c r="B864" s="56"/>
      <c r="C864" s="56"/>
      <c r="D864" s="56"/>
      <c r="E864" s="57"/>
      <c r="F864" s="58"/>
      <c r="G864" s="57"/>
      <c r="H864" s="58"/>
      <c r="I864" s="57"/>
      <c r="J864" s="58"/>
      <c r="K864" s="57"/>
      <c r="L864" s="58"/>
      <c r="M864" s="59"/>
      <c r="N864" s="54" t="s">
        <v>8116</v>
      </c>
    </row>
    <row r="865" spans="1:52" ht="30" customHeight="1">
      <c r="A865" s="60" t="s">
        <v>1581</v>
      </c>
      <c r="B865" s="60" t="s">
        <v>1582</v>
      </c>
      <c r="C865" s="60" t="s">
        <v>71</v>
      </c>
      <c r="D865" s="61">
        <v>0.55000000000000004</v>
      </c>
      <c r="E865" s="62"/>
      <c r="F865" s="63"/>
      <c r="G865" s="62"/>
      <c r="H865" s="63"/>
      <c r="I865" s="62"/>
      <c r="J865" s="63"/>
      <c r="K865" s="62"/>
      <c r="L865" s="63"/>
      <c r="M865" s="60" t="s">
        <v>1583</v>
      </c>
      <c r="N865" s="54" t="s">
        <v>8116</v>
      </c>
      <c r="O865" s="54" t="s">
        <v>8867</v>
      </c>
      <c r="P865" s="54" t="s">
        <v>55</v>
      </c>
      <c r="Q865" s="54" t="s">
        <v>56</v>
      </c>
      <c r="R865" s="54" t="s">
        <v>56</v>
      </c>
      <c r="AV865" s="54" t="s">
        <v>47</v>
      </c>
      <c r="AW865" s="54" t="s">
        <v>9563</v>
      </c>
      <c r="AX865" s="54" t="s">
        <v>47</v>
      </c>
      <c r="AY865" s="54" t="s">
        <v>47</v>
      </c>
      <c r="AZ865" s="54" t="s">
        <v>47</v>
      </c>
    </row>
    <row r="866" spans="1:52" ht="30" customHeight="1">
      <c r="A866" s="60" t="s">
        <v>1596</v>
      </c>
      <c r="B866" s="60" t="s">
        <v>1612</v>
      </c>
      <c r="C866" s="60" t="s">
        <v>71</v>
      </c>
      <c r="D866" s="61">
        <v>0.55000000000000004</v>
      </c>
      <c r="E866" s="62"/>
      <c r="F866" s="63"/>
      <c r="G866" s="62"/>
      <c r="H866" s="63"/>
      <c r="I866" s="62"/>
      <c r="J866" s="63"/>
      <c r="K866" s="62"/>
      <c r="L866" s="63"/>
      <c r="M866" s="60" t="s">
        <v>1613</v>
      </c>
      <c r="N866" s="54" t="s">
        <v>8116</v>
      </c>
      <c r="O866" s="54" t="s">
        <v>8872</v>
      </c>
      <c r="P866" s="54" t="s">
        <v>55</v>
      </c>
      <c r="Q866" s="54" t="s">
        <v>56</v>
      </c>
      <c r="R866" s="54" t="s">
        <v>56</v>
      </c>
      <c r="AV866" s="54" t="s">
        <v>47</v>
      </c>
      <c r="AW866" s="54" t="s">
        <v>9564</v>
      </c>
      <c r="AX866" s="54" t="s">
        <v>47</v>
      </c>
      <c r="AY866" s="54" t="s">
        <v>47</v>
      </c>
      <c r="AZ866" s="54" t="s">
        <v>47</v>
      </c>
    </row>
    <row r="867" spans="1:52" ht="30" customHeight="1">
      <c r="A867" s="60" t="s">
        <v>189</v>
      </c>
      <c r="B867" s="60" t="s">
        <v>190</v>
      </c>
      <c r="C867" s="60" t="s">
        <v>191</v>
      </c>
      <c r="D867" s="61">
        <v>1E-3</v>
      </c>
      <c r="E867" s="62"/>
      <c r="F867" s="63"/>
      <c r="G867" s="62"/>
      <c r="H867" s="63"/>
      <c r="I867" s="62"/>
      <c r="J867" s="63"/>
      <c r="K867" s="62"/>
      <c r="L867" s="63"/>
      <c r="M867" s="60" t="s">
        <v>192</v>
      </c>
      <c r="N867" s="54" t="s">
        <v>8116</v>
      </c>
      <c r="O867" s="54" t="s">
        <v>8066</v>
      </c>
      <c r="P867" s="54" t="s">
        <v>56</v>
      </c>
      <c r="Q867" s="54" t="s">
        <v>56</v>
      </c>
      <c r="R867" s="54" t="s">
        <v>55</v>
      </c>
      <c r="AV867" s="54" t="s">
        <v>47</v>
      </c>
      <c r="AW867" s="54" t="s">
        <v>9565</v>
      </c>
      <c r="AX867" s="54" t="s">
        <v>47</v>
      </c>
      <c r="AY867" s="54" t="s">
        <v>47</v>
      </c>
      <c r="AZ867" s="54" t="s">
        <v>47</v>
      </c>
    </row>
    <row r="868" spans="1:52" ht="30" customHeight="1">
      <c r="A868" s="60" t="s">
        <v>189</v>
      </c>
      <c r="B868" s="60" t="s">
        <v>195</v>
      </c>
      <c r="C868" s="60" t="s">
        <v>191</v>
      </c>
      <c r="D868" s="61">
        <v>6.4000000000000003E-3</v>
      </c>
      <c r="E868" s="62"/>
      <c r="F868" s="63"/>
      <c r="G868" s="62"/>
      <c r="H868" s="63"/>
      <c r="I868" s="62"/>
      <c r="J868" s="63"/>
      <c r="K868" s="62"/>
      <c r="L868" s="63"/>
      <c r="M868" s="60" t="s">
        <v>196</v>
      </c>
      <c r="N868" s="54" t="s">
        <v>8116</v>
      </c>
      <c r="O868" s="54" t="s">
        <v>8070</v>
      </c>
      <c r="P868" s="54" t="s">
        <v>56</v>
      </c>
      <c r="Q868" s="54" t="s">
        <v>56</v>
      </c>
      <c r="R868" s="54" t="s">
        <v>55</v>
      </c>
      <c r="AV868" s="54" t="s">
        <v>47</v>
      </c>
      <c r="AW868" s="54" t="s">
        <v>9566</v>
      </c>
      <c r="AX868" s="54" t="s">
        <v>47</v>
      </c>
      <c r="AY868" s="54" t="s">
        <v>47</v>
      </c>
      <c r="AZ868" s="54" t="s">
        <v>47</v>
      </c>
    </row>
    <row r="869" spans="1:52" ht="30" customHeight="1">
      <c r="A869" s="60" t="s">
        <v>1058</v>
      </c>
      <c r="B869" s="60" t="s">
        <v>1059</v>
      </c>
      <c r="C869" s="60" t="s">
        <v>1410</v>
      </c>
      <c r="D869" s="61">
        <v>-0.14000000000000001</v>
      </c>
      <c r="E869" s="62"/>
      <c r="F869" s="63"/>
      <c r="G869" s="62"/>
      <c r="H869" s="63"/>
      <c r="I869" s="62"/>
      <c r="J869" s="63"/>
      <c r="K869" s="62"/>
      <c r="L869" s="63"/>
      <c r="M869" s="60" t="s">
        <v>1735</v>
      </c>
      <c r="N869" s="54" t="s">
        <v>8116</v>
      </c>
      <c r="O869" s="54" t="s">
        <v>9567</v>
      </c>
      <c r="P869" s="54" t="s">
        <v>56</v>
      </c>
      <c r="Q869" s="54" t="s">
        <v>56</v>
      </c>
      <c r="R869" s="54" t="s">
        <v>55</v>
      </c>
      <c r="AV869" s="54" t="s">
        <v>47</v>
      </c>
      <c r="AW869" s="54" t="s">
        <v>9568</v>
      </c>
      <c r="AX869" s="54" t="s">
        <v>47</v>
      </c>
      <c r="AY869" s="54" t="s">
        <v>47</v>
      </c>
      <c r="AZ869" s="54" t="s">
        <v>47</v>
      </c>
    </row>
    <row r="870" spans="1:52" ht="30" customHeight="1">
      <c r="A870" s="60" t="s">
        <v>1652</v>
      </c>
      <c r="B870" s="60" t="s">
        <v>1649</v>
      </c>
      <c r="C870" s="60" t="s">
        <v>191</v>
      </c>
      <c r="D870" s="61">
        <v>7.1999999999999998E-3</v>
      </c>
      <c r="E870" s="62"/>
      <c r="F870" s="63"/>
      <c r="G870" s="62"/>
      <c r="H870" s="63"/>
      <c r="I870" s="62"/>
      <c r="J870" s="63"/>
      <c r="K870" s="62"/>
      <c r="L870" s="63"/>
      <c r="M870" s="60" t="s">
        <v>1653</v>
      </c>
      <c r="N870" s="54" t="s">
        <v>8116</v>
      </c>
      <c r="O870" s="54" t="s">
        <v>8880</v>
      </c>
      <c r="P870" s="54" t="s">
        <v>55</v>
      </c>
      <c r="Q870" s="54" t="s">
        <v>56</v>
      </c>
      <c r="R870" s="54" t="s">
        <v>56</v>
      </c>
      <c r="AV870" s="54" t="s">
        <v>47</v>
      </c>
      <c r="AW870" s="54" t="s">
        <v>9569</v>
      </c>
      <c r="AX870" s="54" t="s">
        <v>47</v>
      </c>
      <c r="AY870" s="54" t="s">
        <v>47</v>
      </c>
      <c r="AZ870" s="54" t="s">
        <v>47</v>
      </c>
    </row>
    <row r="871" spans="1:52" ht="30" customHeight="1">
      <c r="A871" s="60" t="s">
        <v>172</v>
      </c>
      <c r="B871" s="60" t="s">
        <v>173</v>
      </c>
      <c r="C871" s="60" t="s">
        <v>168</v>
      </c>
      <c r="D871" s="61">
        <v>0.03</v>
      </c>
      <c r="E871" s="62"/>
      <c r="F871" s="63"/>
      <c r="G871" s="62"/>
      <c r="H871" s="63"/>
      <c r="I871" s="62"/>
      <c r="J871" s="63"/>
      <c r="K871" s="62"/>
      <c r="L871" s="63"/>
      <c r="M871" s="60" t="s">
        <v>174</v>
      </c>
      <c r="N871" s="54" t="s">
        <v>8116</v>
      </c>
      <c r="O871" s="54" t="s">
        <v>8052</v>
      </c>
      <c r="P871" s="54" t="s">
        <v>56</v>
      </c>
      <c r="Q871" s="54" t="s">
        <v>56</v>
      </c>
      <c r="R871" s="54" t="s">
        <v>55</v>
      </c>
      <c r="AV871" s="54" t="s">
        <v>47</v>
      </c>
      <c r="AW871" s="54" t="s">
        <v>9570</v>
      </c>
      <c r="AX871" s="54" t="s">
        <v>47</v>
      </c>
      <c r="AY871" s="54" t="s">
        <v>47</v>
      </c>
      <c r="AZ871" s="54" t="s">
        <v>47</v>
      </c>
    </row>
    <row r="872" spans="1:52" ht="30" customHeight="1">
      <c r="A872" s="60" t="s">
        <v>1667</v>
      </c>
      <c r="B872" s="60" t="s">
        <v>1668</v>
      </c>
      <c r="C872" s="60" t="s">
        <v>168</v>
      </c>
      <c r="D872" s="61">
        <v>0.03</v>
      </c>
      <c r="E872" s="62"/>
      <c r="F872" s="63"/>
      <c r="G872" s="62"/>
      <c r="H872" s="63"/>
      <c r="I872" s="62"/>
      <c r="J872" s="63"/>
      <c r="K872" s="62"/>
      <c r="L872" s="63"/>
      <c r="M872" s="60" t="s">
        <v>1669</v>
      </c>
      <c r="N872" s="54" t="s">
        <v>8116</v>
      </c>
      <c r="O872" s="54" t="s">
        <v>8883</v>
      </c>
      <c r="P872" s="54" t="s">
        <v>55</v>
      </c>
      <c r="Q872" s="54" t="s">
        <v>56</v>
      </c>
      <c r="R872" s="54" t="s">
        <v>56</v>
      </c>
      <c r="AV872" s="54" t="s">
        <v>47</v>
      </c>
      <c r="AW872" s="54" t="s">
        <v>9571</v>
      </c>
      <c r="AX872" s="54" t="s">
        <v>47</v>
      </c>
      <c r="AY872" s="54" t="s">
        <v>47</v>
      </c>
      <c r="AZ872" s="54" t="s">
        <v>47</v>
      </c>
    </row>
    <row r="873" spans="1:52" ht="30" customHeight="1">
      <c r="A873" s="60" t="s">
        <v>1731</v>
      </c>
      <c r="B873" s="60" t="s">
        <v>1732</v>
      </c>
      <c r="C873" s="60" t="s">
        <v>53</v>
      </c>
      <c r="D873" s="61">
        <v>1</v>
      </c>
      <c r="E873" s="62"/>
      <c r="F873" s="63"/>
      <c r="G873" s="62"/>
      <c r="H873" s="63"/>
      <c r="I873" s="62"/>
      <c r="J873" s="63"/>
      <c r="K873" s="62"/>
      <c r="L873" s="63"/>
      <c r="M873" s="60" t="s">
        <v>1733</v>
      </c>
      <c r="N873" s="54" t="s">
        <v>8116</v>
      </c>
      <c r="O873" s="54" t="s">
        <v>8885</v>
      </c>
      <c r="P873" s="54" t="s">
        <v>55</v>
      </c>
      <c r="Q873" s="54" t="s">
        <v>56</v>
      </c>
      <c r="R873" s="54" t="s">
        <v>56</v>
      </c>
      <c r="AV873" s="54" t="s">
        <v>47</v>
      </c>
      <c r="AW873" s="54" t="s">
        <v>9572</v>
      </c>
      <c r="AX873" s="54" t="s">
        <v>47</v>
      </c>
      <c r="AY873" s="54" t="s">
        <v>47</v>
      </c>
      <c r="AZ873" s="54" t="s">
        <v>47</v>
      </c>
    </row>
    <row r="874" spans="1:52" ht="30" customHeight="1">
      <c r="A874" s="60" t="s">
        <v>1267</v>
      </c>
      <c r="B874" s="60" t="s">
        <v>47</v>
      </c>
      <c r="C874" s="60" t="s">
        <v>47</v>
      </c>
      <c r="D874" s="61"/>
      <c r="E874" s="62"/>
      <c r="F874" s="63"/>
      <c r="G874" s="62"/>
      <c r="H874" s="63"/>
      <c r="I874" s="62"/>
      <c r="J874" s="63"/>
      <c r="K874" s="62"/>
      <c r="L874" s="63"/>
      <c r="M874" s="60" t="s">
        <v>47</v>
      </c>
      <c r="N874" s="54" t="s">
        <v>78</v>
      </c>
      <c r="O874" s="54" t="s">
        <v>78</v>
      </c>
      <c r="P874" s="54" t="s">
        <v>47</v>
      </c>
      <c r="Q874" s="54" t="s">
        <v>47</v>
      </c>
      <c r="R874" s="54" t="s">
        <v>47</v>
      </c>
      <c r="AV874" s="54" t="s">
        <v>47</v>
      </c>
      <c r="AW874" s="54" t="s">
        <v>47</v>
      </c>
      <c r="AX874" s="54" t="s">
        <v>47</v>
      </c>
      <c r="AY874" s="54" t="s">
        <v>47</v>
      </c>
      <c r="AZ874" s="54" t="s">
        <v>47</v>
      </c>
    </row>
    <row r="875" spans="1:52" ht="30" customHeight="1">
      <c r="A875" s="61"/>
      <c r="B875" s="61"/>
      <c r="C875" s="61"/>
      <c r="D875" s="61"/>
      <c r="E875" s="62"/>
      <c r="F875" s="63"/>
      <c r="G875" s="62"/>
      <c r="H875" s="63"/>
      <c r="I875" s="62"/>
      <c r="J875" s="63"/>
      <c r="K875" s="62"/>
      <c r="L875" s="63"/>
      <c r="M875" s="61"/>
    </row>
    <row r="876" spans="1:52" ht="30" customHeight="1">
      <c r="A876" s="55" t="s">
        <v>1736</v>
      </c>
      <c r="B876" s="56"/>
      <c r="C876" s="56"/>
      <c r="D876" s="56"/>
      <c r="E876" s="57"/>
      <c r="F876" s="58"/>
      <c r="G876" s="57"/>
      <c r="H876" s="58"/>
      <c r="I876" s="57"/>
      <c r="J876" s="58"/>
      <c r="K876" s="57"/>
      <c r="L876" s="58"/>
      <c r="M876" s="59"/>
      <c r="N876" s="54" t="s">
        <v>8118</v>
      </c>
    </row>
    <row r="877" spans="1:52" ht="30" customHeight="1">
      <c r="A877" s="60" t="s">
        <v>1581</v>
      </c>
      <c r="B877" s="60" t="s">
        <v>1582</v>
      </c>
      <c r="C877" s="60" t="s">
        <v>71</v>
      </c>
      <c r="D877" s="61">
        <v>0.6</v>
      </c>
      <c r="E877" s="62"/>
      <c r="F877" s="63"/>
      <c r="G877" s="62"/>
      <c r="H877" s="63"/>
      <c r="I877" s="62"/>
      <c r="J877" s="63"/>
      <c r="K877" s="62"/>
      <c r="L877" s="63"/>
      <c r="M877" s="60" t="s">
        <v>1583</v>
      </c>
      <c r="N877" s="54" t="s">
        <v>8118</v>
      </c>
      <c r="O877" s="54" t="s">
        <v>8867</v>
      </c>
      <c r="P877" s="54" t="s">
        <v>55</v>
      </c>
      <c r="Q877" s="54" t="s">
        <v>56</v>
      </c>
      <c r="R877" s="54" t="s">
        <v>56</v>
      </c>
      <c r="AV877" s="54" t="s">
        <v>47</v>
      </c>
      <c r="AW877" s="54" t="s">
        <v>9573</v>
      </c>
      <c r="AX877" s="54" t="s">
        <v>47</v>
      </c>
      <c r="AY877" s="54" t="s">
        <v>47</v>
      </c>
      <c r="AZ877" s="54" t="s">
        <v>47</v>
      </c>
    </row>
    <row r="878" spans="1:52" ht="30" customHeight="1">
      <c r="A878" s="60" t="s">
        <v>1596</v>
      </c>
      <c r="B878" s="60" t="s">
        <v>1612</v>
      </c>
      <c r="C878" s="60" t="s">
        <v>71</v>
      </c>
      <c r="D878" s="61">
        <v>0.6</v>
      </c>
      <c r="E878" s="62"/>
      <c r="F878" s="63"/>
      <c r="G878" s="62"/>
      <c r="H878" s="63"/>
      <c r="I878" s="62"/>
      <c r="J878" s="63"/>
      <c r="K878" s="62"/>
      <c r="L878" s="63"/>
      <c r="M878" s="60" t="s">
        <v>1613</v>
      </c>
      <c r="N878" s="54" t="s">
        <v>8118</v>
      </c>
      <c r="O878" s="54" t="s">
        <v>8872</v>
      </c>
      <c r="P878" s="54" t="s">
        <v>55</v>
      </c>
      <c r="Q878" s="54" t="s">
        <v>56</v>
      </c>
      <c r="R878" s="54" t="s">
        <v>56</v>
      </c>
      <c r="AV878" s="54" t="s">
        <v>47</v>
      </c>
      <c r="AW878" s="54" t="s">
        <v>9574</v>
      </c>
      <c r="AX878" s="54" t="s">
        <v>47</v>
      </c>
      <c r="AY878" s="54" t="s">
        <v>47</v>
      </c>
      <c r="AZ878" s="54" t="s">
        <v>47</v>
      </c>
    </row>
    <row r="879" spans="1:52" ht="30" customHeight="1">
      <c r="A879" s="60" t="s">
        <v>189</v>
      </c>
      <c r="B879" s="60" t="s">
        <v>190</v>
      </c>
      <c r="C879" s="60" t="s">
        <v>191</v>
      </c>
      <c r="D879" s="61">
        <v>2.3E-3</v>
      </c>
      <c r="E879" s="62"/>
      <c r="F879" s="63"/>
      <c r="G879" s="62"/>
      <c r="H879" s="63"/>
      <c r="I879" s="62"/>
      <c r="J879" s="63"/>
      <c r="K879" s="62"/>
      <c r="L879" s="63"/>
      <c r="M879" s="60" t="s">
        <v>192</v>
      </c>
      <c r="N879" s="54" t="s">
        <v>8118</v>
      </c>
      <c r="O879" s="54" t="s">
        <v>8066</v>
      </c>
      <c r="P879" s="54" t="s">
        <v>56</v>
      </c>
      <c r="Q879" s="54" t="s">
        <v>56</v>
      </c>
      <c r="R879" s="54" t="s">
        <v>55</v>
      </c>
      <c r="AV879" s="54" t="s">
        <v>47</v>
      </c>
      <c r="AW879" s="54" t="s">
        <v>9575</v>
      </c>
      <c r="AX879" s="54" t="s">
        <v>47</v>
      </c>
      <c r="AY879" s="54" t="s">
        <v>47</v>
      </c>
      <c r="AZ879" s="54" t="s">
        <v>47</v>
      </c>
    </row>
    <row r="880" spans="1:52" ht="30" customHeight="1">
      <c r="A880" s="60" t="s">
        <v>189</v>
      </c>
      <c r="B880" s="60" t="s">
        <v>195</v>
      </c>
      <c r="C880" s="60" t="s">
        <v>191</v>
      </c>
      <c r="D880" s="61">
        <v>6.4000000000000003E-3</v>
      </c>
      <c r="E880" s="62"/>
      <c r="F880" s="63"/>
      <c r="G880" s="62"/>
      <c r="H880" s="63"/>
      <c r="I880" s="62"/>
      <c r="J880" s="63"/>
      <c r="K880" s="62"/>
      <c r="L880" s="63"/>
      <c r="M880" s="60" t="s">
        <v>196</v>
      </c>
      <c r="N880" s="54" t="s">
        <v>8118</v>
      </c>
      <c r="O880" s="54" t="s">
        <v>8070</v>
      </c>
      <c r="P880" s="54" t="s">
        <v>56</v>
      </c>
      <c r="Q880" s="54" t="s">
        <v>56</v>
      </c>
      <c r="R880" s="54" t="s">
        <v>55</v>
      </c>
      <c r="AV880" s="54" t="s">
        <v>47</v>
      </c>
      <c r="AW880" s="54" t="s">
        <v>9576</v>
      </c>
      <c r="AX880" s="54" t="s">
        <v>47</v>
      </c>
      <c r="AY880" s="54" t="s">
        <v>47</v>
      </c>
      <c r="AZ880" s="54" t="s">
        <v>47</v>
      </c>
    </row>
    <row r="881" spans="1:52" ht="30" customHeight="1">
      <c r="A881" s="60" t="s">
        <v>1058</v>
      </c>
      <c r="B881" s="60" t="s">
        <v>1059</v>
      </c>
      <c r="C881" s="60" t="s">
        <v>1410</v>
      </c>
      <c r="D881" s="61">
        <v>-0.14000000000000001</v>
      </c>
      <c r="E881" s="62"/>
      <c r="F881" s="63"/>
      <c r="G881" s="62"/>
      <c r="H881" s="63"/>
      <c r="I881" s="62"/>
      <c r="J881" s="63"/>
      <c r="K881" s="62"/>
      <c r="L881" s="63"/>
      <c r="M881" s="60" t="s">
        <v>1735</v>
      </c>
      <c r="N881" s="54" t="s">
        <v>8118</v>
      </c>
      <c r="O881" s="54" t="s">
        <v>9567</v>
      </c>
      <c r="P881" s="54" t="s">
        <v>56</v>
      </c>
      <c r="Q881" s="54" t="s">
        <v>56</v>
      </c>
      <c r="R881" s="54" t="s">
        <v>55</v>
      </c>
      <c r="AV881" s="54" t="s">
        <v>47</v>
      </c>
      <c r="AW881" s="54" t="s">
        <v>9577</v>
      </c>
      <c r="AX881" s="54" t="s">
        <v>47</v>
      </c>
      <c r="AY881" s="54" t="s">
        <v>47</v>
      </c>
      <c r="AZ881" s="54" t="s">
        <v>47</v>
      </c>
    </row>
    <row r="882" spans="1:52" ht="30" customHeight="1">
      <c r="A882" s="60" t="s">
        <v>1652</v>
      </c>
      <c r="B882" s="60" t="s">
        <v>1649</v>
      </c>
      <c r="C882" s="60" t="s">
        <v>191</v>
      </c>
      <c r="D882" s="61">
        <v>8.5000000000000006E-3</v>
      </c>
      <c r="E882" s="62"/>
      <c r="F882" s="63"/>
      <c r="G882" s="62"/>
      <c r="H882" s="63"/>
      <c r="I882" s="62"/>
      <c r="J882" s="63"/>
      <c r="K882" s="62"/>
      <c r="L882" s="63"/>
      <c r="M882" s="60" t="s">
        <v>1653</v>
      </c>
      <c r="N882" s="54" t="s">
        <v>8118</v>
      </c>
      <c r="O882" s="54" t="s">
        <v>8880</v>
      </c>
      <c r="P882" s="54" t="s">
        <v>55</v>
      </c>
      <c r="Q882" s="54" t="s">
        <v>56</v>
      </c>
      <c r="R882" s="54" t="s">
        <v>56</v>
      </c>
      <c r="AV882" s="54" t="s">
        <v>47</v>
      </c>
      <c r="AW882" s="54" t="s">
        <v>9578</v>
      </c>
      <c r="AX882" s="54" t="s">
        <v>47</v>
      </c>
      <c r="AY882" s="54" t="s">
        <v>47</v>
      </c>
      <c r="AZ882" s="54" t="s">
        <v>47</v>
      </c>
    </row>
    <row r="883" spans="1:52" ht="30" customHeight="1">
      <c r="A883" s="60" t="s">
        <v>172</v>
      </c>
      <c r="B883" s="60" t="s">
        <v>173</v>
      </c>
      <c r="C883" s="60" t="s">
        <v>168</v>
      </c>
      <c r="D883" s="61">
        <v>0.04</v>
      </c>
      <c r="E883" s="62"/>
      <c r="F883" s="63"/>
      <c r="G883" s="62"/>
      <c r="H883" s="63"/>
      <c r="I883" s="62"/>
      <c r="J883" s="63"/>
      <c r="K883" s="62"/>
      <c r="L883" s="63"/>
      <c r="M883" s="60" t="s">
        <v>174</v>
      </c>
      <c r="N883" s="54" t="s">
        <v>8118</v>
      </c>
      <c r="O883" s="54" t="s">
        <v>8052</v>
      </c>
      <c r="P883" s="54" t="s">
        <v>56</v>
      </c>
      <c r="Q883" s="54" t="s">
        <v>56</v>
      </c>
      <c r="R883" s="54" t="s">
        <v>55</v>
      </c>
      <c r="AV883" s="54" t="s">
        <v>47</v>
      </c>
      <c r="AW883" s="54" t="s">
        <v>9579</v>
      </c>
      <c r="AX883" s="54" t="s">
        <v>47</v>
      </c>
      <c r="AY883" s="54" t="s">
        <v>47</v>
      </c>
      <c r="AZ883" s="54" t="s">
        <v>47</v>
      </c>
    </row>
    <row r="884" spans="1:52" ht="30" customHeight="1">
      <c r="A884" s="60" t="s">
        <v>1667</v>
      </c>
      <c r="B884" s="60" t="s">
        <v>1668</v>
      </c>
      <c r="C884" s="60" t="s">
        <v>168</v>
      </c>
      <c r="D884" s="61">
        <v>0.04</v>
      </c>
      <c r="E884" s="62"/>
      <c r="F884" s="63"/>
      <c r="G884" s="62"/>
      <c r="H884" s="63"/>
      <c r="I884" s="62"/>
      <c r="J884" s="63"/>
      <c r="K884" s="62"/>
      <c r="L884" s="63"/>
      <c r="M884" s="60" t="s">
        <v>1669</v>
      </c>
      <c r="N884" s="54" t="s">
        <v>8118</v>
      </c>
      <c r="O884" s="54" t="s">
        <v>8883</v>
      </c>
      <c r="P884" s="54" t="s">
        <v>55</v>
      </c>
      <c r="Q884" s="54" t="s">
        <v>56</v>
      </c>
      <c r="R884" s="54" t="s">
        <v>56</v>
      </c>
      <c r="AV884" s="54" t="s">
        <v>47</v>
      </c>
      <c r="AW884" s="54" t="s">
        <v>9580</v>
      </c>
      <c r="AX884" s="54" t="s">
        <v>47</v>
      </c>
      <c r="AY884" s="54" t="s">
        <v>47</v>
      </c>
      <c r="AZ884" s="54" t="s">
        <v>47</v>
      </c>
    </row>
    <row r="885" spans="1:52" ht="30" customHeight="1">
      <c r="A885" s="60" t="s">
        <v>1731</v>
      </c>
      <c r="B885" s="60" t="s">
        <v>1732</v>
      </c>
      <c r="C885" s="60" t="s">
        <v>53</v>
      </c>
      <c r="D885" s="61">
        <v>1</v>
      </c>
      <c r="E885" s="62"/>
      <c r="F885" s="63"/>
      <c r="G885" s="62"/>
      <c r="H885" s="63"/>
      <c r="I885" s="62"/>
      <c r="J885" s="63"/>
      <c r="K885" s="62"/>
      <c r="L885" s="63"/>
      <c r="M885" s="60" t="s">
        <v>1733</v>
      </c>
      <c r="N885" s="54" t="s">
        <v>8118</v>
      </c>
      <c r="O885" s="54" t="s">
        <v>8885</v>
      </c>
      <c r="P885" s="54" t="s">
        <v>55</v>
      </c>
      <c r="Q885" s="54" t="s">
        <v>56</v>
      </c>
      <c r="R885" s="54" t="s">
        <v>56</v>
      </c>
      <c r="AV885" s="54" t="s">
        <v>47</v>
      </c>
      <c r="AW885" s="54" t="s">
        <v>9581</v>
      </c>
      <c r="AX885" s="54" t="s">
        <v>47</v>
      </c>
      <c r="AY885" s="54" t="s">
        <v>47</v>
      </c>
      <c r="AZ885" s="54" t="s">
        <v>47</v>
      </c>
    </row>
    <row r="886" spans="1:52" ht="30" customHeight="1">
      <c r="A886" s="60" t="s">
        <v>1267</v>
      </c>
      <c r="B886" s="60" t="s">
        <v>47</v>
      </c>
      <c r="C886" s="60" t="s">
        <v>47</v>
      </c>
      <c r="D886" s="61"/>
      <c r="E886" s="62"/>
      <c r="F886" s="63"/>
      <c r="G886" s="62"/>
      <c r="H886" s="63"/>
      <c r="I886" s="62"/>
      <c r="J886" s="63"/>
      <c r="K886" s="62"/>
      <c r="L886" s="63"/>
      <c r="M886" s="60" t="s">
        <v>47</v>
      </c>
      <c r="N886" s="54" t="s">
        <v>78</v>
      </c>
      <c r="O886" s="54" t="s">
        <v>78</v>
      </c>
      <c r="P886" s="54" t="s">
        <v>47</v>
      </c>
      <c r="Q886" s="54" t="s">
        <v>47</v>
      </c>
      <c r="R886" s="54" t="s">
        <v>47</v>
      </c>
      <c r="AV886" s="54" t="s">
        <v>47</v>
      </c>
      <c r="AW886" s="54" t="s">
        <v>47</v>
      </c>
      <c r="AX886" s="54" t="s">
        <v>47</v>
      </c>
      <c r="AY886" s="54" t="s">
        <v>47</v>
      </c>
      <c r="AZ886" s="54" t="s">
        <v>47</v>
      </c>
    </row>
    <row r="887" spans="1:52" ht="30" customHeight="1">
      <c r="A887" s="61"/>
      <c r="B887" s="61"/>
      <c r="C887" s="61"/>
      <c r="D887" s="61"/>
      <c r="E887" s="62"/>
      <c r="F887" s="63"/>
      <c r="G887" s="62"/>
      <c r="H887" s="63"/>
      <c r="I887" s="62"/>
      <c r="J887" s="63"/>
      <c r="K887" s="62"/>
      <c r="L887" s="63"/>
      <c r="M887" s="61"/>
    </row>
    <row r="888" spans="1:52" ht="30" customHeight="1">
      <c r="A888" s="55" t="s">
        <v>1737</v>
      </c>
      <c r="B888" s="56"/>
      <c r="C888" s="56"/>
      <c r="D888" s="56"/>
      <c r="E888" s="57"/>
      <c r="F888" s="58"/>
      <c r="G888" s="57"/>
      <c r="H888" s="58"/>
      <c r="I888" s="57"/>
      <c r="J888" s="58"/>
      <c r="K888" s="57"/>
      <c r="L888" s="58"/>
      <c r="M888" s="59"/>
      <c r="N888" s="54" t="s">
        <v>8120</v>
      </c>
    </row>
    <row r="889" spans="1:52" ht="30" customHeight="1">
      <c r="A889" s="60" t="s">
        <v>1208</v>
      </c>
      <c r="B889" s="60" t="s">
        <v>1738</v>
      </c>
      <c r="C889" s="60" t="s">
        <v>1410</v>
      </c>
      <c r="D889" s="61">
        <v>0.51</v>
      </c>
      <c r="E889" s="62"/>
      <c r="F889" s="63"/>
      <c r="G889" s="62"/>
      <c r="H889" s="63"/>
      <c r="I889" s="62"/>
      <c r="J889" s="63"/>
      <c r="K889" s="62"/>
      <c r="L889" s="63"/>
      <c r="M889" s="60" t="s">
        <v>1739</v>
      </c>
      <c r="N889" s="54" t="s">
        <v>8120</v>
      </c>
      <c r="O889" s="54" t="s">
        <v>9582</v>
      </c>
      <c r="P889" s="54" t="s">
        <v>56</v>
      </c>
      <c r="Q889" s="54" t="s">
        <v>56</v>
      </c>
      <c r="R889" s="54" t="s">
        <v>55</v>
      </c>
      <c r="AV889" s="54" t="s">
        <v>47</v>
      </c>
      <c r="AW889" s="54" t="s">
        <v>9583</v>
      </c>
      <c r="AX889" s="54" t="s">
        <v>47</v>
      </c>
      <c r="AY889" s="54" t="s">
        <v>47</v>
      </c>
      <c r="AZ889" s="54" t="s">
        <v>47</v>
      </c>
    </row>
    <row r="890" spans="1:52" ht="30" customHeight="1">
      <c r="A890" s="60" t="s">
        <v>1037</v>
      </c>
      <c r="B890" s="60" t="s">
        <v>1740</v>
      </c>
      <c r="C890" s="60" t="s">
        <v>168</v>
      </c>
      <c r="D890" s="61">
        <v>1.1000000000000001E-3</v>
      </c>
      <c r="E890" s="62"/>
      <c r="F890" s="63"/>
      <c r="G890" s="62"/>
      <c r="H890" s="63"/>
      <c r="I890" s="62"/>
      <c r="J890" s="63"/>
      <c r="K890" s="62"/>
      <c r="L890" s="63"/>
      <c r="M890" s="60" t="s">
        <v>1741</v>
      </c>
      <c r="N890" s="54" t="s">
        <v>8120</v>
      </c>
      <c r="O890" s="54" t="s">
        <v>9584</v>
      </c>
      <c r="P890" s="54" t="s">
        <v>56</v>
      </c>
      <c r="Q890" s="54" t="s">
        <v>56</v>
      </c>
      <c r="R890" s="54" t="s">
        <v>55</v>
      </c>
      <c r="AV890" s="54" t="s">
        <v>47</v>
      </c>
      <c r="AW890" s="54" t="s">
        <v>9585</v>
      </c>
      <c r="AX890" s="54" t="s">
        <v>47</v>
      </c>
      <c r="AY890" s="54" t="s">
        <v>47</v>
      </c>
      <c r="AZ890" s="54" t="s">
        <v>47</v>
      </c>
    </row>
    <row r="891" spans="1:52" ht="30" customHeight="1">
      <c r="A891" s="60" t="s">
        <v>1742</v>
      </c>
      <c r="B891" s="60" t="s">
        <v>1264</v>
      </c>
      <c r="C891" s="60" t="s">
        <v>1265</v>
      </c>
      <c r="D891" s="61">
        <v>2.1000000000000001E-2</v>
      </c>
      <c r="E891" s="62"/>
      <c r="F891" s="63"/>
      <c r="G891" s="62"/>
      <c r="H891" s="63"/>
      <c r="I891" s="62"/>
      <c r="J891" s="63"/>
      <c r="K891" s="62"/>
      <c r="L891" s="63"/>
      <c r="M891" s="60" t="s">
        <v>1743</v>
      </c>
      <c r="N891" s="54" t="s">
        <v>8120</v>
      </c>
      <c r="O891" s="54" t="s">
        <v>9586</v>
      </c>
      <c r="P891" s="54" t="s">
        <v>56</v>
      </c>
      <c r="Q891" s="54" t="s">
        <v>56</v>
      </c>
      <c r="R891" s="54" t="s">
        <v>55</v>
      </c>
      <c r="AV891" s="54" t="s">
        <v>47</v>
      </c>
      <c r="AW891" s="54" t="s">
        <v>9587</v>
      </c>
      <c r="AX891" s="54" t="s">
        <v>47</v>
      </c>
      <c r="AY891" s="54" t="s">
        <v>47</v>
      </c>
      <c r="AZ891" s="54" t="s">
        <v>47</v>
      </c>
    </row>
    <row r="892" spans="1:52" ht="30" customHeight="1">
      <c r="A892" s="60" t="s">
        <v>1366</v>
      </c>
      <c r="B892" s="60" t="s">
        <v>1264</v>
      </c>
      <c r="C892" s="60" t="s">
        <v>1265</v>
      </c>
      <c r="D892" s="61">
        <v>4.0000000000000001E-3</v>
      </c>
      <c r="E892" s="62"/>
      <c r="F892" s="63"/>
      <c r="G892" s="62"/>
      <c r="H892" s="63"/>
      <c r="I892" s="62"/>
      <c r="J892" s="63"/>
      <c r="K892" s="62"/>
      <c r="L892" s="63"/>
      <c r="M892" s="60" t="s">
        <v>1415</v>
      </c>
      <c r="N892" s="54" t="s">
        <v>8120</v>
      </c>
      <c r="O892" s="54" t="s">
        <v>9071</v>
      </c>
      <c r="P892" s="54" t="s">
        <v>56</v>
      </c>
      <c r="Q892" s="54" t="s">
        <v>56</v>
      </c>
      <c r="R892" s="54" t="s">
        <v>55</v>
      </c>
      <c r="AV892" s="54" t="s">
        <v>47</v>
      </c>
      <c r="AW892" s="54" t="s">
        <v>9588</v>
      </c>
      <c r="AX892" s="54" t="s">
        <v>47</v>
      </c>
      <c r="AY892" s="54" t="s">
        <v>47</v>
      </c>
      <c r="AZ892" s="54" t="s">
        <v>47</v>
      </c>
    </row>
    <row r="893" spans="1:52" ht="30" customHeight="1">
      <c r="A893" s="60" t="s">
        <v>1366</v>
      </c>
      <c r="B893" s="60" t="s">
        <v>1264</v>
      </c>
      <c r="C893" s="60" t="s">
        <v>1265</v>
      </c>
      <c r="D893" s="61">
        <v>1E-3</v>
      </c>
      <c r="E893" s="62"/>
      <c r="F893" s="63"/>
      <c r="G893" s="62"/>
      <c r="H893" s="63"/>
      <c r="I893" s="62"/>
      <c r="J893" s="63"/>
      <c r="K893" s="62"/>
      <c r="L893" s="63"/>
      <c r="M893" s="60" t="s">
        <v>1415</v>
      </c>
      <c r="N893" s="54" t="s">
        <v>8120</v>
      </c>
      <c r="O893" s="54" t="s">
        <v>9071</v>
      </c>
      <c r="P893" s="54" t="s">
        <v>56</v>
      </c>
      <c r="Q893" s="54" t="s">
        <v>56</v>
      </c>
      <c r="R893" s="54" t="s">
        <v>55</v>
      </c>
      <c r="AV893" s="54" t="s">
        <v>47</v>
      </c>
      <c r="AW893" s="54" t="s">
        <v>9588</v>
      </c>
      <c r="AX893" s="54" t="s">
        <v>47</v>
      </c>
      <c r="AY893" s="54" t="s">
        <v>47</v>
      </c>
      <c r="AZ893" s="54" t="s">
        <v>47</v>
      </c>
    </row>
    <row r="894" spans="1:52" ht="30" customHeight="1">
      <c r="A894" s="60" t="s">
        <v>1267</v>
      </c>
      <c r="B894" s="60" t="s">
        <v>47</v>
      </c>
      <c r="C894" s="60" t="s">
        <v>47</v>
      </c>
      <c r="D894" s="61"/>
      <c r="E894" s="62"/>
      <c r="F894" s="63"/>
      <c r="G894" s="62"/>
      <c r="H894" s="63"/>
      <c r="I894" s="62"/>
      <c r="J894" s="63"/>
      <c r="K894" s="62"/>
      <c r="L894" s="63"/>
      <c r="M894" s="60" t="s">
        <v>47</v>
      </c>
      <c r="N894" s="54" t="s">
        <v>78</v>
      </c>
      <c r="O894" s="54" t="s">
        <v>78</v>
      </c>
      <c r="P894" s="54" t="s">
        <v>47</v>
      </c>
      <c r="Q894" s="54" t="s">
        <v>47</v>
      </c>
      <c r="R894" s="54" t="s">
        <v>47</v>
      </c>
      <c r="AV894" s="54" t="s">
        <v>47</v>
      </c>
      <c r="AW894" s="54" t="s">
        <v>47</v>
      </c>
      <c r="AX894" s="54" t="s">
        <v>47</v>
      </c>
      <c r="AY894" s="54" t="s">
        <v>47</v>
      </c>
      <c r="AZ894" s="54" t="s">
        <v>47</v>
      </c>
    </row>
    <row r="895" spans="1:52" ht="30" customHeight="1">
      <c r="A895" s="61"/>
      <c r="B895" s="61"/>
      <c r="C895" s="61"/>
      <c r="D895" s="61"/>
      <c r="E895" s="62"/>
      <c r="F895" s="63"/>
      <c r="G895" s="62"/>
      <c r="H895" s="63"/>
      <c r="I895" s="62"/>
      <c r="J895" s="63"/>
      <c r="K895" s="62"/>
      <c r="L895" s="63"/>
      <c r="M895" s="61"/>
    </row>
    <row r="896" spans="1:52" ht="30" customHeight="1">
      <c r="A896" s="55" t="s">
        <v>1744</v>
      </c>
      <c r="B896" s="56"/>
      <c r="C896" s="56"/>
      <c r="D896" s="56"/>
      <c r="E896" s="57"/>
      <c r="F896" s="58"/>
      <c r="G896" s="57"/>
      <c r="H896" s="58"/>
      <c r="I896" s="57"/>
      <c r="J896" s="58"/>
      <c r="K896" s="57"/>
      <c r="L896" s="58"/>
      <c r="M896" s="59"/>
      <c r="N896" s="54" t="s">
        <v>8122</v>
      </c>
    </row>
    <row r="897" spans="1:52" ht="30" customHeight="1">
      <c r="A897" s="60" t="s">
        <v>1208</v>
      </c>
      <c r="B897" s="60" t="s">
        <v>1738</v>
      </c>
      <c r="C897" s="60" t="s">
        <v>1410</v>
      </c>
      <c r="D897" s="61">
        <v>0.76500000000000001</v>
      </c>
      <c r="E897" s="62"/>
      <c r="F897" s="63"/>
      <c r="G897" s="62"/>
      <c r="H897" s="63"/>
      <c r="I897" s="62"/>
      <c r="J897" s="63"/>
      <c r="K897" s="62"/>
      <c r="L897" s="63"/>
      <c r="M897" s="60" t="s">
        <v>1739</v>
      </c>
      <c r="N897" s="54" t="s">
        <v>8122</v>
      </c>
      <c r="O897" s="54" t="s">
        <v>9582</v>
      </c>
      <c r="P897" s="54" t="s">
        <v>56</v>
      </c>
      <c r="Q897" s="54" t="s">
        <v>56</v>
      </c>
      <c r="R897" s="54" t="s">
        <v>55</v>
      </c>
      <c r="AV897" s="54" t="s">
        <v>47</v>
      </c>
      <c r="AW897" s="54" t="s">
        <v>9589</v>
      </c>
      <c r="AX897" s="54" t="s">
        <v>47</v>
      </c>
      <c r="AY897" s="54" t="s">
        <v>47</v>
      </c>
      <c r="AZ897" s="54" t="s">
        <v>47</v>
      </c>
    </row>
    <row r="898" spans="1:52" ht="30" customHeight="1">
      <c r="A898" s="60" t="s">
        <v>1037</v>
      </c>
      <c r="B898" s="60" t="s">
        <v>1740</v>
      </c>
      <c r="C898" s="60" t="s">
        <v>168</v>
      </c>
      <c r="D898" s="61">
        <v>1.6000000000000001E-3</v>
      </c>
      <c r="E898" s="62"/>
      <c r="F898" s="63"/>
      <c r="G898" s="62"/>
      <c r="H898" s="63"/>
      <c r="I898" s="62"/>
      <c r="J898" s="63"/>
      <c r="K898" s="62"/>
      <c r="L898" s="63"/>
      <c r="M898" s="60" t="s">
        <v>1741</v>
      </c>
      <c r="N898" s="54" t="s">
        <v>8122</v>
      </c>
      <c r="O898" s="54" t="s">
        <v>9584</v>
      </c>
      <c r="P898" s="54" t="s">
        <v>56</v>
      </c>
      <c r="Q898" s="54" t="s">
        <v>56</v>
      </c>
      <c r="R898" s="54" t="s">
        <v>55</v>
      </c>
      <c r="AV898" s="54" t="s">
        <v>47</v>
      </c>
      <c r="AW898" s="54" t="s">
        <v>9590</v>
      </c>
      <c r="AX898" s="54" t="s">
        <v>47</v>
      </c>
      <c r="AY898" s="54" t="s">
        <v>47</v>
      </c>
      <c r="AZ898" s="54" t="s">
        <v>47</v>
      </c>
    </row>
    <row r="899" spans="1:52" ht="30" customHeight="1">
      <c r="A899" s="60" t="s">
        <v>1742</v>
      </c>
      <c r="B899" s="60" t="s">
        <v>1264</v>
      </c>
      <c r="C899" s="60" t="s">
        <v>1265</v>
      </c>
      <c r="D899" s="61">
        <v>2.1000000000000001E-2</v>
      </c>
      <c r="E899" s="62"/>
      <c r="F899" s="63"/>
      <c r="G899" s="62"/>
      <c r="H899" s="63"/>
      <c r="I899" s="62"/>
      <c r="J899" s="63"/>
      <c r="K899" s="62"/>
      <c r="L899" s="63"/>
      <c r="M899" s="60" t="s">
        <v>1743</v>
      </c>
      <c r="N899" s="54" t="s">
        <v>8122</v>
      </c>
      <c r="O899" s="54" t="s">
        <v>9586</v>
      </c>
      <c r="P899" s="54" t="s">
        <v>56</v>
      </c>
      <c r="Q899" s="54" t="s">
        <v>56</v>
      </c>
      <c r="R899" s="54" t="s">
        <v>55</v>
      </c>
      <c r="AV899" s="54" t="s">
        <v>47</v>
      </c>
      <c r="AW899" s="54" t="s">
        <v>9591</v>
      </c>
      <c r="AX899" s="54" t="s">
        <v>47</v>
      </c>
      <c r="AY899" s="54" t="s">
        <v>47</v>
      </c>
      <c r="AZ899" s="54" t="s">
        <v>47</v>
      </c>
    </row>
    <row r="900" spans="1:52" ht="30" customHeight="1">
      <c r="A900" s="60" t="s">
        <v>1366</v>
      </c>
      <c r="B900" s="60" t="s">
        <v>1264</v>
      </c>
      <c r="C900" s="60" t="s">
        <v>1265</v>
      </c>
      <c r="D900" s="61">
        <v>4.0000000000000001E-3</v>
      </c>
      <c r="E900" s="62"/>
      <c r="F900" s="63"/>
      <c r="G900" s="62"/>
      <c r="H900" s="63"/>
      <c r="I900" s="62"/>
      <c r="J900" s="63"/>
      <c r="K900" s="62"/>
      <c r="L900" s="63"/>
      <c r="M900" s="60" t="s">
        <v>1415</v>
      </c>
      <c r="N900" s="54" t="s">
        <v>8122</v>
      </c>
      <c r="O900" s="54" t="s">
        <v>9071</v>
      </c>
      <c r="P900" s="54" t="s">
        <v>56</v>
      </c>
      <c r="Q900" s="54" t="s">
        <v>56</v>
      </c>
      <c r="R900" s="54" t="s">
        <v>55</v>
      </c>
      <c r="AV900" s="54" t="s">
        <v>47</v>
      </c>
      <c r="AW900" s="54" t="s">
        <v>9592</v>
      </c>
      <c r="AX900" s="54" t="s">
        <v>47</v>
      </c>
      <c r="AY900" s="54" t="s">
        <v>47</v>
      </c>
      <c r="AZ900" s="54" t="s">
        <v>47</v>
      </c>
    </row>
    <row r="901" spans="1:52" ht="30" customHeight="1">
      <c r="A901" s="60" t="s">
        <v>1366</v>
      </c>
      <c r="B901" s="60" t="s">
        <v>1264</v>
      </c>
      <c r="C901" s="60" t="s">
        <v>1265</v>
      </c>
      <c r="D901" s="61">
        <v>1.5E-3</v>
      </c>
      <c r="E901" s="62"/>
      <c r="F901" s="63"/>
      <c r="G901" s="62"/>
      <c r="H901" s="63"/>
      <c r="I901" s="62"/>
      <c r="J901" s="63"/>
      <c r="K901" s="62"/>
      <c r="L901" s="63"/>
      <c r="M901" s="60" t="s">
        <v>1415</v>
      </c>
      <c r="N901" s="54" t="s">
        <v>8122</v>
      </c>
      <c r="O901" s="54" t="s">
        <v>9071</v>
      </c>
      <c r="P901" s="54" t="s">
        <v>56</v>
      </c>
      <c r="Q901" s="54" t="s">
        <v>56</v>
      </c>
      <c r="R901" s="54" t="s">
        <v>55</v>
      </c>
      <c r="AV901" s="54" t="s">
        <v>47</v>
      </c>
      <c r="AW901" s="54" t="s">
        <v>9592</v>
      </c>
      <c r="AX901" s="54" t="s">
        <v>47</v>
      </c>
      <c r="AY901" s="54" t="s">
        <v>47</v>
      </c>
      <c r="AZ901" s="54" t="s">
        <v>47</v>
      </c>
    </row>
    <row r="902" spans="1:52" ht="30" customHeight="1">
      <c r="A902" s="60" t="s">
        <v>1267</v>
      </c>
      <c r="B902" s="60" t="s">
        <v>47</v>
      </c>
      <c r="C902" s="60" t="s">
        <v>47</v>
      </c>
      <c r="D902" s="61"/>
      <c r="E902" s="62"/>
      <c r="F902" s="63"/>
      <c r="G902" s="62"/>
      <c r="H902" s="63"/>
      <c r="I902" s="62"/>
      <c r="J902" s="63"/>
      <c r="K902" s="62"/>
      <c r="L902" s="63"/>
      <c r="M902" s="60" t="s">
        <v>47</v>
      </c>
      <c r="N902" s="54" t="s">
        <v>78</v>
      </c>
      <c r="O902" s="54" t="s">
        <v>78</v>
      </c>
      <c r="P902" s="54" t="s">
        <v>47</v>
      </c>
      <c r="Q902" s="54" t="s">
        <v>47</v>
      </c>
      <c r="R902" s="54" t="s">
        <v>47</v>
      </c>
      <c r="AV902" s="54" t="s">
        <v>47</v>
      </c>
      <c r="AW902" s="54" t="s">
        <v>47</v>
      </c>
      <c r="AX902" s="54" t="s">
        <v>47</v>
      </c>
      <c r="AY902" s="54" t="s">
        <v>47</v>
      </c>
      <c r="AZ902" s="54" t="s">
        <v>47</v>
      </c>
    </row>
    <row r="903" spans="1:52" ht="30" customHeight="1">
      <c r="A903" s="61"/>
      <c r="B903" s="61"/>
      <c r="C903" s="61"/>
      <c r="D903" s="61"/>
      <c r="E903" s="62"/>
      <c r="F903" s="63"/>
      <c r="G903" s="62"/>
      <c r="H903" s="63"/>
      <c r="I903" s="62"/>
      <c r="J903" s="63"/>
      <c r="K903" s="62"/>
      <c r="L903" s="63"/>
      <c r="M903" s="61"/>
    </row>
    <row r="904" spans="1:52" ht="30" customHeight="1">
      <c r="A904" s="55" t="s">
        <v>1745</v>
      </c>
      <c r="B904" s="56"/>
      <c r="C904" s="56"/>
      <c r="D904" s="56"/>
      <c r="E904" s="57"/>
      <c r="F904" s="58"/>
      <c r="G904" s="57"/>
      <c r="H904" s="58"/>
      <c r="I904" s="57"/>
      <c r="J904" s="58"/>
      <c r="K904" s="57"/>
      <c r="L904" s="58"/>
      <c r="M904" s="59"/>
      <c r="N904" s="54" t="s">
        <v>8124</v>
      </c>
    </row>
    <row r="905" spans="1:52" ht="30" customHeight="1">
      <c r="A905" s="60" t="s">
        <v>1208</v>
      </c>
      <c r="B905" s="60" t="s">
        <v>1738</v>
      </c>
      <c r="C905" s="60" t="s">
        <v>1410</v>
      </c>
      <c r="D905" s="61">
        <v>1.02</v>
      </c>
      <c r="E905" s="62"/>
      <c r="F905" s="63"/>
      <c r="G905" s="62"/>
      <c r="H905" s="63"/>
      <c r="I905" s="62"/>
      <c r="J905" s="63"/>
      <c r="K905" s="62"/>
      <c r="L905" s="63"/>
      <c r="M905" s="60" t="s">
        <v>1739</v>
      </c>
      <c r="N905" s="54" t="s">
        <v>8124</v>
      </c>
      <c r="O905" s="54" t="s">
        <v>9582</v>
      </c>
      <c r="P905" s="54" t="s">
        <v>56</v>
      </c>
      <c r="Q905" s="54" t="s">
        <v>56</v>
      </c>
      <c r="R905" s="54" t="s">
        <v>55</v>
      </c>
      <c r="AV905" s="54" t="s">
        <v>47</v>
      </c>
      <c r="AW905" s="54" t="s">
        <v>9593</v>
      </c>
      <c r="AX905" s="54" t="s">
        <v>47</v>
      </c>
      <c r="AY905" s="54" t="s">
        <v>47</v>
      </c>
      <c r="AZ905" s="54" t="s">
        <v>47</v>
      </c>
    </row>
    <row r="906" spans="1:52" ht="30" customHeight="1">
      <c r="A906" s="60" t="s">
        <v>1037</v>
      </c>
      <c r="B906" s="60" t="s">
        <v>1740</v>
      </c>
      <c r="C906" s="60" t="s">
        <v>168</v>
      </c>
      <c r="D906" s="61">
        <v>2.2000000000000001E-3</v>
      </c>
      <c r="E906" s="62"/>
      <c r="F906" s="63"/>
      <c r="G906" s="62"/>
      <c r="H906" s="63"/>
      <c r="I906" s="62"/>
      <c r="J906" s="63"/>
      <c r="K906" s="62"/>
      <c r="L906" s="63"/>
      <c r="M906" s="60" t="s">
        <v>1741</v>
      </c>
      <c r="N906" s="54" t="s">
        <v>8124</v>
      </c>
      <c r="O906" s="54" t="s">
        <v>9584</v>
      </c>
      <c r="P906" s="54" t="s">
        <v>56</v>
      </c>
      <c r="Q906" s="54" t="s">
        <v>56</v>
      </c>
      <c r="R906" s="54" t="s">
        <v>55</v>
      </c>
      <c r="AV906" s="54" t="s">
        <v>47</v>
      </c>
      <c r="AW906" s="54" t="s">
        <v>9594</v>
      </c>
      <c r="AX906" s="54" t="s">
        <v>47</v>
      </c>
      <c r="AY906" s="54" t="s">
        <v>47</v>
      </c>
      <c r="AZ906" s="54" t="s">
        <v>47</v>
      </c>
    </row>
    <row r="907" spans="1:52" ht="30" customHeight="1">
      <c r="A907" s="60" t="s">
        <v>1742</v>
      </c>
      <c r="B907" s="60" t="s">
        <v>1264</v>
      </c>
      <c r="C907" s="60" t="s">
        <v>1265</v>
      </c>
      <c r="D907" s="61">
        <v>2.1000000000000001E-2</v>
      </c>
      <c r="E907" s="62"/>
      <c r="F907" s="63"/>
      <c r="G907" s="62"/>
      <c r="H907" s="63"/>
      <c r="I907" s="62"/>
      <c r="J907" s="63"/>
      <c r="K907" s="62"/>
      <c r="L907" s="63"/>
      <c r="M907" s="60" t="s">
        <v>1743</v>
      </c>
      <c r="N907" s="54" t="s">
        <v>8124</v>
      </c>
      <c r="O907" s="54" t="s">
        <v>9586</v>
      </c>
      <c r="P907" s="54" t="s">
        <v>56</v>
      </c>
      <c r="Q907" s="54" t="s">
        <v>56</v>
      </c>
      <c r="R907" s="54" t="s">
        <v>55</v>
      </c>
      <c r="AV907" s="54" t="s">
        <v>47</v>
      </c>
      <c r="AW907" s="54" t="s">
        <v>9595</v>
      </c>
      <c r="AX907" s="54" t="s">
        <v>47</v>
      </c>
      <c r="AY907" s="54" t="s">
        <v>47</v>
      </c>
      <c r="AZ907" s="54" t="s">
        <v>47</v>
      </c>
    </row>
    <row r="908" spans="1:52" ht="30" customHeight="1">
      <c r="A908" s="60" t="s">
        <v>1366</v>
      </c>
      <c r="B908" s="60" t="s">
        <v>1264</v>
      </c>
      <c r="C908" s="60" t="s">
        <v>1265</v>
      </c>
      <c r="D908" s="61">
        <v>4.0000000000000001E-3</v>
      </c>
      <c r="E908" s="62"/>
      <c r="F908" s="63"/>
      <c r="G908" s="62"/>
      <c r="H908" s="63"/>
      <c r="I908" s="62"/>
      <c r="J908" s="63"/>
      <c r="K908" s="62"/>
      <c r="L908" s="63"/>
      <c r="M908" s="60" t="s">
        <v>1415</v>
      </c>
      <c r="N908" s="54" t="s">
        <v>8124</v>
      </c>
      <c r="O908" s="54" t="s">
        <v>9071</v>
      </c>
      <c r="P908" s="54" t="s">
        <v>56</v>
      </c>
      <c r="Q908" s="54" t="s">
        <v>56</v>
      </c>
      <c r="R908" s="54" t="s">
        <v>55</v>
      </c>
      <c r="AV908" s="54" t="s">
        <v>47</v>
      </c>
      <c r="AW908" s="54" t="s">
        <v>9596</v>
      </c>
      <c r="AX908" s="54" t="s">
        <v>47</v>
      </c>
      <c r="AY908" s="54" t="s">
        <v>47</v>
      </c>
      <c r="AZ908" s="54" t="s">
        <v>47</v>
      </c>
    </row>
    <row r="909" spans="1:52" ht="30" customHeight="1">
      <c r="A909" s="60" t="s">
        <v>1366</v>
      </c>
      <c r="B909" s="60" t="s">
        <v>1264</v>
      </c>
      <c r="C909" s="60" t="s">
        <v>1265</v>
      </c>
      <c r="D909" s="61">
        <v>2E-3</v>
      </c>
      <c r="E909" s="62"/>
      <c r="F909" s="63"/>
      <c r="G909" s="62"/>
      <c r="H909" s="63"/>
      <c r="I909" s="62"/>
      <c r="J909" s="63"/>
      <c r="K909" s="62"/>
      <c r="L909" s="63"/>
      <c r="M909" s="60" t="s">
        <v>1415</v>
      </c>
      <c r="N909" s="54" t="s">
        <v>8124</v>
      </c>
      <c r="O909" s="54" t="s">
        <v>9071</v>
      </c>
      <c r="P909" s="54" t="s">
        <v>56</v>
      </c>
      <c r="Q909" s="54" t="s">
        <v>56</v>
      </c>
      <c r="R909" s="54" t="s">
        <v>55</v>
      </c>
      <c r="AV909" s="54" t="s">
        <v>47</v>
      </c>
      <c r="AW909" s="54" t="s">
        <v>9596</v>
      </c>
      <c r="AX909" s="54" t="s">
        <v>47</v>
      </c>
      <c r="AY909" s="54" t="s">
        <v>47</v>
      </c>
      <c r="AZ909" s="54" t="s">
        <v>47</v>
      </c>
    </row>
    <row r="910" spans="1:52" ht="30" customHeight="1">
      <c r="A910" s="60" t="s">
        <v>1267</v>
      </c>
      <c r="B910" s="60" t="s">
        <v>47</v>
      </c>
      <c r="C910" s="60" t="s">
        <v>47</v>
      </c>
      <c r="D910" s="61"/>
      <c r="E910" s="62"/>
      <c r="F910" s="63"/>
      <c r="G910" s="62"/>
      <c r="H910" s="63"/>
      <c r="I910" s="62"/>
      <c r="J910" s="63"/>
      <c r="K910" s="62"/>
      <c r="L910" s="63"/>
      <c r="M910" s="60" t="s">
        <v>47</v>
      </c>
      <c r="N910" s="54" t="s">
        <v>78</v>
      </c>
      <c r="O910" s="54" t="s">
        <v>78</v>
      </c>
      <c r="P910" s="54" t="s">
        <v>47</v>
      </c>
      <c r="Q910" s="54" t="s">
        <v>47</v>
      </c>
      <c r="R910" s="54" t="s">
        <v>47</v>
      </c>
      <c r="AV910" s="54" t="s">
        <v>47</v>
      </c>
      <c r="AW910" s="54" t="s">
        <v>47</v>
      </c>
      <c r="AX910" s="54" t="s">
        <v>47</v>
      </c>
      <c r="AY910" s="54" t="s">
        <v>47</v>
      </c>
      <c r="AZ910" s="54" t="s">
        <v>47</v>
      </c>
    </row>
    <row r="911" spans="1:52" ht="30" customHeight="1">
      <c r="A911" s="61"/>
      <c r="B911" s="61"/>
      <c r="C911" s="61"/>
      <c r="D911" s="61"/>
      <c r="E911" s="62"/>
      <c r="F911" s="63"/>
      <c r="G911" s="62"/>
      <c r="H911" s="63"/>
      <c r="I911" s="62"/>
      <c r="J911" s="63"/>
      <c r="K911" s="62"/>
      <c r="L911" s="63"/>
      <c r="M911" s="61"/>
    </row>
    <row r="912" spans="1:52" ht="30" customHeight="1">
      <c r="A912" s="55" t="s">
        <v>1746</v>
      </c>
      <c r="B912" s="56"/>
      <c r="C912" s="56"/>
      <c r="D912" s="56"/>
      <c r="E912" s="57"/>
      <c r="F912" s="58"/>
      <c r="G912" s="57"/>
      <c r="H912" s="58"/>
      <c r="I912" s="57"/>
      <c r="J912" s="58"/>
      <c r="K912" s="57"/>
      <c r="L912" s="58"/>
      <c r="M912" s="59"/>
      <c r="N912" s="54" t="s">
        <v>8126</v>
      </c>
    </row>
    <row r="913" spans="1:52" ht="30" customHeight="1">
      <c r="A913" s="60" t="s">
        <v>1747</v>
      </c>
      <c r="B913" s="60" t="s">
        <v>1748</v>
      </c>
      <c r="C913" s="60" t="s">
        <v>146</v>
      </c>
      <c r="D913" s="61">
        <v>1.03</v>
      </c>
      <c r="E913" s="62"/>
      <c r="F913" s="63"/>
      <c r="G913" s="62"/>
      <c r="H913" s="63"/>
      <c r="I913" s="62"/>
      <c r="J913" s="63"/>
      <c r="K913" s="62"/>
      <c r="L913" s="63"/>
      <c r="M913" s="60" t="s">
        <v>1749</v>
      </c>
      <c r="N913" s="54" t="s">
        <v>8126</v>
      </c>
      <c r="O913" s="54" t="s">
        <v>9597</v>
      </c>
      <c r="P913" s="54" t="s">
        <v>56</v>
      </c>
      <c r="Q913" s="54" t="s">
        <v>56</v>
      </c>
      <c r="R913" s="54" t="s">
        <v>55</v>
      </c>
      <c r="AV913" s="54" t="s">
        <v>47</v>
      </c>
      <c r="AW913" s="54" t="s">
        <v>9598</v>
      </c>
      <c r="AX913" s="54" t="s">
        <v>47</v>
      </c>
      <c r="AY913" s="54" t="s">
        <v>47</v>
      </c>
      <c r="AZ913" s="54" t="s">
        <v>47</v>
      </c>
    </row>
    <row r="914" spans="1:52" ht="30" customHeight="1">
      <c r="A914" s="60" t="s">
        <v>1750</v>
      </c>
      <c r="B914" s="60" t="s">
        <v>1751</v>
      </c>
      <c r="C914" s="60" t="s">
        <v>146</v>
      </c>
      <c r="D914" s="61">
        <v>0.15</v>
      </c>
      <c r="E914" s="62"/>
      <c r="F914" s="63"/>
      <c r="G914" s="62"/>
      <c r="H914" s="63"/>
      <c r="I914" s="62"/>
      <c r="J914" s="63"/>
      <c r="K914" s="62"/>
      <c r="L914" s="63"/>
      <c r="M914" s="60" t="s">
        <v>1752</v>
      </c>
      <c r="N914" s="54" t="s">
        <v>8126</v>
      </c>
      <c r="O914" s="54" t="s">
        <v>9599</v>
      </c>
      <c r="P914" s="54" t="s">
        <v>56</v>
      </c>
      <c r="Q914" s="54" t="s">
        <v>56</v>
      </c>
      <c r="R914" s="54" t="s">
        <v>55</v>
      </c>
      <c r="AV914" s="54" t="s">
        <v>47</v>
      </c>
      <c r="AW914" s="54" t="s">
        <v>9600</v>
      </c>
      <c r="AX914" s="54" t="s">
        <v>47</v>
      </c>
      <c r="AY914" s="54" t="s">
        <v>47</v>
      </c>
      <c r="AZ914" s="54" t="s">
        <v>47</v>
      </c>
    </row>
    <row r="915" spans="1:52" ht="30" customHeight="1">
      <c r="A915" s="60" t="s">
        <v>1366</v>
      </c>
      <c r="B915" s="60" t="s">
        <v>1264</v>
      </c>
      <c r="C915" s="60" t="s">
        <v>1265</v>
      </c>
      <c r="D915" s="61">
        <v>3.1E-2</v>
      </c>
      <c r="E915" s="62"/>
      <c r="F915" s="63"/>
      <c r="G915" s="62"/>
      <c r="H915" s="63"/>
      <c r="I915" s="62"/>
      <c r="J915" s="63"/>
      <c r="K915" s="62"/>
      <c r="L915" s="63"/>
      <c r="M915" s="60" t="s">
        <v>1415</v>
      </c>
      <c r="N915" s="54" t="s">
        <v>8126</v>
      </c>
      <c r="O915" s="54" t="s">
        <v>9071</v>
      </c>
      <c r="P915" s="54" t="s">
        <v>56</v>
      </c>
      <c r="Q915" s="54" t="s">
        <v>56</v>
      </c>
      <c r="R915" s="54" t="s">
        <v>55</v>
      </c>
      <c r="V915" s="50">
        <v>1</v>
      </c>
      <c r="AV915" s="54" t="s">
        <v>47</v>
      </c>
      <c r="AW915" s="54" t="s">
        <v>9601</v>
      </c>
      <c r="AX915" s="54" t="s">
        <v>47</v>
      </c>
      <c r="AY915" s="54" t="s">
        <v>47</v>
      </c>
      <c r="AZ915" s="54" t="s">
        <v>47</v>
      </c>
    </row>
    <row r="916" spans="1:52" ht="30" customHeight="1">
      <c r="A916" s="60" t="s">
        <v>1367</v>
      </c>
      <c r="B916" s="60" t="s">
        <v>1368</v>
      </c>
      <c r="C916" s="60" t="s">
        <v>352</v>
      </c>
      <c r="D916" s="61">
        <v>1</v>
      </c>
      <c r="E916" s="62"/>
      <c r="F916" s="63"/>
      <c r="G916" s="62"/>
      <c r="H916" s="63"/>
      <c r="I916" s="62"/>
      <c r="J916" s="63"/>
      <c r="K916" s="62"/>
      <c r="L916" s="63"/>
      <c r="M916" s="60" t="s">
        <v>47</v>
      </c>
      <c r="N916" s="54" t="s">
        <v>8126</v>
      </c>
      <c r="O916" s="54" t="s">
        <v>8795</v>
      </c>
      <c r="P916" s="54" t="s">
        <v>56</v>
      </c>
      <c r="Q916" s="54" t="s">
        <v>56</v>
      </c>
      <c r="R916" s="54" t="s">
        <v>56</v>
      </c>
      <c r="S916" s="50">
        <v>1</v>
      </c>
      <c r="T916" s="50">
        <v>0</v>
      </c>
      <c r="U916" s="50">
        <v>0.02</v>
      </c>
      <c r="AV916" s="54" t="s">
        <v>47</v>
      </c>
      <c r="AW916" s="54" t="s">
        <v>9602</v>
      </c>
      <c r="AX916" s="54" t="s">
        <v>47</v>
      </c>
      <c r="AY916" s="54" t="s">
        <v>47</v>
      </c>
      <c r="AZ916" s="54" t="s">
        <v>47</v>
      </c>
    </row>
    <row r="917" spans="1:52" ht="30" customHeight="1">
      <c r="A917" s="60" t="s">
        <v>1267</v>
      </c>
      <c r="B917" s="60" t="s">
        <v>47</v>
      </c>
      <c r="C917" s="60" t="s">
        <v>47</v>
      </c>
      <c r="D917" s="61"/>
      <c r="E917" s="62"/>
      <c r="F917" s="63"/>
      <c r="G917" s="62"/>
      <c r="H917" s="63"/>
      <c r="I917" s="62"/>
      <c r="J917" s="63"/>
      <c r="K917" s="62"/>
      <c r="L917" s="63"/>
      <c r="M917" s="60" t="s">
        <v>47</v>
      </c>
      <c r="N917" s="54" t="s">
        <v>78</v>
      </c>
      <c r="O917" s="54" t="s">
        <v>78</v>
      </c>
      <c r="P917" s="54" t="s">
        <v>47</v>
      </c>
      <c r="Q917" s="54" t="s">
        <v>47</v>
      </c>
      <c r="R917" s="54" t="s">
        <v>47</v>
      </c>
      <c r="AV917" s="54" t="s">
        <v>47</v>
      </c>
      <c r="AW917" s="54" t="s">
        <v>47</v>
      </c>
      <c r="AX917" s="54" t="s">
        <v>47</v>
      </c>
      <c r="AY917" s="54" t="s">
        <v>47</v>
      </c>
      <c r="AZ917" s="54" t="s">
        <v>47</v>
      </c>
    </row>
    <row r="918" spans="1:52" ht="30" customHeight="1">
      <c r="A918" s="61"/>
      <c r="B918" s="61"/>
      <c r="C918" s="61"/>
      <c r="D918" s="61"/>
      <c r="E918" s="62"/>
      <c r="F918" s="63"/>
      <c r="G918" s="62"/>
      <c r="H918" s="63"/>
      <c r="I918" s="62"/>
      <c r="J918" s="63"/>
      <c r="K918" s="62"/>
      <c r="L918" s="63"/>
      <c r="M918" s="61"/>
    </row>
    <row r="919" spans="1:52" ht="30" customHeight="1">
      <c r="A919" s="55" t="s">
        <v>1753</v>
      </c>
      <c r="B919" s="56"/>
      <c r="C919" s="56"/>
      <c r="D919" s="56"/>
      <c r="E919" s="57"/>
      <c r="F919" s="58"/>
      <c r="G919" s="57"/>
      <c r="H919" s="58"/>
      <c r="I919" s="57"/>
      <c r="J919" s="58"/>
      <c r="K919" s="57"/>
      <c r="L919" s="58"/>
      <c r="M919" s="59"/>
      <c r="N919" s="54" t="s">
        <v>8886</v>
      </c>
    </row>
    <row r="920" spans="1:52" ht="30" customHeight="1">
      <c r="A920" s="60" t="s">
        <v>1366</v>
      </c>
      <c r="B920" s="60" t="s">
        <v>1264</v>
      </c>
      <c r="C920" s="60" t="s">
        <v>1265</v>
      </c>
      <c r="D920" s="61">
        <v>0.66</v>
      </c>
      <c r="E920" s="62"/>
      <c r="F920" s="63"/>
      <c r="G920" s="62"/>
      <c r="H920" s="63"/>
      <c r="I920" s="62"/>
      <c r="J920" s="63"/>
      <c r="K920" s="62"/>
      <c r="L920" s="63"/>
      <c r="M920" s="60" t="s">
        <v>1415</v>
      </c>
      <c r="N920" s="54" t="s">
        <v>8886</v>
      </c>
      <c r="O920" s="54" t="s">
        <v>9071</v>
      </c>
      <c r="P920" s="54" t="s">
        <v>56</v>
      </c>
      <c r="Q920" s="54" t="s">
        <v>56</v>
      </c>
      <c r="R920" s="54" t="s">
        <v>55</v>
      </c>
      <c r="AV920" s="54" t="s">
        <v>47</v>
      </c>
      <c r="AW920" s="54" t="s">
        <v>9603</v>
      </c>
      <c r="AX920" s="54" t="s">
        <v>47</v>
      </c>
      <c r="AY920" s="54" t="s">
        <v>47</v>
      </c>
      <c r="AZ920" s="54" t="s">
        <v>47</v>
      </c>
    </row>
    <row r="921" spans="1:52" ht="30" customHeight="1">
      <c r="A921" s="60" t="s">
        <v>1267</v>
      </c>
      <c r="B921" s="60" t="s">
        <v>47</v>
      </c>
      <c r="C921" s="60" t="s">
        <v>47</v>
      </c>
      <c r="D921" s="61"/>
      <c r="E921" s="62"/>
      <c r="F921" s="63"/>
      <c r="G921" s="62"/>
      <c r="H921" s="63"/>
      <c r="I921" s="62"/>
      <c r="J921" s="63"/>
      <c r="K921" s="62"/>
      <c r="L921" s="63"/>
      <c r="M921" s="60" t="s">
        <v>47</v>
      </c>
      <c r="N921" s="54" t="s">
        <v>78</v>
      </c>
      <c r="O921" s="54" t="s">
        <v>78</v>
      </c>
      <c r="P921" s="54" t="s">
        <v>47</v>
      </c>
      <c r="Q921" s="54" t="s">
        <v>47</v>
      </c>
      <c r="R921" s="54" t="s">
        <v>47</v>
      </c>
      <c r="AV921" s="54" t="s">
        <v>47</v>
      </c>
      <c r="AW921" s="54" t="s">
        <v>47</v>
      </c>
      <c r="AX921" s="54" t="s">
        <v>47</v>
      </c>
      <c r="AY921" s="54" t="s">
        <v>47</v>
      </c>
      <c r="AZ921" s="54" t="s">
        <v>47</v>
      </c>
    </row>
    <row r="922" spans="1:52" ht="30" customHeight="1">
      <c r="A922" s="61"/>
      <c r="B922" s="61"/>
      <c r="C922" s="61"/>
      <c r="D922" s="61"/>
      <c r="E922" s="62"/>
      <c r="F922" s="63"/>
      <c r="G922" s="62"/>
      <c r="H922" s="63"/>
      <c r="I922" s="62"/>
      <c r="J922" s="63"/>
      <c r="K922" s="62"/>
      <c r="L922" s="63"/>
      <c r="M922" s="61"/>
    </row>
    <row r="923" spans="1:52" ht="30" customHeight="1">
      <c r="A923" s="55" t="s">
        <v>1757</v>
      </c>
      <c r="B923" s="56"/>
      <c r="C923" s="56"/>
      <c r="D923" s="56"/>
      <c r="E923" s="57"/>
      <c r="F923" s="58"/>
      <c r="G923" s="57"/>
      <c r="H923" s="58"/>
      <c r="I923" s="57"/>
      <c r="J923" s="58"/>
      <c r="K923" s="57"/>
      <c r="L923" s="58"/>
      <c r="M923" s="59"/>
      <c r="N923" s="54" t="s">
        <v>8887</v>
      </c>
    </row>
    <row r="924" spans="1:52" ht="30" customHeight="1">
      <c r="A924" s="60" t="s">
        <v>1208</v>
      </c>
      <c r="B924" s="60" t="s">
        <v>1738</v>
      </c>
      <c r="C924" s="60" t="s">
        <v>1410</v>
      </c>
      <c r="D924" s="61">
        <v>510</v>
      </c>
      <c r="E924" s="62"/>
      <c r="F924" s="63"/>
      <c r="G924" s="62"/>
      <c r="H924" s="63"/>
      <c r="I924" s="62"/>
      <c r="J924" s="63"/>
      <c r="K924" s="62"/>
      <c r="L924" s="63"/>
      <c r="M924" s="60" t="s">
        <v>1739</v>
      </c>
      <c r="N924" s="54" t="s">
        <v>8887</v>
      </c>
      <c r="O924" s="54" t="s">
        <v>9582</v>
      </c>
      <c r="P924" s="54" t="s">
        <v>56</v>
      </c>
      <c r="Q924" s="54" t="s">
        <v>56</v>
      </c>
      <c r="R924" s="54" t="s">
        <v>55</v>
      </c>
      <c r="AV924" s="54" t="s">
        <v>47</v>
      </c>
      <c r="AW924" s="54" t="s">
        <v>9604</v>
      </c>
      <c r="AX924" s="54" t="s">
        <v>47</v>
      </c>
      <c r="AY924" s="54" t="s">
        <v>47</v>
      </c>
      <c r="AZ924" s="54" t="s">
        <v>47</v>
      </c>
    </row>
    <row r="925" spans="1:52" ht="30" customHeight="1">
      <c r="A925" s="60" t="s">
        <v>1037</v>
      </c>
      <c r="B925" s="60" t="s">
        <v>1740</v>
      </c>
      <c r="C925" s="60" t="s">
        <v>168</v>
      </c>
      <c r="D925" s="61">
        <v>1.1000000000000001</v>
      </c>
      <c r="E925" s="62"/>
      <c r="F925" s="63"/>
      <c r="G925" s="62"/>
      <c r="H925" s="63"/>
      <c r="I925" s="62"/>
      <c r="J925" s="63"/>
      <c r="K925" s="62"/>
      <c r="L925" s="63"/>
      <c r="M925" s="60" t="s">
        <v>1741</v>
      </c>
      <c r="N925" s="54" t="s">
        <v>8887</v>
      </c>
      <c r="O925" s="54" t="s">
        <v>9584</v>
      </c>
      <c r="P925" s="54" t="s">
        <v>56</v>
      </c>
      <c r="Q925" s="54" t="s">
        <v>56</v>
      </c>
      <c r="R925" s="54" t="s">
        <v>55</v>
      </c>
      <c r="AV925" s="54" t="s">
        <v>47</v>
      </c>
      <c r="AW925" s="54" t="s">
        <v>9605</v>
      </c>
      <c r="AX925" s="54" t="s">
        <v>47</v>
      </c>
      <c r="AY925" s="54" t="s">
        <v>47</v>
      </c>
      <c r="AZ925" s="54" t="s">
        <v>47</v>
      </c>
    </row>
    <row r="926" spans="1:52" ht="30" customHeight="1">
      <c r="A926" s="60" t="s">
        <v>1366</v>
      </c>
      <c r="B926" s="60" t="s">
        <v>1264</v>
      </c>
      <c r="C926" s="60" t="s">
        <v>1265</v>
      </c>
      <c r="D926" s="61">
        <v>0.66</v>
      </c>
      <c r="E926" s="62"/>
      <c r="F926" s="63"/>
      <c r="G926" s="62"/>
      <c r="H926" s="63"/>
      <c r="I926" s="62"/>
      <c r="J926" s="63"/>
      <c r="K926" s="62"/>
      <c r="L926" s="63"/>
      <c r="M926" s="60" t="s">
        <v>1415</v>
      </c>
      <c r="N926" s="54" t="s">
        <v>8887</v>
      </c>
      <c r="O926" s="54" t="s">
        <v>9071</v>
      </c>
      <c r="P926" s="54" t="s">
        <v>56</v>
      </c>
      <c r="Q926" s="54" t="s">
        <v>56</v>
      </c>
      <c r="R926" s="54" t="s">
        <v>55</v>
      </c>
      <c r="AV926" s="54" t="s">
        <v>47</v>
      </c>
      <c r="AW926" s="54" t="s">
        <v>9606</v>
      </c>
      <c r="AX926" s="54" t="s">
        <v>47</v>
      </c>
      <c r="AY926" s="54" t="s">
        <v>47</v>
      </c>
      <c r="AZ926" s="54" t="s">
        <v>47</v>
      </c>
    </row>
    <row r="927" spans="1:52" ht="30" customHeight="1">
      <c r="A927" s="60" t="s">
        <v>1267</v>
      </c>
      <c r="B927" s="60" t="s">
        <v>47</v>
      </c>
      <c r="C927" s="60" t="s">
        <v>47</v>
      </c>
      <c r="D927" s="61"/>
      <c r="E927" s="62"/>
      <c r="F927" s="63"/>
      <c r="G927" s="62"/>
      <c r="H927" s="63"/>
      <c r="I927" s="62"/>
      <c r="J927" s="63"/>
      <c r="K927" s="62"/>
      <c r="L927" s="63"/>
      <c r="M927" s="60" t="s">
        <v>47</v>
      </c>
      <c r="N927" s="54" t="s">
        <v>78</v>
      </c>
      <c r="O927" s="54" t="s">
        <v>78</v>
      </c>
      <c r="P927" s="54" t="s">
        <v>47</v>
      </c>
      <c r="Q927" s="54" t="s">
        <v>47</v>
      </c>
      <c r="R927" s="54" t="s">
        <v>47</v>
      </c>
      <c r="AV927" s="54" t="s">
        <v>47</v>
      </c>
      <c r="AW927" s="54" t="s">
        <v>47</v>
      </c>
      <c r="AX927" s="54" t="s">
        <v>47</v>
      </c>
      <c r="AY927" s="54" t="s">
        <v>47</v>
      </c>
      <c r="AZ927" s="54" t="s">
        <v>47</v>
      </c>
    </row>
    <row r="928" spans="1:52" ht="30" customHeight="1">
      <c r="A928" s="61"/>
      <c r="B928" s="61"/>
      <c r="C928" s="61"/>
      <c r="D928" s="61"/>
      <c r="E928" s="62"/>
      <c r="F928" s="63"/>
      <c r="G928" s="62"/>
      <c r="H928" s="63"/>
      <c r="I928" s="62"/>
      <c r="J928" s="63"/>
      <c r="K928" s="62"/>
      <c r="L928" s="63"/>
      <c r="M928" s="61"/>
    </row>
    <row r="929" spans="1:52" ht="30" customHeight="1">
      <c r="A929" s="55" t="s">
        <v>1758</v>
      </c>
      <c r="B929" s="56"/>
      <c r="C929" s="56"/>
      <c r="D929" s="56"/>
      <c r="E929" s="57"/>
      <c r="F929" s="58"/>
      <c r="G929" s="57"/>
      <c r="H929" s="58"/>
      <c r="I929" s="57"/>
      <c r="J929" s="58"/>
      <c r="K929" s="57"/>
      <c r="L929" s="58"/>
      <c r="M929" s="59"/>
      <c r="N929" s="54" t="s">
        <v>8888</v>
      </c>
    </row>
    <row r="930" spans="1:52" ht="30" customHeight="1">
      <c r="A930" s="60" t="s">
        <v>1742</v>
      </c>
      <c r="B930" s="60" t="s">
        <v>1264</v>
      </c>
      <c r="C930" s="60" t="s">
        <v>1265</v>
      </c>
      <c r="D930" s="61">
        <v>0.05</v>
      </c>
      <c r="E930" s="62"/>
      <c r="F930" s="63"/>
      <c r="G930" s="62"/>
      <c r="H930" s="63"/>
      <c r="I930" s="62"/>
      <c r="J930" s="63"/>
      <c r="K930" s="62"/>
      <c r="L930" s="63"/>
      <c r="M930" s="60" t="s">
        <v>1743</v>
      </c>
      <c r="N930" s="54" t="s">
        <v>8888</v>
      </c>
      <c r="O930" s="54" t="s">
        <v>9586</v>
      </c>
      <c r="P930" s="54" t="s">
        <v>56</v>
      </c>
      <c r="Q930" s="54" t="s">
        <v>56</v>
      </c>
      <c r="R930" s="54" t="s">
        <v>55</v>
      </c>
      <c r="V930" s="50">
        <v>1</v>
      </c>
      <c r="AV930" s="54" t="s">
        <v>47</v>
      </c>
      <c r="AW930" s="54" t="s">
        <v>9607</v>
      </c>
      <c r="AX930" s="54" t="s">
        <v>47</v>
      </c>
      <c r="AY930" s="54" t="s">
        <v>47</v>
      </c>
      <c r="AZ930" s="54" t="s">
        <v>47</v>
      </c>
    </row>
    <row r="931" spans="1:52" ht="30" customHeight="1">
      <c r="A931" s="60" t="s">
        <v>1366</v>
      </c>
      <c r="B931" s="60" t="s">
        <v>1264</v>
      </c>
      <c r="C931" s="60" t="s">
        <v>1265</v>
      </c>
      <c r="D931" s="61">
        <v>2.5000000000000001E-2</v>
      </c>
      <c r="E931" s="62"/>
      <c r="F931" s="63"/>
      <c r="G931" s="62"/>
      <c r="H931" s="63"/>
      <c r="I931" s="62"/>
      <c r="J931" s="63"/>
      <c r="K931" s="62"/>
      <c r="L931" s="63"/>
      <c r="M931" s="60" t="s">
        <v>1415</v>
      </c>
      <c r="N931" s="54" t="s">
        <v>8888</v>
      </c>
      <c r="O931" s="54" t="s">
        <v>9071</v>
      </c>
      <c r="P931" s="54" t="s">
        <v>56</v>
      </c>
      <c r="Q931" s="54" t="s">
        <v>56</v>
      </c>
      <c r="R931" s="54" t="s">
        <v>55</v>
      </c>
      <c r="V931" s="50">
        <v>1</v>
      </c>
      <c r="AV931" s="54" t="s">
        <v>47</v>
      </c>
      <c r="AW931" s="54" t="s">
        <v>9608</v>
      </c>
      <c r="AX931" s="54" t="s">
        <v>47</v>
      </c>
      <c r="AY931" s="54" t="s">
        <v>47</v>
      </c>
      <c r="AZ931" s="54" t="s">
        <v>47</v>
      </c>
    </row>
    <row r="932" spans="1:52" ht="30" customHeight="1">
      <c r="A932" s="60" t="s">
        <v>1367</v>
      </c>
      <c r="B932" s="60" t="s">
        <v>1368</v>
      </c>
      <c r="C932" s="60" t="s">
        <v>352</v>
      </c>
      <c r="D932" s="61">
        <v>1</v>
      </c>
      <c r="E932" s="62"/>
      <c r="F932" s="63"/>
      <c r="G932" s="62"/>
      <c r="H932" s="63"/>
      <c r="I932" s="62"/>
      <c r="J932" s="63"/>
      <c r="K932" s="62"/>
      <c r="L932" s="63"/>
      <c r="M932" s="60" t="s">
        <v>47</v>
      </c>
      <c r="N932" s="54" t="s">
        <v>8888</v>
      </c>
      <c r="O932" s="54" t="s">
        <v>8795</v>
      </c>
      <c r="P932" s="54" t="s">
        <v>56</v>
      </c>
      <c r="Q932" s="54" t="s">
        <v>56</v>
      </c>
      <c r="R932" s="54" t="s">
        <v>56</v>
      </c>
      <c r="S932" s="50">
        <v>1</v>
      </c>
      <c r="T932" s="50">
        <v>2</v>
      </c>
      <c r="U932" s="50">
        <v>0.02</v>
      </c>
      <c r="AV932" s="54" t="s">
        <v>47</v>
      </c>
      <c r="AW932" s="54" t="s">
        <v>9609</v>
      </c>
      <c r="AX932" s="54" t="s">
        <v>47</v>
      </c>
      <c r="AY932" s="54" t="s">
        <v>47</v>
      </c>
      <c r="AZ932" s="54" t="s">
        <v>47</v>
      </c>
    </row>
    <row r="933" spans="1:52" ht="30" customHeight="1">
      <c r="A933" s="60" t="s">
        <v>1267</v>
      </c>
      <c r="B933" s="60" t="s">
        <v>47</v>
      </c>
      <c r="C933" s="60" t="s">
        <v>47</v>
      </c>
      <c r="D933" s="61"/>
      <c r="E933" s="62"/>
      <c r="F933" s="63"/>
      <c r="G933" s="62"/>
      <c r="H933" s="63"/>
      <c r="I933" s="62"/>
      <c r="J933" s="63"/>
      <c r="K933" s="62"/>
      <c r="L933" s="63"/>
      <c r="M933" s="60" t="s">
        <v>47</v>
      </c>
      <c r="N933" s="54" t="s">
        <v>78</v>
      </c>
      <c r="O933" s="54" t="s">
        <v>78</v>
      </c>
      <c r="P933" s="54" t="s">
        <v>47</v>
      </c>
      <c r="Q933" s="54" t="s">
        <v>47</v>
      </c>
      <c r="R933" s="54" t="s">
        <v>47</v>
      </c>
      <c r="AV933" s="54" t="s">
        <v>47</v>
      </c>
      <c r="AW933" s="54" t="s">
        <v>47</v>
      </c>
      <c r="AX933" s="54" t="s">
        <v>47</v>
      </c>
      <c r="AY933" s="54" t="s">
        <v>47</v>
      </c>
      <c r="AZ933" s="54" t="s">
        <v>47</v>
      </c>
    </row>
    <row r="934" spans="1:52" ht="30" customHeight="1">
      <c r="A934" s="61"/>
      <c r="B934" s="61"/>
      <c r="C934" s="61"/>
      <c r="D934" s="61"/>
      <c r="E934" s="62"/>
      <c r="F934" s="63"/>
      <c r="G934" s="62"/>
      <c r="H934" s="63"/>
      <c r="I934" s="62"/>
      <c r="J934" s="63"/>
      <c r="K934" s="62"/>
      <c r="L934" s="63"/>
      <c r="M934" s="61"/>
    </row>
    <row r="935" spans="1:52" ht="30" customHeight="1">
      <c r="A935" s="55" t="s">
        <v>1761</v>
      </c>
      <c r="B935" s="56"/>
      <c r="C935" s="56"/>
      <c r="D935" s="56"/>
      <c r="E935" s="57"/>
      <c r="F935" s="58"/>
      <c r="G935" s="57"/>
      <c r="H935" s="58"/>
      <c r="I935" s="57"/>
      <c r="J935" s="58"/>
      <c r="K935" s="57"/>
      <c r="L935" s="58"/>
      <c r="M935" s="59"/>
      <c r="N935" s="54" t="s">
        <v>8889</v>
      </c>
    </row>
    <row r="936" spans="1:52" ht="30" customHeight="1">
      <c r="A936" s="60" t="s">
        <v>1742</v>
      </c>
      <c r="B936" s="60" t="s">
        <v>1264</v>
      </c>
      <c r="C936" s="60" t="s">
        <v>1265</v>
      </c>
      <c r="D936" s="61">
        <v>6.9000000000000006E-2</v>
      </c>
      <c r="E936" s="62"/>
      <c r="F936" s="63"/>
      <c r="G936" s="62"/>
      <c r="H936" s="63"/>
      <c r="I936" s="62"/>
      <c r="J936" s="63"/>
      <c r="K936" s="62"/>
      <c r="L936" s="63"/>
      <c r="M936" s="60" t="s">
        <v>1743</v>
      </c>
      <c r="N936" s="54" t="s">
        <v>8889</v>
      </c>
      <c r="O936" s="54" t="s">
        <v>9586</v>
      </c>
      <c r="P936" s="54" t="s">
        <v>56</v>
      </c>
      <c r="Q936" s="54" t="s">
        <v>56</v>
      </c>
      <c r="R936" s="54" t="s">
        <v>55</v>
      </c>
      <c r="V936" s="50">
        <v>1</v>
      </c>
      <c r="AV936" s="54" t="s">
        <v>47</v>
      </c>
      <c r="AW936" s="54" t="s">
        <v>9610</v>
      </c>
      <c r="AX936" s="54" t="s">
        <v>47</v>
      </c>
      <c r="AY936" s="54" t="s">
        <v>47</v>
      </c>
      <c r="AZ936" s="54" t="s">
        <v>47</v>
      </c>
    </row>
    <row r="937" spans="1:52" ht="30" customHeight="1">
      <c r="A937" s="60" t="s">
        <v>1366</v>
      </c>
      <c r="B937" s="60" t="s">
        <v>1264</v>
      </c>
      <c r="C937" s="60" t="s">
        <v>1265</v>
      </c>
      <c r="D937" s="61">
        <v>3.4000000000000002E-2</v>
      </c>
      <c r="E937" s="62"/>
      <c r="F937" s="63"/>
      <c r="G937" s="62"/>
      <c r="H937" s="63"/>
      <c r="I937" s="62"/>
      <c r="J937" s="63"/>
      <c r="K937" s="62"/>
      <c r="L937" s="63"/>
      <c r="M937" s="60" t="s">
        <v>1415</v>
      </c>
      <c r="N937" s="54" t="s">
        <v>8889</v>
      </c>
      <c r="O937" s="54" t="s">
        <v>9071</v>
      </c>
      <c r="P937" s="54" t="s">
        <v>56</v>
      </c>
      <c r="Q937" s="54" t="s">
        <v>56</v>
      </c>
      <c r="R937" s="54" t="s">
        <v>55</v>
      </c>
      <c r="V937" s="50">
        <v>1</v>
      </c>
      <c r="AV937" s="54" t="s">
        <v>47</v>
      </c>
      <c r="AW937" s="54" t="s">
        <v>9611</v>
      </c>
      <c r="AX937" s="54" t="s">
        <v>47</v>
      </c>
      <c r="AY937" s="54" t="s">
        <v>47</v>
      </c>
      <c r="AZ937" s="54" t="s">
        <v>47</v>
      </c>
    </row>
    <row r="938" spans="1:52" ht="30" customHeight="1">
      <c r="A938" s="60" t="s">
        <v>1367</v>
      </c>
      <c r="B938" s="60" t="s">
        <v>1368</v>
      </c>
      <c r="C938" s="60" t="s">
        <v>352</v>
      </c>
      <c r="D938" s="61">
        <v>1</v>
      </c>
      <c r="E938" s="62"/>
      <c r="F938" s="63"/>
      <c r="G938" s="62"/>
      <c r="H938" s="63"/>
      <c r="I938" s="62"/>
      <c r="J938" s="63"/>
      <c r="K938" s="62"/>
      <c r="L938" s="63"/>
      <c r="M938" s="60" t="s">
        <v>47</v>
      </c>
      <c r="N938" s="54" t="s">
        <v>8889</v>
      </c>
      <c r="O938" s="54" t="s">
        <v>8795</v>
      </c>
      <c r="P938" s="54" t="s">
        <v>56</v>
      </c>
      <c r="Q938" s="54" t="s">
        <v>56</v>
      </c>
      <c r="R938" s="54" t="s">
        <v>56</v>
      </c>
      <c r="S938" s="50">
        <v>1</v>
      </c>
      <c r="T938" s="50">
        <v>2</v>
      </c>
      <c r="U938" s="50">
        <v>0.02</v>
      </c>
      <c r="AV938" s="54" t="s">
        <v>47</v>
      </c>
      <c r="AW938" s="54" t="s">
        <v>9612</v>
      </c>
      <c r="AX938" s="54" t="s">
        <v>47</v>
      </c>
      <c r="AY938" s="54" t="s">
        <v>47</v>
      </c>
      <c r="AZ938" s="54" t="s">
        <v>47</v>
      </c>
    </row>
    <row r="939" spans="1:52" ht="30" customHeight="1">
      <c r="A939" s="60" t="s">
        <v>1267</v>
      </c>
      <c r="B939" s="60" t="s">
        <v>47</v>
      </c>
      <c r="C939" s="60" t="s">
        <v>47</v>
      </c>
      <c r="D939" s="61"/>
      <c r="E939" s="62"/>
      <c r="F939" s="63"/>
      <c r="G939" s="62"/>
      <c r="H939" s="63"/>
      <c r="I939" s="62"/>
      <c r="J939" s="63"/>
      <c r="K939" s="62"/>
      <c r="L939" s="63"/>
      <c r="M939" s="60" t="s">
        <v>47</v>
      </c>
      <c r="N939" s="54" t="s">
        <v>78</v>
      </c>
      <c r="O939" s="54" t="s">
        <v>78</v>
      </c>
      <c r="P939" s="54" t="s">
        <v>47</v>
      </c>
      <c r="Q939" s="54" t="s">
        <v>47</v>
      </c>
      <c r="R939" s="54" t="s">
        <v>47</v>
      </c>
      <c r="AV939" s="54" t="s">
        <v>47</v>
      </c>
      <c r="AW939" s="54" t="s">
        <v>47</v>
      </c>
      <c r="AX939" s="54" t="s">
        <v>47</v>
      </c>
      <c r="AY939" s="54" t="s">
        <v>47</v>
      </c>
      <c r="AZ939" s="54" t="s">
        <v>47</v>
      </c>
    </row>
    <row r="940" spans="1:52" ht="30" customHeight="1">
      <c r="A940" s="61"/>
      <c r="B940" s="61"/>
      <c r="C940" s="61"/>
      <c r="D940" s="61"/>
      <c r="E940" s="62"/>
      <c r="F940" s="63"/>
      <c r="G940" s="62"/>
      <c r="H940" s="63"/>
      <c r="I940" s="62"/>
      <c r="J940" s="63"/>
      <c r="K940" s="62"/>
      <c r="L940" s="63"/>
      <c r="M940" s="61"/>
    </row>
    <row r="941" spans="1:52" ht="30" customHeight="1">
      <c r="A941" s="55" t="s">
        <v>1764</v>
      </c>
      <c r="B941" s="56"/>
      <c r="C941" s="56"/>
      <c r="D941" s="56"/>
      <c r="E941" s="57"/>
      <c r="F941" s="58"/>
      <c r="G941" s="57"/>
      <c r="H941" s="58"/>
      <c r="I941" s="57"/>
      <c r="J941" s="58"/>
      <c r="K941" s="57"/>
      <c r="L941" s="58"/>
      <c r="M941" s="59"/>
      <c r="N941" s="54" t="s">
        <v>8890</v>
      </c>
    </row>
    <row r="942" spans="1:52" ht="30" customHeight="1">
      <c r="A942" s="60" t="s">
        <v>1742</v>
      </c>
      <c r="B942" s="60" t="s">
        <v>1264</v>
      </c>
      <c r="C942" s="60" t="s">
        <v>1265</v>
      </c>
      <c r="D942" s="61">
        <v>0.1</v>
      </c>
      <c r="E942" s="62"/>
      <c r="F942" s="63"/>
      <c r="G942" s="62"/>
      <c r="H942" s="63"/>
      <c r="I942" s="62"/>
      <c r="J942" s="63"/>
      <c r="K942" s="62"/>
      <c r="L942" s="63"/>
      <c r="M942" s="60" t="s">
        <v>1743</v>
      </c>
      <c r="N942" s="54" t="s">
        <v>8890</v>
      </c>
      <c r="O942" s="54" t="s">
        <v>9586</v>
      </c>
      <c r="P942" s="54" t="s">
        <v>56</v>
      </c>
      <c r="Q942" s="54" t="s">
        <v>56</v>
      </c>
      <c r="R942" s="54" t="s">
        <v>55</v>
      </c>
      <c r="V942" s="50">
        <v>1</v>
      </c>
      <c r="AV942" s="54" t="s">
        <v>47</v>
      </c>
      <c r="AW942" s="54" t="s">
        <v>9613</v>
      </c>
      <c r="AX942" s="54" t="s">
        <v>47</v>
      </c>
      <c r="AY942" s="54" t="s">
        <v>47</v>
      </c>
      <c r="AZ942" s="54" t="s">
        <v>47</v>
      </c>
    </row>
    <row r="943" spans="1:52" ht="30" customHeight="1">
      <c r="A943" s="60" t="s">
        <v>1366</v>
      </c>
      <c r="B943" s="60" t="s">
        <v>1264</v>
      </c>
      <c r="C943" s="60" t="s">
        <v>1265</v>
      </c>
      <c r="D943" s="61">
        <v>0.05</v>
      </c>
      <c r="E943" s="62"/>
      <c r="F943" s="63"/>
      <c r="G943" s="62"/>
      <c r="H943" s="63"/>
      <c r="I943" s="62"/>
      <c r="J943" s="63"/>
      <c r="K943" s="62"/>
      <c r="L943" s="63"/>
      <c r="M943" s="60" t="s">
        <v>1415</v>
      </c>
      <c r="N943" s="54" t="s">
        <v>8890</v>
      </c>
      <c r="O943" s="54" t="s">
        <v>9071</v>
      </c>
      <c r="P943" s="54" t="s">
        <v>56</v>
      </c>
      <c r="Q943" s="54" t="s">
        <v>56</v>
      </c>
      <c r="R943" s="54" t="s">
        <v>55</v>
      </c>
      <c r="V943" s="50">
        <v>1</v>
      </c>
      <c r="AV943" s="54" t="s">
        <v>47</v>
      </c>
      <c r="AW943" s="54" t="s">
        <v>9614</v>
      </c>
      <c r="AX943" s="54" t="s">
        <v>47</v>
      </c>
      <c r="AY943" s="54" t="s">
        <v>47</v>
      </c>
      <c r="AZ943" s="54" t="s">
        <v>47</v>
      </c>
    </row>
    <row r="944" spans="1:52" ht="30" customHeight="1">
      <c r="A944" s="60" t="s">
        <v>1367</v>
      </c>
      <c r="B944" s="60" t="s">
        <v>1368</v>
      </c>
      <c r="C944" s="60" t="s">
        <v>352</v>
      </c>
      <c r="D944" s="61">
        <v>1</v>
      </c>
      <c r="E944" s="62"/>
      <c r="F944" s="63"/>
      <c r="G944" s="62"/>
      <c r="H944" s="63"/>
      <c r="I944" s="62"/>
      <c r="J944" s="63"/>
      <c r="K944" s="62"/>
      <c r="L944" s="63"/>
      <c r="M944" s="60" t="s">
        <v>47</v>
      </c>
      <c r="N944" s="54" t="s">
        <v>8890</v>
      </c>
      <c r="O944" s="54" t="s">
        <v>8795</v>
      </c>
      <c r="P944" s="54" t="s">
        <v>56</v>
      </c>
      <c r="Q944" s="54" t="s">
        <v>56</v>
      </c>
      <c r="R944" s="54" t="s">
        <v>56</v>
      </c>
      <c r="S944" s="50">
        <v>1</v>
      </c>
      <c r="T944" s="50">
        <v>2</v>
      </c>
      <c r="U944" s="50">
        <v>0.02</v>
      </c>
      <c r="AV944" s="54" t="s">
        <v>47</v>
      </c>
      <c r="AW944" s="54" t="s">
        <v>9615</v>
      </c>
      <c r="AX944" s="54" t="s">
        <v>47</v>
      </c>
      <c r="AY944" s="54" t="s">
        <v>47</v>
      </c>
      <c r="AZ944" s="54" t="s">
        <v>47</v>
      </c>
    </row>
    <row r="945" spans="1:52" ht="30" customHeight="1">
      <c r="A945" s="60" t="s">
        <v>1267</v>
      </c>
      <c r="B945" s="60" t="s">
        <v>47</v>
      </c>
      <c r="C945" s="60" t="s">
        <v>47</v>
      </c>
      <c r="D945" s="61"/>
      <c r="E945" s="62"/>
      <c r="F945" s="63"/>
      <c r="G945" s="62"/>
      <c r="H945" s="63"/>
      <c r="I945" s="62"/>
      <c r="J945" s="63"/>
      <c r="K945" s="62"/>
      <c r="L945" s="63"/>
      <c r="M945" s="60" t="s">
        <v>47</v>
      </c>
      <c r="N945" s="54" t="s">
        <v>78</v>
      </c>
      <c r="O945" s="54" t="s">
        <v>78</v>
      </c>
      <c r="P945" s="54" t="s">
        <v>47</v>
      </c>
      <c r="Q945" s="54" t="s">
        <v>47</v>
      </c>
      <c r="R945" s="54" t="s">
        <v>47</v>
      </c>
      <c r="AV945" s="54" t="s">
        <v>47</v>
      </c>
      <c r="AW945" s="54" t="s">
        <v>47</v>
      </c>
      <c r="AX945" s="54" t="s">
        <v>47</v>
      </c>
      <c r="AY945" s="54" t="s">
        <v>47</v>
      </c>
      <c r="AZ945" s="54" t="s">
        <v>47</v>
      </c>
    </row>
    <row r="946" spans="1:52" ht="30" customHeight="1">
      <c r="A946" s="61"/>
      <c r="B946" s="61"/>
      <c r="C946" s="61"/>
      <c r="D946" s="61"/>
      <c r="E946" s="62"/>
      <c r="F946" s="63"/>
      <c r="G946" s="62"/>
      <c r="H946" s="63"/>
      <c r="I946" s="62"/>
      <c r="J946" s="63"/>
      <c r="K946" s="62"/>
      <c r="L946" s="63"/>
      <c r="M946" s="61"/>
    </row>
    <row r="947" spans="1:52" ht="30" customHeight="1">
      <c r="A947" s="55" t="s">
        <v>1767</v>
      </c>
      <c r="B947" s="56"/>
      <c r="C947" s="56"/>
      <c r="D947" s="56"/>
      <c r="E947" s="57"/>
      <c r="F947" s="58"/>
      <c r="G947" s="57"/>
      <c r="H947" s="58"/>
      <c r="I947" s="57"/>
      <c r="J947" s="58"/>
      <c r="K947" s="57"/>
      <c r="L947" s="58"/>
      <c r="M947" s="59"/>
      <c r="N947" s="54" t="s">
        <v>8891</v>
      </c>
    </row>
    <row r="948" spans="1:52" ht="30" customHeight="1">
      <c r="A948" s="60" t="s">
        <v>1742</v>
      </c>
      <c r="B948" s="60" t="s">
        <v>1264</v>
      </c>
      <c r="C948" s="60" t="s">
        <v>1265</v>
      </c>
      <c r="D948" s="61">
        <v>8.3000000000000004E-2</v>
      </c>
      <c r="E948" s="62"/>
      <c r="F948" s="63"/>
      <c r="G948" s="62"/>
      <c r="H948" s="63"/>
      <c r="I948" s="62"/>
      <c r="J948" s="63"/>
      <c r="K948" s="62"/>
      <c r="L948" s="63"/>
      <c r="M948" s="60" t="s">
        <v>1743</v>
      </c>
      <c r="N948" s="54" t="s">
        <v>8891</v>
      </c>
      <c r="O948" s="54" t="s">
        <v>9586</v>
      </c>
      <c r="P948" s="54" t="s">
        <v>56</v>
      </c>
      <c r="Q948" s="54" t="s">
        <v>56</v>
      </c>
      <c r="R948" s="54" t="s">
        <v>55</v>
      </c>
      <c r="V948" s="50">
        <v>1</v>
      </c>
      <c r="AV948" s="54" t="s">
        <v>47</v>
      </c>
      <c r="AW948" s="54" t="s">
        <v>9616</v>
      </c>
      <c r="AX948" s="54" t="s">
        <v>47</v>
      </c>
      <c r="AY948" s="54" t="s">
        <v>47</v>
      </c>
      <c r="AZ948" s="54" t="s">
        <v>47</v>
      </c>
    </row>
    <row r="949" spans="1:52" ht="30" customHeight="1">
      <c r="A949" s="60" t="s">
        <v>1366</v>
      </c>
      <c r="B949" s="60" t="s">
        <v>1264</v>
      </c>
      <c r="C949" s="60" t="s">
        <v>1265</v>
      </c>
      <c r="D949" s="61">
        <v>4.2000000000000003E-2</v>
      </c>
      <c r="E949" s="62"/>
      <c r="F949" s="63"/>
      <c r="G949" s="62"/>
      <c r="H949" s="63"/>
      <c r="I949" s="62"/>
      <c r="J949" s="63"/>
      <c r="K949" s="62"/>
      <c r="L949" s="63"/>
      <c r="M949" s="60" t="s">
        <v>1415</v>
      </c>
      <c r="N949" s="54" t="s">
        <v>8891</v>
      </c>
      <c r="O949" s="54" t="s">
        <v>9071</v>
      </c>
      <c r="P949" s="54" t="s">
        <v>56</v>
      </c>
      <c r="Q949" s="54" t="s">
        <v>56</v>
      </c>
      <c r="R949" s="54" t="s">
        <v>55</v>
      </c>
      <c r="V949" s="50">
        <v>1</v>
      </c>
      <c r="AV949" s="54" t="s">
        <v>47</v>
      </c>
      <c r="AW949" s="54" t="s">
        <v>9617</v>
      </c>
      <c r="AX949" s="54" t="s">
        <v>47</v>
      </c>
      <c r="AY949" s="54" t="s">
        <v>47</v>
      </c>
      <c r="AZ949" s="54" t="s">
        <v>47</v>
      </c>
    </row>
    <row r="950" spans="1:52" ht="30" customHeight="1">
      <c r="A950" s="60" t="s">
        <v>1367</v>
      </c>
      <c r="B950" s="60" t="s">
        <v>1368</v>
      </c>
      <c r="C950" s="60" t="s">
        <v>352</v>
      </c>
      <c r="D950" s="61">
        <v>1</v>
      </c>
      <c r="E950" s="62"/>
      <c r="F950" s="63"/>
      <c r="G950" s="62"/>
      <c r="H950" s="63"/>
      <c r="I950" s="62"/>
      <c r="J950" s="63"/>
      <c r="K950" s="62"/>
      <c r="L950" s="63"/>
      <c r="M950" s="60" t="s">
        <v>47</v>
      </c>
      <c r="N950" s="54" t="s">
        <v>8891</v>
      </c>
      <c r="O950" s="54" t="s">
        <v>8795</v>
      </c>
      <c r="P950" s="54" t="s">
        <v>56</v>
      </c>
      <c r="Q950" s="54" t="s">
        <v>56</v>
      </c>
      <c r="R950" s="54" t="s">
        <v>56</v>
      </c>
      <c r="S950" s="50">
        <v>1</v>
      </c>
      <c r="T950" s="50">
        <v>2</v>
      </c>
      <c r="U950" s="50">
        <v>0.02</v>
      </c>
      <c r="AV950" s="54" t="s">
        <v>47</v>
      </c>
      <c r="AW950" s="54" t="s">
        <v>9618</v>
      </c>
      <c r="AX950" s="54" t="s">
        <v>47</v>
      </c>
      <c r="AY950" s="54" t="s">
        <v>47</v>
      </c>
      <c r="AZ950" s="54" t="s">
        <v>47</v>
      </c>
    </row>
    <row r="951" spans="1:52" ht="30" customHeight="1">
      <c r="A951" s="60" t="s">
        <v>1267</v>
      </c>
      <c r="B951" s="60" t="s">
        <v>47</v>
      </c>
      <c r="C951" s="60" t="s">
        <v>47</v>
      </c>
      <c r="D951" s="61"/>
      <c r="E951" s="62"/>
      <c r="F951" s="63"/>
      <c r="G951" s="62"/>
      <c r="H951" s="63"/>
      <c r="I951" s="62"/>
      <c r="J951" s="63"/>
      <c r="K951" s="62"/>
      <c r="L951" s="63"/>
      <c r="M951" s="60" t="s">
        <v>47</v>
      </c>
      <c r="N951" s="54" t="s">
        <v>78</v>
      </c>
      <c r="O951" s="54" t="s">
        <v>78</v>
      </c>
      <c r="P951" s="54" t="s">
        <v>47</v>
      </c>
      <c r="Q951" s="54" t="s">
        <v>47</v>
      </c>
      <c r="R951" s="54" t="s">
        <v>47</v>
      </c>
      <c r="AV951" s="54" t="s">
        <v>47</v>
      </c>
      <c r="AW951" s="54" t="s">
        <v>47</v>
      </c>
      <c r="AX951" s="54" t="s">
        <v>47</v>
      </c>
      <c r="AY951" s="54" t="s">
        <v>47</v>
      </c>
      <c r="AZ951" s="54" t="s">
        <v>47</v>
      </c>
    </row>
    <row r="952" spans="1:52" ht="30" customHeight="1">
      <c r="A952" s="61"/>
      <c r="B952" s="61"/>
      <c r="C952" s="61"/>
      <c r="D952" s="61"/>
      <c r="E952" s="62"/>
      <c r="F952" s="63"/>
      <c r="G952" s="62"/>
      <c r="H952" s="63"/>
      <c r="I952" s="62"/>
      <c r="J952" s="63"/>
      <c r="K952" s="62"/>
      <c r="L952" s="63"/>
      <c r="M952" s="61"/>
    </row>
    <row r="953" spans="1:52" ht="30" customHeight="1">
      <c r="A953" s="55" t="s">
        <v>1768</v>
      </c>
      <c r="B953" s="56"/>
      <c r="C953" s="56"/>
      <c r="D953" s="56"/>
      <c r="E953" s="57"/>
      <c r="F953" s="58"/>
      <c r="G953" s="57"/>
      <c r="H953" s="58"/>
      <c r="I953" s="57"/>
      <c r="J953" s="58"/>
      <c r="K953" s="57"/>
      <c r="L953" s="58"/>
      <c r="M953" s="59"/>
      <c r="N953" s="54" t="s">
        <v>8406</v>
      </c>
    </row>
    <row r="954" spans="1:52" ht="30" customHeight="1">
      <c r="A954" s="60" t="s">
        <v>1675</v>
      </c>
      <c r="B954" s="60" t="s">
        <v>1676</v>
      </c>
      <c r="C954" s="60" t="s">
        <v>168</v>
      </c>
      <c r="D954" s="61">
        <v>8.9999999999999993E-3</v>
      </c>
      <c r="E954" s="62"/>
      <c r="F954" s="63"/>
      <c r="G954" s="62"/>
      <c r="H954" s="63"/>
      <c r="I954" s="62"/>
      <c r="J954" s="63"/>
      <c r="K954" s="62"/>
      <c r="L954" s="63"/>
      <c r="M954" s="60" t="s">
        <v>1677</v>
      </c>
      <c r="N954" s="54" t="s">
        <v>8406</v>
      </c>
      <c r="O954" s="54" t="s">
        <v>8887</v>
      </c>
      <c r="P954" s="54" t="s">
        <v>55</v>
      </c>
      <c r="Q954" s="54" t="s">
        <v>56</v>
      </c>
      <c r="R954" s="54" t="s">
        <v>56</v>
      </c>
      <c r="AV954" s="54" t="s">
        <v>47</v>
      </c>
      <c r="AW954" s="54" t="s">
        <v>9619</v>
      </c>
      <c r="AX954" s="54" t="s">
        <v>47</v>
      </c>
      <c r="AY954" s="54" t="s">
        <v>47</v>
      </c>
      <c r="AZ954" s="54" t="s">
        <v>47</v>
      </c>
    </row>
    <row r="955" spans="1:52" ht="30" customHeight="1">
      <c r="A955" s="60" t="s">
        <v>655</v>
      </c>
      <c r="B955" s="60" t="s">
        <v>1759</v>
      </c>
      <c r="C955" s="60" t="s">
        <v>71</v>
      </c>
      <c r="D955" s="61">
        <v>1</v>
      </c>
      <c r="E955" s="62"/>
      <c r="F955" s="63"/>
      <c r="G955" s="62"/>
      <c r="H955" s="63"/>
      <c r="I955" s="62"/>
      <c r="J955" s="63"/>
      <c r="K955" s="62"/>
      <c r="L955" s="63"/>
      <c r="M955" s="60" t="s">
        <v>1760</v>
      </c>
      <c r="N955" s="54" t="s">
        <v>8406</v>
      </c>
      <c r="O955" s="54" t="s">
        <v>8888</v>
      </c>
      <c r="P955" s="54" t="s">
        <v>55</v>
      </c>
      <c r="Q955" s="54" t="s">
        <v>56</v>
      </c>
      <c r="R955" s="54" t="s">
        <v>56</v>
      </c>
      <c r="AV955" s="54" t="s">
        <v>47</v>
      </c>
      <c r="AW955" s="54" t="s">
        <v>9620</v>
      </c>
      <c r="AX955" s="54" t="s">
        <v>47</v>
      </c>
      <c r="AY955" s="54" t="s">
        <v>47</v>
      </c>
      <c r="AZ955" s="54" t="s">
        <v>47</v>
      </c>
    </row>
    <row r="956" spans="1:52" ht="30" customHeight="1">
      <c r="A956" s="60" t="s">
        <v>1267</v>
      </c>
      <c r="B956" s="60" t="s">
        <v>47</v>
      </c>
      <c r="C956" s="60" t="s">
        <v>47</v>
      </c>
      <c r="D956" s="61"/>
      <c r="E956" s="62"/>
      <c r="F956" s="63"/>
      <c r="G956" s="62"/>
      <c r="H956" s="63"/>
      <c r="I956" s="62"/>
      <c r="J956" s="63"/>
      <c r="K956" s="62"/>
      <c r="L956" s="63"/>
      <c r="M956" s="60" t="s">
        <v>47</v>
      </c>
      <c r="N956" s="54" t="s">
        <v>78</v>
      </c>
      <c r="O956" s="54" t="s">
        <v>78</v>
      </c>
      <c r="P956" s="54" t="s">
        <v>47</v>
      </c>
      <c r="Q956" s="54" t="s">
        <v>47</v>
      </c>
      <c r="R956" s="54" t="s">
        <v>47</v>
      </c>
      <c r="AV956" s="54" t="s">
        <v>47</v>
      </c>
      <c r="AW956" s="54" t="s">
        <v>47</v>
      </c>
      <c r="AX956" s="54" t="s">
        <v>47</v>
      </c>
      <c r="AY956" s="54" t="s">
        <v>47</v>
      </c>
      <c r="AZ956" s="54" t="s">
        <v>47</v>
      </c>
    </row>
    <row r="957" spans="1:52" ht="30" customHeight="1">
      <c r="A957" s="61"/>
      <c r="B957" s="61"/>
      <c r="C957" s="61"/>
      <c r="D957" s="61"/>
      <c r="E957" s="62"/>
      <c r="F957" s="63"/>
      <c r="G957" s="62"/>
      <c r="H957" s="63"/>
      <c r="I957" s="62"/>
      <c r="J957" s="63"/>
      <c r="K957" s="62"/>
      <c r="L957" s="63"/>
      <c r="M957" s="61"/>
    </row>
    <row r="958" spans="1:52" ht="30" customHeight="1">
      <c r="A958" s="55" t="s">
        <v>1769</v>
      </c>
      <c r="B958" s="56"/>
      <c r="C958" s="56"/>
      <c r="D958" s="56"/>
      <c r="E958" s="57"/>
      <c r="F958" s="58"/>
      <c r="G958" s="57"/>
      <c r="H958" s="58"/>
      <c r="I958" s="57"/>
      <c r="J958" s="58"/>
      <c r="K958" s="57"/>
      <c r="L958" s="58"/>
      <c r="M958" s="59"/>
      <c r="N958" s="54" t="s">
        <v>8408</v>
      </c>
    </row>
    <row r="959" spans="1:52" ht="30" customHeight="1">
      <c r="A959" s="60" t="s">
        <v>1675</v>
      </c>
      <c r="B959" s="60" t="s">
        <v>1676</v>
      </c>
      <c r="C959" s="60" t="s">
        <v>168</v>
      </c>
      <c r="D959" s="61">
        <v>0.01</v>
      </c>
      <c r="E959" s="62"/>
      <c r="F959" s="63"/>
      <c r="G959" s="62"/>
      <c r="H959" s="63"/>
      <c r="I959" s="62"/>
      <c r="J959" s="63"/>
      <c r="K959" s="62"/>
      <c r="L959" s="63"/>
      <c r="M959" s="60" t="s">
        <v>1677</v>
      </c>
      <c r="N959" s="54" t="s">
        <v>8408</v>
      </c>
      <c r="O959" s="54" t="s">
        <v>8887</v>
      </c>
      <c r="P959" s="54" t="s">
        <v>55</v>
      </c>
      <c r="Q959" s="54" t="s">
        <v>56</v>
      </c>
      <c r="R959" s="54" t="s">
        <v>56</v>
      </c>
      <c r="AV959" s="54" t="s">
        <v>47</v>
      </c>
      <c r="AW959" s="54" t="s">
        <v>9621</v>
      </c>
      <c r="AX959" s="54" t="s">
        <v>47</v>
      </c>
      <c r="AY959" s="54" t="s">
        <v>47</v>
      </c>
      <c r="AZ959" s="54" t="s">
        <v>47</v>
      </c>
    </row>
    <row r="960" spans="1:52" ht="30" customHeight="1">
      <c r="A960" s="60" t="s">
        <v>655</v>
      </c>
      <c r="B960" s="60" t="s">
        <v>1762</v>
      </c>
      <c r="C960" s="60" t="s">
        <v>71</v>
      </c>
      <c r="D960" s="61">
        <v>1</v>
      </c>
      <c r="E960" s="62"/>
      <c r="F960" s="63"/>
      <c r="G960" s="62"/>
      <c r="H960" s="63"/>
      <c r="I960" s="62"/>
      <c r="J960" s="63"/>
      <c r="K960" s="62"/>
      <c r="L960" s="63"/>
      <c r="M960" s="60" t="s">
        <v>1763</v>
      </c>
      <c r="N960" s="54" t="s">
        <v>8408</v>
      </c>
      <c r="O960" s="54" t="s">
        <v>8889</v>
      </c>
      <c r="P960" s="54" t="s">
        <v>55</v>
      </c>
      <c r="Q960" s="54" t="s">
        <v>56</v>
      </c>
      <c r="R960" s="54" t="s">
        <v>56</v>
      </c>
      <c r="AV960" s="54" t="s">
        <v>47</v>
      </c>
      <c r="AW960" s="54" t="s">
        <v>9622</v>
      </c>
      <c r="AX960" s="54" t="s">
        <v>47</v>
      </c>
      <c r="AY960" s="54" t="s">
        <v>47</v>
      </c>
      <c r="AZ960" s="54" t="s">
        <v>47</v>
      </c>
    </row>
    <row r="961" spans="1:52" ht="30" customHeight="1">
      <c r="A961" s="60" t="s">
        <v>1770</v>
      </c>
      <c r="B961" s="60" t="s">
        <v>1771</v>
      </c>
      <c r="C961" s="60" t="s">
        <v>71</v>
      </c>
      <c r="D961" s="61">
        <v>1.1000000000000001</v>
      </c>
      <c r="E961" s="62"/>
      <c r="F961" s="63"/>
      <c r="G961" s="62"/>
      <c r="H961" s="63"/>
      <c r="I961" s="62"/>
      <c r="J961" s="63"/>
      <c r="K961" s="62"/>
      <c r="L961" s="63"/>
      <c r="M961" s="60" t="s">
        <v>1772</v>
      </c>
      <c r="N961" s="54" t="s">
        <v>8408</v>
      </c>
      <c r="O961" s="54" t="s">
        <v>9623</v>
      </c>
      <c r="P961" s="54" t="s">
        <v>56</v>
      </c>
      <c r="Q961" s="54" t="s">
        <v>56</v>
      </c>
      <c r="R961" s="54" t="s">
        <v>55</v>
      </c>
      <c r="AV961" s="54" t="s">
        <v>47</v>
      </c>
      <c r="AW961" s="54" t="s">
        <v>9624</v>
      </c>
      <c r="AX961" s="54" t="s">
        <v>47</v>
      </c>
      <c r="AY961" s="54" t="s">
        <v>47</v>
      </c>
      <c r="AZ961" s="54" t="s">
        <v>47</v>
      </c>
    </row>
    <row r="962" spans="1:52" ht="30" customHeight="1">
      <c r="A962" s="60" t="s">
        <v>1267</v>
      </c>
      <c r="B962" s="60" t="s">
        <v>47</v>
      </c>
      <c r="C962" s="60" t="s">
        <v>47</v>
      </c>
      <c r="D962" s="61"/>
      <c r="E962" s="62"/>
      <c r="F962" s="63"/>
      <c r="G962" s="62"/>
      <c r="H962" s="63"/>
      <c r="I962" s="62"/>
      <c r="J962" s="63"/>
      <c r="K962" s="62"/>
      <c r="L962" s="63"/>
      <c r="M962" s="60" t="s">
        <v>47</v>
      </c>
      <c r="N962" s="54" t="s">
        <v>78</v>
      </c>
      <c r="O962" s="54" t="s">
        <v>78</v>
      </c>
      <c r="P962" s="54" t="s">
        <v>47</v>
      </c>
      <c r="Q962" s="54" t="s">
        <v>47</v>
      </c>
      <c r="R962" s="54" t="s">
        <v>47</v>
      </c>
      <c r="AV962" s="54" t="s">
        <v>47</v>
      </c>
      <c r="AW962" s="54" t="s">
        <v>47</v>
      </c>
      <c r="AX962" s="54" t="s">
        <v>47</v>
      </c>
      <c r="AY962" s="54" t="s">
        <v>47</v>
      </c>
      <c r="AZ962" s="54" t="s">
        <v>47</v>
      </c>
    </row>
    <row r="963" spans="1:52" ht="30" customHeight="1">
      <c r="A963" s="61"/>
      <c r="B963" s="61"/>
      <c r="C963" s="61"/>
      <c r="D963" s="61"/>
      <c r="E963" s="62"/>
      <c r="F963" s="63"/>
      <c r="G963" s="62"/>
      <c r="H963" s="63"/>
      <c r="I963" s="62"/>
      <c r="J963" s="63"/>
      <c r="K963" s="62"/>
      <c r="L963" s="63"/>
      <c r="M963" s="61"/>
    </row>
    <row r="964" spans="1:52" ht="30" customHeight="1">
      <c r="A964" s="55" t="s">
        <v>1773</v>
      </c>
      <c r="B964" s="56"/>
      <c r="C964" s="56"/>
      <c r="D964" s="56"/>
      <c r="E964" s="57"/>
      <c r="F964" s="58"/>
      <c r="G964" s="57"/>
      <c r="H964" s="58"/>
      <c r="I964" s="57"/>
      <c r="J964" s="58"/>
      <c r="K964" s="57"/>
      <c r="L964" s="58"/>
      <c r="M964" s="59"/>
      <c r="N964" s="54" t="s">
        <v>8410</v>
      </c>
    </row>
    <row r="965" spans="1:52" ht="30" customHeight="1">
      <c r="A965" s="60" t="s">
        <v>1675</v>
      </c>
      <c r="B965" s="60" t="s">
        <v>1676</v>
      </c>
      <c r="C965" s="60" t="s">
        <v>168</v>
      </c>
      <c r="D965" s="61">
        <v>1.4999999999999999E-2</v>
      </c>
      <c r="E965" s="62"/>
      <c r="F965" s="63"/>
      <c r="G965" s="62"/>
      <c r="H965" s="63"/>
      <c r="I965" s="62"/>
      <c r="J965" s="63"/>
      <c r="K965" s="62"/>
      <c r="L965" s="63"/>
      <c r="M965" s="60" t="s">
        <v>1677</v>
      </c>
      <c r="N965" s="54" t="s">
        <v>8410</v>
      </c>
      <c r="O965" s="54" t="s">
        <v>8887</v>
      </c>
      <c r="P965" s="54" t="s">
        <v>55</v>
      </c>
      <c r="Q965" s="54" t="s">
        <v>56</v>
      </c>
      <c r="R965" s="54" t="s">
        <v>56</v>
      </c>
      <c r="AV965" s="54" t="s">
        <v>47</v>
      </c>
      <c r="AW965" s="54" t="s">
        <v>9625</v>
      </c>
      <c r="AX965" s="54" t="s">
        <v>47</v>
      </c>
      <c r="AY965" s="54" t="s">
        <v>47</v>
      </c>
      <c r="AZ965" s="54" t="s">
        <v>47</v>
      </c>
    </row>
    <row r="966" spans="1:52" ht="30" customHeight="1">
      <c r="A966" s="60" t="s">
        <v>655</v>
      </c>
      <c r="B966" s="60" t="s">
        <v>1762</v>
      </c>
      <c r="C966" s="60" t="s">
        <v>71</v>
      </c>
      <c r="D966" s="61">
        <v>1</v>
      </c>
      <c r="E966" s="62"/>
      <c r="F966" s="63"/>
      <c r="G966" s="62"/>
      <c r="H966" s="63"/>
      <c r="I966" s="62"/>
      <c r="J966" s="63"/>
      <c r="K966" s="62"/>
      <c r="L966" s="63"/>
      <c r="M966" s="60" t="s">
        <v>1763</v>
      </c>
      <c r="N966" s="54" t="s">
        <v>8410</v>
      </c>
      <c r="O966" s="54" t="s">
        <v>8889</v>
      </c>
      <c r="P966" s="54" t="s">
        <v>55</v>
      </c>
      <c r="Q966" s="54" t="s">
        <v>56</v>
      </c>
      <c r="R966" s="54" t="s">
        <v>56</v>
      </c>
      <c r="AV966" s="54" t="s">
        <v>47</v>
      </c>
      <c r="AW966" s="54" t="s">
        <v>9626</v>
      </c>
      <c r="AX966" s="54" t="s">
        <v>47</v>
      </c>
      <c r="AY966" s="54" t="s">
        <v>47</v>
      </c>
      <c r="AZ966" s="54" t="s">
        <v>47</v>
      </c>
    </row>
    <row r="967" spans="1:52" ht="30" customHeight="1">
      <c r="A967" s="60" t="s">
        <v>1267</v>
      </c>
      <c r="B967" s="60" t="s">
        <v>47</v>
      </c>
      <c r="C967" s="60" t="s">
        <v>47</v>
      </c>
      <c r="D967" s="61"/>
      <c r="E967" s="62"/>
      <c r="F967" s="63"/>
      <c r="G967" s="62"/>
      <c r="H967" s="63"/>
      <c r="I967" s="62"/>
      <c r="J967" s="63"/>
      <c r="K967" s="62"/>
      <c r="L967" s="63"/>
      <c r="M967" s="60" t="s">
        <v>47</v>
      </c>
      <c r="N967" s="54" t="s">
        <v>78</v>
      </c>
      <c r="O967" s="54" t="s">
        <v>78</v>
      </c>
      <c r="P967" s="54" t="s">
        <v>47</v>
      </c>
      <c r="Q967" s="54" t="s">
        <v>47</v>
      </c>
      <c r="R967" s="54" t="s">
        <v>47</v>
      </c>
      <c r="AV967" s="54" t="s">
        <v>47</v>
      </c>
      <c r="AW967" s="54" t="s">
        <v>47</v>
      </c>
      <c r="AX967" s="54" t="s">
        <v>47</v>
      </c>
      <c r="AY967" s="54" t="s">
        <v>47</v>
      </c>
      <c r="AZ967" s="54" t="s">
        <v>47</v>
      </c>
    </row>
    <row r="968" spans="1:52" ht="30" customHeight="1">
      <c r="A968" s="61"/>
      <c r="B968" s="61"/>
      <c r="C968" s="61"/>
      <c r="D968" s="61"/>
      <c r="E968" s="62"/>
      <c r="F968" s="63"/>
      <c r="G968" s="62"/>
      <c r="H968" s="63"/>
      <c r="I968" s="62"/>
      <c r="J968" s="63"/>
      <c r="K968" s="62"/>
      <c r="L968" s="63"/>
      <c r="M968" s="61"/>
    </row>
    <row r="969" spans="1:52" ht="30" customHeight="1">
      <c r="A969" s="55" t="s">
        <v>1774</v>
      </c>
      <c r="B969" s="56"/>
      <c r="C969" s="56"/>
      <c r="D969" s="56"/>
      <c r="E969" s="57"/>
      <c r="F969" s="58"/>
      <c r="G969" s="57"/>
      <c r="H969" s="58"/>
      <c r="I969" s="57"/>
      <c r="J969" s="58"/>
      <c r="K969" s="57"/>
      <c r="L969" s="58"/>
      <c r="M969" s="59"/>
      <c r="N969" s="54" t="s">
        <v>8412</v>
      </c>
    </row>
    <row r="970" spans="1:52" ht="30" customHeight="1">
      <c r="A970" s="60" t="s">
        <v>1675</v>
      </c>
      <c r="B970" s="60" t="s">
        <v>1676</v>
      </c>
      <c r="C970" s="60" t="s">
        <v>168</v>
      </c>
      <c r="D970" s="61">
        <v>1.7999999999999999E-2</v>
      </c>
      <c r="E970" s="62"/>
      <c r="F970" s="63"/>
      <c r="G970" s="62"/>
      <c r="H970" s="63"/>
      <c r="I970" s="62"/>
      <c r="J970" s="63"/>
      <c r="K970" s="62"/>
      <c r="L970" s="63"/>
      <c r="M970" s="60" t="s">
        <v>1677</v>
      </c>
      <c r="N970" s="54" t="s">
        <v>8412</v>
      </c>
      <c r="O970" s="54" t="s">
        <v>8887</v>
      </c>
      <c r="P970" s="54" t="s">
        <v>55</v>
      </c>
      <c r="Q970" s="54" t="s">
        <v>56</v>
      </c>
      <c r="R970" s="54" t="s">
        <v>56</v>
      </c>
      <c r="AV970" s="54" t="s">
        <v>47</v>
      </c>
      <c r="AW970" s="54" t="s">
        <v>9627</v>
      </c>
      <c r="AX970" s="54" t="s">
        <v>47</v>
      </c>
      <c r="AY970" s="54" t="s">
        <v>47</v>
      </c>
      <c r="AZ970" s="54" t="s">
        <v>47</v>
      </c>
    </row>
    <row r="971" spans="1:52" ht="30" customHeight="1">
      <c r="A971" s="60" t="s">
        <v>655</v>
      </c>
      <c r="B971" s="60" t="s">
        <v>1765</v>
      </c>
      <c r="C971" s="60" t="s">
        <v>71</v>
      </c>
      <c r="D971" s="61">
        <v>1</v>
      </c>
      <c r="E971" s="62"/>
      <c r="F971" s="63"/>
      <c r="G971" s="62"/>
      <c r="H971" s="63"/>
      <c r="I971" s="62"/>
      <c r="J971" s="63"/>
      <c r="K971" s="62"/>
      <c r="L971" s="63"/>
      <c r="M971" s="60" t="s">
        <v>1766</v>
      </c>
      <c r="N971" s="54" t="s">
        <v>8412</v>
      </c>
      <c r="O971" s="54" t="s">
        <v>8890</v>
      </c>
      <c r="P971" s="54" t="s">
        <v>55</v>
      </c>
      <c r="Q971" s="54" t="s">
        <v>56</v>
      </c>
      <c r="R971" s="54" t="s">
        <v>56</v>
      </c>
      <c r="AV971" s="54" t="s">
        <v>47</v>
      </c>
      <c r="AW971" s="54" t="s">
        <v>9628</v>
      </c>
      <c r="AX971" s="54" t="s">
        <v>47</v>
      </c>
      <c r="AY971" s="54" t="s">
        <v>47</v>
      </c>
      <c r="AZ971" s="54" t="s">
        <v>47</v>
      </c>
    </row>
    <row r="972" spans="1:52" ht="30" customHeight="1">
      <c r="A972" s="60" t="s">
        <v>1267</v>
      </c>
      <c r="B972" s="60" t="s">
        <v>47</v>
      </c>
      <c r="C972" s="60" t="s">
        <v>47</v>
      </c>
      <c r="D972" s="61"/>
      <c r="E972" s="62"/>
      <c r="F972" s="63"/>
      <c r="G972" s="62"/>
      <c r="H972" s="63"/>
      <c r="I972" s="62"/>
      <c r="J972" s="63"/>
      <c r="K972" s="62"/>
      <c r="L972" s="63"/>
      <c r="M972" s="60" t="s">
        <v>47</v>
      </c>
      <c r="N972" s="54" t="s">
        <v>78</v>
      </c>
      <c r="O972" s="54" t="s">
        <v>78</v>
      </c>
      <c r="P972" s="54" t="s">
        <v>47</v>
      </c>
      <c r="Q972" s="54" t="s">
        <v>47</v>
      </c>
      <c r="R972" s="54" t="s">
        <v>47</v>
      </c>
      <c r="AV972" s="54" t="s">
        <v>47</v>
      </c>
      <c r="AW972" s="54" t="s">
        <v>47</v>
      </c>
      <c r="AX972" s="54" t="s">
        <v>47</v>
      </c>
      <c r="AY972" s="54" t="s">
        <v>47</v>
      </c>
      <c r="AZ972" s="54" t="s">
        <v>47</v>
      </c>
    </row>
    <row r="973" spans="1:52" ht="30" customHeight="1">
      <c r="A973" s="61"/>
      <c r="B973" s="61"/>
      <c r="C973" s="61"/>
      <c r="D973" s="61"/>
      <c r="E973" s="62"/>
      <c r="F973" s="63"/>
      <c r="G973" s="62"/>
      <c r="H973" s="63"/>
      <c r="I973" s="62"/>
      <c r="J973" s="63"/>
      <c r="K973" s="62"/>
      <c r="L973" s="63"/>
      <c r="M973" s="61"/>
    </row>
    <row r="974" spans="1:52" ht="30" customHeight="1">
      <c r="A974" s="55" t="s">
        <v>1775</v>
      </c>
      <c r="B974" s="56"/>
      <c r="C974" s="56"/>
      <c r="D974" s="56"/>
      <c r="E974" s="57"/>
      <c r="F974" s="58"/>
      <c r="G974" s="57"/>
      <c r="H974" s="58"/>
      <c r="I974" s="57"/>
      <c r="J974" s="58"/>
      <c r="K974" s="57"/>
      <c r="L974" s="58"/>
      <c r="M974" s="59"/>
      <c r="N974" s="54" t="s">
        <v>8414</v>
      </c>
    </row>
    <row r="975" spans="1:52" ht="30" customHeight="1">
      <c r="A975" s="60" t="s">
        <v>1675</v>
      </c>
      <c r="B975" s="60" t="s">
        <v>1676</v>
      </c>
      <c r="C975" s="60" t="s">
        <v>168</v>
      </c>
      <c r="D975" s="61">
        <v>2.1999999999999999E-2</v>
      </c>
      <c r="E975" s="62"/>
      <c r="F975" s="63"/>
      <c r="G975" s="62"/>
      <c r="H975" s="63"/>
      <c r="I975" s="62"/>
      <c r="J975" s="63"/>
      <c r="K975" s="62"/>
      <c r="L975" s="63"/>
      <c r="M975" s="60" t="s">
        <v>1677</v>
      </c>
      <c r="N975" s="54" t="s">
        <v>8414</v>
      </c>
      <c r="O975" s="54" t="s">
        <v>8887</v>
      </c>
      <c r="P975" s="54" t="s">
        <v>55</v>
      </c>
      <c r="Q975" s="54" t="s">
        <v>56</v>
      </c>
      <c r="R975" s="54" t="s">
        <v>56</v>
      </c>
      <c r="AV975" s="54" t="s">
        <v>47</v>
      </c>
      <c r="AW975" s="54" t="s">
        <v>9629</v>
      </c>
      <c r="AX975" s="54" t="s">
        <v>47</v>
      </c>
      <c r="AY975" s="54" t="s">
        <v>47</v>
      </c>
      <c r="AZ975" s="54" t="s">
        <v>47</v>
      </c>
    </row>
    <row r="976" spans="1:52" ht="30" customHeight="1">
      <c r="A976" s="60" t="s">
        <v>1776</v>
      </c>
      <c r="B976" s="60" t="s">
        <v>1777</v>
      </c>
      <c r="C976" s="60" t="s">
        <v>71</v>
      </c>
      <c r="D976" s="61">
        <v>1</v>
      </c>
      <c r="E976" s="62"/>
      <c r="F976" s="63"/>
      <c r="G976" s="62"/>
      <c r="H976" s="63"/>
      <c r="I976" s="62"/>
      <c r="J976" s="63"/>
      <c r="K976" s="62"/>
      <c r="L976" s="63"/>
      <c r="M976" s="60" t="s">
        <v>1778</v>
      </c>
      <c r="N976" s="54" t="s">
        <v>8414</v>
      </c>
      <c r="O976" s="54" t="s">
        <v>8922</v>
      </c>
      <c r="P976" s="54" t="s">
        <v>55</v>
      </c>
      <c r="Q976" s="54" t="s">
        <v>56</v>
      </c>
      <c r="R976" s="54" t="s">
        <v>56</v>
      </c>
      <c r="AV976" s="54" t="s">
        <v>47</v>
      </c>
      <c r="AW976" s="54" t="s">
        <v>9630</v>
      </c>
      <c r="AX976" s="54" t="s">
        <v>47</v>
      </c>
      <c r="AY976" s="54" t="s">
        <v>47</v>
      </c>
      <c r="AZ976" s="54" t="s">
        <v>47</v>
      </c>
    </row>
    <row r="977" spans="1:52" ht="30" customHeight="1">
      <c r="A977" s="60" t="s">
        <v>1267</v>
      </c>
      <c r="B977" s="60" t="s">
        <v>47</v>
      </c>
      <c r="C977" s="60" t="s">
        <v>47</v>
      </c>
      <c r="D977" s="61"/>
      <c r="E977" s="62"/>
      <c r="F977" s="63"/>
      <c r="G977" s="62"/>
      <c r="H977" s="63"/>
      <c r="I977" s="62"/>
      <c r="J977" s="63"/>
      <c r="K977" s="62"/>
      <c r="L977" s="63"/>
      <c r="M977" s="60" t="s">
        <v>47</v>
      </c>
      <c r="N977" s="54" t="s">
        <v>78</v>
      </c>
      <c r="O977" s="54" t="s">
        <v>78</v>
      </c>
      <c r="P977" s="54" t="s">
        <v>47</v>
      </c>
      <c r="Q977" s="54" t="s">
        <v>47</v>
      </c>
      <c r="R977" s="54" t="s">
        <v>47</v>
      </c>
      <c r="AV977" s="54" t="s">
        <v>47</v>
      </c>
      <c r="AW977" s="54" t="s">
        <v>47</v>
      </c>
      <c r="AX977" s="54" t="s">
        <v>47</v>
      </c>
      <c r="AY977" s="54" t="s">
        <v>47</v>
      </c>
      <c r="AZ977" s="54" t="s">
        <v>47</v>
      </c>
    </row>
    <row r="978" spans="1:52" ht="30" customHeight="1">
      <c r="A978" s="61"/>
      <c r="B978" s="61"/>
      <c r="C978" s="61"/>
      <c r="D978" s="61"/>
      <c r="E978" s="62"/>
      <c r="F978" s="63"/>
      <c r="G978" s="62"/>
      <c r="H978" s="63"/>
      <c r="I978" s="62"/>
      <c r="J978" s="63"/>
      <c r="K978" s="62"/>
      <c r="L978" s="63"/>
      <c r="M978" s="61"/>
    </row>
    <row r="979" spans="1:52" ht="30" customHeight="1">
      <c r="A979" s="55" t="s">
        <v>1779</v>
      </c>
      <c r="B979" s="56"/>
      <c r="C979" s="56"/>
      <c r="D979" s="56"/>
      <c r="E979" s="57"/>
      <c r="F979" s="58"/>
      <c r="G979" s="57"/>
      <c r="H979" s="58"/>
      <c r="I979" s="57"/>
      <c r="J979" s="58"/>
      <c r="K979" s="57"/>
      <c r="L979" s="58"/>
      <c r="M979" s="59"/>
      <c r="N979" s="54" t="s">
        <v>8416</v>
      </c>
    </row>
    <row r="980" spans="1:52" ht="30" customHeight="1">
      <c r="A980" s="60" t="s">
        <v>1675</v>
      </c>
      <c r="B980" s="60" t="s">
        <v>1676</v>
      </c>
      <c r="C980" s="60" t="s">
        <v>168</v>
      </c>
      <c r="D980" s="61">
        <v>2.4E-2</v>
      </c>
      <c r="E980" s="62"/>
      <c r="F980" s="63"/>
      <c r="G980" s="62"/>
      <c r="H980" s="63"/>
      <c r="I980" s="62"/>
      <c r="J980" s="63"/>
      <c r="K980" s="62"/>
      <c r="L980" s="63"/>
      <c r="M980" s="60" t="s">
        <v>1677</v>
      </c>
      <c r="N980" s="54" t="s">
        <v>8416</v>
      </c>
      <c r="O980" s="54" t="s">
        <v>8887</v>
      </c>
      <c r="P980" s="54" t="s">
        <v>55</v>
      </c>
      <c r="Q980" s="54" t="s">
        <v>56</v>
      </c>
      <c r="R980" s="54" t="s">
        <v>56</v>
      </c>
      <c r="AV980" s="54" t="s">
        <v>47</v>
      </c>
      <c r="AW980" s="54" t="s">
        <v>9631</v>
      </c>
      <c r="AX980" s="54" t="s">
        <v>47</v>
      </c>
      <c r="AY980" s="54" t="s">
        <v>47</v>
      </c>
      <c r="AZ980" s="54" t="s">
        <v>47</v>
      </c>
    </row>
    <row r="981" spans="1:52" ht="30" customHeight="1">
      <c r="A981" s="60" t="s">
        <v>1776</v>
      </c>
      <c r="B981" s="60" t="s">
        <v>1777</v>
      </c>
      <c r="C981" s="60" t="s">
        <v>71</v>
      </c>
      <c r="D981" s="61">
        <v>1</v>
      </c>
      <c r="E981" s="62"/>
      <c r="F981" s="63"/>
      <c r="G981" s="62"/>
      <c r="H981" s="63"/>
      <c r="I981" s="62"/>
      <c r="J981" s="63"/>
      <c r="K981" s="62"/>
      <c r="L981" s="63"/>
      <c r="M981" s="60" t="s">
        <v>1778</v>
      </c>
      <c r="N981" s="54" t="s">
        <v>8416</v>
      </c>
      <c r="O981" s="54" t="s">
        <v>8922</v>
      </c>
      <c r="P981" s="54" t="s">
        <v>55</v>
      </c>
      <c r="Q981" s="54" t="s">
        <v>56</v>
      </c>
      <c r="R981" s="54" t="s">
        <v>56</v>
      </c>
      <c r="AV981" s="54" t="s">
        <v>47</v>
      </c>
      <c r="AW981" s="54" t="s">
        <v>9632</v>
      </c>
      <c r="AX981" s="54" t="s">
        <v>47</v>
      </c>
      <c r="AY981" s="54" t="s">
        <v>47</v>
      </c>
      <c r="AZ981" s="54" t="s">
        <v>47</v>
      </c>
    </row>
    <row r="982" spans="1:52" ht="30" customHeight="1">
      <c r="A982" s="60" t="s">
        <v>1267</v>
      </c>
      <c r="B982" s="60" t="s">
        <v>47</v>
      </c>
      <c r="C982" s="60" t="s">
        <v>47</v>
      </c>
      <c r="D982" s="61"/>
      <c r="E982" s="62"/>
      <c r="F982" s="63"/>
      <c r="G982" s="62"/>
      <c r="H982" s="63"/>
      <c r="I982" s="62"/>
      <c r="J982" s="63"/>
      <c r="K982" s="62"/>
      <c r="L982" s="63"/>
      <c r="M982" s="60" t="s">
        <v>47</v>
      </c>
      <c r="N982" s="54" t="s">
        <v>78</v>
      </c>
      <c r="O982" s="54" t="s">
        <v>78</v>
      </c>
      <c r="P982" s="54" t="s">
        <v>47</v>
      </c>
      <c r="Q982" s="54" t="s">
        <v>47</v>
      </c>
      <c r="R982" s="54" t="s">
        <v>47</v>
      </c>
      <c r="AV982" s="54" t="s">
        <v>47</v>
      </c>
      <c r="AW982" s="54" t="s">
        <v>47</v>
      </c>
      <c r="AX982" s="54" t="s">
        <v>47</v>
      </c>
      <c r="AY982" s="54" t="s">
        <v>47</v>
      </c>
      <c r="AZ982" s="54" t="s">
        <v>47</v>
      </c>
    </row>
    <row r="983" spans="1:52" ht="30" customHeight="1">
      <c r="A983" s="61"/>
      <c r="B983" s="61"/>
      <c r="C983" s="61"/>
      <c r="D983" s="61"/>
      <c r="E983" s="62"/>
      <c r="F983" s="63"/>
      <c r="G983" s="62"/>
      <c r="H983" s="63"/>
      <c r="I983" s="62"/>
      <c r="J983" s="63"/>
      <c r="K983" s="62"/>
      <c r="L983" s="63"/>
      <c r="M983" s="61"/>
    </row>
    <row r="984" spans="1:52" ht="30" customHeight="1">
      <c r="A984" s="55" t="s">
        <v>1780</v>
      </c>
      <c r="B984" s="56"/>
      <c r="C984" s="56"/>
      <c r="D984" s="56"/>
      <c r="E984" s="57"/>
      <c r="F984" s="58"/>
      <c r="G984" s="57"/>
      <c r="H984" s="58"/>
      <c r="I984" s="57"/>
      <c r="J984" s="58"/>
      <c r="K984" s="57"/>
      <c r="L984" s="58"/>
      <c r="M984" s="59"/>
      <c r="N984" s="54" t="s">
        <v>8418</v>
      </c>
    </row>
    <row r="985" spans="1:52" ht="30" customHeight="1">
      <c r="A985" s="60" t="s">
        <v>1675</v>
      </c>
      <c r="B985" s="60" t="s">
        <v>1676</v>
      </c>
      <c r="C985" s="60" t="s">
        <v>168</v>
      </c>
      <c r="D985" s="61">
        <v>2.7E-2</v>
      </c>
      <c r="E985" s="62"/>
      <c r="F985" s="63"/>
      <c r="G985" s="62"/>
      <c r="H985" s="63"/>
      <c r="I985" s="62"/>
      <c r="J985" s="63"/>
      <c r="K985" s="62"/>
      <c r="L985" s="63"/>
      <c r="M985" s="60" t="s">
        <v>1677</v>
      </c>
      <c r="N985" s="54" t="s">
        <v>8418</v>
      </c>
      <c r="O985" s="54" t="s">
        <v>8887</v>
      </c>
      <c r="P985" s="54" t="s">
        <v>55</v>
      </c>
      <c r="Q985" s="54" t="s">
        <v>56</v>
      </c>
      <c r="R985" s="54" t="s">
        <v>56</v>
      </c>
      <c r="AV985" s="54" t="s">
        <v>47</v>
      </c>
      <c r="AW985" s="54" t="s">
        <v>9633</v>
      </c>
      <c r="AX985" s="54" t="s">
        <v>47</v>
      </c>
      <c r="AY985" s="54" t="s">
        <v>47</v>
      </c>
      <c r="AZ985" s="54" t="s">
        <v>47</v>
      </c>
    </row>
    <row r="986" spans="1:52" ht="30" customHeight="1">
      <c r="A986" s="60" t="s">
        <v>1776</v>
      </c>
      <c r="B986" s="60" t="s">
        <v>1777</v>
      </c>
      <c r="C986" s="60" t="s">
        <v>71</v>
      </c>
      <c r="D986" s="61">
        <v>1</v>
      </c>
      <c r="E986" s="62"/>
      <c r="F986" s="63"/>
      <c r="G986" s="62"/>
      <c r="H986" s="63"/>
      <c r="I986" s="62"/>
      <c r="J986" s="63"/>
      <c r="K986" s="62"/>
      <c r="L986" s="63"/>
      <c r="M986" s="60" t="s">
        <v>1778</v>
      </c>
      <c r="N986" s="54" t="s">
        <v>8418</v>
      </c>
      <c r="O986" s="54" t="s">
        <v>8922</v>
      </c>
      <c r="P986" s="54" t="s">
        <v>55</v>
      </c>
      <c r="Q986" s="54" t="s">
        <v>56</v>
      </c>
      <c r="R986" s="54" t="s">
        <v>56</v>
      </c>
      <c r="AV986" s="54" t="s">
        <v>47</v>
      </c>
      <c r="AW986" s="54" t="s">
        <v>9634</v>
      </c>
      <c r="AX986" s="54" t="s">
        <v>47</v>
      </c>
      <c r="AY986" s="54" t="s">
        <v>47</v>
      </c>
      <c r="AZ986" s="54" t="s">
        <v>47</v>
      </c>
    </row>
    <row r="987" spans="1:52" ht="30" customHeight="1">
      <c r="A987" s="60" t="s">
        <v>1267</v>
      </c>
      <c r="B987" s="60" t="s">
        <v>47</v>
      </c>
      <c r="C987" s="60" t="s">
        <v>47</v>
      </c>
      <c r="D987" s="61"/>
      <c r="E987" s="62"/>
      <c r="F987" s="63"/>
      <c r="G987" s="62"/>
      <c r="H987" s="63"/>
      <c r="I987" s="62"/>
      <c r="J987" s="63"/>
      <c r="K987" s="62"/>
      <c r="L987" s="63"/>
      <c r="M987" s="60" t="s">
        <v>47</v>
      </c>
      <c r="N987" s="54" t="s">
        <v>78</v>
      </c>
      <c r="O987" s="54" t="s">
        <v>78</v>
      </c>
      <c r="P987" s="54" t="s">
        <v>47</v>
      </c>
      <c r="Q987" s="54" t="s">
        <v>47</v>
      </c>
      <c r="R987" s="54" t="s">
        <v>47</v>
      </c>
      <c r="AV987" s="54" t="s">
        <v>47</v>
      </c>
      <c r="AW987" s="54" t="s">
        <v>47</v>
      </c>
      <c r="AX987" s="54" t="s">
        <v>47</v>
      </c>
      <c r="AY987" s="54" t="s">
        <v>47</v>
      </c>
      <c r="AZ987" s="54" t="s">
        <v>47</v>
      </c>
    </row>
    <row r="988" spans="1:52" ht="30" customHeight="1">
      <c r="A988" s="61"/>
      <c r="B988" s="61"/>
      <c r="C988" s="61"/>
      <c r="D988" s="61"/>
      <c r="E988" s="62"/>
      <c r="F988" s="63"/>
      <c r="G988" s="62"/>
      <c r="H988" s="63"/>
      <c r="I988" s="62"/>
      <c r="J988" s="63"/>
      <c r="K988" s="62"/>
      <c r="L988" s="63"/>
      <c r="M988" s="61"/>
    </row>
    <row r="989" spans="1:52" ht="30" customHeight="1">
      <c r="A989" s="55" t="s">
        <v>1781</v>
      </c>
      <c r="B989" s="56"/>
      <c r="C989" s="56"/>
      <c r="D989" s="56"/>
      <c r="E989" s="57"/>
      <c r="F989" s="58"/>
      <c r="G989" s="57"/>
      <c r="H989" s="58"/>
      <c r="I989" s="57"/>
      <c r="J989" s="58"/>
      <c r="K989" s="57"/>
      <c r="L989" s="58"/>
      <c r="M989" s="59"/>
      <c r="N989" s="54" t="s">
        <v>8420</v>
      </c>
    </row>
    <row r="990" spans="1:52" ht="30" customHeight="1">
      <c r="A990" s="60" t="s">
        <v>1675</v>
      </c>
      <c r="B990" s="60" t="s">
        <v>1676</v>
      </c>
      <c r="C990" s="60" t="s">
        <v>168</v>
      </c>
      <c r="D990" s="61">
        <v>2.8000000000000001E-2</v>
      </c>
      <c r="E990" s="62"/>
      <c r="F990" s="63"/>
      <c r="G990" s="62"/>
      <c r="H990" s="63"/>
      <c r="I990" s="62"/>
      <c r="J990" s="63"/>
      <c r="K990" s="62"/>
      <c r="L990" s="63"/>
      <c r="M990" s="60" t="s">
        <v>1677</v>
      </c>
      <c r="N990" s="54" t="s">
        <v>8420</v>
      </c>
      <c r="O990" s="54" t="s">
        <v>8887</v>
      </c>
      <c r="P990" s="54" t="s">
        <v>55</v>
      </c>
      <c r="Q990" s="54" t="s">
        <v>56</v>
      </c>
      <c r="R990" s="54" t="s">
        <v>56</v>
      </c>
      <c r="AV990" s="54" t="s">
        <v>47</v>
      </c>
      <c r="AW990" s="54" t="s">
        <v>9635</v>
      </c>
      <c r="AX990" s="54" t="s">
        <v>47</v>
      </c>
      <c r="AY990" s="54" t="s">
        <v>47</v>
      </c>
      <c r="AZ990" s="54" t="s">
        <v>47</v>
      </c>
    </row>
    <row r="991" spans="1:52" ht="30" customHeight="1">
      <c r="A991" s="60" t="s">
        <v>1776</v>
      </c>
      <c r="B991" s="60" t="s">
        <v>1777</v>
      </c>
      <c r="C991" s="60" t="s">
        <v>71</v>
      </c>
      <c r="D991" s="61">
        <v>1</v>
      </c>
      <c r="E991" s="62"/>
      <c r="F991" s="63"/>
      <c r="G991" s="62"/>
      <c r="H991" s="63"/>
      <c r="I991" s="62"/>
      <c r="J991" s="63"/>
      <c r="K991" s="62"/>
      <c r="L991" s="63"/>
      <c r="M991" s="60" t="s">
        <v>1778</v>
      </c>
      <c r="N991" s="54" t="s">
        <v>8420</v>
      </c>
      <c r="O991" s="54" t="s">
        <v>8922</v>
      </c>
      <c r="P991" s="54" t="s">
        <v>55</v>
      </c>
      <c r="Q991" s="54" t="s">
        <v>56</v>
      </c>
      <c r="R991" s="54" t="s">
        <v>56</v>
      </c>
      <c r="AV991" s="54" t="s">
        <v>47</v>
      </c>
      <c r="AW991" s="54" t="s">
        <v>9636</v>
      </c>
      <c r="AX991" s="54" t="s">
        <v>47</v>
      </c>
      <c r="AY991" s="54" t="s">
        <v>47</v>
      </c>
      <c r="AZ991" s="54" t="s">
        <v>47</v>
      </c>
    </row>
    <row r="992" spans="1:52" ht="30" customHeight="1">
      <c r="A992" s="60" t="s">
        <v>1267</v>
      </c>
      <c r="B992" s="60" t="s">
        <v>47</v>
      </c>
      <c r="C992" s="60" t="s">
        <v>47</v>
      </c>
      <c r="D992" s="61"/>
      <c r="E992" s="62"/>
      <c r="F992" s="63"/>
      <c r="G992" s="62"/>
      <c r="H992" s="63"/>
      <c r="I992" s="62"/>
      <c r="J992" s="63"/>
      <c r="K992" s="62"/>
      <c r="L992" s="63"/>
      <c r="M992" s="60" t="s">
        <v>47</v>
      </c>
      <c r="N992" s="54" t="s">
        <v>78</v>
      </c>
      <c r="O992" s="54" t="s">
        <v>78</v>
      </c>
      <c r="P992" s="54" t="s">
        <v>47</v>
      </c>
      <c r="Q992" s="54" t="s">
        <v>47</v>
      </c>
      <c r="R992" s="54" t="s">
        <v>47</v>
      </c>
      <c r="AV992" s="54" t="s">
        <v>47</v>
      </c>
      <c r="AW992" s="54" t="s">
        <v>47</v>
      </c>
      <c r="AX992" s="54" t="s">
        <v>47</v>
      </c>
      <c r="AY992" s="54" t="s">
        <v>47</v>
      </c>
      <c r="AZ992" s="54" t="s">
        <v>47</v>
      </c>
    </row>
    <row r="993" spans="1:52" ht="30" customHeight="1">
      <c r="A993" s="61"/>
      <c r="B993" s="61"/>
      <c r="C993" s="61"/>
      <c r="D993" s="61"/>
      <c r="E993" s="62"/>
      <c r="F993" s="63"/>
      <c r="G993" s="62"/>
      <c r="H993" s="63"/>
      <c r="I993" s="62"/>
      <c r="J993" s="63"/>
      <c r="K993" s="62"/>
      <c r="L993" s="63"/>
      <c r="M993" s="61"/>
    </row>
    <row r="994" spans="1:52" ht="30" customHeight="1">
      <c r="A994" s="55" t="s">
        <v>1782</v>
      </c>
      <c r="B994" s="56"/>
      <c r="C994" s="56"/>
      <c r="D994" s="56"/>
      <c r="E994" s="57"/>
      <c r="F994" s="58"/>
      <c r="G994" s="57"/>
      <c r="H994" s="58"/>
      <c r="I994" s="57"/>
      <c r="J994" s="58"/>
      <c r="K994" s="57"/>
      <c r="L994" s="58"/>
      <c r="M994" s="59"/>
      <c r="N994" s="54" t="s">
        <v>8422</v>
      </c>
    </row>
    <row r="995" spans="1:52" ht="30" customHeight="1">
      <c r="A995" s="60" t="s">
        <v>1783</v>
      </c>
      <c r="B995" s="60" t="s">
        <v>1264</v>
      </c>
      <c r="C995" s="60" t="s">
        <v>1265</v>
      </c>
      <c r="D995" s="61">
        <v>1.32E-2</v>
      </c>
      <c r="E995" s="62"/>
      <c r="F995" s="63"/>
      <c r="G995" s="62"/>
      <c r="H995" s="63"/>
      <c r="I995" s="62"/>
      <c r="J995" s="63"/>
      <c r="K995" s="62"/>
      <c r="L995" s="63"/>
      <c r="M995" s="60" t="s">
        <v>1784</v>
      </c>
      <c r="N995" s="54" t="s">
        <v>8422</v>
      </c>
      <c r="O995" s="54" t="s">
        <v>9637</v>
      </c>
      <c r="P995" s="54" t="s">
        <v>56</v>
      </c>
      <c r="Q995" s="54" t="s">
        <v>56</v>
      </c>
      <c r="R995" s="54" t="s">
        <v>55</v>
      </c>
      <c r="V995" s="50">
        <v>1</v>
      </c>
      <c r="AV995" s="54" t="s">
        <v>47</v>
      </c>
      <c r="AW995" s="54" t="s">
        <v>9638</v>
      </c>
      <c r="AX995" s="54" t="s">
        <v>47</v>
      </c>
      <c r="AY995" s="54" t="s">
        <v>47</v>
      </c>
      <c r="AZ995" s="54" t="s">
        <v>47</v>
      </c>
    </row>
    <row r="996" spans="1:52" ht="30" customHeight="1">
      <c r="A996" s="60" t="s">
        <v>1367</v>
      </c>
      <c r="B996" s="60" t="s">
        <v>1631</v>
      </c>
      <c r="C996" s="60" t="s">
        <v>352</v>
      </c>
      <c r="D996" s="61">
        <v>1</v>
      </c>
      <c r="E996" s="62"/>
      <c r="F996" s="63"/>
      <c r="G996" s="62"/>
      <c r="H996" s="63"/>
      <c r="I996" s="62"/>
      <c r="J996" s="63"/>
      <c r="K996" s="62"/>
      <c r="L996" s="63"/>
      <c r="M996" s="60" t="s">
        <v>47</v>
      </c>
      <c r="N996" s="54" t="s">
        <v>8422</v>
      </c>
      <c r="O996" s="54" t="s">
        <v>8795</v>
      </c>
      <c r="P996" s="54" t="s">
        <v>56</v>
      </c>
      <c r="Q996" s="54" t="s">
        <v>56</v>
      </c>
      <c r="R996" s="54" t="s">
        <v>56</v>
      </c>
      <c r="S996" s="50">
        <v>1</v>
      </c>
      <c r="T996" s="50">
        <v>2</v>
      </c>
      <c r="U996" s="50">
        <v>0.03</v>
      </c>
      <c r="AV996" s="54" t="s">
        <v>47</v>
      </c>
      <c r="AW996" s="54" t="s">
        <v>9639</v>
      </c>
      <c r="AX996" s="54" t="s">
        <v>47</v>
      </c>
      <c r="AY996" s="54" t="s">
        <v>47</v>
      </c>
      <c r="AZ996" s="54" t="s">
        <v>47</v>
      </c>
    </row>
    <row r="997" spans="1:52" ht="30" customHeight="1">
      <c r="A997" s="60" t="s">
        <v>1208</v>
      </c>
      <c r="B997" s="60" t="s">
        <v>1738</v>
      </c>
      <c r="C997" s="60" t="s">
        <v>1410</v>
      </c>
      <c r="D997" s="61">
        <v>1.43</v>
      </c>
      <c r="E997" s="62"/>
      <c r="F997" s="63"/>
      <c r="G997" s="62"/>
      <c r="H997" s="63"/>
      <c r="I997" s="62"/>
      <c r="J997" s="63"/>
      <c r="K997" s="62"/>
      <c r="L997" s="63"/>
      <c r="M997" s="60" t="s">
        <v>1739</v>
      </c>
      <c r="N997" s="54" t="s">
        <v>8422</v>
      </c>
      <c r="O997" s="54" t="s">
        <v>9582</v>
      </c>
      <c r="P997" s="54" t="s">
        <v>56</v>
      </c>
      <c r="Q997" s="54" t="s">
        <v>56</v>
      </c>
      <c r="R997" s="54" t="s">
        <v>55</v>
      </c>
      <c r="AV997" s="54" t="s">
        <v>47</v>
      </c>
      <c r="AW997" s="54" t="s">
        <v>9640</v>
      </c>
      <c r="AX997" s="54" t="s">
        <v>47</v>
      </c>
      <c r="AY997" s="54" t="s">
        <v>47</v>
      </c>
      <c r="AZ997" s="54" t="s">
        <v>47</v>
      </c>
    </row>
    <row r="998" spans="1:52" ht="30" customHeight="1">
      <c r="A998" s="60" t="s">
        <v>1267</v>
      </c>
      <c r="B998" s="60" t="s">
        <v>47</v>
      </c>
      <c r="C998" s="60" t="s">
        <v>47</v>
      </c>
      <c r="D998" s="61"/>
      <c r="E998" s="62"/>
      <c r="F998" s="63"/>
      <c r="G998" s="62"/>
      <c r="H998" s="63"/>
      <c r="I998" s="62"/>
      <c r="J998" s="63"/>
      <c r="K998" s="62"/>
      <c r="L998" s="63"/>
      <c r="M998" s="60" t="s">
        <v>47</v>
      </c>
      <c r="N998" s="54" t="s">
        <v>78</v>
      </c>
      <c r="O998" s="54" t="s">
        <v>78</v>
      </c>
      <c r="P998" s="54" t="s">
        <v>47</v>
      </c>
      <c r="Q998" s="54" t="s">
        <v>47</v>
      </c>
      <c r="R998" s="54" t="s">
        <v>47</v>
      </c>
      <c r="AV998" s="54" t="s">
        <v>47</v>
      </c>
      <c r="AW998" s="54" t="s">
        <v>47</v>
      </c>
      <c r="AX998" s="54" t="s">
        <v>47</v>
      </c>
      <c r="AY998" s="54" t="s">
        <v>47</v>
      </c>
      <c r="AZ998" s="54" t="s">
        <v>47</v>
      </c>
    </row>
    <row r="999" spans="1:52" ht="30" customHeight="1">
      <c r="A999" s="61"/>
      <c r="B999" s="61"/>
      <c r="C999" s="61"/>
      <c r="D999" s="61"/>
      <c r="E999" s="62"/>
      <c r="F999" s="63"/>
      <c r="G999" s="62"/>
      <c r="H999" s="63"/>
      <c r="I999" s="62"/>
      <c r="J999" s="63"/>
      <c r="K999" s="62"/>
      <c r="L999" s="63"/>
      <c r="M999" s="61"/>
    </row>
    <row r="1000" spans="1:52" ht="30" customHeight="1">
      <c r="A1000" s="55" t="s">
        <v>1785</v>
      </c>
      <c r="B1000" s="56"/>
      <c r="C1000" s="56"/>
      <c r="D1000" s="56"/>
      <c r="E1000" s="57"/>
      <c r="F1000" s="58"/>
      <c r="G1000" s="57"/>
      <c r="H1000" s="58"/>
      <c r="I1000" s="57"/>
      <c r="J1000" s="58"/>
      <c r="K1000" s="57"/>
      <c r="L1000" s="58"/>
      <c r="M1000" s="59"/>
      <c r="N1000" s="54" t="s">
        <v>8424</v>
      </c>
    </row>
    <row r="1001" spans="1:52" ht="30" customHeight="1">
      <c r="A1001" s="60" t="s">
        <v>1783</v>
      </c>
      <c r="B1001" s="60" t="s">
        <v>1264</v>
      </c>
      <c r="C1001" s="60" t="s">
        <v>1265</v>
      </c>
      <c r="D1001" s="61">
        <v>1.0999999999999999E-2</v>
      </c>
      <c r="E1001" s="62"/>
      <c r="F1001" s="63"/>
      <c r="G1001" s="62"/>
      <c r="H1001" s="63"/>
      <c r="I1001" s="62"/>
      <c r="J1001" s="63"/>
      <c r="K1001" s="62"/>
      <c r="L1001" s="63"/>
      <c r="M1001" s="60" t="s">
        <v>1784</v>
      </c>
      <c r="N1001" s="54" t="s">
        <v>8424</v>
      </c>
      <c r="O1001" s="54" t="s">
        <v>9637</v>
      </c>
      <c r="P1001" s="54" t="s">
        <v>56</v>
      </c>
      <c r="Q1001" s="54" t="s">
        <v>56</v>
      </c>
      <c r="R1001" s="54" t="s">
        <v>55</v>
      </c>
      <c r="V1001" s="50">
        <v>1</v>
      </c>
      <c r="AV1001" s="54" t="s">
        <v>47</v>
      </c>
      <c r="AW1001" s="54" t="s">
        <v>9641</v>
      </c>
      <c r="AX1001" s="54" t="s">
        <v>47</v>
      </c>
      <c r="AY1001" s="54" t="s">
        <v>47</v>
      </c>
      <c r="AZ1001" s="54" t="s">
        <v>47</v>
      </c>
    </row>
    <row r="1002" spans="1:52" ht="30" customHeight="1">
      <c r="A1002" s="60" t="s">
        <v>1367</v>
      </c>
      <c r="B1002" s="60" t="s">
        <v>1631</v>
      </c>
      <c r="C1002" s="60" t="s">
        <v>352</v>
      </c>
      <c r="D1002" s="61">
        <v>1</v>
      </c>
      <c r="E1002" s="62"/>
      <c r="F1002" s="63"/>
      <c r="G1002" s="62"/>
      <c r="H1002" s="63"/>
      <c r="I1002" s="62"/>
      <c r="J1002" s="63"/>
      <c r="K1002" s="62"/>
      <c r="L1002" s="63"/>
      <c r="M1002" s="60" t="s">
        <v>47</v>
      </c>
      <c r="N1002" s="54" t="s">
        <v>8424</v>
      </c>
      <c r="O1002" s="54" t="s">
        <v>8795</v>
      </c>
      <c r="P1002" s="54" t="s">
        <v>56</v>
      </c>
      <c r="Q1002" s="54" t="s">
        <v>56</v>
      </c>
      <c r="R1002" s="54" t="s">
        <v>56</v>
      </c>
      <c r="S1002" s="50">
        <v>1</v>
      </c>
      <c r="T1002" s="50">
        <v>2</v>
      </c>
      <c r="U1002" s="50">
        <v>0.03</v>
      </c>
      <c r="AV1002" s="54" t="s">
        <v>47</v>
      </c>
      <c r="AW1002" s="54" t="s">
        <v>9642</v>
      </c>
      <c r="AX1002" s="54" t="s">
        <v>47</v>
      </c>
      <c r="AY1002" s="54" t="s">
        <v>47</v>
      </c>
      <c r="AZ1002" s="54" t="s">
        <v>47</v>
      </c>
    </row>
    <row r="1003" spans="1:52" ht="30" customHeight="1">
      <c r="A1003" s="60" t="s">
        <v>1208</v>
      </c>
      <c r="B1003" s="60" t="s">
        <v>1738</v>
      </c>
      <c r="C1003" s="60" t="s">
        <v>1410</v>
      </c>
      <c r="D1003" s="61">
        <v>1.43</v>
      </c>
      <c r="E1003" s="62"/>
      <c r="F1003" s="63"/>
      <c r="G1003" s="62"/>
      <c r="H1003" s="63"/>
      <c r="I1003" s="62"/>
      <c r="J1003" s="63"/>
      <c r="K1003" s="62"/>
      <c r="L1003" s="63"/>
      <c r="M1003" s="60" t="s">
        <v>1739</v>
      </c>
      <c r="N1003" s="54" t="s">
        <v>8424</v>
      </c>
      <c r="O1003" s="54" t="s">
        <v>9582</v>
      </c>
      <c r="P1003" s="54" t="s">
        <v>56</v>
      </c>
      <c r="Q1003" s="54" t="s">
        <v>56</v>
      </c>
      <c r="R1003" s="54" t="s">
        <v>55</v>
      </c>
      <c r="AV1003" s="54" t="s">
        <v>47</v>
      </c>
      <c r="AW1003" s="54" t="s">
        <v>9643</v>
      </c>
      <c r="AX1003" s="54" t="s">
        <v>47</v>
      </c>
      <c r="AY1003" s="54" t="s">
        <v>47</v>
      </c>
      <c r="AZ1003" s="54" t="s">
        <v>47</v>
      </c>
    </row>
    <row r="1004" spans="1:52" ht="30" customHeight="1">
      <c r="A1004" s="60" t="s">
        <v>1267</v>
      </c>
      <c r="B1004" s="60" t="s">
        <v>47</v>
      </c>
      <c r="C1004" s="60" t="s">
        <v>47</v>
      </c>
      <c r="D1004" s="61"/>
      <c r="E1004" s="62"/>
      <c r="F1004" s="63"/>
      <c r="G1004" s="62"/>
      <c r="H1004" s="63"/>
      <c r="I1004" s="62"/>
      <c r="J1004" s="63"/>
      <c r="K1004" s="62"/>
      <c r="L1004" s="63"/>
      <c r="M1004" s="60" t="s">
        <v>47</v>
      </c>
      <c r="N1004" s="54" t="s">
        <v>78</v>
      </c>
      <c r="O1004" s="54" t="s">
        <v>78</v>
      </c>
      <c r="P1004" s="54" t="s">
        <v>47</v>
      </c>
      <c r="Q1004" s="54" t="s">
        <v>47</v>
      </c>
      <c r="R1004" s="54" t="s">
        <v>47</v>
      </c>
      <c r="AV1004" s="54" t="s">
        <v>47</v>
      </c>
      <c r="AW1004" s="54" t="s">
        <v>47</v>
      </c>
      <c r="AX1004" s="54" t="s">
        <v>47</v>
      </c>
      <c r="AY1004" s="54" t="s">
        <v>47</v>
      </c>
      <c r="AZ1004" s="54" t="s">
        <v>47</v>
      </c>
    </row>
    <row r="1005" spans="1:52" ht="30" customHeight="1">
      <c r="A1005" s="61"/>
      <c r="B1005" s="61"/>
      <c r="C1005" s="61"/>
      <c r="D1005" s="61"/>
      <c r="E1005" s="62"/>
      <c r="F1005" s="63"/>
      <c r="G1005" s="62"/>
      <c r="H1005" s="63"/>
      <c r="I1005" s="62"/>
      <c r="J1005" s="63"/>
      <c r="K1005" s="62"/>
      <c r="L1005" s="63"/>
      <c r="M1005" s="61"/>
    </row>
    <row r="1006" spans="1:52" ht="30" customHeight="1">
      <c r="A1006" s="55" t="s">
        <v>1786</v>
      </c>
      <c r="B1006" s="56"/>
      <c r="C1006" s="56"/>
      <c r="D1006" s="56"/>
      <c r="E1006" s="57"/>
      <c r="F1006" s="58"/>
      <c r="G1006" s="57"/>
      <c r="H1006" s="58"/>
      <c r="I1006" s="57"/>
      <c r="J1006" s="58"/>
      <c r="K1006" s="57"/>
      <c r="L1006" s="58"/>
      <c r="M1006" s="59"/>
      <c r="N1006" s="54" t="s">
        <v>8892</v>
      </c>
    </row>
    <row r="1007" spans="1:52" ht="30" customHeight="1">
      <c r="A1007" s="60" t="s">
        <v>1742</v>
      </c>
      <c r="B1007" s="60" t="s">
        <v>1264</v>
      </c>
      <c r="C1007" s="60" t="s">
        <v>1265</v>
      </c>
      <c r="D1007" s="61">
        <v>0.04</v>
      </c>
      <c r="E1007" s="62"/>
      <c r="F1007" s="63"/>
      <c r="G1007" s="62"/>
      <c r="H1007" s="63"/>
      <c r="I1007" s="62"/>
      <c r="J1007" s="63"/>
      <c r="K1007" s="62"/>
      <c r="L1007" s="63"/>
      <c r="M1007" s="60" t="s">
        <v>1743</v>
      </c>
      <c r="N1007" s="54" t="s">
        <v>8892</v>
      </c>
      <c r="O1007" s="54" t="s">
        <v>9586</v>
      </c>
      <c r="P1007" s="54" t="s">
        <v>56</v>
      </c>
      <c r="Q1007" s="54" t="s">
        <v>56</v>
      </c>
      <c r="R1007" s="54" t="s">
        <v>55</v>
      </c>
      <c r="AV1007" s="54" t="s">
        <v>47</v>
      </c>
      <c r="AW1007" s="54" t="s">
        <v>9644</v>
      </c>
      <c r="AX1007" s="54" t="s">
        <v>47</v>
      </c>
      <c r="AY1007" s="54" t="s">
        <v>47</v>
      </c>
      <c r="AZ1007" s="54" t="s">
        <v>47</v>
      </c>
    </row>
    <row r="1008" spans="1:52" ht="30" customHeight="1">
      <c r="A1008" s="60" t="s">
        <v>1790</v>
      </c>
      <c r="B1008" s="60" t="s">
        <v>1264</v>
      </c>
      <c r="C1008" s="60" t="s">
        <v>1265</v>
      </c>
      <c r="D1008" s="61">
        <v>0.02</v>
      </c>
      <c r="E1008" s="62"/>
      <c r="F1008" s="63"/>
      <c r="G1008" s="62"/>
      <c r="H1008" s="63"/>
      <c r="I1008" s="62"/>
      <c r="J1008" s="63"/>
      <c r="K1008" s="62"/>
      <c r="L1008" s="63"/>
      <c r="M1008" s="60" t="s">
        <v>1791</v>
      </c>
      <c r="N1008" s="54" t="s">
        <v>8892</v>
      </c>
      <c r="O1008" s="54" t="s">
        <v>9645</v>
      </c>
      <c r="P1008" s="54" t="s">
        <v>56</v>
      </c>
      <c r="Q1008" s="54" t="s">
        <v>56</v>
      </c>
      <c r="R1008" s="54" t="s">
        <v>55</v>
      </c>
      <c r="AV1008" s="54" t="s">
        <v>47</v>
      </c>
      <c r="AW1008" s="54" t="s">
        <v>9646</v>
      </c>
      <c r="AX1008" s="54" t="s">
        <v>47</v>
      </c>
      <c r="AY1008" s="54" t="s">
        <v>47</v>
      </c>
      <c r="AZ1008" s="54" t="s">
        <v>47</v>
      </c>
    </row>
    <row r="1009" spans="1:52" ht="30" customHeight="1">
      <c r="A1009" s="60" t="s">
        <v>1366</v>
      </c>
      <c r="B1009" s="60" t="s">
        <v>1264</v>
      </c>
      <c r="C1009" s="60" t="s">
        <v>1265</v>
      </c>
      <c r="D1009" s="61">
        <v>0.04</v>
      </c>
      <c r="E1009" s="62"/>
      <c r="F1009" s="63"/>
      <c r="G1009" s="62"/>
      <c r="H1009" s="63"/>
      <c r="I1009" s="62"/>
      <c r="J1009" s="63"/>
      <c r="K1009" s="62"/>
      <c r="L1009" s="63"/>
      <c r="M1009" s="60" t="s">
        <v>1415</v>
      </c>
      <c r="N1009" s="54" t="s">
        <v>8892</v>
      </c>
      <c r="O1009" s="54" t="s">
        <v>9071</v>
      </c>
      <c r="P1009" s="54" t="s">
        <v>56</v>
      </c>
      <c r="Q1009" s="54" t="s">
        <v>56</v>
      </c>
      <c r="R1009" s="54" t="s">
        <v>55</v>
      </c>
      <c r="AV1009" s="54" t="s">
        <v>47</v>
      </c>
      <c r="AW1009" s="54" t="s">
        <v>9647</v>
      </c>
      <c r="AX1009" s="54" t="s">
        <v>47</v>
      </c>
      <c r="AY1009" s="54" t="s">
        <v>47</v>
      </c>
      <c r="AZ1009" s="54" t="s">
        <v>47</v>
      </c>
    </row>
    <row r="1010" spans="1:52" ht="30" customHeight="1">
      <c r="A1010" s="60" t="s">
        <v>1335</v>
      </c>
      <c r="B1010" s="60" t="s">
        <v>1336</v>
      </c>
      <c r="C1010" s="60" t="s">
        <v>1254</v>
      </c>
      <c r="D1010" s="61">
        <v>0.16</v>
      </c>
      <c r="E1010" s="62"/>
      <c r="F1010" s="63"/>
      <c r="G1010" s="62"/>
      <c r="H1010" s="63"/>
      <c r="I1010" s="62"/>
      <c r="J1010" s="63"/>
      <c r="K1010" s="62"/>
      <c r="L1010" s="63"/>
      <c r="M1010" s="60" t="s">
        <v>1337</v>
      </c>
      <c r="N1010" s="54" t="s">
        <v>8892</v>
      </c>
      <c r="O1010" s="54" t="s">
        <v>8848</v>
      </c>
      <c r="P1010" s="54" t="s">
        <v>55</v>
      </c>
      <c r="Q1010" s="54" t="s">
        <v>56</v>
      </c>
      <c r="R1010" s="54" t="s">
        <v>56</v>
      </c>
      <c r="AV1010" s="54" t="s">
        <v>47</v>
      </c>
      <c r="AW1010" s="54" t="s">
        <v>9648</v>
      </c>
      <c r="AX1010" s="54" t="s">
        <v>47</v>
      </c>
      <c r="AY1010" s="54" t="s">
        <v>47</v>
      </c>
      <c r="AZ1010" s="54" t="s">
        <v>47</v>
      </c>
    </row>
    <row r="1011" spans="1:52" ht="30" customHeight="1">
      <c r="A1011" s="60" t="s">
        <v>1344</v>
      </c>
      <c r="B1011" s="60" t="s">
        <v>1345</v>
      </c>
      <c r="C1011" s="60" t="s">
        <v>1254</v>
      </c>
      <c r="D1011" s="61">
        <v>0.16</v>
      </c>
      <c r="E1011" s="62"/>
      <c r="F1011" s="63"/>
      <c r="G1011" s="62"/>
      <c r="H1011" s="63"/>
      <c r="I1011" s="62"/>
      <c r="J1011" s="63"/>
      <c r="K1011" s="62"/>
      <c r="L1011" s="63"/>
      <c r="M1011" s="60" t="s">
        <v>1346</v>
      </c>
      <c r="N1011" s="54" t="s">
        <v>8892</v>
      </c>
      <c r="O1011" s="54" t="s">
        <v>8849</v>
      </c>
      <c r="P1011" s="54" t="s">
        <v>55</v>
      </c>
      <c r="Q1011" s="54" t="s">
        <v>56</v>
      </c>
      <c r="R1011" s="54" t="s">
        <v>56</v>
      </c>
      <c r="AV1011" s="54" t="s">
        <v>47</v>
      </c>
      <c r="AW1011" s="54" t="s">
        <v>9649</v>
      </c>
      <c r="AX1011" s="54" t="s">
        <v>47</v>
      </c>
      <c r="AY1011" s="54" t="s">
        <v>47</v>
      </c>
      <c r="AZ1011" s="54" t="s">
        <v>47</v>
      </c>
    </row>
    <row r="1012" spans="1:52" ht="30" customHeight="1">
      <c r="A1012" s="60" t="s">
        <v>1350</v>
      </c>
      <c r="B1012" s="60" t="s">
        <v>1351</v>
      </c>
      <c r="C1012" s="60" t="s">
        <v>1254</v>
      </c>
      <c r="D1012" s="61">
        <v>0.16</v>
      </c>
      <c r="E1012" s="62"/>
      <c r="F1012" s="63"/>
      <c r="G1012" s="62"/>
      <c r="H1012" s="63"/>
      <c r="I1012" s="62"/>
      <c r="J1012" s="63"/>
      <c r="K1012" s="62"/>
      <c r="L1012" s="63"/>
      <c r="M1012" s="60" t="s">
        <v>1352</v>
      </c>
      <c r="N1012" s="54" t="s">
        <v>8892</v>
      </c>
      <c r="O1012" s="54" t="s">
        <v>8850</v>
      </c>
      <c r="P1012" s="54" t="s">
        <v>55</v>
      </c>
      <c r="Q1012" s="54" t="s">
        <v>56</v>
      </c>
      <c r="R1012" s="54" t="s">
        <v>56</v>
      </c>
      <c r="AV1012" s="54" t="s">
        <v>47</v>
      </c>
      <c r="AW1012" s="54" t="s">
        <v>9650</v>
      </c>
      <c r="AX1012" s="54" t="s">
        <v>47</v>
      </c>
      <c r="AY1012" s="54" t="s">
        <v>47</v>
      </c>
      <c r="AZ1012" s="54" t="s">
        <v>47</v>
      </c>
    </row>
    <row r="1013" spans="1:52" ht="30" customHeight="1">
      <c r="A1013" s="60" t="s">
        <v>1356</v>
      </c>
      <c r="B1013" s="60" t="s">
        <v>1357</v>
      </c>
      <c r="C1013" s="60" t="s">
        <v>1254</v>
      </c>
      <c r="D1013" s="61">
        <v>0.16</v>
      </c>
      <c r="E1013" s="62"/>
      <c r="F1013" s="63"/>
      <c r="G1013" s="62"/>
      <c r="H1013" s="63"/>
      <c r="I1013" s="62"/>
      <c r="J1013" s="63"/>
      <c r="K1013" s="62"/>
      <c r="L1013" s="63"/>
      <c r="M1013" s="60" t="s">
        <v>1358</v>
      </c>
      <c r="N1013" s="54" t="s">
        <v>8892</v>
      </c>
      <c r="O1013" s="54" t="s">
        <v>8851</v>
      </c>
      <c r="P1013" s="54" t="s">
        <v>55</v>
      </c>
      <c r="Q1013" s="54" t="s">
        <v>56</v>
      </c>
      <c r="R1013" s="54" t="s">
        <v>56</v>
      </c>
      <c r="AV1013" s="54" t="s">
        <v>47</v>
      </c>
      <c r="AW1013" s="54" t="s">
        <v>9651</v>
      </c>
      <c r="AX1013" s="54" t="s">
        <v>47</v>
      </c>
      <c r="AY1013" s="54" t="s">
        <v>47</v>
      </c>
      <c r="AZ1013" s="54" t="s">
        <v>47</v>
      </c>
    </row>
    <row r="1014" spans="1:52" ht="30" customHeight="1">
      <c r="A1014" s="60" t="s">
        <v>1267</v>
      </c>
      <c r="B1014" s="60" t="s">
        <v>47</v>
      </c>
      <c r="C1014" s="60" t="s">
        <v>47</v>
      </c>
      <c r="D1014" s="61"/>
      <c r="E1014" s="62"/>
      <c r="F1014" s="63"/>
      <c r="G1014" s="62"/>
      <c r="H1014" s="63"/>
      <c r="I1014" s="62"/>
      <c r="J1014" s="63"/>
      <c r="K1014" s="62"/>
      <c r="L1014" s="63"/>
      <c r="M1014" s="60" t="s">
        <v>47</v>
      </c>
      <c r="N1014" s="54" t="s">
        <v>78</v>
      </c>
      <c r="O1014" s="54" t="s">
        <v>78</v>
      </c>
      <c r="P1014" s="54" t="s">
        <v>47</v>
      </c>
      <c r="Q1014" s="54" t="s">
        <v>47</v>
      </c>
      <c r="R1014" s="54" t="s">
        <v>47</v>
      </c>
      <c r="AV1014" s="54" t="s">
        <v>47</v>
      </c>
      <c r="AW1014" s="54" t="s">
        <v>47</v>
      </c>
      <c r="AX1014" s="54" t="s">
        <v>47</v>
      </c>
      <c r="AY1014" s="54" t="s">
        <v>47</v>
      </c>
      <c r="AZ1014" s="54" t="s">
        <v>47</v>
      </c>
    </row>
    <row r="1015" spans="1:52" ht="30" customHeight="1">
      <c r="A1015" s="61"/>
      <c r="B1015" s="61"/>
      <c r="C1015" s="61"/>
      <c r="D1015" s="61"/>
      <c r="E1015" s="62"/>
      <c r="F1015" s="63"/>
      <c r="G1015" s="62"/>
      <c r="H1015" s="63"/>
      <c r="I1015" s="62"/>
      <c r="J1015" s="63"/>
      <c r="K1015" s="62"/>
      <c r="L1015" s="63"/>
      <c r="M1015" s="61"/>
    </row>
    <row r="1016" spans="1:52" ht="30" customHeight="1">
      <c r="A1016" s="55" t="s">
        <v>1792</v>
      </c>
      <c r="B1016" s="56"/>
      <c r="C1016" s="56"/>
      <c r="D1016" s="56"/>
      <c r="E1016" s="57"/>
      <c r="F1016" s="58"/>
      <c r="G1016" s="57"/>
      <c r="H1016" s="58"/>
      <c r="I1016" s="57"/>
      <c r="J1016" s="58"/>
      <c r="K1016" s="57"/>
      <c r="L1016" s="58"/>
      <c r="M1016" s="59"/>
      <c r="N1016" s="54" t="s">
        <v>8426</v>
      </c>
    </row>
    <row r="1017" spans="1:52" ht="30" customHeight="1">
      <c r="A1017" s="60" t="s">
        <v>1742</v>
      </c>
      <c r="B1017" s="60" t="s">
        <v>1264</v>
      </c>
      <c r="C1017" s="60" t="s">
        <v>1265</v>
      </c>
      <c r="D1017" s="61">
        <v>3.0000000000000001E-3</v>
      </c>
      <c r="E1017" s="62"/>
      <c r="F1017" s="63"/>
      <c r="G1017" s="62"/>
      <c r="H1017" s="63"/>
      <c r="I1017" s="62"/>
      <c r="J1017" s="63"/>
      <c r="K1017" s="62"/>
      <c r="L1017" s="63"/>
      <c r="M1017" s="60" t="s">
        <v>1743</v>
      </c>
      <c r="N1017" s="54" t="s">
        <v>8426</v>
      </c>
      <c r="O1017" s="54" t="s">
        <v>9586</v>
      </c>
      <c r="P1017" s="54" t="s">
        <v>56</v>
      </c>
      <c r="Q1017" s="54" t="s">
        <v>56</v>
      </c>
      <c r="R1017" s="54" t="s">
        <v>55</v>
      </c>
      <c r="AV1017" s="54" t="s">
        <v>47</v>
      </c>
      <c r="AW1017" s="54" t="s">
        <v>9652</v>
      </c>
      <c r="AX1017" s="54" t="s">
        <v>47</v>
      </c>
      <c r="AY1017" s="54" t="s">
        <v>47</v>
      </c>
      <c r="AZ1017" s="54" t="s">
        <v>47</v>
      </c>
    </row>
    <row r="1018" spans="1:52" ht="30" customHeight="1">
      <c r="A1018" s="60" t="s">
        <v>1267</v>
      </c>
      <c r="B1018" s="60" t="s">
        <v>47</v>
      </c>
      <c r="C1018" s="60" t="s">
        <v>47</v>
      </c>
      <c r="D1018" s="61"/>
      <c r="E1018" s="62"/>
      <c r="F1018" s="63"/>
      <c r="G1018" s="62"/>
      <c r="H1018" s="63"/>
      <c r="I1018" s="62"/>
      <c r="J1018" s="63"/>
      <c r="K1018" s="62"/>
      <c r="L1018" s="63"/>
      <c r="M1018" s="60" t="s">
        <v>47</v>
      </c>
      <c r="N1018" s="54" t="s">
        <v>78</v>
      </c>
      <c r="O1018" s="54" t="s">
        <v>78</v>
      </c>
      <c r="P1018" s="54" t="s">
        <v>47</v>
      </c>
      <c r="Q1018" s="54" t="s">
        <v>47</v>
      </c>
      <c r="R1018" s="54" t="s">
        <v>47</v>
      </c>
      <c r="AV1018" s="54" t="s">
        <v>47</v>
      </c>
      <c r="AW1018" s="54" t="s">
        <v>47</v>
      </c>
      <c r="AX1018" s="54" t="s">
        <v>47</v>
      </c>
      <c r="AY1018" s="54" t="s">
        <v>47</v>
      </c>
      <c r="AZ1018" s="54" t="s">
        <v>47</v>
      </c>
    </row>
    <row r="1019" spans="1:52" ht="30" customHeight="1">
      <c r="A1019" s="61"/>
      <c r="B1019" s="61"/>
      <c r="C1019" s="61"/>
      <c r="D1019" s="61"/>
      <c r="E1019" s="62"/>
      <c r="F1019" s="63"/>
      <c r="G1019" s="62"/>
      <c r="H1019" s="63"/>
      <c r="I1019" s="62"/>
      <c r="J1019" s="63"/>
      <c r="K1019" s="62"/>
      <c r="L1019" s="63"/>
      <c r="M1019" s="61"/>
    </row>
    <row r="1020" spans="1:52" ht="30" customHeight="1">
      <c r="A1020" s="55" t="s">
        <v>1793</v>
      </c>
      <c r="B1020" s="56"/>
      <c r="C1020" s="56"/>
      <c r="D1020" s="56"/>
      <c r="E1020" s="57"/>
      <c r="F1020" s="58"/>
      <c r="G1020" s="57"/>
      <c r="H1020" s="58"/>
      <c r="I1020" s="57"/>
      <c r="J1020" s="58"/>
      <c r="K1020" s="57"/>
      <c r="L1020" s="58"/>
      <c r="M1020" s="59"/>
      <c r="N1020" s="54" t="s">
        <v>8428</v>
      </c>
    </row>
    <row r="1021" spans="1:52" ht="30" customHeight="1">
      <c r="A1021" s="60" t="s">
        <v>1742</v>
      </c>
      <c r="B1021" s="60" t="s">
        <v>1264</v>
      </c>
      <c r="C1021" s="60" t="s">
        <v>1265</v>
      </c>
      <c r="D1021" s="61">
        <v>2.2000000000000001E-3</v>
      </c>
      <c r="E1021" s="62"/>
      <c r="F1021" s="63"/>
      <c r="G1021" s="62"/>
      <c r="H1021" s="63"/>
      <c r="I1021" s="62"/>
      <c r="J1021" s="63"/>
      <c r="K1021" s="62"/>
      <c r="L1021" s="63"/>
      <c r="M1021" s="60" t="s">
        <v>1743</v>
      </c>
      <c r="N1021" s="54" t="s">
        <v>8428</v>
      </c>
      <c r="O1021" s="54" t="s">
        <v>9586</v>
      </c>
      <c r="P1021" s="54" t="s">
        <v>56</v>
      </c>
      <c r="Q1021" s="54" t="s">
        <v>56</v>
      </c>
      <c r="R1021" s="54" t="s">
        <v>55</v>
      </c>
      <c r="V1021" s="50">
        <v>1</v>
      </c>
      <c r="AV1021" s="54" t="s">
        <v>47</v>
      </c>
      <c r="AW1021" s="54" t="s">
        <v>9653</v>
      </c>
      <c r="AX1021" s="54" t="s">
        <v>47</v>
      </c>
      <c r="AY1021" s="54" t="s">
        <v>47</v>
      </c>
      <c r="AZ1021" s="54" t="s">
        <v>47</v>
      </c>
    </row>
    <row r="1022" spans="1:52" ht="30" customHeight="1">
      <c r="A1022" s="60" t="s">
        <v>1367</v>
      </c>
      <c r="B1022" s="60" t="s">
        <v>1642</v>
      </c>
      <c r="C1022" s="60" t="s">
        <v>352</v>
      </c>
      <c r="D1022" s="61">
        <v>1</v>
      </c>
      <c r="E1022" s="62"/>
      <c r="F1022" s="63"/>
      <c r="G1022" s="62"/>
      <c r="H1022" s="63"/>
      <c r="I1022" s="62"/>
      <c r="J1022" s="63"/>
      <c r="K1022" s="62"/>
      <c r="L1022" s="63"/>
      <c r="M1022" s="60" t="s">
        <v>47</v>
      </c>
      <c r="N1022" s="54" t="s">
        <v>8428</v>
      </c>
      <c r="O1022" s="54" t="s">
        <v>8795</v>
      </c>
      <c r="P1022" s="54" t="s">
        <v>56</v>
      </c>
      <c r="Q1022" s="54" t="s">
        <v>56</v>
      </c>
      <c r="R1022" s="54" t="s">
        <v>56</v>
      </c>
      <c r="S1022" s="50">
        <v>1</v>
      </c>
      <c r="T1022" s="50">
        <v>2</v>
      </c>
      <c r="U1022" s="50">
        <v>0.09</v>
      </c>
      <c r="AV1022" s="54" t="s">
        <v>47</v>
      </c>
      <c r="AW1022" s="54" t="s">
        <v>9654</v>
      </c>
      <c r="AX1022" s="54" t="s">
        <v>47</v>
      </c>
      <c r="AY1022" s="54" t="s">
        <v>47</v>
      </c>
      <c r="AZ1022" s="54" t="s">
        <v>47</v>
      </c>
    </row>
    <row r="1023" spans="1:52" ht="30" customHeight="1">
      <c r="A1023" s="60" t="s">
        <v>1267</v>
      </c>
      <c r="B1023" s="60" t="s">
        <v>47</v>
      </c>
      <c r="C1023" s="60" t="s">
        <v>47</v>
      </c>
      <c r="D1023" s="61"/>
      <c r="E1023" s="62"/>
      <c r="F1023" s="63"/>
      <c r="G1023" s="62"/>
      <c r="H1023" s="63"/>
      <c r="I1023" s="62"/>
      <c r="J1023" s="63"/>
      <c r="K1023" s="62"/>
      <c r="L1023" s="63"/>
      <c r="M1023" s="60" t="s">
        <v>47</v>
      </c>
      <c r="N1023" s="54" t="s">
        <v>78</v>
      </c>
      <c r="O1023" s="54" t="s">
        <v>78</v>
      </c>
      <c r="P1023" s="54" t="s">
        <v>47</v>
      </c>
      <c r="Q1023" s="54" t="s">
        <v>47</v>
      </c>
      <c r="R1023" s="54" t="s">
        <v>47</v>
      </c>
      <c r="AV1023" s="54" t="s">
        <v>47</v>
      </c>
      <c r="AW1023" s="54" t="s">
        <v>47</v>
      </c>
      <c r="AX1023" s="54" t="s">
        <v>47</v>
      </c>
      <c r="AY1023" s="54" t="s">
        <v>47</v>
      </c>
      <c r="AZ1023" s="54" t="s">
        <v>47</v>
      </c>
    </row>
    <row r="1024" spans="1:52" ht="30" customHeight="1">
      <c r="A1024" s="61"/>
      <c r="B1024" s="61"/>
      <c r="C1024" s="61"/>
      <c r="D1024" s="61"/>
      <c r="E1024" s="62"/>
      <c r="F1024" s="63"/>
      <c r="G1024" s="62"/>
      <c r="H1024" s="63"/>
      <c r="I1024" s="62"/>
      <c r="J1024" s="63"/>
      <c r="K1024" s="62"/>
      <c r="L1024" s="63"/>
      <c r="M1024" s="61"/>
    </row>
    <row r="1025" spans="1:52" ht="30" customHeight="1">
      <c r="A1025" s="55" t="s">
        <v>1794</v>
      </c>
      <c r="B1025" s="56"/>
      <c r="C1025" s="56"/>
      <c r="D1025" s="56"/>
      <c r="E1025" s="57"/>
      <c r="F1025" s="58"/>
      <c r="G1025" s="57"/>
      <c r="H1025" s="58"/>
      <c r="I1025" s="57"/>
      <c r="J1025" s="58"/>
      <c r="K1025" s="57"/>
      <c r="L1025" s="58"/>
      <c r="M1025" s="59"/>
      <c r="N1025" s="54" t="s">
        <v>8430</v>
      </c>
    </row>
    <row r="1026" spans="1:52" ht="30" customHeight="1">
      <c r="A1026" s="60" t="s">
        <v>1742</v>
      </c>
      <c r="B1026" s="60" t="s">
        <v>1264</v>
      </c>
      <c r="C1026" s="60" t="s">
        <v>1265</v>
      </c>
      <c r="D1026" s="61">
        <v>3.0000000000000001E-3</v>
      </c>
      <c r="E1026" s="62"/>
      <c r="F1026" s="63"/>
      <c r="G1026" s="62"/>
      <c r="H1026" s="63"/>
      <c r="I1026" s="62"/>
      <c r="J1026" s="63"/>
      <c r="K1026" s="62"/>
      <c r="L1026" s="63"/>
      <c r="M1026" s="60" t="s">
        <v>1743</v>
      </c>
      <c r="N1026" s="54" t="s">
        <v>8430</v>
      </c>
      <c r="O1026" s="54" t="s">
        <v>9586</v>
      </c>
      <c r="P1026" s="54" t="s">
        <v>56</v>
      </c>
      <c r="Q1026" s="54" t="s">
        <v>56</v>
      </c>
      <c r="R1026" s="54" t="s">
        <v>55</v>
      </c>
      <c r="V1026" s="50">
        <v>1</v>
      </c>
      <c r="AV1026" s="54" t="s">
        <v>47</v>
      </c>
      <c r="AW1026" s="54" t="s">
        <v>9655</v>
      </c>
      <c r="AX1026" s="54" t="s">
        <v>47</v>
      </c>
      <c r="AY1026" s="54" t="s">
        <v>47</v>
      </c>
      <c r="AZ1026" s="54" t="s">
        <v>47</v>
      </c>
    </row>
    <row r="1027" spans="1:52" ht="30" customHeight="1">
      <c r="A1027" s="60" t="s">
        <v>1795</v>
      </c>
      <c r="B1027" s="60" t="s">
        <v>1796</v>
      </c>
      <c r="C1027" s="60" t="s">
        <v>352</v>
      </c>
      <c r="D1027" s="61">
        <v>1</v>
      </c>
      <c r="E1027" s="62"/>
      <c r="F1027" s="63"/>
      <c r="G1027" s="62"/>
      <c r="H1027" s="63"/>
      <c r="I1027" s="62"/>
      <c r="J1027" s="63"/>
      <c r="K1027" s="62"/>
      <c r="L1027" s="63"/>
      <c r="M1027" s="60" t="s">
        <v>47</v>
      </c>
      <c r="N1027" s="54" t="s">
        <v>8430</v>
      </c>
      <c r="O1027" s="54" t="s">
        <v>8795</v>
      </c>
      <c r="P1027" s="54" t="s">
        <v>56</v>
      </c>
      <c r="Q1027" s="54" t="s">
        <v>56</v>
      </c>
      <c r="R1027" s="54" t="s">
        <v>56</v>
      </c>
      <c r="S1027" s="50">
        <v>1</v>
      </c>
      <c r="T1027" s="50">
        <v>1</v>
      </c>
      <c r="U1027" s="50">
        <v>0.55000000000000004</v>
      </c>
      <c r="AV1027" s="54" t="s">
        <v>47</v>
      </c>
      <c r="AW1027" s="54" t="s">
        <v>9656</v>
      </c>
      <c r="AX1027" s="54" t="s">
        <v>47</v>
      </c>
      <c r="AY1027" s="54" t="s">
        <v>47</v>
      </c>
      <c r="AZ1027" s="54" t="s">
        <v>47</v>
      </c>
    </row>
    <row r="1028" spans="1:52" ht="30" customHeight="1">
      <c r="A1028" s="60" t="s">
        <v>1267</v>
      </c>
      <c r="B1028" s="60" t="s">
        <v>47</v>
      </c>
      <c r="C1028" s="60" t="s">
        <v>47</v>
      </c>
      <c r="D1028" s="61"/>
      <c r="E1028" s="62"/>
      <c r="F1028" s="63"/>
      <c r="G1028" s="62"/>
      <c r="H1028" s="63"/>
      <c r="I1028" s="62"/>
      <c r="J1028" s="63"/>
      <c r="K1028" s="62"/>
      <c r="L1028" s="63"/>
      <c r="M1028" s="60" t="s">
        <v>47</v>
      </c>
      <c r="N1028" s="54" t="s">
        <v>78</v>
      </c>
      <c r="O1028" s="54" t="s">
        <v>78</v>
      </c>
      <c r="P1028" s="54" t="s">
        <v>47</v>
      </c>
      <c r="Q1028" s="54" t="s">
        <v>47</v>
      </c>
      <c r="R1028" s="54" t="s">
        <v>47</v>
      </c>
      <c r="AV1028" s="54" t="s">
        <v>47</v>
      </c>
      <c r="AW1028" s="54" t="s">
        <v>47</v>
      </c>
      <c r="AX1028" s="54" t="s">
        <v>47</v>
      </c>
      <c r="AY1028" s="54" t="s">
        <v>47</v>
      </c>
      <c r="AZ1028" s="54" t="s">
        <v>47</v>
      </c>
    </row>
    <row r="1029" spans="1:52" ht="30" customHeight="1">
      <c r="A1029" s="61"/>
      <c r="B1029" s="61"/>
      <c r="C1029" s="61"/>
      <c r="D1029" s="61"/>
      <c r="E1029" s="62"/>
      <c r="F1029" s="63"/>
      <c r="G1029" s="62"/>
      <c r="H1029" s="63"/>
      <c r="I1029" s="62"/>
      <c r="J1029" s="63"/>
      <c r="K1029" s="62"/>
      <c r="L1029" s="63"/>
      <c r="M1029" s="61"/>
    </row>
    <row r="1030" spans="1:52" ht="30" customHeight="1">
      <c r="A1030" s="55" t="s">
        <v>1797</v>
      </c>
      <c r="B1030" s="56"/>
      <c r="C1030" s="56"/>
      <c r="D1030" s="56"/>
      <c r="E1030" s="57"/>
      <c r="F1030" s="58"/>
      <c r="G1030" s="57"/>
      <c r="H1030" s="58"/>
      <c r="I1030" s="57"/>
      <c r="J1030" s="58"/>
      <c r="K1030" s="57"/>
      <c r="L1030" s="58"/>
      <c r="M1030" s="59"/>
      <c r="N1030" s="54" t="s">
        <v>8432</v>
      </c>
    </row>
    <row r="1031" spans="1:52" ht="30" customHeight="1">
      <c r="A1031" s="60" t="s">
        <v>1798</v>
      </c>
      <c r="B1031" s="60" t="s">
        <v>1799</v>
      </c>
      <c r="C1031" s="60" t="s">
        <v>71</v>
      </c>
      <c r="D1031" s="61">
        <v>1</v>
      </c>
      <c r="E1031" s="62"/>
      <c r="F1031" s="63"/>
      <c r="G1031" s="62"/>
      <c r="H1031" s="63"/>
      <c r="I1031" s="62"/>
      <c r="J1031" s="63"/>
      <c r="K1031" s="62"/>
      <c r="L1031" s="63"/>
      <c r="M1031" s="60" t="s">
        <v>1800</v>
      </c>
      <c r="N1031" s="54" t="s">
        <v>8432</v>
      </c>
      <c r="O1031" s="54" t="s">
        <v>8974</v>
      </c>
      <c r="P1031" s="54" t="s">
        <v>55</v>
      </c>
      <c r="Q1031" s="54" t="s">
        <v>56</v>
      </c>
      <c r="R1031" s="54" t="s">
        <v>56</v>
      </c>
      <c r="AV1031" s="54" t="s">
        <v>47</v>
      </c>
      <c r="AW1031" s="54" t="s">
        <v>9657</v>
      </c>
      <c r="AX1031" s="54" t="s">
        <v>47</v>
      </c>
      <c r="AY1031" s="54" t="s">
        <v>47</v>
      </c>
      <c r="AZ1031" s="54" t="s">
        <v>47</v>
      </c>
    </row>
    <row r="1032" spans="1:52" ht="30" customHeight="1">
      <c r="A1032" s="60" t="s">
        <v>1801</v>
      </c>
      <c r="B1032" s="60" t="s">
        <v>1802</v>
      </c>
      <c r="C1032" s="60" t="s">
        <v>168</v>
      </c>
      <c r="D1032" s="61">
        <v>0.03</v>
      </c>
      <c r="E1032" s="62"/>
      <c r="F1032" s="63"/>
      <c r="G1032" s="62"/>
      <c r="H1032" s="63"/>
      <c r="I1032" s="62"/>
      <c r="J1032" s="63"/>
      <c r="K1032" s="62"/>
      <c r="L1032" s="63"/>
      <c r="M1032" s="60" t="s">
        <v>1803</v>
      </c>
      <c r="N1032" s="54" t="s">
        <v>8432</v>
      </c>
      <c r="O1032" s="54" t="s">
        <v>9658</v>
      </c>
      <c r="P1032" s="54" t="s">
        <v>56</v>
      </c>
      <c r="Q1032" s="54" t="s">
        <v>56</v>
      </c>
      <c r="R1032" s="54" t="s">
        <v>55</v>
      </c>
      <c r="AV1032" s="54" t="s">
        <v>47</v>
      </c>
      <c r="AW1032" s="54" t="s">
        <v>9659</v>
      </c>
      <c r="AX1032" s="54" t="s">
        <v>47</v>
      </c>
      <c r="AY1032" s="54" t="s">
        <v>47</v>
      </c>
      <c r="AZ1032" s="54" t="s">
        <v>47</v>
      </c>
    </row>
    <row r="1033" spans="1:52" ht="30" customHeight="1">
      <c r="A1033" s="60" t="s">
        <v>1787</v>
      </c>
      <c r="B1033" s="60" t="s">
        <v>1788</v>
      </c>
      <c r="C1033" s="60" t="s">
        <v>168</v>
      </c>
      <c r="D1033" s="61">
        <v>0.03</v>
      </c>
      <c r="E1033" s="62"/>
      <c r="F1033" s="63"/>
      <c r="G1033" s="62"/>
      <c r="H1033" s="63"/>
      <c r="I1033" s="62"/>
      <c r="J1033" s="63"/>
      <c r="K1033" s="62"/>
      <c r="L1033" s="63"/>
      <c r="M1033" s="60" t="s">
        <v>1789</v>
      </c>
      <c r="N1033" s="54" t="s">
        <v>8432</v>
      </c>
      <c r="O1033" s="54" t="s">
        <v>8892</v>
      </c>
      <c r="P1033" s="54" t="s">
        <v>55</v>
      </c>
      <c r="Q1033" s="54" t="s">
        <v>56</v>
      </c>
      <c r="R1033" s="54" t="s">
        <v>56</v>
      </c>
      <c r="AV1033" s="54" t="s">
        <v>47</v>
      </c>
      <c r="AW1033" s="54" t="s">
        <v>9660</v>
      </c>
      <c r="AX1033" s="54" t="s">
        <v>47</v>
      </c>
      <c r="AY1033" s="54" t="s">
        <v>47</v>
      </c>
      <c r="AZ1033" s="54" t="s">
        <v>47</v>
      </c>
    </row>
    <row r="1034" spans="1:52" ht="30" customHeight="1">
      <c r="A1034" s="60" t="s">
        <v>675</v>
      </c>
      <c r="B1034" s="60" t="s">
        <v>678</v>
      </c>
      <c r="C1034" s="60" t="s">
        <v>71</v>
      </c>
      <c r="D1034" s="61">
        <v>1</v>
      </c>
      <c r="E1034" s="62"/>
      <c r="F1034" s="63"/>
      <c r="G1034" s="62"/>
      <c r="H1034" s="63"/>
      <c r="I1034" s="62"/>
      <c r="J1034" s="63"/>
      <c r="K1034" s="62"/>
      <c r="L1034" s="63"/>
      <c r="M1034" s="60" t="s">
        <v>679</v>
      </c>
      <c r="N1034" s="54" t="s">
        <v>8432</v>
      </c>
      <c r="O1034" s="54" t="s">
        <v>8428</v>
      </c>
      <c r="P1034" s="54" t="s">
        <v>55</v>
      </c>
      <c r="Q1034" s="54" t="s">
        <v>56</v>
      </c>
      <c r="R1034" s="54" t="s">
        <v>56</v>
      </c>
      <c r="AV1034" s="54" t="s">
        <v>47</v>
      </c>
      <c r="AW1034" s="54" t="s">
        <v>9661</v>
      </c>
      <c r="AX1034" s="54" t="s">
        <v>47</v>
      </c>
      <c r="AY1034" s="54" t="s">
        <v>47</v>
      </c>
      <c r="AZ1034" s="54" t="s">
        <v>47</v>
      </c>
    </row>
    <row r="1035" spans="1:52" ht="30" customHeight="1">
      <c r="A1035" s="60" t="s">
        <v>1267</v>
      </c>
      <c r="B1035" s="60" t="s">
        <v>47</v>
      </c>
      <c r="C1035" s="60" t="s">
        <v>47</v>
      </c>
      <c r="D1035" s="61"/>
      <c r="E1035" s="62"/>
      <c r="F1035" s="63"/>
      <c r="G1035" s="62"/>
      <c r="H1035" s="63"/>
      <c r="I1035" s="62"/>
      <c r="J1035" s="63"/>
      <c r="K1035" s="62"/>
      <c r="L1035" s="63"/>
      <c r="M1035" s="60" t="s">
        <v>47</v>
      </c>
      <c r="N1035" s="54" t="s">
        <v>78</v>
      </c>
      <c r="O1035" s="54" t="s">
        <v>78</v>
      </c>
      <c r="P1035" s="54" t="s">
        <v>47</v>
      </c>
      <c r="Q1035" s="54" t="s">
        <v>47</v>
      </c>
      <c r="R1035" s="54" t="s">
        <v>47</v>
      </c>
      <c r="AV1035" s="54" t="s">
        <v>47</v>
      </c>
      <c r="AW1035" s="54" t="s">
        <v>47</v>
      </c>
      <c r="AX1035" s="54" t="s">
        <v>47</v>
      </c>
      <c r="AY1035" s="54" t="s">
        <v>47</v>
      </c>
      <c r="AZ1035" s="54" t="s">
        <v>47</v>
      </c>
    </row>
    <row r="1036" spans="1:52" ht="30" customHeight="1">
      <c r="A1036" s="61"/>
      <c r="B1036" s="61"/>
      <c r="C1036" s="61"/>
      <c r="D1036" s="61"/>
      <c r="E1036" s="62"/>
      <c r="F1036" s="63"/>
      <c r="G1036" s="62"/>
      <c r="H1036" s="63"/>
      <c r="I1036" s="62"/>
      <c r="J1036" s="63"/>
      <c r="K1036" s="62"/>
      <c r="L1036" s="63"/>
      <c r="M1036" s="61"/>
    </row>
    <row r="1037" spans="1:52" ht="30" customHeight="1">
      <c r="A1037" s="55" t="s">
        <v>1804</v>
      </c>
      <c r="B1037" s="56"/>
      <c r="C1037" s="56"/>
      <c r="D1037" s="56"/>
      <c r="E1037" s="57"/>
      <c r="F1037" s="58"/>
      <c r="G1037" s="57"/>
      <c r="H1037" s="58"/>
      <c r="I1037" s="57"/>
      <c r="J1037" s="58"/>
      <c r="K1037" s="57"/>
      <c r="L1037" s="58"/>
      <c r="M1037" s="59"/>
      <c r="N1037" s="54" t="s">
        <v>8893</v>
      </c>
    </row>
    <row r="1038" spans="1:52" ht="30" customHeight="1">
      <c r="A1038" s="60" t="s">
        <v>1742</v>
      </c>
      <c r="B1038" s="60" t="s">
        <v>1264</v>
      </c>
      <c r="C1038" s="60" t="s">
        <v>1265</v>
      </c>
      <c r="D1038" s="61">
        <v>2.4E-2</v>
      </c>
      <c r="E1038" s="62"/>
      <c r="F1038" s="63"/>
      <c r="G1038" s="62"/>
      <c r="H1038" s="63"/>
      <c r="I1038" s="62"/>
      <c r="J1038" s="63"/>
      <c r="K1038" s="62"/>
      <c r="L1038" s="63"/>
      <c r="M1038" s="60" t="s">
        <v>1743</v>
      </c>
      <c r="N1038" s="54" t="s">
        <v>8893</v>
      </c>
      <c r="O1038" s="54" t="s">
        <v>9586</v>
      </c>
      <c r="P1038" s="54" t="s">
        <v>56</v>
      </c>
      <c r="Q1038" s="54" t="s">
        <v>56</v>
      </c>
      <c r="R1038" s="54" t="s">
        <v>55</v>
      </c>
      <c r="AV1038" s="54" t="s">
        <v>47</v>
      </c>
      <c r="AW1038" s="54" t="s">
        <v>9662</v>
      </c>
      <c r="AX1038" s="54" t="s">
        <v>47</v>
      </c>
      <c r="AY1038" s="54" t="s">
        <v>47</v>
      </c>
      <c r="AZ1038" s="54" t="s">
        <v>47</v>
      </c>
    </row>
    <row r="1039" spans="1:52" ht="30" customHeight="1">
      <c r="A1039" s="60" t="s">
        <v>1267</v>
      </c>
      <c r="B1039" s="60" t="s">
        <v>47</v>
      </c>
      <c r="C1039" s="60" t="s">
        <v>47</v>
      </c>
      <c r="D1039" s="61"/>
      <c r="E1039" s="62"/>
      <c r="F1039" s="63"/>
      <c r="G1039" s="62"/>
      <c r="H1039" s="63"/>
      <c r="I1039" s="62"/>
      <c r="J1039" s="63"/>
      <c r="K1039" s="62"/>
      <c r="L1039" s="63"/>
      <c r="M1039" s="60" t="s">
        <v>47</v>
      </c>
      <c r="N1039" s="54" t="s">
        <v>78</v>
      </c>
      <c r="O1039" s="54" t="s">
        <v>78</v>
      </c>
      <c r="P1039" s="54" t="s">
        <v>47</v>
      </c>
      <c r="Q1039" s="54" t="s">
        <v>47</v>
      </c>
      <c r="R1039" s="54" t="s">
        <v>47</v>
      </c>
      <c r="AV1039" s="54" t="s">
        <v>47</v>
      </c>
      <c r="AW1039" s="54" t="s">
        <v>47</v>
      </c>
      <c r="AX1039" s="54" t="s">
        <v>47</v>
      </c>
      <c r="AY1039" s="54" t="s">
        <v>47</v>
      </c>
      <c r="AZ1039" s="54" t="s">
        <v>47</v>
      </c>
    </row>
    <row r="1040" spans="1:52" ht="30" customHeight="1">
      <c r="A1040" s="61"/>
      <c r="B1040" s="61"/>
      <c r="C1040" s="61"/>
      <c r="D1040" s="61"/>
      <c r="E1040" s="62"/>
      <c r="F1040" s="63"/>
      <c r="G1040" s="62"/>
      <c r="H1040" s="63"/>
      <c r="I1040" s="62"/>
      <c r="J1040" s="63"/>
      <c r="K1040" s="62"/>
      <c r="L1040" s="63"/>
      <c r="M1040" s="61"/>
    </row>
    <row r="1041" spans="1:52" ht="30" customHeight="1">
      <c r="A1041" s="55" t="s">
        <v>1808</v>
      </c>
      <c r="B1041" s="56"/>
      <c r="C1041" s="56"/>
      <c r="D1041" s="56"/>
      <c r="E1041" s="57"/>
      <c r="F1041" s="58"/>
      <c r="G1041" s="57"/>
      <c r="H1041" s="58"/>
      <c r="I1041" s="57"/>
      <c r="J1041" s="58"/>
      <c r="K1041" s="57"/>
      <c r="L1041" s="58"/>
      <c r="M1041" s="59"/>
      <c r="N1041" s="54" t="s">
        <v>8304</v>
      </c>
    </row>
    <row r="1042" spans="1:52" ht="30" customHeight="1">
      <c r="A1042" s="60" t="s">
        <v>1809</v>
      </c>
      <c r="B1042" s="60" t="s">
        <v>1810</v>
      </c>
      <c r="C1042" s="60" t="s">
        <v>53</v>
      </c>
      <c r="D1042" s="61">
        <v>1</v>
      </c>
      <c r="E1042" s="62"/>
      <c r="F1042" s="63"/>
      <c r="G1042" s="62"/>
      <c r="H1042" s="63"/>
      <c r="I1042" s="62"/>
      <c r="J1042" s="63"/>
      <c r="K1042" s="62"/>
      <c r="L1042" s="63"/>
      <c r="M1042" s="60" t="s">
        <v>1811</v>
      </c>
      <c r="N1042" s="54" t="s">
        <v>8304</v>
      </c>
      <c r="O1042" s="54" t="s">
        <v>9663</v>
      </c>
      <c r="P1042" s="54" t="s">
        <v>56</v>
      </c>
      <c r="Q1042" s="54" t="s">
        <v>56</v>
      </c>
      <c r="R1042" s="54" t="s">
        <v>55</v>
      </c>
      <c r="AV1042" s="54" t="s">
        <v>47</v>
      </c>
      <c r="AW1042" s="54" t="s">
        <v>9664</v>
      </c>
      <c r="AX1042" s="54" t="s">
        <v>47</v>
      </c>
      <c r="AY1042" s="54" t="s">
        <v>47</v>
      </c>
      <c r="AZ1042" s="54" t="s">
        <v>47</v>
      </c>
    </row>
    <row r="1043" spans="1:52" ht="30" customHeight="1">
      <c r="A1043" s="60" t="s">
        <v>1805</v>
      </c>
      <c r="B1043" s="60" t="s">
        <v>1806</v>
      </c>
      <c r="C1043" s="60" t="s">
        <v>53</v>
      </c>
      <c r="D1043" s="61">
        <v>1</v>
      </c>
      <c r="E1043" s="62"/>
      <c r="F1043" s="63"/>
      <c r="G1043" s="62"/>
      <c r="H1043" s="63"/>
      <c r="I1043" s="62"/>
      <c r="J1043" s="63"/>
      <c r="K1043" s="62"/>
      <c r="L1043" s="63"/>
      <c r="M1043" s="60" t="s">
        <v>1807</v>
      </c>
      <c r="N1043" s="54" t="s">
        <v>8304</v>
      </c>
      <c r="O1043" s="54" t="s">
        <v>8893</v>
      </c>
      <c r="P1043" s="54" t="s">
        <v>55</v>
      </c>
      <c r="Q1043" s="54" t="s">
        <v>56</v>
      </c>
      <c r="R1043" s="54" t="s">
        <v>56</v>
      </c>
      <c r="AV1043" s="54" t="s">
        <v>47</v>
      </c>
      <c r="AW1043" s="54" t="s">
        <v>9665</v>
      </c>
      <c r="AX1043" s="54" t="s">
        <v>47</v>
      </c>
      <c r="AY1043" s="54" t="s">
        <v>47</v>
      </c>
      <c r="AZ1043" s="54" t="s">
        <v>47</v>
      </c>
    </row>
    <row r="1044" spans="1:52" ht="30" customHeight="1">
      <c r="A1044" s="60" t="s">
        <v>1267</v>
      </c>
      <c r="B1044" s="60" t="s">
        <v>47</v>
      </c>
      <c r="C1044" s="60" t="s">
        <v>47</v>
      </c>
      <c r="D1044" s="61"/>
      <c r="E1044" s="62"/>
      <c r="F1044" s="63"/>
      <c r="G1044" s="62"/>
      <c r="H1044" s="63"/>
      <c r="I1044" s="62"/>
      <c r="J1044" s="63"/>
      <c r="K1044" s="62"/>
      <c r="L1044" s="63"/>
      <c r="M1044" s="60" t="s">
        <v>47</v>
      </c>
      <c r="N1044" s="54" t="s">
        <v>78</v>
      </c>
      <c r="O1044" s="54" t="s">
        <v>78</v>
      </c>
      <c r="P1044" s="54" t="s">
        <v>47</v>
      </c>
      <c r="Q1044" s="54" t="s">
        <v>47</v>
      </c>
      <c r="R1044" s="54" t="s">
        <v>47</v>
      </c>
      <c r="AV1044" s="54" t="s">
        <v>47</v>
      </c>
      <c r="AW1044" s="54" t="s">
        <v>47</v>
      </c>
      <c r="AX1044" s="54" t="s">
        <v>47</v>
      </c>
      <c r="AY1044" s="54" t="s">
        <v>47</v>
      </c>
      <c r="AZ1044" s="54" t="s">
        <v>47</v>
      </c>
    </row>
    <row r="1045" spans="1:52" ht="30" customHeight="1">
      <c r="A1045" s="61"/>
      <c r="B1045" s="61"/>
      <c r="C1045" s="61"/>
      <c r="D1045" s="61"/>
      <c r="E1045" s="62"/>
      <c r="F1045" s="63"/>
      <c r="G1045" s="62"/>
      <c r="H1045" s="63"/>
      <c r="I1045" s="62"/>
      <c r="J1045" s="63"/>
      <c r="K1045" s="62"/>
      <c r="L1045" s="63"/>
      <c r="M1045" s="61"/>
    </row>
    <row r="1046" spans="1:52" ht="30" customHeight="1">
      <c r="A1046" s="55" t="s">
        <v>1812</v>
      </c>
      <c r="B1046" s="56"/>
      <c r="C1046" s="56"/>
      <c r="D1046" s="56"/>
      <c r="E1046" s="57"/>
      <c r="F1046" s="58"/>
      <c r="G1046" s="57"/>
      <c r="H1046" s="58"/>
      <c r="I1046" s="57"/>
      <c r="J1046" s="58"/>
      <c r="K1046" s="57"/>
      <c r="L1046" s="58"/>
      <c r="M1046" s="59"/>
      <c r="N1046" s="54" t="s">
        <v>8306</v>
      </c>
    </row>
    <row r="1047" spans="1:52" ht="30" customHeight="1">
      <c r="A1047" s="60" t="s">
        <v>1809</v>
      </c>
      <c r="B1047" s="60" t="s">
        <v>1813</v>
      </c>
      <c r="C1047" s="60" t="s">
        <v>53</v>
      </c>
      <c r="D1047" s="61">
        <v>1</v>
      </c>
      <c r="E1047" s="62"/>
      <c r="F1047" s="63"/>
      <c r="G1047" s="62"/>
      <c r="H1047" s="63"/>
      <c r="I1047" s="62"/>
      <c r="J1047" s="63"/>
      <c r="K1047" s="62"/>
      <c r="L1047" s="63"/>
      <c r="M1047" s="60" t="s">
        <v>1814</v>
      </c>
      <c r="N1047" s="54" t="s">
        <v>8306</v>
      </c>
      <c r="O1047" s="54" t="s">
        <v>9666</v>
      </c>
      <c r="P1047" s="54" t="s">
        <v>56</v>
      </c>
      <c r="Q1047" s="54" t="s">
        <v>56</v>
      </c>
      <c r="R1047" s="54" t="s">
        <v>55</v>
      </c>
      <c r="AV1047" s="54" t="s">
        <v>47</v>
      </c>
      <c r="AW1047" s="54" t="s">
        <v>9667</v>
      </c>
      <c r="AX1047" s="54" t="s">
        <v>47</v>
      </c>
      <c r="AY1047" s="54" t="s">
        <v>47</v>
      </c>
      <c r="AZ1047" s="54" t="s">
        <v>47</v>
      </c>
    </row>
    <row r="1048" spans="1:52" ht="30" customHeight="1">
      <c r="A1048" s="60" t="s">
        <v>1805</v>
      </c>
      <c r="B1048" s="60" t="s">
        <v>1806</v>
      </c>
      <c r="C1048" s="60" t="s">
        <v>53</v>
      </c>
      <c r="D1048" s="61">
        <v>1</v>
      </c>
      <c r="E1048" s="62"/>
      <c r="F1048" s="63"/>
      <c r="G1048" s="62"/>
      <c r="H1048" s="63"/>
      <c r="I1048" s="62"/>
      <c r="J1048" s="63"/>
      <c r="K1048" s="62"/>
      <c r="L1048" s="63"/>
      <c r="M1048" s="60" t="s">
        <v>1807</v>
      </c>
      <c r="N1048" s="54" t="s">
        <v>8306</v>
      </c>
      <c r="O1048" s="54" t="s">
        <v>8893</v>
      </c>
      <c r="P1048" s="54" t="s">
        <v>55</v>
      </c>
      <c r="Q1048" s="54" t="s">
        <v>56</v>
      </c>
      <c r="R1048" s="54" t="s">
        <v>56</v>
      </c>
      <c r="AV1048" s="54" t="s">
        <v>47</v>
      </c>
      <c r="AW1048" s="54" t="s">
        <v>9668</v>
      </c>
      <c r="AX1048" s="54" t="s">
        <v>47</v>
      </c>
      <c r="AY1048" s="54" t="s">
        <v>47</v>
      </c>
      <c r="AZ1048" s="54" t="s">
        <v>47</v>
      </c>
    </row>
    <row r="1049" spans="1:52" ht="30" customHeight="1">
      <c r="A1049" s="60" t="s">
        <v>1267</v>
      </c>
      <c r="B1049" s="60" t="s">
        <v>47</v>
      </c>
      <c r="C1049" s="60" t="s">
        <v>47</v>
      </c>
      <c r="D1049" s="61"/>
      <c r="E1049" s="62"/>
      <c r="F1049" s="63"/>
      <c r="G1049" s="62"/>
      <c r="H1049" s="63"/>
      <c r="I1049" s="62"/>
      <c r="J1049" s="63"/>
      <c r="K1049" s="62"/>
      <c r="L1049" s="63"/>
      <c r="M1049" s="60" t="s">
        <v>47</v>
      </c>
      <c r="N1049" s="54" t="s">
        <v>78</v>
      </c>
      <c r="O1049" s="54" t="s">
        <v>78</v>
      </c>
      <c r="P1049" s="54" t="s">
        <v>47</v>
      </c>
      <c r="Q1049" s="54" t="s">
        <v>47</v>
      </c>
      <c r="R1049" s="54" t="s">
        <v>47</v>
      </c>
      <c r="AV1049" s="54" t="s">
        <v>47</v>
      </c>
      <c r="AW1049" s="54" t="s">
        <v>47</v>
      </c>
      <c r="AX1049" s="54" t="s">
        <v>47</v>
      </c>
      <c r="AY1049" s="54" t="s">
        <v>47</v>
      </c>
      <c r="AZ1049" s="54" t="s">
        <v>47</v>
      </c>
    </row>
    <row r="1050" spans="1:52" ht="30" customHeight="1">
      <c r="A1050" s="61"/>
      <c r="B1050" s="61"/>
      <c r="C1050" s="61"/>
      <c r="D1050" s="61"/>
      <c r="E1050" s="62"/>
      <c r="F1050" s="63"/>
      <c r="G1050" s="62"/>
      <c r="H1050" s="63"/>
      <c r="I1050" s="62"/>
      <c r="J1050" s="63"/>
      <c r="K1050" s="62"/>
      <c r="L1050" s="63"/>
      <c r="M1050" s="61"/>
    </row>
    <row r="1051" spans="1:52" ht="30" customHeight="1">
      <c r="A1051" s="55" t="s">
        <v>1815</v>
      </c>
      <c r="B1051" s="56"/>
      <c r="C1051" s="56"/>
      <c r="D1051" s="56"/>
      <c r="E1051" s="57"/>
      <c r="F1051" s="58"/>
      <c r="G1051" s="57"/>
      <c r="H1051" s="58"/>
      <c r="I1051" s="57"/>
      <c r="J1051" s="58"/>
      <c r="K1051" s="57"/>
      <c r="L1051" s="58"/>
      <c r="M1051" s="59"/>
      <c r="N1051" s="54" t="s">
        <v>8308</v>
      </c>
    </row>
    <row r="1052" spans="1:52" ht="30" customHeight="1">
      <c r="A1052" s="60" t="s">
        <v>1809</v>
      </c>
      <c r="B1052" s="60" t="s">
        <v>1816</v>
      </c>
      <c r="C1052" s="60" t="s">
        <v>53</v>
      </c>
      <c r="D1052" s="61">
        <v>1</v>
      </c>
      <c r="E1052" s="62"/>
      <c r="F1052" s="63"/>
      <c r="G1052" s="62"/>
      <c r="H1052" s="63"/>
      <c r="I1052" s="62"/>
      <c r="J1052" s="63"/>
      <c r="K1052" s="62"/>
      <c r="L1052" s="63"/>
      <c r="M1052" s="60" t="s">
        <v>1817</v>
      </c>
      <c r="N1052" s="54" t="s">
        <v>8308</v>
      </c>
      <c r="O1052" s="54" t="s">
        <v>9669</v>
      </c>
      <c r="P1052" s="54" t="s">
        <v>56</v>
      </c>
      <c r="Q1052" s="54" t="s">
        <v>56</v>
      </c>
      <c r="R1052" s="54" t="s">
        <v>55</v>
      </c>
      <c r="AV1052" s="54" t="s">
        <v>47</v>
      </c>
      <c r="AW1052" s="54" t="s">
        <v>9670</v>
      </c>
      <c r="AX1052" s="54" t="s">
        <v>47</v>
      </c>
      <c r="AY1052" s="54" t="s">
        <v>47</v>
      </c>
      <c r="AZ1052" s="54" t="s">
        <v>47</v>
      </c>
    </row>
    <row r="1053" spans="1:52" ht="30" customHeight="1">
      <c r="A1053" s="60" t="s">
        <v>1805</v>
      </c>
      <c r="B1053" s="60" t="s">
        <v>1806</v>
      </c>
      <c r="C1053" s="60" t="s">
        <v>53</v>
      </c>
      <c r="D1053" s="61">
        <v>1</v>
      </c>
      <c r="E1053" s="62"/>
      <c r="F1053" s="63"/>
      <c r="G1053" s="62"/>
      <c r="H1053" s="63"/>
      <c r="I1053" s="62"/>
      <c r="J1053" s="63"/>
      <c r="K1053" s="62"/>
      <c r="L1053" s="63"/>
      <c r="M1053" s="60" t="s">
        <v>1807</v>
      </c>
      <c r="N1053" s="54" t="s">
        <v>8308</v>
      </c>
      <c r="O1053" s="54" t="s">
        <v>8893</v>
      </c>
      <c r="P1053" s="54" t="s">
        <v>55</v>
      </c>
      <c r="Q1053" s="54" t="s">
        <v>56</v>
      </c>
      <c r="R1053" s="54" t="s">
        <v>56</v>
      </c>
      <c r="AV1053" s="54" t="s">
        <v>47</v>
      </c>
      <c r="AW1053" s="54" t="s">
        <v>9671</v>
      </c>
      <c r="AX1053" s="54" t="s">
        <v>47</v>
      </c>
      <c r="AY1053" s="54" t="s">
        <v>47</v>
      </c>
      <c r="AZ1053" s="54" t="s">
        <v>47</v>
      </c>
    </row>
    <row r="1054" spans="1:52" ht="30" customHeight="1">
      <c r="A1054" s="60" t="s">
        <v>1267</v>
      </c>
      <c r="B1054" s="60" t="s">
        <v>47</v>
      </c>
      <c r="C1054" s="60" t="s">
        <v>47</v>
      </c>
      <c r="D1054" s="61"/>
      <c r="E1054" s="62"/>
      <c r="F1054" s="63"/>
      <c r="G1054" s="62"/>
      <c r="H1054" s="63"/>
      <c r="I1054" s="62"/>
      <c r="J1054" s="63"/>
      <c r="K1054" s="62"/>
      <c r="L1054" s="63"/>
      <c r="M1054" s="60" t="s">
        <v>47</v>
      </c>
      <c r="N1054" s="54" t="s">
        <v>78</v>
      </c>
      <c r="O1054" s="54" t="s">
        <v>78</v>
      </c>
      <c r="P1054" s="54" t="s">
        <v>47</v>
      </c>
      <c r="Q1054" s="54" t="s">
        <v>47</v>
      </c>
      <c r="R1054" s="54" t="s">
        <v>47</v>
      </c>
      <c r="AV1054" s="54" t="s">
        <v>47</v>
      </c>
      <c r="AW1054" s="54" t="s">
        <v>47</v>
      </c>
      <c r="AX1054" s="54" t="s">
        <v>47</v>
      </c>
      <c r="AY1054" s="54" t="s">
        <v>47</v>
      </c>
      <c r="AZ1054" s="54" t="s">
        <v>47</v>
      </c>
    </row>
    <row r="1055" spans="1:52" ht="30" customHeight="1">
      <c r="A1055" s="61"/>
      <c r="B1055" s="61"/>
      <c r="C1055" s="61"/>
      <c r="D1055" s="61"/>
      <c r="E1055" s="62"/>
      <c r="F1055" s="63"/>
      <c r="G1055" s="62"/>
      <c r="H1055" s="63"/>
      <c r="I1055" s="62"/>
      <c r="J1055" s="63"/>
      <c r="K1055" s="62"/>
      <c r="L1055" s="63"/>
      <c r="M1055" s="61"/>
    </row>
    <row r="1056" spans="1:52" ht="30" customHeight="1">
      <c r="A1056" s="55" t="s">
        <v>1818</v>
      </c>
      <c r="B1056" s="56"/>
      <c r="C1056" s="56"/>
      <c r="D1056" s="56"/>
      <c r="E1056" s="57"/>
      <c r="F1056" s="58"/>
      <c r="G1056" s="57"/>
      <c r="H1056" s="58"/>
      <c r="I1056" s="57"/>
      <c r="J1056" s="58"/>
      <c r="K1056" s="57"/>
      <c r="L1056" s="58"/>
      <c r="M1056" s="59"/>
      <c r="N1056" s="54" t="s">
        <v>8894</v>
      </c>
    </row>
    <row r="1057" spans="1:52" ht="30" customHeight="1">
      <c r="A1057" s="60" t="s">
        <v>1821</v>
      </c>
      <c r="B1057" s="60" t="s">
        <v>1822</v>
      </c>
      <c r="C1057" s="60" t="s">
        <v>1410</v>
      </c>
      <c r="D1057" s="61">
        <v>3.0975000000000001</v>
      </c>
      <c r="E1057" s="62"/>
      <c r="F1057" s="63"/>
      <c r="G1057" s="62"/>
      <c r="H1057" s="63"/>
      <c r="I1057" s="62"/>
      <c r="J1057" s="63"/>
      <c r="K1057" s="62"/>
      <c r="L1057" s="63"/>
      <c r="M1057" s="60" t="s">
        <v>1823</v>
      </c>
      <c r="N1057" s="54" t="s">
        <v>8894</v>
      </c>
      <c r="O1057" s="54" t="s">
        <v>9672</v>
      </c>
      <c r="P1057" s="54" t="s">
        <v>56</v>
      </c>
      <c r="Q1057" s="54" t="s">
        <v>56</v>
      </c>
      <c r="R1057" s="54" t="s">
        <v>55</v>
      </c>
      <c r="AV1057" s="54" t="s">
        <v>47</v>
      </c>
      <c r="AW1057" s="54" t="s">
        <v>9673</v>
      </c>
      <c r="AX1057" s="54" t="s">
        <v>47</v>
      </c>
      <c r="AY1057" s="54" t="s">
        <v>47</v>
      </c>
      <c r="AZ1057" s="54" t="s">
        <v>47</v>
      </c>
    </row>
    <row r="1058" spans="1:52" ht="30" customHeight="1">
      <c r="A1058" s="60" t="s">
        <v>1824</v>
      </c>
      <c r="B1058" s="60" t="s">
        <v>1825</v>
      </c>
      <c r="C1058" s="60" t="s">
        <v>1410</v>
      </c>
      <c r="D1058" s="61">
        <v>0.2442</v>
      </c>
      <c r="E1058" s="62"/>
      <c r="F1058" s="63"/>
      <c r="G1058" s="62"/>
      <c r="H1058" s="63"/>
      <c r="I1058" s="62"/>
      <c r="J1058" s="63"/>
      <c r="K1058" s="62"/>
      <c r="L1058" s="63"/>
      <c r="M1058" s="60" t="s">
        <v>1826</v>
      </c>
      <c r="N1058" s="54" t="s">
        <v>8894</v>
      </c>
      <c r="O1058" s="54" t="s">
        <v>9674</v>
      </c>
      <c r="P1058" s="54" t="s">
        <v>56</v>
      </c>
      <c r="Q1058" s="54" t="s">
        <v>56</v>
      </c>
      <c r="R1058" s="54" t="s">
        <v>55</v>
      </c>
      <c r="AV1058" s="54" t="s">
        <v>47</v>
      </c>
      <c r="AW1058" s="54" t="s">
        <v>9675</v>
      </c>
      <c r="AX1058" s="54" t="s">
        <v>47</v>
      </c>
      <c r="AY1058" s="54" t="s">
        <v>47</v>
      </c>
      <c r="AZ1058" s="54" t="s">
        <v>47</v>
      </c>
    </row>
    <row r="1059" spans="1:52" ht="30" customHeight="1">
      <c r="A1059" s="60" t="s">
        <v>1827</v>
      </c>
      <c r="B1059" s="60" t="s">
        <v>1828</v>
      </c>
      <c r="C1059" s="60" t="s">
        <v>1410</v>
      </c>
      <c r="D1059" s="61">
        <v>3.1829999999999998</v>
      </c>
      <c r="E1059" s="62"/>
      <c r="F1059" s="63"/>
      <c r="G1059" s="62"/>
      <c r="H1059" s="63"/>
      <c r="I1059" s="62"/>
      <c r="J1059" s="63"/>
      <c r="K1059" s="62"/>
      <c r="L1059" s="63"/>
      <c r="M1059" s="60" t="s">
        <v>1829</v>
      </c>
      <c r="N1059" s="54" t="s">
        <v>8894</v>
      </c>
      <c r="O1059" s="54" t="s">
        <v>8910</v>
      </c>
      <c r="P1059" s="54" t="s">
        <v>55</v>
      </c>
      <c r="Q1059" s="54" t="s">
        <v>56</v>
      </c>
      <c r="R1059" s="54" t="s">
        <v>56</v>
      </c>
      <c r="AV1059" s="54" t="s">
        <v>47</v>
      </c>
      <c r="AW1059" s="54" t="s">
        <v>9676</v>
      </c>
      <c r="AX1059" s="54" t="s">
        <v>47</v>
      </c>
      <c r="AY1059" s="54" t="s">
        <v>47</v>
      </c>
      <c r="AZ1059" s="54" t="s">
        <v>47</v>
      </c>
    </row>
    <row r="1060" spans="1:52" ht="30" customHeight="1">
      <c r="A1060" s="60" t="s">
        <v>1830</v>
      </c>
      <c r="B1060" s="60" t="s">
        <v>1831</v>
      </c>
      <c r="C1060" s="60" t="s">
        <v>71</v>
      </c>
      <c r="D1060" s="61">
        <v>0.08</v>
      </c>
      <c r="E1060" s="62"/>
      <c r="F1060" s="63"/>
      <c r="G1060" s="62"/>
      <c r="H1060" s="63"/>
      <c r="I1060" s="62"/>
      <c r="J1060" s="63"/>
      <c r="K1060" s="62"/>
      <c r="L1060" s="63"/>
      <c r="M1060" s="60" t="s">
        <v>1832</v>
      </c>
      <c r="N1060" s="54" t="s">
        <v>8894</v>
      </c>
      <c r="O1060" s="54" t="s">
        <v>8936</v>
      </c>
      <c r="P1060" s="54" t="s">
        <v>55</v>
      </c>
      <c r="Q1060" s="54" t="s">
        <v>56</v>
      </c>
      <c r="R1060" s="54" t="s">
        <v>56</v>
      </c>
      <c r="AV1060" s="54" t="s">
        <v>47</v>
      </c>
      <c r="AW1060" s="54" t="s">
        <v>9677</v>
      </c>
      <c r="AX1060" s="54" t="s">
        <v>47</v>
      </c>
      <c r="AY1060" s="54" t="s">
        <v>47</v>
      </c>
      <c r="AZ1060" s="54" t="s">
        <v>47</v>
      </c>
    </row>
    <row r="1061" spans="1:52" ht="30" customHeight="1">
      <c r="A1061" s="60" t="s">
        <v>1833</v>
      </c>
      <c r="B1061" s="60" t="s">
        <v>942</v>
      </c>
      <c r="C1061" s="60" t="s">
        <v>71</v>
      </c>
      <c r="D1061" s="61">
        <v>0.08</v>
      </c>
      <c r="E1061" s="62"/>
      <c r="F1061" s="63"/>
      <c r="G1061" s="62"/>
      <c r="H1061" s="63"/>
      <c r="I1061" s="62"/>
      <c r="J1061" s="63"/>
      <c r="K1061" s="62"/>
      <c r="L1061" s="63"/>
      <c r="M1061" s="60" t="s">
        <v>1834</v>
      </c>
      <c r="N1061" s="54" t="s">
        <v>8894</v>
      </c>
      <c r="O1061" s="54" t="s">
        <v>8940</v>
      </c>
      <c r="P1061" s="54" t="s">
        <v>55</v>
      </c>
      <c r="Q1061" s="54" t="s">
        <v>56</v>
      </c>
      <c r="R1061" s="54" t="s">
        <v>56</v>
      </c>
      <c r="AV1061" s="54" t="s">
        <v>47</v>
      </c>
      <c r="AW1061" s="54" t="s">
        <v>9678</v>
      </c>
      <c r="AX1061" s="54" t="s">
        <v>47</v>
      </c>
      <c r="AY1061" s="54" t="s">
        <v>47</v>
      </c>
      <c r="AZ1061" s="54" t="s">
        <v>47</v>
      </c>
    </row>
    <row r="1062" spans="1:52" ht="30" customHeight="1">
      <c r="A1062" s="60" t="s">
        <v>1058</v>
      </c>
      <c r="B1062" s="60" t="s">
        <v>1059</v>
      </c>
      <c r="C1062" s="60" t="s">
        <v>1410</v>
      </c>
      <c r="D1062" s="61">
        <v>-0.111</v>
      </c>
      <c r="E1062" s="62"/>
      <c r="F1062" s="63"/>
      <c r="G1062" s="62"/>
      <c r="H1062" s="63"/>
      <c r="I1062" s="62"/>
      <c r="J1062" s="63"/>
      <c r="K1062" s="62"/>
      <c r="L1062" s="63"/>
      <c r="M1062" s="60" t="s">
        <v>1735</v>
      </c>
      <c r="N1062" s="54" t="s">
        <v>8894</v>
      </c>
      <c r="O1062" s="54" t="s">
        <v>9567</v>
      </c>
      <c r="P1062" s="54" t="s">
        <v>56</v>
      </c>
      <c r="Q1062" s="54" t="s">
        <v>56</v>
      </c>
      <c r="R1062" s="54" t="s">
        <v>55</v>
      </c>
      <c r="AV1062" s="54" t="s">
        <v>47</v>
      </c>
      <c r="AW1062" s="54" t="s">
        <v>9679</v>
      </c>
      <c r="AX1062" s="54" t="s">
        <v>47</v>
      </c>
      <c r="AY1062" s="54" t="s">
        <v>47</v>
      </c>
      <c r="AZ1062" s="54" t="s">
        <v>47</v>
      </c>
    </row>
    <row r="1063" spans="1:52" ht="30" customHeight="1">
      <c r="A1063" s="60" t="s">
        <v>1835</v>
      </c>
      <c r="B1063" s="60" t="s">
        <v>1836</v>
      </c>
      <c r="C1063" s="60" t="s">
        <v>71</v>
      </c>
      <c r="D1063" s="61">
        <v>0.08</v>
      </c>
      <c r="E1063" s="62"/>
      <c r="F1063" s="63"/>
      <c r="G1063" s="62"/>
      <c r="H1063" s="63"/>
      <c r="I1063" s="62"/>
      <c r="J1063" s="63"/>
      <c r="K1063" s="62"/>
      <c r="L1063" s="63"/>
      <c r="M1063" s="60" t="s">
        <v>1837</v>
      </c>
      <c r="N1063" s="54" t="s">
        <v>8894</v>
      </c>
      <c r="O1063" s="54" t="s">
        <v>8935</v>
      </c>
      <c r="P1063" s="54" t="s">
        <v>55</v>
      </c>
      <c r="Q1063" s="54" t="s">
        <v>56</v>
      </c>
      <c r="R1063" s="54" t="s">
        <v>56</v>
      </c>
      <c r="AV1063" s="54" t="s">
        <v>47</v>
      </c>
      <c r="AW1063" s="54" t="s">
        <v>9680</v>
      </c>
      <c r="AX1063" s="54" t="s">
        <v>47</v>
      </c>
      <c r="AY1063" s="54" t="s">
        <v>47</v>
      </c>
      <c r="AZ1063" s="54" t="s">
        <v>47</v>
      </c>
    </row>
    <row r="1064" spans="1:52" ht="30" customHeight="1">
      <c r="A1064" s="60" t="s">
        <v>1838</v>
      </c>
      <c r="B1064" s="60" t="s">
        <v>1839</v>
      </c>
      <c r="C1064" s="60" t="s">
        <v>71</v>
      </c>
      <c r="D1064" s="61">
        <v>0.08</v>
      </c>
      <c r="E1064" s="62"/>
      <c r="F1064" s="63"/>
      <c r="G1064" s="62"/>
      <c r="H1064" s="63"/>
      <c r="I1064" s="62"/>
      <c r="J1064" s="63"/>
      <c r="K1064" s="62"/>
      <c r="L1064" s="63"/>
      <c r="M1064" s="60" t="s">
        <v>1840</v>
      </c>
      <c r="N1064" s="54" t="s">
        <v>8894</v>
      </c>
      <c r="O1064" s="54" t="s">
        <v>8939</v>
      </c>
      <c r="P1064" s="54" t="s">
        <v>55</v>
      </c>
      <c r="Q1064" s="54" t="s">
        <v>56</v>
      </c>
      <c r="R1064" s="54" t="s">
        <v>56</v>
      </c>
      <c r="AV1064" s="54" t="s">
        <v>47</v>
      </c>
      <c r="AW1064" s="54" t="s">
        <v>9681</v>
      </c>
      <c r="AX1064" s="54" t="s">
        <v>47</v>
      </c>
      <c r="AY1064" s="54" t="s">
        <v>47</v>
      </c>
      <c r="AZ1064" s="54" t="s">
        <v>47</v>
      </c>
    </row>
    <row r="1065" spans="1:52" ht="30" customHeight="1">
      <c r="A1065" s="60" t="s">
        <v>1267</v>
      </c>
      <c r="B1065" s="60" t="s">
        <v>47</v>
      </c>
      <c r="C1065" s="60" t="s">
        <v>47</v>
      </c>
      <c r="D1065" s="61"/>
      <c r="E1065" s="62"/>
      <c r="F1065" s="63"/>
      <c r="G1065" s="62"/>
      <c r="H1065" s="63"/>
      <c r="I1065" s="62"/>
      <c r="J1065" s="63"/>
      <c r="K1065" s="62"/>
      <c r="L1065" s="63"/>
      <c r="M1065" s="60" t="s">
        <v>47</v>
      </c>
      <c r="N1065" s="54" t="s">
        <v>78</v>
      </c>
      <c r="O1065" s="54" t="s">
        <v>78</v>
      </c>
      <c r="P1065" s="54" t="s">
        <v>47</v>
      </c>
      <c r="Q1065" s="54" t="s">
        <v>47</v>
      </c>
      <c r="R1065" s="54" t="s">
        <v>47</v>
      </c>
      <c r="AV1065" s="54" t="s">
        <v>47</v>
      </c>
      <c r="AW1065" s="54" t="s">
        <v>47</v>
      </c>
      <c r="AX1065" s="54" t="s">
        <v>47</v>
      </c>
      <c r="AY1065" s="54" t="s">
        <v>47</v>
      </c>
      <c r="AZ1065" s="54" t="s">
        <v>47</v>
      </c>
    </row>
    <row r="1066" spans="1:52" ht="30" customHeight="1">
      <c r="A1066" s="61"/>
      <c r="B1066" s="61"/>
      <c r="C1066" s="61"/>
      <c r="D1066" s="61"/>
      <c r="E1066" s="62"/>
      <c r="F1066" s="63"/>
      <c r="G1066" s="62"/>
      <c r="H1066" s="63"/>
      <c r="I1066" s="62"/>
      <c r="J1066" s="63"/>
      <c r="K1066" s="62"/>
      <c r="L1066" s="63"/>
      <c r="M1066" s="61"/>
    </row>
    <row r="1067" spans="1:52" ht="30" customHeight="1">
      <c r="A1067" s="55" t="s">
        <v>1841</v>
      </c>
      <c r="B1067" s="56"/>
      <c r="C1067" s="56"/>
      <c r="D1067" s="56"/>
      <c r="E1067" s="57"/>
      <c r="F1067" s="58"/>
      <c r="G1067" s="57"/>
      <c r="H1067" s="58"/>
      <c r="I1067" s="57"/>
      <c r="J1067" s="58"/>
      <c r="K1067" s="57"/>
      <c r="L1067" s="58"/>
      <c r="M1067" s="59"/>
      <c r="N1067" s="54" t="s">
        <v>8310</v>
      </c>
    </row>
    <row r="1068" spans="1:52" ht="30" customHeight="1">
      <c r="A1068" s="60" t="s">
        <v>1821</v>
      </c>
      <c r="B1068" s="60" t="s">
        <v>1842</v>
      </c>
      <c r="C1068" s="60" t="s">
        <v>1410</v>
      </c>
      <c r="D1068" s="61">
        <v>3.2130000000000001</v>
      </c>
      <c r="E1068" s="62"/>
      <c r="F1068" s="63"/>
      <c r="G1068" s="62"/>
      <c r="H1068" s="63"/>
      <c r="I1068" s="62"/>
      <c r="J1068" s="63"/>
      <c r="K1068" s="62"/>
      <c r="L1068" s="63"/>
      <c r="M1068" s="60" t="s">
        <v>1843</v>
      </c>
      <c r="N1068" s="54" t="s">
        <v>8310</v>
      </c>
      <c r="O1068" s="54" t="s">
        <v>9682</v>
      </c>
      <c r="P1068" s="54" t="s">
        <v>56</v>
      </c>
      <c r="Q1068" s="54" t="s">
        <v>56</v>
      </c>
      <c r="R1068" s="54" t="s">
        <v>55</v>
      </c>
      <c r="AV1068" s="54" t="s">
        <v>47</v>
      </c>
      <c r="AW1068" s="54" t="s">
        <v>9683</v>
      </c>
      <c r="AX1068" s="54" t="s">
        <v>47</v>
      </c>
      <c r="AY1068" s="54" t="s">
        <v>47</v>
      </c>
      <c r="AZ1068" s="54" t="s">
        <v>47</v>
      </c>
    </row>
    <row r="1069" spans="1:52" ht="30" customHeight="1">
      <c r="A1069" s="60" t="s">
        <v>1824</v>
      </c>
      <c r="B1069" s="60" t="s">
        <v>1825</v>
      </c>
      <c r="C1069" s="60" t="s">
        <v>1410</v>
      </c>
      <c r="D1069" s="61">
        <v>0.2442</v>
      </c>
      <c r="E1069" s="62"/>
      <c r="F1069" s="63"/>
      <c r="G1069" s="62"/>
      <c r="H1069" s="63"/>
      <c r="I1069" s="62"/>
      <c r="J1069" s="63"/>
      <c r="K1069" s="62"/>
      <c r="L1069" s="63"/>
      <c r="M1069" s="60" t="s">
        <v>1826</v>
      </c>
      <c r="N1069" s="54" t="s">
        <v>8310</v>
      </c>
      <c r="O1069" s="54" t="s">
        <v>9674</v>
      </c>
      <c r="P1069" s="54" t="s">
        <v>56</v>
      </c>
      <c r="Q1069" s="54" t="s">
        <v>56</v>
      </c>
      <c r="R1069" s="54" t="s">
        <v>55</v>
      </c>
      <c r="AV1069" s="54" t="s">
        <v>47</v>
      </c>
      <c r="AW1069" s="54" t="s">
        <v>9684</v>
      </c>
      <c r="AX1069" s="54" t="s">
        <v>47</v>
      </c>
      <c r="AY1069" s="54" t="s">
        <v>47</v>
      </c>
      <c r="AZ1069" s="54" t="s">
        <v>47</v>
      </c>
    </row>
    <row r="1070" spans="1:52" ht="30" customHeight="1">
      <c r="A1070" s="60" t="s">
        <v>1827</v>
      </c>
      <c r="B1070" s="60" t="s">
        <v>1828</v>
      </c>
      <c r="C1070" s="60" t="s">
        <v>1410</v>
      </c>
      <c r="D1070" s="61">
        <v>3.2926000000000002</v>
      </c>
      <c r="E1070" s="62"/>
      <c r="F1070" s="63"/>
      <c r="G1070" s="62"/>
      <c r="H1070" s="63"/>
      <c r="I1070" s="62"/>
      <c r="J1070" s="63"/>
      <c r="K1070" s="62"/>
      <c r="L1070" s="63"/>
      <c r="M1070" s="60" t="s">
        <v>1829</v>
      </c>
      <c r="N1070" s="54" t="s">
        <v>8310</v>
      </c>
      <c r="O1070" s="54" t="s">
        <v>8910</v>
      </c>
      <c r="P1070" s="54" t="s">
        <v>55</v>
      </c>
      <c r="Q1070" s="54" t="s">
        <v>56</v>
      </c>
      <c r="R1070" s="54" t="s">
        <v>56</v>
      </c>
      <c r="AV1070" s="54" t="s">
        <v>47</v>
      </c>
      <c r="AW1070" s="54" t="s">
        <v>9685</v>
      </c>
      <c r="AX1070" s="54" t="s">
        <v>47</v>
      </c>
      <c r="AY1070" s="54" t="s">
        <v>47</v>
      </c>
      <c r="AZ1070" s="54" t="s">
        <v>47</v>
      </c>
    </row>
    <row r="1071" spans="1:52" ht="30" customHeight="1">
      <c r="A1071" s="60" t="s">
        <v>1830</v>
      </c>
      <c r="B1071" s="60" t="s">
        <v>1831</v>
      </c>
      <c r="C1071" s="60" t="s">
        <v>71</v>
      </c>
      <c r="D1071" s="61">
        <v>0.1</v>
      </c>
      <c r="E1071" s="62"/>
      <c r="F1071" s="63"/>
      <c r="G1071" s="62"/>
      <c r="H1071" s="63"/>
      <c r="I1071" s="62"/>
      <c r="J1071" s="63"/>
      <c r="K1071" s="62"/>
      <c r="L1071" s="63"/>
      <c r="M1071" s="60" t="s">
        <v>1832</v>
      </c>
      <c r="N1071" s="54" t="s">
        <v>8310</v>
      </c>
      <c r="O1071" s="54" t="s">
        <v>8936</v>
      </c>
      <c r="P1071" s="54" t="s">
        <v>55</v>
      </c>
      <c r="Q1071" s="54" t="s">
        <v>56</v>
      </c>
      <c r="R1071" s="54" t="s">
        <v>56</v>
      </c>
      <c r="AV1071" s="54" t="s">
        <v>47</v>
      </c>
      <c r="AW1071" s="54" t="s">
        <v>9686</v>
      </c>
      <c r="AX1071" s="54" t="s">
        <v>47</v>
      </c>
      <c r="AY1071" s="54" t="s">
        <v>47</v>
      </c>
      <c r="AZ1071" s="54" t="s">
        <v>47</v>
      </c>
    </row>
    <row r="1072" spans="1:52" ht="30" customHeight="1">
      <c r="A1072" s="60" t="s">
        <v>1833</v>
      </c>
      <c r="B1072" s="60" t="s">
        <v>942</v>
      </c>
      <c r="C1072" s="60" t="s">
        <v>71</v>
      </c>
      <c r="D1072" s="61">
        <v>0.1</v>
      </c>
      <c r="E1072" s="62"/>
      <c r="F1072" s="63"/>
      <c r="G1072" s="62"/>
      <c r="H1072" s="63"/>
      <c r="I1072" s="62"/>
      <c r="J1072" s="63"/>
      <c r="K1072" s="62"/>
      <c r="L1072" s="63"/>
      <c r="M1072" s="60" t="s">
        <v>1834</v>
      </c>
      <c r="N1072" s="54" t="s">
        <v>8310</v>
      </c>
      <c r="O1072" s="54" t="s">
        <v>8940</v>
      </c>
      <c r="P1072" s="54" t="s">
        <v>55</v>
      </c>
      <c r="Q1072" s="54" t="s">
        <v>56</v>
      </c>
      <c r="R1072" s="54" t="s">
        <v>56</v>
      </c>
      <c r="AV1072" s="54" t="s">
        <v>47</v>
      </c>
      <c r="AW1072" s="54" t="s">
        <v>9687</v>
      </c>
      <c r="AX1072" s="54" t="s">
        <v>47</v>
      </c>
      <c r="AY1072" s="54" t="s">
        <v>47</v>
      </c>
      <c r="AZ1072" s="54" t="s">
        <v>47</v>
      </c>
    </row>
    <row r="1073" spans="1:52" ht="30" customHeight="1">
      <c r="A1073" s="60" t="s">
        <v>1058</v>
      </c>
      <c r="B1073" s="60" t="s">
        <v>1059</v>
      </c>
      <c r="C1073" s="60" t="s">
        <v>1410</v>
      </c>
      <c r="D1073" s="61">
        <v>-0.115</v>
      </c>
      <c r="E1073" s="62"/>
      <c r="F1073" s="63"/>
      <c r="G1073" s="62"/>
      <c r="H1073" s="63"/>
      <c r="I1073" s="62"/>
      <c r="J1073" s="63"/>
      <c r="K1073" s="62"/>
      <c r="L1073" s="63"/>
      <c r="M1073" s="60" t="s">
        <v>1735</v>
      </c>
      <c r="N1073" s="54" t="s">
        <v>8310</v>
      </c>
      <c r="O1073" s="54" t="s">
        <v>9567</v>
      </c>
      <c r="P1073" s="54" t="s">
        <v>56</v>
      </c>
      <c r="Q1073" s="54" t="s">
        <v>56</v>
      </c>
      <c r="R1073" s="54" t="s">
        <v>55</v>
      </c>
      <c r="AV1073" s="54" t="s">
        <v>47</v>
      </c>
      <c r="AW1073" s="54" t="s">
        <v>9688</v>
      </c>
      <c r="AX1073" s="54" t="s">
        <v>47</v>
      </c>
      <c r="AY1073" s="54" t="s">
        <v>47</v>
      </c>
      <c r="AZ1073" s="54" t="s">
        <v>47</v>
      </c>
    </row>
    <row r="1074" spans="1:52" ht="30" customHeight="1">
      <c r="A1074" s="60" t="s">
        <v>1835</v>
      </c>
      <c r="B1074" s="60" t="s">
        <v>1836</v>
      </c>
      <c r="C1074" s="60" t="s">
        <v>71</v>
      </c>
      <c r="D1074" s="61">
        <v>0.1</v>
      </c>
      <c r="E1074" s="62"/>
      <c r="F1074" s="63"/>
      <c r="G1074" s="62"/>
      <c r="H1074" s="63"/>
      <c r="I1074" s="62"/>
      <c r="J1074" s="63"/>
      <c r="K1074" s="62"/>
      <c r="L1074" s="63"/>
      <c r="M1074" s="60" t="s">
        <v>1837</v>
      </c>
      <c r="N1074" s="54" t="s">
        <v>8310</v>
      </c>
      <c r="O1074" s="54" t="s">
        <v>8935</v>
      </c>
      <c r="P1074" s="54" t="s">
        <v>55</v>
      </c>
      <c r="Q1074" s="54" t="s">
        <v>56</v>
      </c>
      <c r="R1074" s="54" t="s">
        <v>56</v>
      </c>
      <c r="AV1074" s="54" t="s">
        <v>47</v>
      </c>
      <c r="AW1074" s="54" t="s">
        <v>9689</v>
      </c>
      <c r="AX1074" s="54" t="s">
        <v>47</v>
      </c>
      <c r="AY1074" s="54" t="s">
        <v>47</v>
      </c>
      <c r="AZ1074" s="54" t="s">
        <v>47</v>
      </c>
    </row>
    <row r="1075" spans="1:52" ht="30" customHeight="1">
      <c r="A1075" s="60" t="s">
        <v>1838</v>
      </c>
      <c r="B1075" s="60" t="s">
        <v>1839</v>
      </c>
      <c r="C1075" s="60" t="s">
        <v>71</v>
      </c>
      <c r="D1075" s="61">
        <v>0.1</v>
      </c>
      <c r="E1075" s="62"/>
      <c r="F1075" s="63"/>
      <c r="G1075" s="62"/>
      <c r="H1075" s="63"/>
      <c r="I1075" s="62"/>
      <c r="J1075" s="63"/>
      <c r="K1075" s="62"/>
      <c r="L1075" s="63"/>
      <c r="M1075" s="60" t="s">
        <v>1840</v>
      </c>
      <c r="N1075" s="54" t="s">
        <v>8310</v>
      </c>
      <c r="O1075" s="54" t="s">
        <v>8939</v>
      </c>
      <c r="P1075" s="54" t="s">
        <v>55</v>
      </c>
      <c r="Q1075" s="54" t="s">
        <v>56</v>
      </c>
      <c r="R1075" s="54" t="s">
        <v>56</v>
      </c>
      <c r="AV1075" s="54" t="s">
        <v>47</v>
      </c>
      <c r="AW1075" s="54" t="s">
        <v>9690</v>
      </c>
      <c r="AX1075" s="54" t="s">
        <v>47</v>
      </c>
      <c r="AY1075" s="54" t="s">
        <v>47</v>
      </c>
      <c r="AZ1075" s="54" t="s">
        <v>47</v>
      </c>
    </row>
    <row r="1076" spans="1:52" ht="30" customHeight="1">
      <c r="A1076" s="60" t="s">
        <v>1267</v>
      </c>
      <c r="B1076" s="60" t="s">
        <v>47</v>
      </c>
      <c r="C1076" s="60" t="s">
        <v>47</v>
      </c>
      <c r="D1076" s="61"/>
      <c r="E1076" s="62"/>
      <c r="F1076" s="63"/>
      <c r="G1076" s="62"/>
      <c r="H1076" s="63"/>
      <c r="I1076" s="62"/>
      <c r="J1076" s="63"/>
      <c r="K1076" s="62"/>
      <c r="L1076" s="63"/>
      <c r="M1076" s="60" t="s">
        <v>47</v>
      </c>
      <c r="N1076" s="54" t="s">
        <v>78</v>
      </c>
      <c r="O1076" s="54" t="s">
        <v>78</v>
      </c>
      <c r="P1076" s="54" t="s">
        <v>47</v>
      </c>
      <c r="Q1076" s="54" t="s">
        <v>47</v>
      </c>
      <c r="R1076" s="54" t="s">
        <v>47</v>
      </c>
      <c r="AV1076" s="54" t="s">
        <v>47</v>
      </c>
      <c r="AW1076" s="54" t="s">
        <v>47</v>
      </c>
      <c r="AX1076" s="54" t="s">
        <v>47</v>
      </c>
      <c r="AY1076" s="54" t="s">
        <v>47</v>
      </c>
      <c r="AZ1076" s="54" t="s">
        <v>47</v>
      </c>
    </row>
    <row r="1077" spans="1:52" ht="30" customHeight="1">
      <c r="A1077" s="61"/>
      <c r="B1077" s="61"/>
      <c r="C1077" s="61"/>
      <c r="D1077" s="61"/>
      <c r="E1077" s="62"/>
      <c r="F1077" s="63"/>
      <c r="G1077" s="62"/>
      <c r="H1077" s="63"/>
      <c r="I1077" s="62"/>
      <c r="J1077" s="63"/>
      <c r="K1077" s="62"/>
      <c r="L1077" s="63"/>
      <c r="M1077" s="61"/>
    </row>
    <row r="1078" spans="1:52" ht="30" customHeight="1">
      <c r="A1078" s="55" t="s">
        <v>1844</v>
      </c>
      <c r="B1078" s="56"/>
      <c r="C1078" s="56"/>
      <c r="D1078" s="56"/>
      <c r="E1078" s="57"/>
      <c r="F1078" s="58"/>
      <c r="G1078" s="57"/>
      <c r="H1078" s="58"/>
      <c r="I1078" s="57"/>
      <c r="J1078" s="58"/>
      <c r="K1078" s="57"/>
      <c r="L1078" s="58"/>
      <c r="M1078" s="59"/>
      <c r="N1078" s="54" t="s">
        <v>8312</v>
      </c>
    </row>
    <row r="1079" spans="1:52" ht="30" customHeight="1">
      <c r="A1079" s="60" t="s">
        <v>1809</v>
      </c>
      <c r="B1079" s="60" t="s">
        <v>1845</v>
      </c>
      <c r="C1079" s="60" t="s">
        <v>53</v>
      </c>
      <c r="D1079" s="61">
        <v>1</v>
      </c>
      <c r="E1079" s="62"/>
      <c r="F1079" s="63"/>
      <c r="G1079" s="62"/>
      <c r="H1079" s="63"/>
      <c r="I1079" s="62"/>
      <c r="J1079" s="63"/>
      <c r="K1079" s="62"/>
      <c r="L1079" s="63"/>
      <c r="M1079" s="60" t="s">
        <v>1846</v>
      </c>
      <c r="N1079" s="54" t="s">
        <v>8312</v>
      </c>
      <c r="O1079" s="54" t="s">
        <v>9691</v>
      </c>
      <c r="P1079" s="54" t="s">
        <v>56</v>
      </c>
      <c r="Q1079" s="54" t="s">
        <v>56</v>
      </c>
      <c r="R1079" s="54" t="s">
        <v>55</v>
      </c>
      <c r="AV1079" s="54" t="s">
        <v>47</v>
      </c>
      <c r="AW1079" s="54" t="s">
        <v>9692</v>
      </c>
      <c r="AX1079" s="54" t="s">
        <v>47</v>
      </c>
      <c r="AY1079" s="54" t="s">
        <v>47</v>
      </c>
      <c r="AZ1079" s="54" t="s">
        <v>47</v>
      </c>
    </row>
    <row r="1080" spans="1:52" ht="30" customHeight="1">
      <c r="A1080" s="60" t="s">
        <v>1805</v>
      </c>
      <c r="B1080" s="60" t="s">
        <v>1806</v>
      </c>
      <c r="C1080" s="60" t="s">
        <v>53</v>
      </c>
      <c r="D1080" s="61">
        <v>1</v>
      </c>
      <c r="E1080" s="62"/>
      <c r="F1080" s="63"/>
      <c r="G1080" s="62"/>
      <c r="H1080" s="63"/>
      <c r="I1080" s="62"/>
      <c r="J1080" s="63"/>
      <c r="K1080" s="62"/>
      <c r="L1080" s="63"/>
      <c r="M1080" s="60" t="s">
        <v>1807</v>
      </c>
      <c r="N1080" s="54" t="s">
        <v>8312</v>
      </c>
      <c r="O1080" s="54" t="s">
        <v>8893</v>
      </c>
      <c r="P1080" s="54" t="s">
        <v>55</v>
      </c>
      <c r="Q1080" s="54" t="s">
        <v>56</v>
      </c>
      <c r="R1080" s="54" t="s">
        <v>56</v>
      </c>
      <c r="AV1080" s="54" t="s">
        <v>47</v>
      </c>
      <c r="AW1080" s="54" t="s">
        <v>9693</v>
      </c>
      <c r="AX1080" s="54" t="s">
        <v>47</v>
      </c>
      <c r="AY1080" s="54" t="s">
        <v>47</v>
      </c>
      <c r="AZ1080" s="54" t="s">
        <v>47</v>
      </c>
    </row>
    <row r="1081" spans="1:52" ht="30" customHeight="1">
      <c r="A1081" s="60" t="s">
        <v>1267</v>
      </c>
      <c r="B1081" s="60" t="s">
        <v>47</v>
      </c>
      <c r="C1081" s="60" t="s">
        <v>47</v>
      </c>
      <c r="D1081" s="61"/>
      <c r="E1081" s="62"/>
      <c r="F1081" s="63"/>
      <c r="G1081" s="62"/>
      <c r="H1081" s="63"/>
      <c r="I1081" s="62"/>
      <c r="J1081" s="63"/>
      <c r="K1081" s="62"/>
      <c r="L1081" s="63"/>
      <c r="M1081" s="60" t="s">
        <v>47</v>
      </c>
      <c r="N1081" s="54" t="s">
        <v>78</v>
      </c>
      <c r="O1081" s="54" t="s">
        <v>78</v>
      </c>
      <c r="P1081" s="54" t="s">
        <v>47</v>
      </c>
      <c r="Q1081" s="54" t="s">
        <v>47</v>
      </c>
      <c r="R1081" s="54" t="s">
        <v>47</v>
      </c>
      <c r="AV1081" s="54" t="s">
        <v>47</v>
      </c>
      <c r="AW1081" s="54" t="s">
        <v>47</v>
      </c>
      <c r="AX1081" s="54" t="s">
        <v>47</v>
      </c>
      <c r="AY1081" s="54" t="s">
        <v>47</v>
      </c>
      <c r="AZ1081" s="54" t="s">
        <v>47</v>
      </c>
    </row>
    <row r="1082" spans="1:52" ht="30" customHeight="1">
      <c r="A1082" s="61"/>
      <c r="B1082" s="61"/>
      <c r="C1082" s="61"/>
      <c r="D1082" s="61"/>
      <c r="E1082" s="62"/>
      <c r="F1082" s="63"/>
      <c r="G1082" s="62"/>
      <c r="H1082" s="63"/>
      <c r="I1082" s="62"/>
      <c r="J1082" s="63"/>
      <c r="K1082" s="62"/>
      <c r="L1082" s="63"/>
      <c r="M1082" s="61"/>
    </row>
    <row r="1083" spans="1:52" ht="30" customHeight="1">
      <c r="A1083" s="55" t="s">
        <v>1847</v>
      </c>
      <c r="B1083" s="56"/>
      <c r="C1083" s="56"/>
      <c r="D1083" s="56"/>
      <c r="E1083" s="57"/>
      <c r="F1083" s="58"/>
      <c r="G1083" s="57"/>
      <c r="H1083" s="58"/>
      <c r="I1083" s="57"/>
      <c r="J1083" s="58"/>
      <c r="K1083" s="57"/>
      <c r="L1083" s="58"/>
      <c r="M1083" s="59"/>
      <c r="N1083" s="54" t="s">
        <v>8242</v>
      </c>
    </row>
    <row r="1084" spans="1:52" ht="30" customHeight="1">
      <c r="A1084" s="60" t="s">
        <v>1848</v>
      </c>
      <c r="B1084" s="60" t="s">
        <v>1849</v>
      </c>
      <c r="C1084" s="60" t="s">
        <v>53</v>
      </c>
      <c r="D1084" s="61">
        <v>1</v>
      </c>
      <c r="E1084" s="62"/>
      <c r="F1084" s="63"/>
      <c r="G1084" s="62"/>
      <c r="H1084" s="63"/>
      <c r="I1084" s="62"/>
      <c r="J1084" s="63"/>
      <c r="K1084" s="62"/>
      <c r="L1084" s="63"/>
      <c r="M1084" s="60" t="s">
        <v>1164</v>
      </c>
      <c r="N1084" s="54" t="s">
        <v>8242</v>
      </c>
      <c r="O1084" s="54" t="s">
        <v>9694</v>
      </c>
      <c r="P1084" s="54" t="s">
        <v>56</v>
      </c>
      <c r="Q1084" s="54" t="s">
        <v>56</v>
      </c>
      <c r="R1084" s="54" t="s">
        <v>55</v>
      </c>
      <c r="AV1084" s="54" t="s">
        <v>47</v>
      </c>
      <c r="AW1084" s="54" t="s">
        <v>9695</v>
      </c>
      <c r="AX1084" s="54" t="s">
        <v>47</v>
      </c>
      <c r="AY1084" s="54" t="s">
        <v>47</v>
      </c>
      <c r="AZ1084" s="54" t="s">
        <v>47</v>
      </c>
    </row>
    <row r="1085" spans="1:52" ht="30" customHeight="1">
      <c r="A1085" s="60" t="s">
        <v>1851</v>
      </c>
      <c r="B1085" s="60" t="s">
        <v>1264</v>
      </c>
      <c r="C1085" s="60" t="s">
        <v>1265</v>
      </c>
      <c r="D1085" s="61">
        <v>1.6E-2</v>
      </c>
      <c r="E1085" s="62"/>
      <c r="F1085" s="63"/>
      <c r="G1085" s="62"/>
      <c r="H1085" s="63"/>
      <c r="I1085" s="62"/>
      <c r="J1085" s="63"/>
      <c r="K1085" s="62"/>
      <c r="L1085" s="63"/>
      <c r="M1085" s="60" t="s">
        <v>1852</v>
      </c>
      <c r="N1085" s="54" t="s">
        <v>8242</v>
      </c>
      <c r="O1085" s="54" t="s">
        <v>9696</v>
      </c>
      <c r="P1085" s="54" t="s">
        <v>56</v>
      </c>
      <c r="Q1085" s="54" t="s">
        <v>56</v>
      </c>
      <c r="R1085" s="54" t="s">
        <v>55</v>
      </c>
      <c r="AV1085" s="54" t="s">
        <v>47</v>
      </c>
      <c r="AW1085" s="54" t="s">
        <v>9697</v>
      </c>
      <c r="AX1085" s="54" t="s">
        <v>47</v>
      </c>
      <c r="AY1085" s="54" t="s">
        <v>47</v>
      </c>
      <c r="AZ1085" s="54" t="s">
        <v>47</v>
      </c>
    </row>
    <row r="1086" spans="1:52" ht="30" customHeight="1">
      <c r="A1086" s="60" t="s">
        <v>1366</v>
      </c>
      <c r="B1086" s="60" t="s">
        <v>1264</v>
      </c>
      <c r="C1086" s="60" t="s">
        <v>1265</v>
      </c>
      <c r="D1086" s="61">
        <v>0.01</v>
      </c>
      <c r="E1086" s="62"/>
      <c r="F1086" s="63"/>
      <c r="G1086" s="62"/>
      <c r="H1086" s="63"/>
      <c r="I1086" s="62"/>
      <c r="J1086" s="63"/>
      <c r="K1086" s="62"/>
      <c r="L1086" s="63"/>
      <c r="M1086" s="60" t="s">
        <v>1415</v>
      </c>
      <c r="N1086" s="54" t="s">
        <v>8242</v>
      </c>
      <c r="O1086" s="54" t="s">
        <v>9071</v>
      </c>
      <c r="P1086" s="54" t="s">
        <v>56</v>
      </c>
      <c r="Q1086" s="54" t="s">
        <v>56</v>
      </c>
      <c r="R1086" s="54" t="s">
        <v>55</v>
      </c>
      <c r="AV1086" s="54" t="s">
        <v>47</v>
      </c>
      <c r="AW1086" s="54" t="s">
        <v>9698</v>
      </c>
      <c r="AX1086" s="54" t="s">
        <v>47</v>
      </c>
      <c r="AY1086" s="54" t="s">
        <v>47</v>
      </c>
      <c r="AZ1086" s="54" t="s">
        <v>47</v>
      </c>
    </row>
    <row r="1087" spans="1:52" ht="30" customHeight="1">
      <c r="A1087" s="60" t="s">
        <v>1267</v>
      </c>
      <c r="B1087" s="60" t="s">
        <v>47</v>
      </c>
      <c r="C1087" s="60" t="s">
        <v>47</v>
      </c>
      <c r="D1087" s="61"/>
      <c r="E1087" s="62"/>
      <c r="F1087" s="63"/>
      <c r="G1087" s="62"/>
      <c r="H1087" s="63"/>
      <c r="I1087" s="62"/>
      <c r="J1087" s="63"/>
      <c r="K1087" s="62"/>
      <c r="L1087" s="63"/>
      <c r="M1087" s="60" t="s">
        <v>47</v>
      </c>
      <c r="N1087" s="54" t="s">
        <v>78</v>
      </c>
      <c r="O1087" s="54" t="s">
        <v>78</v>
      </c>
      <c r="P1087" s="54" t="s">
        <v>47</v>
      </c>
      <c r="Q1087" s="54" t="s">
        <v>47</v>
      </c>
      <c r="R1087" s="54" t="s">
        <v>47</v>
      </c>
      <c r="AV1087" s="54" t="s">
        <v>47</v>
      </c>
      <c r="AW1087" s="54" t="s">
        <v>47</v>
      </c>
      <c r="AX1087" s="54" t="s">
        <v>47</v>
      </c>
      <c r="AY1087" s="54" t="s">
        <v>47</v>
      </c>
      <c r="AZ1087" s="54" t="s">
        <v>47</v>
      </c>
    </row>
    <row r="1088" spans="1:52" ht="30" customHeight="1">
      <c r="A1088" s="61"/>
      <c r="B1088" s="61"/>
      <c r="C1088" s="61"/>
      <c r="D1088" s="61"/>
      <c r="E1088" s="62"/>
      <c r="F1088" s="63"/>
      <c r="G1088" s="62"/>
      <c r="H1088" s="63"/>
      <c r="I1088" s="62"/>
      <c r="J1088" s="63"/>
      <c r="K1088" s="62"/>
      <c r="L1088" s="63"/>
      <c r="M1088" s="61"/>
    </row>
    <row r="1089" spans="1:52" ht="30" customHeight="1">
      <c r="A1089" s="55" t="s">
        <v>1853</v>
      </c>
      <c r="B1089" s="56"/>
      <c r="C1089" s="56"/>
      <c r="D1089" s="56"/>
      <c r="E1089" s="57"/>
      <c r="F1089" s="58"/>
      <c r="G1089" s="57"/>
      <c r="H1089" s="58"/>
      <c r="I1089" s="57"/>
      <c r="J1089" s="58"/>
      <c r="K1089" s="57"/>
      <c r="L1089" s="58"/>
      <c r="M1089" s="59"/>
      <c r="N1089" s="54" t="s">
        <v>8895</v>
      </c>
    </row>
    <row r="1090" spans="1:52" ht="30" customHeight="1">
      <c r="A1090" s="60" t="s">
        <v>1856</v>
      </c>
      <c r="B1090" s="60" t="s">
        <v>1528</v>
      </c>
      <c r="C1090" s="60" t="s">
        <v>1265</v>
      </c>
      <c r="D1090" s="61">
        <v>2.5000000000000001E-2</v>
      </c>
      <c r="E1090" s="62"/>
      <c r="F1090" s="63"/>
      <c r="G1090" s="62"/>
      <c r="H1090" s="63"/>
      <c r="I1090" s="62"/>
      <c r="J1090" s="63"/>
      <c r="K1090" s="62"/>
      <c r="L1090" s="63"/>
      <c r="M1090" s="60" t="s">
        <v>1857</v>
      </c>
      <c r="N1090" s="54" t="s">
        <v>8895</v>
      </c>
      <c r="O1090" s="54" t="s">
        <v>9699</v>
      </c>
      <c r="P1090" s="54" t="s">
        <v>56</v>
      </c>
      <c r="Q1090" s="54" t="s">
        <v>56</v>
      </c>
      <c r="R1090" s="54" t="s">
        <v>55</v>
      </c>
      <c r="AV1090" s="54" t="s">
        <v>47</v>
      </c>
      <c r="AW1090" s="54" t="s">
        <v>9700</v>
      </c>
      <c r="AX1090" s="54" t="s">
        <v>47</v>
      </c>
      <c r="AY1090" s="54" t="s">
        <v>47</v>
      </c>
      <c r="AZ1090" s="54" t="s">
        <v>47</v>
      </c>
    </row>
    <row r="1091" spans="1:52" ht="30" customHeight="1">
      <c r="A1091" s="60" t="s">
        <v>1267</v>
      </c>
      <c r="B1091" s="60" t="s">
        <v>47</v>
      </c>
      <c r="C1091" s="60" t="s">
        <v>47</v>
      </c>
      <c r="D1091" s="61"/>
      <c r="E1091" s="62"/>
      <c r="F1091" s="63"/>
      <c r="G1091" s="62"/>
      <c r="H1091" s="63"/>
      <c r="I1091" s="62"/>
      <c r="J1091" s="63"/>
      <c r="K1091" s="62"/>
      <c r="L1091" s="63"/>
      <c r="M1091" s="60" t="s">
        <v>47</v>
      </c>
      <c r="N1091" s="54" t="s">
        <v>78</v>
      </c>
      <c r="O1091" s="54" t="s">
        <v>78</v>
      </c>
      <c r="P1091" s="54" t="s">
        <v>47</v>
      </c>
      <c r="Q1091" s="54" t="s">
        <v>47</v>
      </c>
      <c r="R1091" s="54" t="s">
        <v>47</v>
      </c>
      <c r="AV1091" s="54" t="s">
        <v>47</v>
      </c>
      <c r="AW1091" s="54" t="s">
        <v>47</v>
      </c>
      <c r="AX1091" s="54" t="s">
        <v>47</v>
      </c>
      <c r="AY1091" s="54" t="s">
        <v>47</v>
      </c>
      <c r="AZ1091" s="54" t="s">
        <v>47</v>
      </c>
    </row>
    <row r="1092" spans="1:52" ht="30" customHeight="1">
      <c r="A1092" s="61"/>
      <c r="B1092" s="61"/>
      <c r="C1092" s="61"/>
      <c r="D1092" s="61"/>
      <c r="E1092" s="62"/>
      <c r="F1092" s="63"/>
      <c r="G1092" s="62"/>
      <c r="H1092" s="63"/>
      <c r="I1092" s="62"/>
      <c r="J1092" s="63"/>
      <c r="K1092" s="62"/>
      <c r="L1092" s="63"/>
      <c r="M1092" s="61"/>
    </row>
    <row r="1093" spans="1:52" ht="30" customHeight="1">
      <c r="A1093" s="55" t="s">
        <v>1858</v>
      </c>
      <c r="B1093" s="56"/>
      <c r="C1093" s="56"/>
      <c r="D1093" s="56"/>
      <c r="E1093" s="57"/>
      <c r="F1093" s="58"/>
      <c r="G1093" s="57"/>
      <c r="H1093" s="58"/>
      <c r="I1093" s="57"/>
      <c r="J1093" s="58"/>
      <c r="K1093" s="57"/>
      <c r="L1093" s="58"/>
      <c r="M1093" s="59"/>
      <c r="N1093" s="54" t="s">
        <v>8252</v>
      </c>
    </row>
    <row r="1094" spans="1:52" ht="30" customHeight="1">
      <c r="A1094" s="60" t="s">
        <v>1859</v>
      </c>
      <c r="B1094" s="60" t="s">
        <v>1860</v>
      </c>
      <c r="C1094" s="60" t="s">
        <v>1259</v>
      </c>
      <c r="D1094" s="61">
        <v>1.4999999999999999E-2</v>
      </c>
      <c r="E1094" s="62"/>
      <c r="F1094" s="63"/>
      <c r="G1094" s="62"/>
      <c r="H1094" s="63"/>
      <c r="I1094" s="62"/>
      <c r="J1094" s="63"/>
      <c r="K1094" s="62"/>
      <c r="L1094" s="63"/>
      <c r="M1094" s="60" t="s">
        <v>1861</v>
      </c>
      <c r="N1094" s="54" t="s">
        <v>8252</v>
      </c>
      <c r="O1094" s="54" t="s">
        <v>9701</v>
      </c>
      <c r="P1094" s="54" t="s">
        <v>56</v>
      </c>
      <c r="Q1094" s="54" t="s">
        <v>56</v>
      </c>
      <c r="R1094" s="54" t="s">
        <v>55</v>
      </c>
      <c r="AV1094" s="54" t="s">
        <v>47</v>
      </c>
      <c r="AW1094" s="54" t="s">
        <v>9702</v>
      </c>
      <c r="AX1094" s="54" t="s">
        <v>47</v>
      </c>
      <c r="AY1094" s="54" t="s">
        <v>47</v>
      </c>
      <c r="AZ1094" s="54" t="s">
        <v>47</v>
      </c>
    </row>
    <row r="1095" spans="1:52" ht="30" customHeight="1">
      <c r="A1095" s="60" t="s">
        <v>1854</v>
      </c>
      <c r="B1095" s="60" t="s">
        <v>1806</v>
      </c>
      <c r="C1095" s="60" t="s">
        <v>53</v>
      </c>
      <c r="D1095" s="61">
        <v>1</v>
      </c>
      <c r="E1095" s="62"/>
      <c r="F1095" s="63"/>
      <c r="G1095" s="62"/>
      <c r="H1095" s="63"/>
      <c r="I1095" s="62"/>
      <c r="J1095" s="63"/>
      <c r="K1095" s="62"/>
      <c r="L1095" s="63"/>
      <c r="M1095" s="60" t="s">
        <v>1855</v>
      </c>
      <c r="N1095" s="54" t="s">
        <v>8252</v>
      </c>
      <c r="O1095" s="54" t="s">
        <v>8895</v>
      </c>
      <c r="P1095" s="54" t="s">
        <v>55</v>
      </c>
      <c r="Q1095" s="54" t="s">
        <v>56</v>
      </c>
      <c r="R1095" s="54" t="s">
        <v>56</v>
      </c>
      <c r="AV1095" s="54" t="s">
        <v>47</v>
      </c>
      <c r="AW1095" s="54" t="s">
        <v>9703</v>
      </c>
      <c r="AX1095" s="54" t="s">
        <v>47</v>
      </c>
      <c r="AY1095" s="54" t="s">
        <v>47</v>
      </c>
      <c r="AZ1095" s="54" t="s">
        <v>47</v>
      </c>
    </row>
    <row r="1096" spans="1:52" ht="30" customHeight="1">
      <c r="A1096" s="60" t="s">
        <v>1267</v>
      </c>
      <c r="B1096" s="60" t="s">
        <v>47</v>
      </c>
      <c r="C1096" s="60" t="s">
        <v>47</v>
      </c>
      <c r="D1096" s="61"/>
      <c r="E1096" s="62"/>
      <c r="F1096" s="63"/>
      <c r="G1096" s="62"/>
      <c r="H1096" s="63"/>
      <c r="I1096" s="62"/>
      <c r="J1096" s="63"/>
      <c r="K1096" s="62"/>
      <c r="L1096" s="63"/>
      <c r="M1096" s="60" t="s">
        <v>47</v>
      </c>
      <c r="N1096" s="54" t="s">
        <v>78</v>
      </c>
      <c r="O1096" s="54" t="s">
        <v>78</v>
      </c>
      <c r="P1096" s="54" t="s">
        <v>47</v>
      </c>
      <c r="Q1096" s="54" t="s">
        <v>47</v>
      </c>
      <c r="R1096" s="54" t="s">
        <v>47</v>
      </c>
      <c r="AV1096" s="54" t="s">
        <v>47</v>
      </c>
      <c r="AW1096" s="54" t="s">
        <v>47</v>
      </c>
      <c r="AX1096" s="54" t="s">
        <v>47</v>
      </c>
      <c r="AY1096" s="54" t="s">
        <v>47</v>
      </c>
      <c r="AZ1096" s="54" t="s">
        <v>47</v>
      </c>
    </row>
    <row r="1097" spans="1:52" ht="30" customHeight="1">
      <c r="A1097" s="61"/>
      <c r="B1097" s="61"/>
      <c r="C1097" s="61"/>
      <c r="D1097" s="61"/>
      <c r="E1097" s="62"/>
      <c r="F1097" s="63"/>
      <c r="G1097" s="62"/>
      <c r="H1097" s="63"/>
      <c r="I1097" s="62"/>
      <c r="J1097" s="63"/>
      <c r="K1097" s="62"/>
      <c r="L1097" s="63"/>
      <c r="M1097" s="61"/>
    </row>
    <row r="1098" spans="1:52" ht="30" customHeight="1">
      <c r="A1098" s="55" t="s">
        <v>1862</v>
      </c>
      <c r="B1098" s="56"/>
      <c r="C1098" s="56"/>
      <c r="D1098" s="56"/>
      <c r="E1098" s="57"/>
      <c r="F1098" s="58"/>
      <c r="G1098" s="57"/>
      <c r="H1098" s="58"/>
      <c r="I1098" s="57"/>
      <c r="J1098" s="58"/>
      <c r="K1098" s="57"/>
      <c r="L1098" s="58"/>
      <c r="M1098" s="59"/>
      <c r="N1098" s="54" t="s">
        <v>8556</v>
      </c>
    </row>
    <row r="1099" spans="1:52" ht="30" customHeight="1">
      <c r="A1099" s="60" t="s">
        <v>1859</v>
      </c>
      <c r="B1099" s="60" t="s">
        <v>1863</v>
      </c>
      <c r="C1099" s="60" t="s">
        <v>1259</v>
      </c>
      <c r="D1099" s="61">
        <v>0.03</v>
      </c>
      <c r="E1099" s="62"/>
      <c r="F1099" s="63"/>
      <c r="G1099" s="62"/>
      <c r="H1099" s="63"/>
      <c r="I1099" s="62"/>
      <c r="J1099" s="63"/>
      <c r="K1099" s="62"/>
      <c r="L1099" s="63"/>
      <c r="M1099" s="60" t="s">
        <v>1864</v>
      </c>
      <c r="N1099" s="54" t="s">
        <v>8556</v>
      </c>
      <c r="O1099" s="54" t="s">
        <v>9704</v>
      </c>
      <c r="P1099" s="54" t="s">
        <v>56</v>
      </c>
      <c r="Q1099" s="54" t="s">
        <v>56</v>
      </c>
      <c r="R1099" s="54" t="s">
        <v>55</v>
      </c>
      <c r="AV1099" s="54" t="s">
        <v>47</v>
      </c>
      <c r="AW1099" s="54" t="s">
        <v>9705</v>
      </c>
      <c r="AX1099" s="54" t="s">
        <v>47</v>
      </c>
      <c r="AY1099" s="54" t="s">
        <v>47</v>
      </c>
      <c r="AZ1099" s="54" t="s">
        <v>47</v>
      </c>
    </row>
    <row r="1100" spans="1:52" ht="30" customHeight="1">
      <c r="A1100" s="60" t="s">
        <v>1267</v>
      </c>
      <c r="B1100" s="60" t="s">
        <v>47</v>
      </c>
      <c r="C1100" s="60" t="s">
        <v>47</v>
      </c>
      <c r="D1100" s="61"/>
      <c r="E1100" s="62"/>
      <c r="F1100" s="63"/>
      <c r="G1100" s="62"/>
      <c r="H1100" s="63"/>
      <c r="I1100" s="62"/>
      <c r="J1100" s="63"/>
      <c r="K1100" s="62"/>
      <c r="L1100" s="63"/>
      <c r="M1100" s="60" t="s">
        <v>47</v>
      </c>
      <c r="N1100" s="54" t="s">
        <v>78</v>
      </c>
      <c r="O1100" s="54" t="s">
        <v>78</v>
      </c>
      <c r="P1100" s="54" t="s">
        <v>47</v>
      </c>
      <c r="Q1100" s="54" t="s">
        <v>47</v>
      </c>
      <c r="R1100" s="54" t="s">
        <v>47</v>
      </c>
      <c r="AV1100" s="54" t="s">
        <v>47</v>
      </c>
      <c r="AW1100" s="54" t="s">
        <v>47</v>
      </c>
      <c r="AX1100" s="54" t="s">
        <v>47</v>
      </c>
      <c r="AY1100" s="54" t="s">
        <v>47</v>
      </c>
      <c r="AZ1100" s="54" t="s">
        <v>47</v>
      </c>
    </row>
    <row r="1101" spans="1:52" ht="30" customHeight="1">
      <c r="A1101" s="61"/>
      <c r="B1101" s="61"/>
      <c r="C1101" s="61"/>
      <c r="D1101" s="61"/>
      <c r="E1101" s="62"/>
      <c r="F1101" s="63"/>
      <c r="G1101" s="62"/>
      <c r="H1101" s="63"/>
      <c r="I1101" s="62"/>
      <c r="J1101" s="63"/>
      <c r="K1101" s="62"/>
      <c r="L1101" s="63"/>
      <c r="M1101" s="61"/>
    </row>
    <row r="1102" spans="1:52" ht="30" customHeight="1">
      <c r="A1102" s="55" t="s">
        <v>1865</v>
      </c>
      <c r="B1102" s="56"/>
      <c r="C1102" s="56"/>
      <c r="D1102" s="56"/>
      <c r="E1102" s="57"/>
      <c r="F1102" s="58"/>
      <c r="G1102" s="57"/>
      <c r="H1102" s="58"/>
      <c r="I1102" s="57"/>
      <c r="J1102" s="58"/>
      <c r="K1102" s="57"/>
      <c r="L1102" s="58"/>
      <c r="M1102" s="59"/>
      <c r="N1102" s="54" t="s">
        <v>8560</v>
      </c>
    </row>
    <row r="1103" spans="1:52" ht="30" customHeight="1">
      <c r="A1103" s="60" t="s">
        <v>1859</v>
      </c>
      <c r="B1103" s="60" t="s">
        <v>1866</v>
      </c>
      <c r="C1103" s="60" t="s">
        <v>1259</v>
      </c>
      <c r="D1103" s="61">
        <v>9.6000000000000002E-2</v>
      </c>
      <c r="E1103" s="62"/>
      <c r="F1103" s="63"/>
      <c r="G1103" s="62"/>
      <c r="H1103" s="63"/>
      <c r="I1103" s="62"/>
      <c r="J1103" s="63"/>
      <c r="K1103" s="62"/>
      <c r="L1103" s="63"/>
      <c r="M1103" s="60" t="s">
        <v>1867</v>
      </c>
      <c r="N1103" s="54" t="s">
        <v>8560</v>
      </c>
      <c r="O1103" s="54" t="s">
        <v>9706</v>
      </c>
      <c r="P1103" s="54" t="s">
        <v>56</v>
      </c>
      <c r="Q1103" s="54" t="s">
        <v>56</v>
      </c>
      <c r="R1103" s="54" t="s">
        <v>55</v>
      </c>
      <c r="AV1103" s="54" t="s">
        <v>47</v>
      </c>
      <c r="AW1103" s="54" t="s">
        <v>9707</v>
      </c>
      <c r="AX1103" s="54" t="s">
        <v>47</v>
      </c>
      <c r="AY1103" s="54" t="s">
        <v>47</v>
      </c>
      <c r="AZ1103" s="54" t="s">
        <v>47</v>
      </c>
    </row>
    <row r="1104" spans="1:52" ht="30" customHeight="1">
      <c r="A1104" s="60" t="s">
        <v>1267</v>
      </c>
      <c r="B1104" s="60" t="s">
        <v>47</v>
      </c>
      <c r="C1104" s="60" t="s">
        <v>47</v>
      </c>
      <c r="D1104" s="61"/>
      <c r="E1104" s="62"/>
      <c r="F1104" s="63"/>
      <c r="G1104" s="62"/>
      <c r="H1104" s="63"/>
      <c r="I1104" s="62"/>
      <c r="J1104" s="63"/>
      <c r="K1104" s="62"/>
      <c r="L1104" s="63"/>
      <c r="M1104" s="60" t="s">
        <v>47</v>
      </c>
      <c r="N1104" s="54" t="s">
        <v>78</v>
      </c>
      <c r="O1104" s="54" t="s">
        <v>78</v>
      </c>
      <c r="P1104" s="54" t="s">
        <v>47</v>
      </c>
      <c r="Q1104" s="54" t="s">
        <v>47</v>
      </c>
      <c r="R1104" s="54" t="s">
        <v>47</v>
      </c>
      <c r="AV1104" s="54" t="s">
        <v>47</v>
      </c>
      <c r="AW1104" s="54" t="s">
        <v>47</v>
      </c>
      <c r="AX1104" s="54" t="s">
        <v>47</v>
      </c>
      <c r="AY1104" s="54" t="s">
        <v>47</v>
      </c>
      <c r="AZ1104" s="54" t="s">
        <v>47</v>
      </c>
    </row>
    <row r="1105" spans="1:52" ht="30" customHeight="1">
      <c r="A1105" s="61"/>
      <c r="B1105" s="61"/>
      <c r="C1105" s="61"/>
      <c r="D1105" s="61"/>
      <c r="E1105" s="62"/>
      <c r="F1105" s="63"/>
      <c r="G1105" s="62"/>
      <c r="H1105" s="63"/>
      <c r="I1105" s="62"/>
      <c r="J1105" s="63"/>
      <c r="K1105" s="62"/>
      <c r="L1105" s="63"/>
      <c r="M1105" s="61"/>
    </row>
    <row r="1106" spans="1:52" ht="30" customHeight="1">
      <c r="A1106" s="55" t="s">
        <v>1868</v>
      </c>
      <c r="B1106" s="56"/>
      <c r="C1106" s="56"/>
      <c r="D1106" s="56"/>
      <c r="E1106" s="57"/>
      <c r="F1106" s="58"/>
      <c r="G1106" s="57"/>
      <c r="H1106" s="58"/>
      <c r="I1106" s="57"/>
      <c r="J1106" s="58"/>
      <c r="K1106" s="57"/>
      <c r="L1106" s="58"/>
      <c r="M1106" s="59"/>
      <c r="N1106" s="54" t="s">
        <v>8562</v>
      </c>
    </row>
    <row r="1107" spans="1:52" ht="30" customHeight="1">
      <c r="A1107" s="60" t="s">
        <v>870</v>
      </c>
      <c r="B1107" s="60" t="s">
        <v>47</v>
      </c>
      <c r="C1107" s="60" t="s">
        <v>53</v>
      </c>
      <c r="D1107" s="61">
        <v>1</v>
      </c>
      <c r="E1107" s="62"/>
      <c r="F1107" s="63"/>
      <c r="G1107" s="62"/>
      <c r="H1107" s="63"/>
      <c r="I1107" s="62"/>
      <c r="J1107" s="63"/>
      <c r="K1107" s="62"/>
      <c r="L1107" s="63"/>
      <c r="M1107" s="60" t="s">
        <v>1869</v>
      </c>
      <c r="N1107" s="54" t="s">
        <v>8562</v>
      </c>
      <c r="O1107" s="54" t="s">
        <v>9708</v>
      </c>
      <c r="P1107" s="54" t="s">
        <v>56</v>
      </c>
      <c r="Q1107" s="54" t="s">
        <v>56</v>
      </c>
      <c r="R1107" s="54" t="s">
        <v>55</v>
      </c>
      <c r="AV1107" s="54" t="s">
        <v>47</v>
      </c>
      <c r="AW1107" s="54" t="s">
        <v>9709</v>
      </c>
      <c r="AX1107" s="54" t="s">
        <v>47</v>
      </c>
      <c r="AY1107" s="54" t="s">
        <v>47</v>
      </c>
      <c r="AZ1107" s="54" t="s">
        <v>47</v>
      </c>
    </row>
    <row r="1108" spans="1:52" ht="30" customHeight="1">
      <c r="A1108" s="60" t="s">
        <v>1267</v>
      </c>
      <c r="B1108" s="60" t="s">
        <v>47</v>
      </c>
      <c r="C1108" s="60" t="s">
        <v>47</v>
      </c>
      <c r="D1108" s="61"/>
      <c r="E1108" s="62"/>
      <c r="F1108" s="63"/>
      <c r="G1108" s="62"/>
      <c r="H1108" s="63"/>
      <c r="I1108" s="62"/>
      <c r="J1108" s="63"/>
      <c r="K1108" s="62"/>
      <c r="L1108" s="63"/>
      <c r="M1108" s="60" t="s">
        <v>47</v>
      </c>
      <c r="N1108" s="54" t="s">
        <v>78</v>
      </c>
      <c r="O1108" s="54" t="s">
        <v>78</v>
      </c>
      <c r="P1108" s="54" t="s">
        <v>47</v>
      </c>
      <c r="Q1108" s="54" t="s">
        <v>47</v>
      </c>
      <c r="R1108" s="54" t="s">
        <v>47</v>
      </c>
      <c r="AV1108" s="54" t="s">
        <v>47</v>
      </c>
      <c r="AW1108" s="54" t="s">
        <v>47</v>
      </c>
      <c r="AX1108" s="54" t="s">
        <v>47</v>
      </c>
      <c r="AY1108" s="54" t="s">
        <v>47</v>
      </c>
      <c r="AZ1108" s="54" t="s">
        <v>47</v>
      </c>
    </row>
    <row r="1109" spans="1:52" ht="30" customHeight="1">
      <c r="A1109" s="61"/>
      <c r="B1109" s="61"/>
      <c r="C1109" s="61"/>
      <c r="D1109" s="61"/>
      <c r="E1109" s="62"/>
      <c r="F1109" s="63"/>
      <c r="G1109" s="62"/>
      <c r="H1109" s="63"/>
      <c r="I1109" s="62"/>
      <c r="J1109" s="63"/>
      <c r="K1109" s="62"/>
      <c r="L1109" s="63"/>
      <c r="M1109" s="61"/>
    </row>
    <row r="1110" spans="1:52" ht="30" customHeight="1">
      <c r="A1110" s="55" t="s">
        <v>1870</v>
      </c>
      <c r="B1110" s="56"/>
      <c r="C1110" s="56"/>
      <c r="D1110" s="56"/>
      <c r="E1110" s="57"/>
      <c r="F1110" s="58"/>
      <c r="G1110" s="57"/>
      <c r="H1110" s="58"/>
      <c r="I1110" s="57"/>
      <c r="J1110" s="58"/>
      <c r="K1110" s="57"/>
      <c r="L1110" s="58"/>
      <c r="M1110" s="59"/>
      <c r="N1110" s="54" t="s">
        <v>8254</v>
      </c>
    </row>
    <row r="1111" spans="1:52" ht="30" customHeight="1">
      <c r="A1111" s="60" t="s">
        <v>1859</v>
      </c>
      <c r="B1111" s="60" t="s">
        <v>1863</v>
      </c>
      <c r="C1111" s="60" t="s">
        <v>1259</v>
      </c>
      <c r="D1111" s="61">
        <v>0.06</v>
      </c>
      <c r="E1111" s="62"/>
      <c r="F1111" s="63"/>
      <c r="G1111" s="62"/>
      <c r="H1111" s="63"/>
      <c r="I1111" s="62"/>
      <c r="J1111" s="63"/>
      <c r="K1111" s="62"/>
      <c r="L1111" s="63"/>
      <c r="M1111" s="60" t="s">
        <v>1864</v>
      </c>
      <c r="N1111" s="54" t="s">
        <v>8254</v>
      </c>
      <c r="O1111" s="54" t="s">
        <v>9704</v>
      </c>
      <c r="P1111" s="54" t="s">
        <v>56</v>
      </c>
      <c r="Q1111" s="54" t="s">
        <v>56</v>
      </c>
      <c r="R1111" s="54" t="s">
        <v>55</v>
      </c>
      <c r="AV1111" s="54" t="s">
        <v>47</v>
      </c>
      <c r="AW1111" s="54" t="s">
        <v>9710</v>
      </c>
      <c r="AX1111" s="54" t="s">
        <v>47</v>
      </c>
      <c r="AY1111" s="54" t="s">
        <v>47</v>
      </c>
      <c r="AZ1111" s="54" t="s">
        <v>47</v>
      </c>
    </row>
    <row r="1112" spans="1:52" ht="30" customHeight="1">
      <c r="A1112" s="60" t="s">
        <v>1854</v>
      </c>
      <c r="B1112" s="60" t="s">
        <v>1806</v>
      </c>
      <c r="C1112" s="60" t="s">
        <v>53</v>
      </c>
      <c r="D1112" s="61">
        <v>1</v>
      </c>
      <c r="E1112" s="62"/>
      <c r="F1112" s="63"/>
      <c r="G1112" s="62"/>
      <c r="H1112" s="63"/>
      <c r="I1112" s="62"/>
      <c r="J1112" s="63"/>
      <c r="K1112" s="62"/>
      <c r="L1112" s="63"/>
      <c r="M1112" s="60" t="s">
        <v>1855</v>
      </c>
      <c r="N1112" s="54" t="s">
        <v>8254</v>
      </c>
      <c r="O1112" s="54" t="s">
        <v>8895</v>
      </c>
      <c r="P1112" s="54" t="s">
        <v>55</v>
      </c>
      <c r="Q1112" s="54" t="s">
        <v>56</v>
      </c>
      <c r="R1112" s="54" t="s">
        <v>56</v>
      </c>
      <c r="AV1112" s="54" t="s">
        <v>47</v>
      </c>
      <c r="AW1112" s="54" t="s">
        <v>9711</v>
      </c>
      <c r="AX1112" s="54" t="s">
        <v>47</v>
      </c>
      <c r="AY1112" s="54" t="s">
        <v>47</v>
      </c>
      <c r="AZ1112" s="54" t="s">
        <v>47</v>
      </c>
    </row>
    <row r="1113" spans="1:52" ht="30" customHeight="1">
      <c r="A1113" s="60" t="s">
        <v>1267</v>
      </c>
      <c r="B1113" s="60" t="s">
        <v>47</v>
      </c>
      <c r="C1113" s="60" t="s">
        <v>47</v>
      </c>
      <c r="D1113" s="61"/>
      <c r="E1113" s="62"/>
      <c r="F1113" s="63"/>
      <c r="G1113" s="62"/>
      <c r="H1113" s="63"/>
      <c r="I1113" s="62"/>
      <c r="J1113" s="63"/>
      <c r="K1113" s="62"/>
      <c r="L1113" s="63"/>
      <c r="M1113" s="60" t="s">
        <v>47</v>
      </c>
      <c r="N1113" s="54" t="s">
        <v>78</v>
      </c>
      <c r="O1113" s="54" t="s">
        <v>78</v>
      </c>
      <c r="P1113" s="54" t="s">
        <v>47</v>
      </c>
      <c r="Q1113" s="54" t="s">
        <v>47</v>
      </c>
      <c r="R1113" s="54" t="s">
        <v>47</v>
      </c>
      <c r="AV1113" s="54" t="s">
        <v>47</v>
      </c>
      <c r="AW1113" s="54" t="s">
        <v>47</v>
      </c>
      <c r="AX1113" s="54" t="s">
        <v>47</v>
      </c>
      <c r="AY1113" s="54" t="s">
        <v>47</v>
      </c>
      <c r="AZ1113" s="54" t="s">
        <v>47</v>
      </c>
    </row>
    <row r="1114" spans="1:52" ht="30" customHeight="1">
      <c r="A1114" s="61"/>
      <c r="B1114" s="61"/>
      <c r="C1114" s="61"/>
      <c r="D1114" s="61"/>
      <c r="E1114" s="62"/>
      <c r="F1114" s="63"/>
      <c r="G1114" s="62"/>
      <c r="H1114" s="63"/>
      <c r="I1114" s="62"/>
      <c r="J1114" s="63"/>
      <c r="K1114" s="62"/>
      <c r="L1114" s="63"/>
      <c r="M1114" s="61"/>
    </row>
    <row r="1115" spans="1:52" ht="30" customHeight="1">
      <c r="A1115" s="55" t="s">
        <v>1871</v>
      </c>
      <c r="B1115" s="56"/>
      <c r="C1115" s="56"/>
      <c r="D1115" s="56"/>
      <c r="E1115" s="57"/>
      <c r="F1115" s="58"/>
      <c r="G1115" s="57"/>
      <c r="H1115" s="58"/>
      <c r="I1115" s="57"/>
      <c r="J1115" s="58"/>
      <c r="K1115" s="57"/>
      <c r="L1115" s="58"/>
      <c r="M1115" s="59"/>
      <c r="N1115" s="54" t="s">
        <v>8896</v>
      </c>
    </row>
    <row r="1116" spans="1:52" ht="30" customHeight="1">
      <c r="A1116" s="60" t="s">
        <v>1859</v>
      </c>
      <c r="B1116" s="60" t="s">
        <v>1872</v>
      </c>
      <c r="C1116" s="60" t="s">
        <v>1259</v>
      </c>
      <c r="D1116" s="61">
        <v>0.06</v>
      </c>
      <c r="E1116" s="62"/>
      <c r="F1116" s="63"/>
      <c r="G1116" s="62"/>
      <c r="H1116" s="63"/>
      <c r="I1116" s="62"/>
      <c r="J1116" s="63"/>
      <c r="K1116" s="62"/>
      <c r="L1116" s="63"/>
      <c r="M1116" s="60" t="s">
        <v>1873</v>
      </c>
      <c r="N1116" s="54" t="s">
        <v>8896</v>
      </c>
      <c r="O1116" s="54" t="s">
        <v>9712</v>
      </c>
      <c r="P1116" s="54" t="s">
        <v>56</v>
      </c>
      <c r="Q1116" s="54" t="s">
        <v>56</v>
      </c>
      <c r="R1116" s="54" t="s">
        <v>55</v>
      </c>
      <c r="AV1116" s="54" t="s">
        <v>47</v>
      </c>
      <c r="AW1116" s="54" t="s">
        <v>9713</v>
      </c>
      <c r="AX1116" s="54" t="s">
        <v>47</v>
      </c>
      <c r="AY1116" s="54" t="s">
        <v>47</v>
      </c>
      <c r="AZ1116" s="54" t="s">
        <v>47</v>
      </c>
    </row>
    <row r="1117" spans="1:52" ht="30" customHeight="1">
      <c r="A1117" s="60" t="s">
        <v>1854</v>
      </c>
      <c r="B1117" s="60" t="s">
        <v>1806</v>
      </c>
      <c r="C1117" s="60" t="s">
        <v>53</v>
      </c>
      <c r="D1117" s="61">
        <v>1</v>
      </c>
      <c r="E1117" s="62"/>
      <c r="F1117" s="63"/>
      <c r="G1117" s="62"/>
      <c r="H1117" s="63"/>
      <c r="I1117" s="62"/>
      <c r="J1117" s="63"/>
      <c r="K1117" s="62"/>
      <c r="L1117" s="63"/>
      <c r="M1117" s="60" t="s">
        <v>1855</v>
      </c>
      <c r="N1117" s="54" t="s">
        <v>8896</v>
      </c>
      <c r="O1117" s="54" t="s">
        <v>8895</v>
      </c>
      <c r="P1117" s="54" t="s">
        <v>55</v>
      </c>
      <c r="Q1117" s="54" t="s">
        <v>56</v>
      </c>
      <c r="R1117" s="54" t="s">
        <v>56</v>
      </c>
      <c r="AV1117" s="54" t="s">
        <v>47</v>
      </c>
      <c r="AW1117" s="54" t="s">
        <v>9714</v>
      </c>
      <c r="AX1117" s="54" t="s">
        <v>47</v>
      </c>
      <c r="AY1117" s="54" t="s">
        <v>47</v>
      </c>
      <c r="AZ1117" s="54" t="s">
        <v>47</v>
      </c>
    </row>
    <row r="1118" spans="1:52" ht="30" customHeight="1">
      <c r="A1118" s="60" t="s">
        <v>1267</v>
      </c>
      <c r="B1118" s="60" t="s">
        <v>47</v>
      </c>
      <c r="C1118" s="60" t="s">
        <v>47</v>
      </c>
      <c r="D1118" s="61"/>
      <c r="E1118" s="62"/>
      <c r="F1118" s="63"/>
      <c r="G1118" s="62"/>
      <c r="H1118" s="63"/>
      <c r="I1118" s="62"/>
      <c r="J1118" s="63"/>
      <c r="K1118" s="62"/>
      <c r="L1118" s="63"/>
      <c r="M1118" s="60" t="s">
        <v>47</v>
      </c>
      <c r="N1118" s="54" t="s">
        <v>78</v>
      </c>
      <c r="O1118" s="54" t="s">
        <v>78</v>
      </c>
      <c r="P1118" s="54" t="s">
        <v>47</v>
      </c>
      <c r="Q1118" s="54" t="s">
        <v>47</v>
      </c>
      <c r="R1118" s="54" t="s">
        <v>47</v>
      </c>
      <c r="AV1118" s="54" t="s">
        <v>47</v>
      </c>
      <c r="AW1118" s="54" t="s">
        <v>47</v>
      </c>
      <c r="AX1118" s="54" t="s">
        <v>47</v>
      </c>
      <c r="AY1118" s="54" t="s">
        <v>47</v>
      </c>
      <c r="AZ1118" s="54" t="s">
        <v>47</v>
      </c>
    </row>
    <row r="1119" spans="1:52" ht="30" customHeight="1">
      <c r="A1119" s="61"/>
      <c r="B1119" s="61"/>
      <c r="C1119" s="61"/>
      <c r="D1119" s="61"/>
      <c r="E1119" s="62"/>
      <c r="F1119" s="63"/>
      <c r="G1119" s="62"/>
      <c r="H1119" s="63"/>
      <c r="I1119" s="62"/>
      <c r="J1119" s="63"/>
      <c r="K1119" s="62"/>
      <c r="L1119" s="63"/>
      <c r="M1119" s="61"/>
    </row>
    <row r="1120" spans="1:52" ht="30" customHeight="1">
      <c r="A1120" s="55" t="s">
        <v>1874</v>
      </c>
      <c r="B1120" s="56"/>
      <c r="C1120" s="56"/>
      <c r="D1120" s="56"/>
      <c r="E1120" s="57"/>
      <c r="F1120" s="58"/>
      <c r="G1120" s="57"/>
      <c r="H1120" s="58"/>
      <c r="I1120" s="57"/>
      <c r="J1120" s="58"/>
      <c r="K1120" s="57"/>
      <c r="L1120" s="58"/>
      <c r="M1120" s="59"/>
      <c r="N1120" s="54" t="s">
        <v>8897</v>
      </c>
    </row>
    <row r="1121" spans="1:52" ht="30" customHeight="1">
      <c r="A1121" s="60" t="s">
        <v>1859</v>
      </c>
      <c r="B1121" s="60" t="s">
        <v>1872</v>
      </c>
      <c r="C1121" s="60" t="s">
        <v>1259</v>
      </c>
      <c r="D1121" s="61">
        <v>0.13500000000000001</v>
      </c>
      <c r="E1121" s="62"/>
      <c r="F1121" s="63"/>
      <c r="G1121" s="62"/>
      <c r="H1121" s="63"/>
      <c r="I1121" s="62"/>
      <c r="J1121" s="63"/>
      <c r="K1121" s="62"/>
      <c r="L1121" s="63"/>
      <c r="M1121" s="60" t="s">
        <v>1873</v>
      </c>
      <c r="N1121" s="54" t="s">
        <v>8897</v>
      </c>
      <c r="O1121" s="54" t="s">
        <v>9712</v>
      </c>
      <c r="P1121" s="54" t="s">
        <v>56</v>
      </c>
      <c r="Q1121" s="54" t="s">
        <v>56</v>
      </c>
      <c r="R1121" s="54" t="s">
        <v>55</v>
      </c>
      <c r="AV1121" s="54" t="s">
        <v>47</v>
      </c>
      <c r="AW1121" s="54" t="s">
        <v>9715</v>
      </c>
      <c r="AX1121" s="54" t="s">
        <v>47</v>
      </c>
      <c r="AY1121" s="54" t="s">
        <v>47</v>
      </c>
      <c r="AZ1121" s="54" t="s">
        <v>47</v>
      </c>
    </row>
    <row r="1122" spans="1:52" ht="30" customHeight="1">
      <c r="A1122" s="60" t="s">
        <v>1854</v>
      </c>
      <c r="B1122" s="60" t="s">
        <v>1806</v>
      </c>
      <c r="C1122" s="60" t="s">
        <v>53</v>
      </c>
      <c r="D1122" s="61">
        <v>1</v>
      </c>
      <c r="E1122" s="62"/>
      <c r="F1122" s="63"/>
      <c r="G1122" s="62"/>
      <c r="H1122" s="63"/>
      <c r="I1122" s="62"/>
      <c r="J1122" s="63"/>
      <c r="K1122" s="62"/>
      <c r="L1122" s="63"/>
      <c r="M1122" s="60" t="s">
        <v>1855</v>
      </c>
      <c r="N1122" s="54" t="s">
        <v>8897</v>
      </c>
      <c r="O1122" s="54" t="s">
        <v>8895</v>
      </c>
      <c r="P1122" s="54" t="s">
        <v>55</v>
      </c>
      <c r="Q1122" s="54" t="s">
        <v>56</v>
      </c>
      <c r="R1122" s="54" t="s">
        <v>56</v>
      </c>
      <c r="AV1122" s="54" t="s">
        <v>47</v>
      </c>
      <c r="AW1122" s="54" t="s">
        <v>9716</v>
      </c>
      <c r="AX1122" s="54" t="s">
        <v>47</v>
      </c>
      <c r="AY1122" s="54" t="s">
        <v>47</v>
      </c>
      <c r="AZ1122" s="54" t="s">
        <v>47</v>
      </c>
    </row>
    <row r="1123" spans="1:52" ht="30" customHeight="1">
      <c r="A1123" s="60" t="s">
        <v>1267</v>
      </c>
      <c r="B1123" s="60" t="s">
        <v>47</v>
      </c>
      <c r="C1123" s="60" t="s">
        <v>47</v>
      </c>
      <c r="D1123" s="61"/>
      <c r="E1123" s="62"/>
      <c r="F1123" s="63"/>
      <c r="G1123" s="62"/>
      <c r="H1123" s="63"/>
      <c r="I1123" s="62"/>
      <c r="J1123" s="63"/>
      <c r="K1123" s="62"/>
      <c r="L1123" s="63"/>
      <c r="M1123" s="60" t="s">
        <v>47</v>
      </c>
      <c r="N1123" s="54" t="s">
        <v>78</v>
      </c>
      <c r="O1123" s="54" t="s">
        <v>78</v>
      </c>
      <c r="P1123" s="54" t="s">
        <v>47</v>
      </c>
      <c r="Q1123" s="54" t="s">
        <v>47</v>
      </c>
      <c r="R1123" s="54" t="s">
        <v>47</v>
      </c>
      <c r="AV1123" s="54" t="s">
        <v>47</v>
      </c>
      <c r="AW1123" s="54" t="s">
        <v>47</v>
      </c>
      <c r="AX1123" s="54" t="s">
        <v>47</v>
      </c>
      <c r="AY1123" s="54" t="s">
        <v>47</v>
      </c>
      <c r="AZ1123" s="54" t="s">
        <v>47</v>
      </c>
    </row>
    <row r="1124" spans="1:52" ht="30" customHeight="1">
      <c r="A1124" s="61"/>
      <c r="B1124" s="61"/>
      <c r="C1124" s="61"/>
      <c r="D1124" s="61"/>
      <c r="E1124" s="62"/>
      <c r="F1124" s="63"/>
      <c r="G1124" s="62"/>
      <c r="H1124" s="63"/>
      <c r="I1124" s="62"/>
      <c r="J1124" s="63"/>
      <c r="K1124" s="62"/>
      <c r="L1124" s="63"/>
      <c r="M1124" s="61"/>
    </row>
    <row r="1125" spans="1:52" ht="30" customHeight="1">
      <c r="A1125" s="55" t="s">
        <v>1875</v>
      </c>
      <c r="B1125" s="56"/>
      <c r="C1125" s="56"/>
      <c r="D1125" s="56"/>
      <c r="E1125" s="57"/>
      <c r="F1125" s="58"/>
      <c r="G1125" s="57"/>
      <c r="H1125" s="58"/>
      <c r="I1125" s="57"/>
      <c r="J1125" s="58"/>
      <c r="K1125" s="57"/>
      <c r="L1125" s="58"/>
      <c r="M1125" s="59"/>
      <c r="N1125" s="54" t="s">
        <v>8898</v>
      </c>
    </row>
    <row r="1126" spans="1:52" ht="30" customHeight="1">
      <c r="A1126" s="60" t="s">
        <v>1876</v>
      </c>
      <c r="B1126" s="60" t="s">
        <v>1264</v>
      </c>
      <c r="C1126" s="60" t="s">
        <v>1265</v>
      </c>
      <c r="D1126" s="61">
        <v>5.0000000000000001E-3</v>
      </c>
      <c r="E1126" s="62"/>
      <c r="F1126" s="63"/>
      <c r="G1126" s="62"/>
      <c r="H1126" s="63"/>
      <c r="I1126" s="62"/>
      <c r="J1126" s="63"/>
      <c r="K1126" s="62"/>
      <c r="L1126" s="63"/>
      <c r="M1126" s="60" t="s">
        <v>1877</v>
      </c>
      <c r="N1126" s="54" t="s">
        <v>8898</v>
      </c>
      <c r="O1126" s="54" t="s">
        <v>9717</v>
      </c>
      <c r="P1126" s="54" t="s">
        <v>56</v>
      </c>
      <c r="Q1126" s="54" t="s">
        <v>56</v>
      </c>
      <c r="R1126" s="54" t="s">
        <v>55</v>
      </c>
      <c r="V1126" s="50">
        <v>1</v>
      </c>
      <c r="AV1126" s="54" t="s">
        <v>47</v>
      </c>
      <c r="AW1126" s="54" t="s">
        <v>9718</v>
      </c>
      <c r="AX1126" s="54" t="s">
        <v>47</v>
      </c>
      <c r="AY1126" s="54" t="s">
        <v>47</v>
      </c>
      <c r="AZ1126" s="54" t="s">
        <v>47</v>
      </c>
    </row>
    <row r="1127" spans="1:52" ht="30" customHeight="1">
      <c r="A1127" s="60" t="s">
        <v>1366</v>
      </c>
      <c r="B1127" s="60" t="s">
        <v>1264</v>
      </c>
      <c r="C1127" s="60" t="s">
        <v>1265</v>
      </c>
      <c r="D1127" s="61">
        <v>1E-3</v>
      </c>
      <c r="E1127" s="62"/>
      <c r="F1127" s="63"/>
      <c r="G1127" s="62"/>
      <c r="H1127" s="63"/>
      <c r="I1127" s="62"/>
      <c r="J1127" s="63"/>
      <c r="K1127" s="62"/>
      <c r="L1127" s="63"/>
      <c r="M1127" s="60" t="s">
        <v>1415</v>
      </c>
      <c r="N1127" s="54" t="s">
        <v>8898</v>
      </c>
      <c r="O1127" s="54" t="s">
        <v>9071</v>
      </c>
      <c r="P1127" s="54" t="s">
        <v>56</v>
      </c>
      <c r="Q1127" s="54" t="s">
        <v>56</v>
      </c>
      <c r="R1127" s="54" t="s">
        <v>55</v>
      </c>
      <c r="V1127" s="50">
        <v>1</v>
      </c>
      <c r="AV1127" s="54" t="s">
        <v>47</v>
      </c>
      <c r="AW1127" s="54" t="s">
        <v>9719</v>
      </c>
      <c r="AX1127" s="54" t="s">
        <v>47</v>
      </c>
      <c r="AY1127" s="54" t="s">
        <v>47</v>
      </c>
      <c r="AZ1127" s="54" t="s">
        <v>47</v>
      </c>
    </row>
    <row r="1128" spans="1:52" ht="30" customHeight="1">
      <c r="A1128" s="60" t="s">
        <v>1367</v>
      </c>
      <c r="B1128" s="60" t="s">
        <v>1368</v>
      </c>
      <c r="C1128" s="60" t="s">
        <v>352</v>
      </c>
      <c r="D1128" s="61">
        <v>1</v>
      </c>
      <c r="E1128" s="62"/>
      <c r="F1128" s="63"/>
      <c r="G1128" s="62"/>
      <c r="H1128" s="63"/>
      <c r="I1128" s="62"/>
      <c r="J1128" s="63"/>
      <c r="K1128" s="62"/>
      <c r="L1128" s="63"/>
      <c r="M1128" s="60" t="s">
        <v>47</v>
      </c>
      <c r="N1128" s="54" t="s">
        <v>8898</v>
      </c>
      <c r="O1128" s="54" t="s">
        <v>8795</v>
      </c>
      <c r="P1128" s="54" t="s">
        <v>56</v>
      </c>
      <c r="Q1128" s="54" t="s">
        <v>56</v>
      </c>
      <c r="R1128" s="54" t="s">
        <v>56</v>
      </c>
      <c r="S1128" s="50">
        <v>1</v>
      </c>
      <c r="T1128" s="50">
        <v>2</v>
      </c>
      <c r="U1128" s="50">
        <v>0.02</v>
      </c>
      <c r="AV1128" s="54" t="s">
        <v>47</v>
      </c>
      <c r="AW1128" s="54" t="s">
        <v>9720</v>
      </c>
      <c r="AX1128" s="54" t="s">
        <v>47</v>
      </c>
      <c r="AY1128" s="54" t="s">
        <v>47</v>
      </c>
      <c r="AZ1128" s="54" t="s">
        <v>47</v>
      </c>
    </row>
    <row r="1129" spans="1:52" ht="30" customHeight="1">
      <c r="A1129" s="60" t="s">
        <v>1321</v>
      </c>
      <c r="B1129" s="60" t="s">
        <v>1322</v>
      </c>
      <c r="C1129" s="60" t="s">
        <v>1254</v>
      </c>
      <c r="D1129" s="61">
        <v>1.7000000000000001E-2</v>
      </c>
      <c r="E1129" s="62"/>
      <c r="F1129" s="63"/>
      <c r="G1129" s="62"/>
      <c r="H1129" s="63"/>
      <c r="I1129" s="62"/>
      <c r="J1129" s="63"/>
      <c r="K1129" s="62"/>
      <c r="L1129" s="63"/>
      <c r="M1129" s="60" t="s">
        <v>1323</v>
      </c>
      <c r="N1129" s="54" t="s">
        <v>8898</v>
      </c>
      <c r="O1129" s="54" t="s">
        <v>8846</v>
      </c>
      <c r="P1129" s="54" t="s">
        <v>55</v>
      </c>
      <c r="Q1129" s="54" t="s">
        <v>56</v>
      </c>
      <c r="R1129" s="54" t="s">
        <v>56</v>
      </c>
      <c r="AV1129" s="54" t="s">
        <v>47</v>
      </c>
      <c r="AW1129" s="54" t="s">
        <v>9721</v>
      </c>
      <c r="AX1129" s="54" t="s">
        <v>47</v>
      </c>
      <c r="AY1129" s="54" t="s">
        <v>47</v>
      </c>
      <c r="AZ1129" s="54" t="s">
        <v>47</v>
      </c>
    </row>
    <row r="1130" spans="1:52" ht="30" customHeight="1">
      <c r="A1130" s="60" t="s">
        <v>1267</v>
      </c>
      <c r="B1130" s="60" t="s">
        <v>47</v>
      </c>
      <c r="C1130" s="60" t="s">
        <v>47</v>
      </c>
      <c r="D1130" s="61"/>
      <c r="E1130" s="62"/>
      <c r="F1130" s="63"/>
      <c r="G1130" s="62"/>
      <c r="H1130" s="63"/>
      <c r="I1130" s="62"/>
      <c r="J1130" s="63"/>
      <c r="K1130" s="62"/>
      <c r="L1130" s="63"/>
      <c r="M1130" s="60" t="s">
        <v>47</v>
      </c>
      <c r="N1130" s="54" t="s">
        <v>78</v>
      </c>
      <c r="O1130" s="54" t="s">
        <v>78</v>
      </c>
      <c r="P1130" s="54" t="s">
        <v>47</v>
      </c>
      <c r="Q1130" s="54" t="s">
        <v>47</v>
      </c>
      <c r="R1130" s="54" t="s">
        <v>47</v>
      </c>
      <c r="AV1130" s="54" t="s">
        <v>47</v>
      </c>
      <c r="AW1130" s="54" t="s">
        <v>47</v>
      </c>
      <c r="AX1130" s="54" t="s">
        <v>47</v>
      </c>
      <c r="AY1130" s="54" t="s">
        <v>47</v>
      </c>
      <c r="AZ1130" s="54" t="s">
        <v>47</v>
      </c>
    </row>
    <row r="1131" spans="1:52" ht="30" customHeight="1">
      <c r="A1131" s="61"/>
      <c r="B1131" s="61"/>
      <c r="C1131" s="61"/>
      <c r="D1131" s="61"/>
      <c r="E1131" s="62"/>
      <c r="F1131" s="63"/>
      <c r="G1131" s="62"/>
      <c r="H1131" s="63"/>
      <c r="I1131" s="62"/>
      <c r="J1131" s="63"/>
      <c r="K1131" s="62"/>
      <c r="L1131" s="63"/>
      <c r="M1131" s="61"/>
    </row>
    <row r="1132" spans="1:52" ht="30" customHeight="1">
      <c r="A1132" s="55" t="s">
        <v>1878</v>
      </c>
      <c r="B1132" s="56"/>
      <c r="C1132" s="56"/>
      <c r="D1132" s="56"/>
      <c r="E1132" s="57"/>
      <c r="F1132" s="58"/>
      <c r="G1132" s="57"/>
      <c r="H1132" s="58"/>
      <c r="I1132" s="57"/>
      <c r="J1132" s="58"/>
      <c r="K1132" s="57"/>
      <c r="L1132" s="58"/>
      <c r="M1132" s="59"/>
      <c r="N1132" s="54" t="s">
        <v>8899</v>
      </c>
    </row>
    <row r="1133" spans="1:52" ht="30" customHeight="1">
      <c r="A1133" s="60" t="s">
        <v>1876</v>
      </c>
      <c r="B1133" s="60" t="s">
        <v>1264</v>
      </c>
      <c r="C1133" s="60" t="s">
        <v>1265</v>
      </c>
      <c r="D1133" s="61">
        <v>5.0000000000000001E-3</v>
      </c>
      <c r="E1133" s="62"/>
      <c r="F1133" s="63"/>
      <c r="G1133" s="62"/>
      <c r="H1133" s="63"/>
      <c r="I1133" s="62"/>
      <c r="J1133" s="63"/>
      <c r="K1133" s="62"/>
      <c r="L1133" s="63"/>
      <c r="M1133" s="60" t="s">
        <v>1877</v>
      </c>
      <c r="N1133" s="54" t="s">
        <v>8899</v>
      </c>
      <c r="O1133" s="54" t="s">
        <v>9717</v>
      </c>
      <c r="P1133" s="54" t="s">
        <v>56</v>
      </c>
      <c r="Q1133" s="54" t="s">
        <v>56</v>
      </c>
      <c r="R1133" s="54" t="s">
        <v>55</v>
      </c>
      <c r="AV1133" s="54" t="s">
        <v>47</v>
      </c>
      <c r="AW1133" s="54" t="s">
        <v>9722</v>
      </c>
      <c r="AX1133" s="54" t="s">
        <v>47</v>
      </c>
      <c r="AY1133" s="54" t="s">
        <v>47</v>
      </c>
      <c r="AZ1133" s="54" t="s">
        <v>47</v>
      </c>
    </row>
    <row r="1134" spans="1:52" ht="30" customHeight="1">
      <c r="A1134" s="60" t="s">
        <v>1366</v>
      </c>
      <c r="B1134" s="60" t="s">
        <v>1264</v>
      </c>
      <c r="C1134" s="60" t="s">
        <v>1265</v>
      </c>
      <c r="D1134" s="61">
        <v>1E-3</v>
      </c>
      <c r="E1134" s="62"/>
      <c r="F1134" s="63"/>
      <c r="G1134" s="62"/>
      <c r="H1134" s="63"/>
      <c r="I1134" s="62"/>
      <c r="J1134" s="63"/>
      <c r="K1134" s="62"/>
      <c r="L1134" s="63"/>
      <c r="M1134" s="60" t="s">
        <v>1415</v>
      </c>
      <c r="N1134" s="54" t="s">
        <v>8899</v>
      </c>
      <c r="O1134" s="54" t="s">
        <v>9071</v>
      </c>
      <c r="P1134" s="54" t="s">
        <v>56</v>
      </c>
      <c r="Q1134" s="54" t="s">
        <v>56</v>
      </c>
      <c r="R1134" s="54" t="s">
        <v>55</v>
      </c>
      <c r="AV1134" s="54" t="s">
        <v>47</v>
      </c>
      <c r="AW1134" s="54" t="s">
        <v>9723</v>
      </c>
      <c r="AX1134" s="54" t="s">
        <v>47</v>
      </c>
      <c r="AY1134" s="54" t="s">
        <v>47</v>
      </c>
      <c r="AZ1134" s="54" t="s">
        <v>47</v>
      </c>
    </row>
    <row r="1135" spans="1:52" ht="30" customHeight="1">
      <c r="A1135" s="60" t="s">
        <v>1267</v>
      </c>
      <c r="B1135" s="60" t="s">
        <v>47</v>
      </c>
      <c r="C1135" s="60" t="s">
        <v>47</v>
      </c>
      <c r="D1135" s="61"/>
      <c r="E1135" s="62"/>
      <c r="F1135" s="63"/>
      <c r="G1135" s="62"/>
      <c r="H1135" s="63"/>
      <c r="I1135" s="62"/>
      <c r="J1135" s="63"/>
      <c r="K1135" s="62"/>
      <c r="L1135" s="63"/>
      <c r="M1135" s="60" t="s">
        <v>47</v>
      </c>
      <c r="N1135" s="54" t="s">
        <v>78</v>
      </c>
      <c r="O1135" s="54" t="s">
        <v>78</v>
      </c>
      <c r="P1135" s="54" t="s">
        <v>47</v>
      </c>
      <c r="Q1135" s="54" t="s">
        <v>47</v>
      </c>
      <c r="R1135" s="54" t="s">
        <v>47</v>
      </c>
      <c r="AV1135" s="54" t="s">
        <v>47</v>
      </c>
      <c r="AW1135" s="54" t="s">
        <v>47</v>
      </c>
      <c r="AX1135" s="54" t="s">
        <v>47</v>
      </c>
      <c r="AY1135" s="54" t="s">
        <v>47</v>
      </c>
      <c r="AZ1135" s="54" t="s">
        <v>47</v>
      </c>
    </row>
    <row r="1136" spans="1:52" ht="30" customHeight="1">
      <c r="A1136" s="61"/>
      <c r="B1136" s="61"/>
      <c r="C1136" s="61"/>
      <c r="D1136" s="61"/>
      <c r="E1136" s="62"/>
      <c r="F1136" s="63"/>
      <c r="G1136" s="62"/>
      <c r="H1136" s="63"/>
      <c r="I1136" s="62"/>
      <c r="J1136" s="63"/>
      <c r="K1136" s="62"/>
      <c r="L1136" s="63"/>
      <c r="M1136" s="61"/>
    </row>
    <row r="1137" spans="1:52" ht="30" customHeight="1">
      <c r="A1137" s="55" t="s">
        <v>1879</v>
      </c>
      <c r="B1137" s="56"/>
      <c r="C1137" s="56"/>
      <c r="D1137" s="56"/>
      <c r="E1137" s="57"/>
      <c r="F1137" s="58"/>
      <c r="G1137" s="57"/>
      <c r="H1137" s="58"/>
      <c r="I1137" s="57"/>
      <c r="J1137" s="58"/>
      <c r="K1137" s="57"/>
      <c r="L1137" s="58"/>
      <c r="M1137" s="59"/>
      <c r="N1137" s="54" t="s">
        <v>8256</v>
      </c>
    </row>
    <row r="1138" spans="1:52" ht="30" customHeight="1">
      <c r="A1138" s="60" t="s">
        <v>1742</v>
      </c>
      <c r="B1138" s="60" t="s">
        <v>1264</v>
      </c>
      <c r="C1138" s="60" t="s">
        <v>1265</v>
      </c>
      <c r="D1138" s="61">
        <v>7.2999999999999995E-2</v>
      </c>
      <c r="E1138" s="62"/>
      <c r="F1138" s="63"/>
      <c r="G1138" s="62"/>
      <c r="H1138" s="63"/>
      <c r="I1138" s="62"/>
      <c r="J1138" s="63"/>
      <c r="K1138" s="62"/>
      <c r="L1138" s="63"/>
      <c r="M1138" s="60" t="s">
        <v>1743</v>
      </c>
      <c r="N1138" s="54" t="s">
        <v>8256</v>
      </c>
      <c r="O1138" s="54" t="s">
        <v>9586</v>
      </c>
      <c r="P1138" s="54" t="s">
        <v>56</v>
      </c>
      <c r="Q1138" s="54" t="s">
        <v>56</v>
      </c>
      <c r="R1138" s="54" t="s">
        <v>55</v>
      </c>
      <c r="V1138" s="50">
        <v>1</v>
      </c>
      <c r="AV1138" s="54" t="s">
        <v>47</v>
      </c>
      <c r="AW1138" s="54" t="s">
        <v>9724</v>
      </c>
      <c r="AX1138" s="54" t="s">
        <v>47</v>
      </c>
      <c r="AY1138" s="54" t="s">
        <v>47</v>
      </c>
      <c r="AZ1138" s="54" t="s">
        <v>47</v>
      </c>
    </row>
    <row r="1139" spans="1:52" ht="30" customHeight="1">
      <c r="A1139" s="60" t="s">
        <v>1366</v>
      </c>
      <c r="B1139" s="60" t="s">
        <v>1264</v>
      </c>
      <c r="C1139" s="60" t="s">
        <v>1265</v>
      </c>
      <c r="D1139" s="61">
        <v>4.8000000000000001E-2</v>
      </c>
      <c r="E1139" s="62"/>
      <c r="F1139" s="63"/>
      <c r="G1139" s="62"/>
      <c r="H1139" s="63"/>
      <c r="I1139" s="62"/>
      <c r="J1139" s="63"/>
      <c r="K1139" s="62"/>
      <c r="L1139" s="63"/>
      <c r="M1139" s="60" t="s">
        <v>1415</v>
      </c>
      <c r="N1139" s="54" t="s">
        <v>8256</v>
      </c>
      <c r="O1139" s="54" t="s">
        <v>9071</v>
      </c>
      <c r="P1139" s="54" t="s">
        <v>56</v>
      </c>
      <c r="Q1139" s="54" t="s">
        <v>56</v>
      </c>
      <c r="R1139" s="54" t="s">
        <v>55</v>
      </c>
      <c r="V1139" s="50">
        <v>1</v>
      </c>
      <c r="AV1139" s="54" t="s">
        <v>47</v>
      </c>
      <c r="AW1139" s="54" t="s">
        <v>9725</v>
      </c>
      <c r="AX1139" s="54" t="s">
        <v>47</v>
      </c>
      <c r="AY1139" s="54" t="s">
        <v>47</v>
      </c>
      <c r="AZ1139" s="54" t="s">
        <v>47</v>
      </c>
    </row>
    <row r="1140" spans="1:52" ht="30" customHeight="1">
      <c r="A1140" s="60" t="s">
        <v>1367</v>
      </c>
      <c r="B1140" s="60" t="s">
        <v>1368</v>
      </c>
      <c r="C1140" s="60" t="s">
        <v>352</v>
      </c>
      <c r="D1140" s="61">
        <v>1</v>
      </c>
      <c r="E1140" s="62"/>
      <c r="F1140" s="63"/>
      <c r="G1140" s="62"/>
      <c r="H1140" s="63"/>
      <c r="I1140" s="62"/>
      <c r="J1140" s="63"/>
      <c r="K1140" s="62"/>
      <c r="L1140" s="63"/>
      <c r="M1140" s="60" t="s">
        <v>47</v>
      </c>
      <c r="N1140" s="54" t="s">
        <v>8256</v>
      </c>
      <c r="O1140" s="54" t="s">
        <v>8795</v>
      </c>
      <c r="P1140" s="54" t="s">
        <v>56</v>
      </c>
      <c r="Q1140" s="54" t="s">
        <v>56</v>
      </c>
      <c r="R1140" s="54" t="s">
        <v>56</v>
      </c>
      <c r="S1140" s="50">
        <v>1</v>
      </c>
      <c r="T1140" s="50">
        <v>2</v>
      </c>
      <c r="U1140" s="50">
        <v>0.02</v>
      </c>
      <c r="AV1140" s="54" t="s">
        <v>47</v>
      </c>
      <c r="AW1140" s="54" t="s">
        <v>9726</v>
      </c>
      <c r="AX1140" s="54" t="s">
        <v>47</v>
      </c>
      <c r="AY1140" s="54" t="s">
        <v>47</v>
      </c>
      <c r="AZ1140" s="54" t="s">
        <v>47</v>
      </c>
    </row>
    <row r="1141" spans="1:52" ht="30" customHeight="1">
      <c r="A1141" s="60" t="s">
        <v>1880</v>
      </c>
      <c r="B1141" s="60" t="s">
        <v>1881</v>
      </c>
      <c r="C1141" s="60" t="s">
        <v>168</v>
      </c>
      <c r="D1141" s="61">
        <v>2.1000000000000001E-2</v>
      </c>
      <c r="E1141" s="62"/>
      <c r="F1141" s="63"/>
      <c r="G1141" s="62"/>
      <c r="H1141" s="63"/>
      <c r="I1141" s="62"/>
      <c r="J1141" s="63"/>
      <c r="K1141" s="62"/>
      <c r="L1141" s="63"/>
      <c r="M1141" s="60" t="s">
        <v>1882</v>
      </c>
      <c r="N1141" s="54" t="s">
        <v>8256</v>
      </c>
      <c r="O1141" s="54" t="s">
        <v>8900</v>
      </c>
      <c r="P1141" s="54" t="s">
        <v>55</v>
      </c>
      <c r="Q1141" s="54" t="s">
        <v>56</v>
      </c>
      <c r="R1141" s="54" t="s">
        <v>56</v>
      </c>
      <c r="AV1141" s="54" t="s">
        <v>47</v>
      </c>
      <c r="AW1141" s="54" t="s">
        <v>9727</v>
      </c>
      <c r="AX1141" s="54" t="s">
        <v>47</v>
      </c>
      <c r="AY1141" s="54" t="s">
        <v>47</v>
      </c>
      <c r="AZ1141" s="54" t="s">
        <v>47</v>
      </c>
    </row>
    <row r="1142" spans="1:52" ht="30" customHeight="1">
      <c r="A1142" s="60" t="s">
        <v>1267</v>
      </c>
      <c r="B1142" s="60" t="s">
        <v>47</v>
      </c>
      <c r="C1142" s="60" t="s">
        <v>47</v>
      </c>
      <c r="D1142" s="61"/>
      <c r="E1142" s="62"/>
      <c r="F1142" s="63"/>
      <c r="G1142" s="62"/>
      <c r="H1142" s="63"/>
      <c r="I1142" s="62"/>
      <c r="J1142" s="63"/>
      <c r="K1142" s="62"/>
      <c r="L1142" s="63"/>
      <c r="M1142" s="60" t="s">
        <v>47</v>
      </c>
      <c r="N1142" s="54" t="s">
        <v>78</v>
      </c>
      <c r="O1142" s="54" t="s">
        <v>78</v>
      </c>
      <c r="P1142" s="54" t="s">
        <v>47</v>
      </c>
      <c r="Q1142" s="54" t="s">
        <v>47</v>
      </c>
      <c r="R1142" s="54" t="s">
        <v>47</v>
      </c>
      <c r="AV1142" s="54" t="s">
        <v>47</v>
      </c>
      <c r="AW1142" s="54" t="s">
        <v>47</v>
      </c>
      <c r="AX1142" s="54" t="s">
        <v>47</v>
      </c>
      <c r="AY1142" s="54" t="s">
        <v>47</v>
      </c>
      <c r="AZ1142" s="54" t="s">
        <v>47</v>
      </c>
    </row>
    <row r="1143" spans="1:52" ht="30" customHeight="1">
      <c r="A1143" s="61"/>
      <c r="B1143" s="61"/>
      <c r="C1143" s="61"/>
      <c r="D1143" s="61"/>
      <c r="E1143" s="62"/>
      <c r="F1143" s="63"/>
      <c r="G1143" s="62"/>
      <c r="H1143" s="63"/>
      <c r="I1143" s="62"/>
      <c r="J1143" s="63"/>
      <c r="K1143" s="62"/>
      <c r="L1143" s="63"/>
      <c r="M1143" s="61"/>
    </row>
    <row r="1144" spans="1:52" ht="30" customHeight="1">
      <c r="A1144" s="55" t="s">
        <v>1883</v>
      </c>
      <c r="B1144" s="56"/>
      <c r="C1144" s="56"/>
      <c r="D1144" s="56"/>
      <c r="E1144" s="57"/>
      <c r="F1144" s="58"/>
      <c r="G1144" s="57"/>
      <c r="H1144" s="58"/>
      <c r="I1144" s="57"/>
      <c r="J1144" s="58"/>
      <c r="K1144" s="57"/>
      <c r="L1144" s="58"/>
      <c r="M1144" s="59"/>
      <c r="N1144" s="54" t="s">
        <v>8900</v>
      </c>
    </row>
    <row r="1145" spans="1:52" ht="30" customHeight="1">
      <c r="A1145" s="60" t="s">
        <v>1208</v>
      </c>
      <c r="B1145" s="60" t="s">
        <v>1738</v>
      </c>
      <c r="C1145" s="60" t="s">
        <v>1410</v>
      </c>
      <c r="D1145" s="61">
        <v>510</v>
      </c>
      <c r="E1145" s="62"/>
      <c r="F1145" s="63"/>
      <c r="G1145" s="62"/>
      <c r="H1145" s="63"/>
      <c r="I1145" s="62"/>
      <c r="J1145" s="63"/>
      <c r="K1145" s="62"/>
      <c r="L1145" s="63"/>
      <c r="M1145" s="60" t="s">
        <v>1739</v>
      </c>
      <c r="N1145" s="54" t="s">
        <v>8900</v>
      </c>
      <c r="O1145" s="54" t="s">
        <v>9582</v>
      </c>
      <c r="P1145" s="54" t="s">
        <v>56</v>
      </c>
      <c r="Q1145" s="54" t="s">
        <v>56</v>
      </c>
      <c r="R1145" s="54" t="s">
        <v>55</v>
      </c>
      <c r="AV1145" s="54" t="s">
        <v>47</v>
      </c>
      <c r="AW1145" s="54" t="s">
        <v>9728</v>
      </c>
      <c r="AX1145" s="54" t="s">
        <v>47</v>
      </c>
      <c r="AY1145" s="54" t="s">
        <v>47</v>
      </c>
      <c r="AZ1145" s="54" t="s">
        <v>47</v>
      </c>
    </row>
    <row r="1146" spans="1:52" ht="30" customHeight="1">
      <c r="A1146" s="60" t="s">
        <v>1037</v>
      </c>
      <c r="B1146" s="60" t="s">
        <v>1740</v>
      </c>
      <c r="C1146" s="60" t="s">
        <v>168</v>
      </c>
      <c r="D1146" s="61">
        <v>1.1000000000000001</v>
      </c>
      <c r="E1146" s="62"/>
      <c r="F1146" s="63"/>
      <c r="G1146" s="62"/>
      <c r="H1146" s="63"/>
      <c r="I1146" s="62"/>
      <c r="J1146" s="63"/>
      <c r="K1146" s="62"/>
      <c r="L1146" s="63"/>
      <c r="M1146" s="60" t="s">
        <v>1741</v>
      </c>
      <c r="N1146" s="54" t="s">
        <v>8900</v>
      </c>
      <c r="O1146" s="54" t="s">
        <v>9584</v>
      </c>
      <c r="P1146" s="54" t="s">
        <v>56</v>
      </c>
      <c r="Q1146" s="54" t="s">
        <v>56</v>
      </c>
      <c r="R1146" s="54" t="s">
        <v>55</v>
      </c>
      <c r="AV1146" s="54" t="s">
        <v>47</v>
      </c>
      <c r="AW1146" s="54" t="s">
        <v>9729</v>
      </c>
      <c r="AX1146" s="54" t="s">
        <v>47</v>
      </c>
      <c r="AY1146" s="54" t="s">
        <v>47</v>
      </c>
      <c r="AZ1146" s="54" t="s">
        <v>47</v>
      </c>
    </row>
    <row r="1147" spans="1:52" ht="30" customHeight="1">
      <c r="A1147" s="60" t="s">
        <v>1366</v>
      </c>
      <c r="B1147" s="60" t="s">
        <v>1264</v>
      </c>
      <c r="C1147" s="60" t="s">
        <v>1265</v>
      </c>
      <c r="D1147" s="61">
        <v>1.2</v>
      </c>
      <c r="E1147" s="62"/>
      <c r="F1147" s="63"/>
      <c r="G1147" s="62"/>
      <c r="H1147" s="63"/>
      <c r="I1147" s="62"/>
      <c r="J1147" s="63"/>
      <c r="K1147" s="62"/>
      <c r="L1147" s="63"/>
      <c r="M1147" s="60" t="s">
        <v>1415</v>
      </c>
      <c r="N1147" s="54" t="s">
        <v>8900</v>
      </c>
      <c r="O1147" s="54" t="s">
        <v>9071</v>
      </c>
      <c r="P1147" s="54" t="s">
        <v>56</v>
      </c>
      <c r="Q1147" s="54" t="s">
        <v>56</v>
      </c>
      <c r="R1147" s="54" t="s">
        <v>55</v>
      </c>
      <c r="AV1147" s="54" t="s">
        <v>47</v>
      </c>
      <c r="AW1147" s="54" t="s">
        <v>9730</v>
      </c>
      <c r="AX1147" s="54" t="s">
        <v>47</v>
      </c>
      <c r="AY1147" s="54" t="s">
        <v>47</v>
      </c>
      <c r="AZ1147" s="54" t="s">
        <v>47</v>
      </c>
    </row>
    <row r="1148" spans="1:52" ht="30" customHeight="1">
      <c r="A1148" s="60" t="s">
        <v>1884</v>
      </c>
      <c r="B1148" s="60" t="s">
        <v>1885</v>
      </c>
      <c r="C1148" s="60" t="s">
        <v>1259</v>
      </c>
      <c r="D1148" s="61">
        <v>35.6</v>
      </c>
      <c r="E1148" s="62"/>
      <c r="F1148" s="63"/>
      <c r="G1148" s="62"/>
      <c r="H1148" s="63"/>
      <c r="I1148" s="62"/>
      <c r="J1148" s="63"/>
      <c r="K1148" s="62"/>
      <c r="L1148" s="63"/>
      <c r="M1148" s="60" t="s">
        <v>1886</v>
      </c>
      <c r="N1148" s="54" t="s">
        <v>8900</v>
      </c>
      <c r="O1148" s="54" t="s">
        <v>9731</v>
      </c>
      <c r="P1148" s="54" t="s">
        <v>56</v>
      </c>
      <c r="Q1148" s="54" t="s">
        <v>56</v>
      </c>
      <c r="R1148" s="54" t="s">
        <v>55</v>
      </c>
      <c r="AV1148" s="54" t="s">
        <v>47</v>
      </c>
      <c r="AW1148" s="54" t="s">
        <v>9732</v>
      </c>
      <c r="AX1148" s="54" t="s">
        <v>47</v>
      </c>
      <c r="AY1148" s="54" t="s">
        <v>47</v>
      </c>
      <c r="AZ1148" s="54" t="s">
        <v>47</v>
      </c>
    </row>
    <row r="1149" spans="1:52" ht="30" customHeight="1">
      <c r="A1149" s="60" t="s">
        <v>1267</v>
      </c>
      <c r="B1149" s="60" t="s">
        <v>47</v>
      </c>
      <c r="C1149" s="60" t="s">
        <v>47</v>
      </c>
      <c r="D1149" s="61"/>
      <c r="E1149" s="62"/>
      <c r="F1149" s="63"/>
      <c r="G1149" s="62"/>
      <c r="H1149" s="63"/>
      <c r="I1149" s="62"/>
      <c r="J1149" s="63"/>
      <c r="K1149" s="62"/>
      <c r="L1149" s="63"/>
      <c r="M1149" s="60" t="s">
        <v>47</v>
      </c>
      <c r="N1149" s="54" t="s">
        <v>78</v>
      </c>
      <c r="O1149" s="54" t="s">
        <v>78</v>
      </c>
      <c r="P1149" s="54" t="s">
        <v>47</v>
      </c>
      <c r="Q1149" s="54" t="s">
        <v>47</v>
      </c>
      <c r="R1149" s="54" t="s">
        <v>47</v>
      </c>
      <c r="AV1149" s="54" t="s">
        <v>47</v>
      </c>
      <c r="AW1149" s="54" t="s">
        <v>47</v>
      </c>
      <c r="AX1149" s="54" t="s">
        <v>47</v>
      </c>
      <c r="AY1149" s="54" t="s">
        <v>47</v>
      </c>
      <c r="AZ1149" s="54" t="s">
        <v>47</v>
      </c>
    </row>
    <row r="1150" spans="1:52" ht="30" customHeight="1">
      <c r="A1150" s="61"/>
      <c r="B1150" s="61"/>
      <c r="C1150" s="61"/>
      <c r="D1150" s="61"/>
      <c r="E1150" s="62"/>
      <c r="F1150" s="63"/>
      <c r="G1150" s="62"/>
      <c r="H1150" s="63"/>
      <c r="I1150" s="62"/>
      <c r="J1150" s="63"/>
      <c r="K1150" s="62"/>
      <c r="L1150" s="63"/>
      <c r="M1150" s="61"/>
    </row>
    <row r="1151" spans="1:52" ht="30" customHeight="1">
      <c r="A1151" s="55" t="s">
        <v>1887</v>
      </c>
      <c r="B1151" s="56"/>
      <c r="C1151" s="56"/>
      <c r="D1151" s="56"/>
      <c r="E1151" s="57"/>
      <c r="F1151" s="58"/>
      <c r="G1151" s="57"/>
      <c r="H1151" s="58"/>
      <c r="I1151" s="57"/>
      <c r="J1151" s="58"/>
      <c r="K1151" s="57"/>
      <c r="L1151" s="58"/>
      <c r="M1151" s="59"/>
      <c r="N1151" s="54" t="s">
        <v>8262</v>
      </c>
    </row>
    <row r="1152" spans="1:52" ht="30" customHeight="1">
      <c r="A1152" s="60" t="s">
        <v>1888</v>
      </c>
      <c r="B1152" s="60" t="s">
        <v>1889</v>
      </c>
      <c r="C1152" s="60" t="s">
        <v>1259</v>
      </c>
      <c r="D1152" s="61">
        <v>0.25</v>
      </c>
      <c r="E1152" s="62"/>
      <c r="F1152" s="63"/>
      <c r="G1152" s="62"/>
      <c r="H1152" s="63"/>
      <c r="I1152" s="62"/>
      <c r="J1152" s="63"/>
      <c r="K1152" s="62"/>
      <c r="L1152" s="63"/>
      <c r="M1152" s="60" t="s">
        <v>777</v>
      </c>
      <c r="N1152" s="54" t="s">
        <v>8262</v>
      </c>
      <c r="O1152" s="54" t="s">
        <v>9733</v>
      </c>
      <c r="P1152" s="54" t="s">
        <v>56</v>
      </c>
      <c r="Q1152" s="54" t="s">
        <v>56</v>
      </c>
      <c r="R1152" s="54" t="s">
        <v>55</v>
      </c>
      <c r="AV1152" s="54" t="s">
        <v>47</v>
      </c>
      <c r="AW1152" s="54" t="s">
        <v>9734</v>
      </c>
      <c r="AX1152" s="54" t="s">
        <v>47</v>
      </c>
      <c r="AY1152" s="54" t="s">
        <v>47</v>
      </c>
      <c r="AZ1152" s="54" t="s">
        <v>47</v>
      </c>
    </row>
    <row r="1153" spans="1:52" ht="30" customHeight="1">
      <c r="A1153" s="60" t="s">
        <v>1208</v>
      </c>
      <c r="B1153" s="60" t="s">
        <v>1738</v>
      </c>
      <c r="C1153" s="60" t="s">
        <v>1410</v>
      </c>
      <c r="D1153" s="61">
        <v>4</v>
      </c>
      <c r="E1153" s="62"/>
      <c r="F1153" s="63"/>
      <c r="G1153" s="62"/>
      <c r="H1153" s="63"/>
      <c r="I1153" s="62"/>
      <c r="J1153" s="63"/>
      <c r="K1153" s="62"/>
      <c r="L1153" s="63"/>
      <c r="M1153" s="60" t="s">
        <v>1739</v>
      </c>
      <c r="N1153" s="54" t="s">
        <v>8262</v>
      </c>
      <c r="O1153" s="54" t="s">
        <v>9582</v>
      </c>
      <c r="P1153" s="54" t="s">
        <v>56</v>
      </c>
      <c r="Q1153" s="54" t="s">
        <v>56</v>
      </c>
      <c r="R1153" s="54" t="s">
        <v>55</v>
      </c>
      <c r="AV1153" s="54" t="s">
        <v>47</v>
      </c>
      <c r="AW1153" s="54" t="s">
        <v>9735</v>
      </c>
      <c r="AX1153" s="54" t="s">
        <v>47</v>
      </c>
      <c r="AY1153" s="54" t="s">
        <v>47</v>
      </c>
      <c r="AZ1153" s="54" t="s">
        <v>47</v>
      </c>
    </row>
    <row r="1154" spans="1:52" ht="30" customHeight="1">
      <c r="A1154" s="60" t="s">
        <v>1037</v>
      </c>
      <c r="B1154" s="60" t="s">
        <v>1740</v>
      </c>
      <c r="C1154" s="60" t="s">
        <v>168</v>
      </c>
      <c r="D1154" s="61">
        <v>1.0999999999999999E-2</v>
      </c>
      <c r="E1154" s="62"/>
      <c r="F1154" s="63"/>
      <c r="G1154" s="62"/>
      <c r="H1154" s="63"/>
      <c r="I1154" s="62"/>
      <c r="J1154" s="63"/>
      <c r="K1154" s="62"/>
      <c r="L1154" s="63"/>
      <c r="M1154" s="60" t="s">
        <v>1741</v>
      </c>
      <c r="N1154" s="54" t="s">
        <v>8262</v>
      </c>
      <c r="O1154" s="54" t="s">
        <v>9584</v>
      </c>
      <c r="P1154" s="54" t="s">
        <v>56</v>
      </c>
      <c r="Q1154" s="54" t="s">
        <v>56</v>
      </c>
      <c r="R1154" s="54" t="s">
        <v>55</v>
      </c>
      <c r="AV1154" s="54" t="s">
        <v>47</v>
      </c>
      <c r="AW1154" s="54" t="s">
        <v>9736</v>
      </c>
      <c r="AX1154" s="54" t="s">
        <v>47</v>
      </c>
      <c r="AY1154" s="54" t="s">
        <v>47</v>
      </c>
      <c r="AZ1154" s="54" t="s">
        <v>47</v>
      </c>
    </row>
    <row r="1155" spans="1:52" ht="30" customHeight="1">
      <c r="A1155" s="60" t="s">
        <v>1876</v>
      </c>
      <c r="B1155" s="60" t="s">
        <v>1264</v>
      </c>
      <c r="C1155" s="60" t="s">
        <v>1265</v>
      </c>
      <c r="D1155" s="61">
        <v>0.04</v>
      </c>
      <c r="E1155" s="62"/>
      <c r="F1155" s="63"/>
      <c r="G1155" s="62"/>
      <c r="H1155" s="63"/>
      <c r="I1155" s="62"/>
      <c r="J1155" s="63"/>
      <c r="K1155" s="62"/>
      <c r="L1155" s="63"/>
      <c r="M1155" s="60" t="s">
        <v>1877</v>
      </c>
      <c r="N1155" s="54" t="s">
        <v>8262</v>
      </c>
      <c r="O1155" s="54" t="s">
        <v>9717</v>
      </c>
      <c r="P1155" s="54" t="s">
        <v>56</v>
      </c>
      <c r="Q1155" s="54" t="s">
        <v>56</v>
      </c>
      <c r="R1155" s="54" t="s">
        <v>55</v>
      </c>
      <c r="AV1155" s="54" t="s">
        <v>47</v>
      </c>
      <c r="AW1155" s="54" t="s">
        <v>9737</v>
      </c>
      <c r="AX1155" s="54" t="s">
        <v>47</v>
      </c>
      <c r="AY1155" s="54" t="s">
        <v>47</v>
      </c>
      <c r="AZ1155" s="54" t="s">
        <v>47</v>
      </c>
    </row>
    <row r="1156" spans="1:52" ht="30" customHeight="1">
      <c r="A1156" s="60" t="s">
        <v>1366</v>
      </c>
      <c r="B1156" s="60" t="s">
        <v>1264</v>
      </c>
      <c r="C1156" s="60" t="s">
        <v>1265</v>
      </c>
      <c r="D1156" s="61">
        <v>0.04</v>
      </c>
      <c r="E1156" s="62"/>
      <c r="F1156" s="63"/>
      <c r="G1156" s="62"/>
      <c r="H1156" s="63"/>
      <c r="I1156" s="62"/>
      <c r="J1156" s="63"/>
      <c r="K1156" s="62"/>
      <c r="L1156" s="63"/>
      <c r="M1156" s="60" t="s">
        <v>1415</v>
      </c>
      <c r="N1156" s="54" t="s">
        <v>8262</v>
      </c>
      <c r="O1156" s="54" t="s">
        <v>9071</v>
      </c>
      <c r="P1156" s="54" t="s">
        <v>56</v>
      </c>
      <c r="Q1156" s="54" t="s">
        <v>56</v>
      </c>
      <c r="R1156" s="54" t="s">
        <v>55</v>
      </c>
      <c r="AV1156" s="54" t="s">
        <v>47</v>
      </c>
      <c r="AW1156" s="54" t="s">
        <v>9738</v>
      </c>
      <c r="AX1156" s="54" t="s">
        <v>47</v>
      </c>
      <c r="AY1156" s="54" t="s">
        <v>47</v>
      </c>
      <c r="AZ1156" s="54" t="s">
        <v>47</v>
      </c>
    </row>
    <row r="1157" spans="1:52" ht="30" customHeight="1">
      <c r="A1157" s="60" t="s">
        <v>1267</v>
      </c>
      <c r="B1157" s="60" t="s">
        <v>47</v>
      </c>
      <c r="C1157" s="60" t="s">
        <v>47</v>
      </c>
      <c r="D1157" s="61"/>
      <c r="E1157" s="62"/>
      <c r="F1157" s="63"/>
      <c r="G1157" s="62"/>
      <c r="H1157" s="63"/>
      <c r="I1157" s="62"/>
      <c r="J1157" s="63"/>
      <c r="K1157" s="62"/>
      <c r="L1157" s="63"/>
      <c r="M1157" s="60" t="s">
        <v>47</v>
      </c>
      <c r="N1157" s="54" t="s">
        <v>78</v>
      </c>
      <c r="O1157" s="54" t="s">
        <v>78</v>
      </c>
      <c r="P1157" s="54" t="s">
        <v>47</v>
      </c>
      <c r="Q1157" s="54" t="s">
        <v>47</v>
      </c>
      <c r="R1157" s="54" t="s">
        <v>47</v>
      </c>
      <c r="AV1157" s="54" t="s">
        <v>47</v>
      </c>
      <c r="AW1157" s="54" t="s">
        <v>47</v>
      </c>
      <c r="AX1157" s="54" t="s">
        <v>47</v>
      </c>
      <c r="AY1157" s="54" t="s">
        <v>47</v>
      </c>
      <c r="AZ1157" s="54" t="s">
        <v>47</v>
      </c>
    </row>
    <row r="1158" spans="1:52" ht="30" customHeight="1">
      <c r="A1158" s="61"/>
      <c r="B1158" s="61"/>
      <c r="C1158" s="61"/>
      <c r="D1158" s="61"/>
      <c r="E1158" s="62"/>
      <c r="F1158" s="63"/>
      <c r="G1158" s="62"/>
      <c r="H1158" s="63"/>
      <c r="I1158" s="62"/>
      <c r="J1158" s="63"/>
      <c r="K1158" s="62"/>
      <c r="L1158" s="63"/>
      <c r="M1158" s="61"/>
    </row>
    <row r="1159" spans="1:52" ht="30" customHeight="1">
      <c r="A1159" s="55" t="s">
        <v>1891</v>
      </c>
      <c r="B1159" s="56"/>
      <c r="C1159" s="56"/>
      <c r="D1159" s="56"/>
      <c r="E1159" s="57"/>
      <c r="F1159" s="58"/>
      <c r="G1159" s="57"/>
      <c r="H1159" s="58"/>
      <c r="I1159" s="57"/>
      <c r="J1159" s="58"/>
      <c r="K1159" s="57"/>
      <c r="L1159" s="58"/>
      <c r="M1159" s="59"/>
      <c r="N1159" s="54" t="s">
        <v>8264</v>
      </c>
    </row>
    <row r="1160" spans="1:52" ht="30" customHeight="1">
      <c r="A1160" s="60" t="s">
        <v>1888</v>
      </c>
      <c r="B1160" s="60" t="s">
        <v>1889</v>
      </c>
      <c r="C1160" s="60" t="s">
        <v>1259</v>
      </c>
      <c r="D1160" s="61">
        <v>0.25</v>
      </c>
      <c r="E1160" s="62"/>
      <c r="F1160" s="63"/>
      <c r="G1160" s="62"/>
      <c r="H1160" s="63"/>
      <c r="I1160" s="62"/>
      <c r="J1160" s="63"/>
      <c r="K1160" s="62"/>
      <c r="L1160" s="63"/>
      <c r="M1160" s="60" t="s">
        <v>777</v>
      </c>
      <c r="N1160" s="54" t="s">
        <v>8264</v>
      </c>
      <c r="O1160" s="54" t="s">
        <v>9733</v>
      </c>
      <c r="P1160" s="54" t="s">
        <v>56</v>
      </c>
      <c r="Q1160" s="54" t="s">
        <v>56</v>
      </c>
      <c r="R1160" s="54" t="s">
        <v>55</v>
      </c>
      <c r="AV1160" s="54" t="s">
        <v>47</v>
      </c>
      <c r="AW1160" s="54" t="s">
        <v>9739</v>
      </c>
      <c r="AX1160" s="54" t="s">
        <v>47</v>
      </c>
      <c r="AY1160" s="54" t="s">
        <v>47</v>
      </c>
      <c r="AZ1160" s="54" t="s">
        <v>47</v>
      </c>
    </row>
    <row r="1161" spans="1:52" ht="30" customHeight="1">
      <c r="A1161" s="60" t="s">
        <v>1208</v>
      </c>
      <c r="B1161" s="60" t="s">
        <v>1738</v>
      </c>
      <c r="C1161" s="60" t="s">
        <v>1410</v>
      </c>
      <c r="D1161" s="61">
        <v>4</v>
      </c>
      <c r="E1161" s="62"/>
      <c r="F1161" s="63"/>
      <c r="G1161" s="62"/>
      <c r="H1161" s="63"/>
      <c r="I1161" s="62"/>
      <c r="J1161" s="63"/>
      <c r="K1161" s="62"/>
      <c r="L1161" s="63"/>
      <c r="M1161" s="60" t="s">
        <v>1739</v>
      </c>
      <c r="N1161" s="54" t="s">
        <v>8264</v>
      </c>
      <c r="O1161" s="54" t="s">
        <v>9582</v>
      </c>
      <c r="P1161" s="54" t="s">
        <v>56</v>
      </c>
      <c r="Q1161" s="54" t="s">
        <v>56</v>
      </c>
      <c r="R1161" s="54" t="s">
        <v>55</v>
      </c>
      <c r="AV1161" s="54" t="s">
        <v>47</v>
      </c>
      <c r="AW1161" s="54" t="s">
        <v>9740</v>
      </c>
      <c r="AX1161" s="54" t="s">
        <v>47</v>
      </c>
      <c r="AY1161" s="54" t="s">
        <v>47</v>
      </c>
      <c r="AZ1161" s="54" t="s">
        <v>47</v>
      </c>
    </row>
    <row r="1162" spans="1:52" ht="30" customHeight="1">
      <c r="A1162" s="60" t="s">
        <v>1037</v>
      </c>
      <c r="B1162" s="60" t="s">
        <v>1740</v>
      </c>
      <c r="C1162" s="60" t="s">
        <v>168</v>
      </c>
      <c r="D1162" s="61">
        <v>1.0999999999999999E-2</v>
      </c>
      <c r="E1162" s="62"/>
      <c r="F1162" s="63"/>
      <c r="G1162" s="62"/>
      <c r="H1162" s="63"/>
      <c r="I1162" s="62"/>
      <c r="J1162" s="63"/>
      <c r="K1162" s="62"/>
      <c r="L1162" s="63"/>
      <c r="M1162" s="60" t="s">
        <v>1741</v>
      </c>
      <c r="N1162" s="54" t="s">
        <v>8264</v>
      </c>
      <c r="O1162" s="54" t="s">
        <v>9584</v>
      </c>
      <c r="P1162" s="54" t="s">
        <v>56</v>
      </c>
      <c r="Q1162" s="54" t="s">
        <v>56</v>
      </c>
      <c r="R1162" s="54" t="s">
        <v>55</v>
      </c>
      <c r="AV1162" s="54" t="s">
        <v>47</v>
      </c>
      <c r="AW1162" s="54" t="s">
        <v>9741</v>
      </c>
      <c r="AX1162" s="54" t="s">
        <v>47</v>
      </c>
      <c r="AY1162" s="54" t="s">
        <v>47</v>
      </c>
      <c r="AZ1162" s="54" t="s">
        <v>47</v>
      </c>
    </row>
    <row r="1163" spans="1:52" ht="30" customHeight="1">
      <c r="A1163" s="60" t="s">
        <v>1876</v>
      </c>
      <c r="B1163" s="60" t="s">
        <v>1264</v>
      </c>
      <c r="C1163" s="60" t="s">
        <v>1265</v>
      </c>
      <c r="D1163" s="61">
        <v>0.04</v>
      </c>
      <c r="E1163" s="62"/>
      <c r="F1163" s="63"/>
      <c r="G1163" s="62"/>
      <c r="H1163" s="63"/>
      <c r="I1163" s="62"/>
      <c r="J1163" s="63"/>
      <c r="K1163" s="62"/>
      <c r="L1163" s="63"/>
      <c r="M1163" s="60" t="s">
        <v>1877</v>
      </c>
      <c r="N1163" s="54" t="s">
        <v>8264</v>
      </c>
      <c r="O1163" s="54" t="s">
        <v>9717</v>
      </c>
      <c r="P1163" s="54" t="s">
        <v>56</v>
      </c>
      <c r="Q1163" s="54" t="s">
        <v>56</v>
      </c>
      <c r="R1163" s="54" t="s">
        <v>55</v>
      </c>
      <c r="AV1163" s="54" t="s">
        <v>47</v>
      </c>
      <c r="AW1163" s="54" t="s">
        <v>9742</v>
      </c>
      <c r="AX1163" s="54" t="s">
        <v>47</v>
      </c>
      <c r="AY1163" s="54" t="s">
        <v>47</v>
      </c>
      <c r="AZ1163" s="54" t="s">
        <v>47</v>
      </c>
    </row>
    <row r="1164" spans="1:52" ht="30" customHeight="1">
      <c r="A1164" s="60" t="s">
        <v>1366</v>
      </c>
      <c r="B1164" s="60" t="s">
        <v>1264</v>
      </c>
      <c r="C1164" s="60" t="s">
        <v>1265</v>
      </c>
      <c r="D1164" s="61">
        <v>0.04</v>
      </c>
      <c r="E1164" s="62"/>
      <c r="F1164" s="63"/>
      <c r="G1164" s="62"/>
      <c r="H1164" s="63"/>
      <c r="I1164" s="62"/>
      <c r="J1164" s="63"/>
      <c r="K1164" s="62"/>
      <c r="L1164" s="63"/>
      <c r="M1164" s="60" t="s">
        <v>1415</v>
      </c>
      <c r="N1164" s="54" t="s">
        <v>8264</v>
      </c>
      <c r="O1164" s="54" t="s">
        <v>9071</v>
      </c>
      <c r="P1164" s="54" t="s">
        <v>56</v>
      </c>
      <c r="Q1164" s="54" t="s">
        <v>56</v>
      </c>
      <c r="R1164" s="54" t="s">
        <v>55</v>
      </c>
      <c r="AV1164" s="54" t="s">
        <v>47</v>
      </c>
      <c r="AW1164" s="54" t="s">
        <v>9743</v>
      </c>
      <c r="AX1164" s="54" t="s">
        <v>47</v>
      </c>
      <c r="AY1164" s="54" t="s">
        <v>47</v>
      </c>
      <c r="AZ1164" s="54" t="s">
        <v>47</v>
      </c>
    </row>
    <row r="1165" spans="1:52" ht="30" customHeight="1">
      <c r="A1165" s="60" t="s">
        <v>1267</v>
      </c>
      <c r="B1165" s="60" t="s">
        <v>47</v>
      </c>
      <c r="C1165" s="60" t="s">
        <v>47</v>
      </c>
      <c r="D1165" s="61"/>
      <c r="E1165" s="62"/>
      <c r="F1165" s="63"/>
      <c r="G1165" s="62"/>
      <c r="H1165" s="63"/>
      <c r="I1165" s="62"/>
      <c r="J1165" s="63"/>
      <c r="K1165" s="62"/>
      <c r="L1165" s="63"/>
      <c r="M1165" s="60" t="s">
        <v>47</v>
      </c>
      <c r="N1165" s="54" t="s">
        <v>78</v>
      </c>
      <c r="O1165" s="54" t="s">
        <v>78</v>
      </c>
      <c r="P1165" s="54" t="s">
        <v>47</v>
      </c>
      <c r="Q1165" s="54" t="s">
        <v>47</v>
      </c>
      <c r="R1165" s="54" t="s">
        <v>47</v>
      </c>
      <c r="AV1165" s="54" t="s">
        <v>47</v>
      </c>
      <c r="AW1165" s="54" t="s">
        <v>47</v>
      </c>
      <c r="AX1165" s="54" t="s">
        <v>47</v>
      </c>
      <c r="AY1165" s="54" t="s">
        <v>47</v>
      </c>
      <c r="AZ1165" s="54" t="s">
        <v>47</v>
      </c>
    </row>
    <row r="1166" spans="1:52" ht="30" customHeight="1">
      <c r="A1166" s="61"/>
      <c r="B1166" s="61"/>
      <c r="C1166" s="61"/>
      <c r="D1166" s="61"/>
      <c r="E1166" s="62"/>
      <c r="F1166" s="63"/>
      <c r="G1166" s="62"/>
      <c r="H1166" s="63"/>
      <c r="I1166" s="62"/>
      <c r="J1166" s="63"/>
      <c r="K1166" s="62"/>
      <c r="L1166" s="63"/>
      <c r="M1166" s="61"/>
    </row>
    <row r="1167" spans="1:52" ht="30" customHeight="1">
      <c r="A1167" s="55" t="s">
        <v>1892</v>
      </c>
      <c r="B1167" s="56"/>
      <c r="C1167" s="56"/>
      <c r="D1167" s="56"/>
      <c r="E1167" s="57"/>
      <c r="F1167" s="58"/>
      <c r="G1167" s="57"/>
      <c r="H1167" s="58"/>
      <c r="I1167" s="57"/>
      <c r="J1167" s="58"/>
      <c r="K1167" s="57"/>
      <c r="L1167" s="58"/>
      <c r="M1167" s="59"/>
      <c r="N1167" s="54" t="s">
        <v>8258</v>
      </c>
    </row>
    <row r="1168" spans="1:52" ht="30" customHeight="1">
      <c r="A1168" s="60" t="s">
        <v>1893</v>
      </c>
      <c r="B1168" s="60" t="s">
        <v>1894</v>
      </c>
      <c r="C1168" s="60" t="s">
        <v>1259</v>
      </c>
      <c r="D1168" s="61">
        <v>0.3</v>
      </c>
      <c r="E1168" s="62"/>
      <c r="F1168" s="63"/>
      <c r="G1168" s="62"/>
      <c r="H1168" s="63"/>
      <c r="I1168" s="62"/>
      <c r="J1168" s="63"/>
      <c r="K1168" s="62"/>
      <c r="L1168" s="63"/>
      <c r="M1168" s="60" t="s">
        <v>1186</v>
      </c>
      <c r="N1168" s="54" t="s">
        <v>8258</v>
      </c>
      <c r="O1168" s="54" t="s">
        <v>9744</v>
      </c>
      <c r="P1168" s="54" t="s">
        <v>56</v>
      </c>
      <c r="Q1168" s="54" t="s">
        <v>56</v>
      </c>
      <c r="R1168" s="54" t="s">
        <v>55</v>
      </c>
      <c r="AV1168" s="54" t="s">
        <v>47</v>
      </c>
      <c r="AW1168" s="54" t="s">
        <v>9745</v>
      </c>
      <c r="AX1168" s="54" t="s">
        <v>47</v>
      </c>
      <c r="AY1168" s="54" t="s">
        <v>47</v>
      </c>
      <c r="AZ1168" s="54" t="s">
        <v>47</v>
      </c>
    </row>
    <row r="1169" spans="1:52" ht="30" customHeight="1">
      <c r="A1169" s="60" t="s">
        <v>1208</v>
      </c>
      <c r="B1169" s="60" t="s">
        <v>1738</v>
      </c>
      <c r="C1169" s="60" t="s">
        <v>1410</v>
      </c>
      <c r="D1169" s="61">
        <v>13.05</v>
      </c>
      <c r="E1169" s="62"/>
      <c r="F1169" s="63"/>
      <c r="G1169" s="62"/>
      <c r="H1169" s="63"/>
      <c r="I1169" s="62"/>
      <c r="J1169" s="63"/>
      <c r="K1169" s="62"/>
      <c r="L1169" s="63"/>
      <c r="M1169" s="60" t="s">
        <v>1739</v>
      </c>
      <c r="N1169" s="54" t="s">
        <v>8258</v>
      </c>
      <c r="O1169" s="54" t="s">
        <v>9582</v>
      </c>
      <c r="P1169" s="54" t="s">
        <v>56</v>
      </c>
      <c r="Q1169" s="54" t="s">
        <v>56</v>
      </c>
      <c r="R1169" s="54" t="s">
        <v>55</v>
      </c>
      <c r="AV1169" s="54" t="s">
        <v>47</v>
      </c>
      <c r="AW1169" s="54" t="s">
        <v>9746</v>
      </c>
      <c r="AX1169" s="54" t="s">
        <v>47</v>
      </c>
      <c r="AY1169" s="54" t="s">
        <v>47</v>
      </c>
      <c r="AZ1169" s="54" t="s">
        <v>47</v>
      </c>
    </row>
    <row r="1170" spans="1:52" ht="30" customHeight="1">
      <c r="A1170" s="60" t="s">
        <v>1037</v>
      </c>
      <c r="B1170" s="60" t="s">
        <v>1740</v>
      </c>
      <c r="C1170" s="60" t="s">
        <v>168</v>
      </c>
      <c r="D1170" s="61">
        <v>1.7000000000000001E-2</v>
      </c>
      <c r="E1170" s="62"/>
      <c r="F1170" s="63"/>
      <c r="G1170" s="62"/>
      <c r="H1170" s="63"/>
      <c r="I1170" s="62"/>
      <c r="J1170" s="63"/>
      <c r="K1170" s="62"/>
      <c r="L1170" s="63"/>
      <c r="M1170" s="60" t="s">
        <v>1741</v>
      </c>
      <c r="N1170" s="54" t="s">
        <v>8258</v>
      </c>
      <c r="O1170" s="54" t="s">
        <v>9584</v>
      </c>
      <c r="P1170" s="54" t="s">
        <v>56</v>
      </c>
      <c r="Q1170" s="54" t="s">
        <v>56</v>
      </c>
      <c r="R1170" s="54" t="s">
        <v>55</v>
      </c>
      <c r="AV1170" s="54" t="s">
        <v>47</v>
      </c>
      <c r="AW1170" s="54" t="s">
        <v>9747</v>
      </c>
      <c r="AX1170" s="54" t="s">
        <v>47</v>
      </c>
      <c r="AY1170" s="54" t="s">
        <v>47</v>
      </c>
      <c r="AZ1170" s="54" t="s">
        <v>47</v>
      </c>
    </row>
    <row r="1171" spans="1:52" ht="30" customHeight="1">
      <c r="A1171" s="60" t="s">
        <v>1876</v>
      </c>
      <c r="B1171" s="60" t="s">
        <v>1264</v>
      </c>
      <c r="C1171" s="60" t="s">
        <v>1265</v>
      </c>
      <c r="D1171" s="61">
        <v>7.4999999999999997E-2</v>
      </c>
      <c r="E1171" s="62"/>
      <c r="F1171" s="63"/>
      <c r="G1171" s="62"/>
      <c r="H1171" s="63"/>
      <c r="I1171" s="62"/>
      <c r="J1171" s="63"/>
      <c r="K1171" s="62"/>
      <c r="L1171" s="63"/>
      <c r="M1171" s="60" t="s">
        <v>1877</v>
      </c>
      <c r="N1171" s="54" t="s">
        <v>8258</v>
      </c>
      <c r="O1171" s="54" t="s">
        <v>9717</v>
      </c>
      <c r="P1171" s="54" t="s">
        <v>56</v>
      </c>
      <c r="Q1171" s="54" t="s">
        <v>56</v>
      </c>
      <c r="R1171" s="54" t="s">
        <v>55</v>
      </c>
      <c r="AV1171" s="54" t="s">
        <v>47</v>
      </c>
      <c r="AW1171" s="54" t="s">
        <v>9748</v>
      </c>
      <c r="AX1171" s="54" t="s">
        <v>47</v>
      </c>
      <c r="AY1171" s="54" t="s">
        <v>47</v>
      </c>
      <c r="AZ1171" s="54" t="s">
        <v>47</v>
      </c>
    </row>
    <row r="1172" spans="1:52" ht="30" customHeight="1">
      <c r="A1172" s="60" t="s">
        <v>1366</v>
      </c>
      <c r="B1172" s="60" t="s">
        <v>1264</v>
      </c>
      <c r="C1172" s="60" t="s">
        <v>1265</v>
      </c>
      <c r="D1172" s="61">
        <v>0.04</v>
      </c>
      <c r="E1172" s="62"/>
      <c r="F1172" s="63"/>
      <c r="G1172" s="62"/>
      <c r="H1172" s="63"/>
      <c r="I1172" s="62"/>
      <c r="J1172" s="63"/>
      <c r="K1172" s="62"/>
      <c r="L1172" s="63"/>
      <c r="M1172" s="60" t="s">
        <v>1415</v>
      </c>
      <c r="N1172" s="54" t="s">
        <v>8258</v>
      </c>
      <c r="O1172" s="54" t="s">
        <v>9071</v>
      </c>
      <c r="P1172" s="54" t="s">
        <v>56</v>
      </c>
      <c r="Q1172" s="54" t="s">
        <v>56</v>
      </c>
      <c r="R1172" s="54" t="s">
        <v>55</v>
      </c>
      <c r="AV1172" s="54" t="s">
        <v>47</v>
      </c>
      <c r="AW1172" s="54" t="s">
        <v>9749</v>
      </c>
      <c r="AX1172" s="54" t="s">
        <v>47</v>
      </c>
      <c r="AY1172" s="54" t="s">
        <v>47</v>
      </c>
      <c r="AZ1172" s="54" t="s">
        <v>47</v>
      </c>
    </row>
    <row r="1173" spans="1:52" ht="30" customHeight="1">
      <c r="A1173" s="60" t="s">
        <v>1267</v>
      </c>
      <c r="B1173" s="60" t="s">
        <v>47</v>
      </c>
      <c r="C1173" s="60" t="s">
        <v>47</v>
      </c>
      <c r="D1173" s="61"/>
      <c r="E1173" s="62"/>
      <c r="F1173" s="63"/>
      <c r="G1173" s="62"/>
      <c r="H1173" s="63"/>
      <c r="I1173" s="62"/>
      <c r="J1173" s="63"/>
      <c r="K1173" s="62"/>
      <c r="L1173" s="63"/>
      <c r="M1173" s="60" t="s">
        <v>47</v>
      </c>
      <c r="N1173" s="54" t="s">
        <v>78</v>
      </c>
      <c r="O1173" s="54" t="s">
        <v>78</v>
      </c>
      <c r="P1173" s="54" t="s">
        <v>47</v>
      </c>
      <c r="Q1173" s="54" t="s">
        <v>47</v>
      </c>
      <c r="R1173" s="54" t="s">
        <v>47</v>
      </c>
      <c r="AV1173" s="54" t="s">
        <v>47</v>
      </c>
      <c r="AW1173" s="54" t="s">
        <v>47</v>
      </c>
      <c r="AX1173" s="54" t="s">
        <v>47</v>
      </c>
      <c r="AY1173" s="54" t="s">
        <v>47</v>
      </c>
      <c r="AZ1173" s="54" t="s">
        <v>47</v>
      </c>
    </row>
    <row r="1174" spans="1:52" ht="30" customHeight="1">
      <c r="A1174" s="61"/>
      <c r="B1174" s="61"/>
      <c r="C1174" s="61"/>
      <c r="D1174" s="61"/>
      <c r="E1174" s="62"/>
      <c r="F1174" s="63"/>
      <c r="G1174" s="62"/>
      <c r="H1174" s="63"/>
      <c r="I1174" s="62"/>
      <c r="J1174" s="63"/>
      <c r="K1174" s="62"/>
      <c r="L1174" s="63"/>
      <c r="M1174" s="61"/>
    </row>
    <row r="1175" spans="1:52" ht="30" customHeight="1">
      <c r="A1175" s="55" t="s">
        <v>1896</v>
      </c>
      <c r="B1175" s="56"/>
      <c r="C1175" s="56"/>
      <c r="D1175" s="56"/>
      <c r="E1175" s="57"/>
      <c r="F1175" s="58"/>
      <c r="G1175" s="57"/>
      <c r="H1175" s="58"/>
      <c r="I1175" s="57"/>
      <c r="J1175" s="58"/>
      <c r="K1175" s="57"/>
      <c r="L1175" s="58"/>
      <c r="M1175" s="59"/>
      <c r="N1175" s="54" t="s">
        <v>8260</v>
      </c>
    </row>
    <row r="1176" spans="1:52" ht="30" customHeight="1">
      <c r="A1176" s="60" t="s">
        <v>1893</v>
      </c>
      <c r="B1176" s="60" t="s">
        <v>1894</v>
      </c>
      <c r="C1176" s="60" t="s">
        <v>1259</v>
      </c>
      <c r="D1176" s="61">
        <v>0.3</v>
      </c>
      <c r="E1176" s="62"/>
      <c r="F1176" s="63"/>
      <c r="G1176" s="62"/>
      <c r="H1176" s="63"/>
      <c r="I1176" s="62"/>
      <c r="J1176" s="63"/>
      <c r="K1176" s="62"/>
      <c r="L1176" s="63"/>
      <c r="M1176" s="60" t="s">
        <v>1186</v>
      </c>
      <c r="N1176" s="54" t="s">
        <v>8260</v>
      </c>
      <c r="O1176" s="54" t="s">
        <v>9744</v>
      </c>
      <c r="P1176" s="54" t="s">
        <v>56</v>
      </c>
      <c r="Q1176" s="54" t="s">
        <v>56</v>
      </c>
      <c r="R1176" s="54" t="s">
        <v>55</v>
      </c>
      <c r="AV1176" s="54" t="s">
        <v>47</v>
      </c>
      <c r="AW1176" s="54" t="s">
        <v>9750</v>
      </c>
      <c r="AX1176" s="54" t="s">
        <v>47</v>
      </c>
      <c r="AY1176" s="54" t="s">
        <v>47</v>
      </c>
      <c r="AZ1176" s="54" t="s">
        <v>47</v>
      </c>
    </row>
    <row r="1177" spans="1:52" ht="30" customHeight="1">
      <c r="A1177" s="60" t="s">
        <v>1208</v>
      </c>
      <c r="B1177" s="60" t="s">
        <v>1738</v>
      </c>
      <c r="C1177" s="60" t="s">
        <v>1410</v>
      </c>
      <c r="D1177" s="61">
        <v>13.05</v>
      </c>
      <c r="E1177" s="62"/>
      <c r="F1177" s="63"/>
      <c r="G1177" s="62"/>
      <c r="H1177" s="63"/>
      <c r="I1177" s="62"/>
      <c r="J1177" s="63"/>
      <c r="K1177" s="62"/>
      <c r="L1177" s="63"/>
      <c r="M1177" s="60" t="s">
        <v>1739</v>
      </c>
      <c r="N1177" s="54" t="s">
        <v>8260</v>
      </c>
      <c r="O1177" s="54" t="s">
        <v>9582</v>
      </c>
      <c r="P1177" s="54" t="s">
        <v>56</v>
      </c>
      <c r="Q1177" s="54" t="s">
        <v>56</v>
      </c>
      <c r="R1177" s="54" t="s">
        <v>55</v>
      </c>
      <c r="AV1177" s="54" t="s">
        <v>47</v>
      </c>
      <c r="AW1177" s="54" t="s">
        <v>9751</v>
      </c>
      <c r="AX1177" s="54" t="s">
        <v>47</v>
      </c>
      <c r="AY1177" s="54" t="s">
        <v>47</v>
      </c>
      <c r="AZ1177" s="54" t="s">
        <v>47</v>
      </c>
    </row>
    <row r="1178" spans="1:52" ht="30" customHeight="1">
      <c r="A1178" s="60" t="s">
        <v>1037</v>
      </c>
      <c r="B1178" s="60" t="s">
        <v>1740</v>
      </c>
      <c r="C1178" s="60" t="s">
        <v>168</v>
      </c>
      <c r="D1178" s="61">
        <v>1.7000000000000001E-2</v>
      </c>
      <c r="E1178" s="62"/>
      <c r="F1178" s="63"/>
      <c r="G1178" s="62"/>
      <c r="H1178" s="63"/>
      <c r="I1178" s="62"/>
      <c r="J1178" s="63"/>
      <c r="K1178" s="62"/>
      <c r="L1178" s="63"/>
      <c r="M1178" s="60" t="s">
        <v>1741</v>
      </c>
      <c r="N1178" s="54" t="s">
        <v>8260</v>
      </c>
      <c r="O1178" s="54" t="s">
        <v>9584</v>
      </c>
      <c r="P1178" s="54" t="s">
        <v>56</v>
      </c>
      <c r="Q1178" s="54" t="s">
        <v>56</v>
      </c>
      <c r="R1178" s="54" t="s">
        <v>55</v>
      </c>
      <c r="AV1178" s="54" t="s">
        <v>47</v>
      </c>
      <c r="AW1178" s="54" t="s">
        <v>9752</v>
      </c>
      <c r="AX1178" s="54" t="s">
        <v>47</v>
      </c>
      <c r="AY1178" s="54" t="s">
        <v>47</v>
      </c>
      <c r="AZ1178" s="54" t="s">
        <v>47</v>
      </c>
    </row>
    <row r="1179" spans="1:52" ht="30" customHeight="1">
      <c r="A1179" s="60" t="s">
        <v>1876</v>
      </c>
      <c r="B1179" s="60" t="s">
        <v>1264</v>
      </c>
      <c r="C1179" s="60" t="s">
        <v>1265</v>
      </c>
      <c r="D1179" s="61">
        <v>7.4999999999999997E-2</v>
      </c>
      <c r="E1179" s="62"/>
      <c r="F1179" s="63"/>
      <c r="G1179" s="62"/>
      <c r="H1179" s="63"/>
      <c r="I1179" s="62"/>
      <c r="J1179" s="63"/>
      <c r="K1179" s="62"/>
      <c r="L1179" s="63"/>
      <c r="M1179" s="60" t="s">
        <v>1877</v>
      </c>
      <c r="N1179" s="54" t="s">
        <v>8260</v>
      </c>
      <c r="O1179" s="54" t="s">
        <v>9717</v>
      </c>
      <c r="P1179" s="54" t="s">
        <v>56</v>
      </c>
      <c r="Q1179" s="54" t="s">
        <v>56</v>
      </c>
      <c r="R1179" s="54" t="s">
        <v>55</v>
      </c>
      <c r="AV1179" s="54" t="s">
        <v>47</v>
      </c>
      <c r="AW1179" s="54" t="s">
        <v>9753</v>
      </c>
      <c r="AX1179" s="54" t="s">
        <v>47</v>
      </c>
      <c r="AY1179" s="54" t="s">
        <v>47</v>
      </c>
      <c r="AZ1179" s="54" t="s">
        <v>47</v>
      </c>
    </row>
    <row r="1180" spans="1:52" ht="30" customHeight="1">
      <c r="A1180" s="60" t="s">
        <v>1366</v>
      </c>
      <c r="B1180" s="60" t="s">
        <v>1264</v>
      </c>
      <c r="C1180" s="60" t="s">
        <v>1265</v>
      </c>
      <c r="D1180" s="61">
        <v>0.04</v>
      </c>
      <c r="E1180" s="62"/>
      <c r="F1180" s="63"/>
      <c r="G1180" s="62"/>
      <c r="H1180" s="63"/>
      <c r="I1180" s="62"/>
      <c r="J1180" s="63"/>
      <c r="K1180" s="62"/>
      <c r="L1180" s="63"/>
      <c r="M1180" s="60" t="s">
        <v>1415</v>
      </c>
      <c r="N1180" s="54" t="s">
        <v>8260</v>
      </c>
      <c r="O1180" s="54" t="s">
        <v>9071</v>
      </c>
      <c r="P1180" s="54" t="s">
        <v>56</v>
      </c>
      <c r="Q1180" s="54" t="s">
        <v>56</v>
      </c>
      <c r="R1180" s="54" t="s">
        <v>55</v>
      </c>
      <c r="AV1180" s="54" t="s">
        <v>47</v>
      </c>
      <c r="AW1180" s="54" t="s">
        <v>9754</v>
      </c>
      <c r="AX1180" s="54" t="s">
        <v>47</v>
      </c>
      <c r="AY1180" s="54" t="s">
        <v>47</v>
      </c>
      <c r="AZ1180" s="54" t="s">
        <v>47</v>
      </c>
    </row>
    <row r="1181" spans="1:52" ht="30" customHeight="1">
      <c r="A1181" s="60" t="s">
        <v>1267</v>
      </c>
      <c r="B1181" s="60" t="s">
        <v>47</v>
      </c>
      <c r="C1181" s="60" t="s">
        <v>47</v>
      </c>
      <c r="D1181" s="61"/>
      <c r="E1181" s="62"/>
      <c r="F1181" s="63"/>
      <c r="G1181" s="62"/>
      <c r="H1181" s="63"/>
      <c r="I1181" s="62"/>
      <c r="J1181" s="63"/>
      <c r="K1181" s="62"/>
      <c r="L1181" s="63"/>
      <c r="M1181" s="60" t="s">
        <v>47</v>
      </c>
      <c r="N1181" s="54" t="s">
        <v>78</v>
      </c>
      <c r="O1181" s="54" t="s">
        <v>78</v>
      </c>
      <c r="P1181" s="54" t="s">
        <v>47</v>
      </c>
      <c r="Q1181" s="54" t="s">
        <v>47</v>
      </c>
      <c r="R1181" s="54" t="s">
        <v>47</v>
      </c>
      <c r="AV1181" s="54" t="s">
        <v>47</v>
      </c>
      <c r="AW1181" s="54" t="s">
        <v>47</v>
      </c>
      <c r="AX1181" s="54" t="s">
        <v>47</v>
      </c>
      <c r="AY1181" s="54" t="s">
        <v>47</v>
      </c>
      <c r="AZ1181" s="54" t="s">
        <v>47</v>
      </c>
    </row>
    <row r="1182" spans="1:52" ht="30" customHeight="1">
      <c r="A1182" s="61"/>
      <c r="B1182" s="61"/>
      <c r="C1182" s="61"/>
      <c r="D1182" s="61"/>
      <c r="E1182" s="62"/>
      <c r="F1182" s="63"/>
      <c r="G1182" s="62"/>
      <c r="H1182" s="63"/>
      <c r="I1182" s="62"/>
      <c r="J1182" s="63"/>
      <c r="K1182" s="62"/>
      <c r="L1182" s="63"/>
      <c r="M1182" s="61"/>
    </row>
    <row r="1183" spans="1:52" ht="30" customHeight="1">
      <c r="A1183" s="55" t="s">
        <v>1897</v>
      </c>
      <c r="B1183" s="56"/>
      <c r="C1183" s="56"/>
      <c r="D1183" s="56"/>
      <c r="E1183" s="57"/>
      <c r="F1183" s="58"/>
      <c r="G1183" s="57"/>
      <c r="H1183" s="58"/>
      <c r="I1183" s="57"/>
      <c r="J1183" s="58"/>
      <c r="K1183" s="57"/>
      <c r="L1183" s="58"/>
      <c r="M1183" s="59"/>
      <c r="N1183" s="54" t="s">
        <v>8266</v>
      </c>
    </row>
    <row r="1184" spans="1:52" ht="30" customHeight="1">
      <c r="A1184" s="60" t="s">
        <v>1898</v>
      </c>
      <c r="B1184" s="60" t="s">
        <v>47</v>
      </c>
      <c r="C1184" s="60" t="s">
        <v>1410</v>
      </c>
      <c r="D1184" s="61">
        <v>0.17</v>
      </c>
      <c r="E1184" s="62"/>
      <c r="F1184" s="63"/>
      <c r="G1184" s="62"/>
      <c r="H1184" s="63"/>
      <c r="I1184" s="62"/>
      <c r="J1184" s="63"/>
      <c r="K1184" s="62"/>
      <c r="L1184" s="63"/>
      <c r="M1184" s="60" t="s">
        <v>1924</v>
      </c>
      <c r="N1184" s="54" t="s">
        <v>8266</v>
      </c>
      <c r="O1184" s="54" t="s">
        <v>9755</v>
      </c>
      <c r="P1184" s="54" t="s">
        <v>56</v>
      </c>
      <c r="Q1184" s="54" t="s">
        <v>56</v>
      </c>
      <c r="R1184" s="54" t="s">
        <v>55</v>
      </c>
      <c r="V1184" s="50">
        <v>1</v>
      </c>
      <c r="AV1184" s="54" t="s">
        <v>47</v>
      </c>
      <c r="AW1184" s="54" t="s">
        <v>9756</v>
      </c>
      <c r="AX1184" s="54" t="s">
        <v>47</v>
      </c>
      <c r="AY1184" s="54" t="s">
        <v>47</v>
      </c>
      <c r="AZ1184" s="54" t="s">
        <v>47</v>
      </c>
    </row>
    <row r="1185" spans="1:52" ht="30" customHeight="1">
      <c r="A1185" s="60" t="s">
        <v>1900</v>
      </c>
      <c r="B1185" s="60" t="s">
        <v>47</v>
      </c>
      <c r="C1185" s="60" t="s">
        <v>1410</v>
      </c>
      <c r="D1185" s="61">
        <v>1.8</v>
      </c>
      <c r="E1185" s="62"/>
      <c r="F1185" s="63"/>
      <c r="G1185" s="62"/>
      <c r="H1185" s="63"/>
      <c r="I1185" s="62"/>
      <c r="J1185" s="63"/>
      <c r="K1185" s="62"/>
      <c r="L1185" s="63"/>
      <c r="M1185" s="60" t="s">
        <v>1899</v>
      </c>
      <c r="N1185" s="54" t="s">
        <v>8266</v>
      </c>
      <c r="O1185" s="54" t="s">
        <v>9757</v>
      </c>
      <c r="P1185" s="54" t="s">
        <v>56</v>
      </c>
      <c r="Q1185" s="54" t="s">
        <v>56</v>
      </c>
      <c r="R1185" s="54" t="s">
        <v>55</v>
      </c>
      <c r="V1185" s="50">
        <v>1</v>
      </c>
      <c r="AV1185" s="54" t="s">
        <v>47</v>
      </c>
      <c r="AW1185" s="54" t="s">
        <v>9758</v>
      </c>
      <c r="AX1185" s="54" t="s">
        <v>47</v>
      </c>
      <c r="AY1185" s="54" t="s">
        <v>47</v>
      </c>
      <c r="AZ1185" s="54" t="s">
        <v>47</v>
      </c>
    </row>
    <row r="1186" spans="1:52" ht="30" customHeight="1">
      <c r="A1186" s="60" t="s">
        <v>1902</v>
      </c>
      <c r="B1186" s="60" t="s">
        <v>47</v>
      </c>
      <c r="C1186" s="60" t="s">
        <v>1410</v>
      </c>
      <c r="D1186" s="61">
        <v>0.6</v>
      </c>
      <c r="E1186" s="62"/>
      <c r="F1186" s="63"/>
      <c r="G1186" s="62"/>
      <c r="H1186" s="63"/>
      <c r="I1186" s="62"/>
      <c r="J1186" s="63"/>
      <c r="K1186" s="62"/>
      <c r="L1186" s="63"/>
      <c r="M1186" s="60" t="s">
        <v>1901</v>
      </c>
      <c r="N1186" s="54" t="s">
        <v>8266</v>
      </c>
      <c r="O1186" s="54" t="s">
        <v>9759</v>
      </c>
      <c r="P1186" s="54" t="s">
        <v>56</v>
      </c>
      <c r="Q1186" s="54" t="s">
        <v>56</v>
      </c>
      <c r="R1186" s="54" t="s">
        <v>55</v>
      </c>
      <c r="V1186" s="50">
        <v>1</v>
      </c>
      <c r="AV1186" s="54" t="s">
        <v>47</v>
      </c>
      <c r="AW1186" s="54" t="s">
        <v>9760</v>
      </c>
      <c r="AX1186" s="54" t="s">
        <v>47</v>
      </c>
      <c r="AY1186" s="54" t="s">
        <v>47</v>
      </c>
      <c r="AZ1186" s="54" t="s">
        <v>47</v>
      </c>
    </row>
    <row r="1187" spans="1:52" ht="30" customHeight="1">
      <c r="A1187" s="60" t="s">
        <v>1261</v>
      </c>
      <c r="B1187" s="60" t="s">
        <v>1904</v>
      </c>
      <c r="C1187" s="60" t="s">
        <v>352</v>
      </c>
      <c r="D1187" s="61">
        <v>1</v>
      </c>
      <c r="E1187" s="62"/>
      <c r="F1187" s="63"/>
      <c r="G1187" s="62"/>
      <c r="H1187" s="63"/>
      <c r="I1187" s="62"/>
      <c r="J1187" s="63"/>
      <c r="K1187" s="62"/>
      <c r="L1187" s="63"/>
      <c r="M1187" s="60" t="s">
        <v>47</v>
      </c>
      <c r="N1187" s="54" t="s">
        <v>8266</v>
      </c>
      <c r="O1187" s="54" t="s">
        <v>8795</v>
      </c>
      <c r="P1187" s="54" t="s">
        <v>56</v>
      </c>
      <c r="Q1187" s="54" t="s">
        <v>56</v>
      </c>
      <c r="R1187" s="54" t="s">
        <v>56</v>
      </c>
      <c r="S1187" s="50">
        <v>0</v>
      </c>
      <c r="T1187" s="50">
        <v>0</v>
      </c>
      <c r="U1187" s="50">
        <v>0.03</v>
      </c>
      <c r="AV1187" s="54" t="s">
        <v>47</v>
      </c>
      <c r="AW1187" s="54" t="s">
        <v>9761</v>
      </c>
      <c r="AX1187" s="54" t="s">
        <v>47</v>
      </c>
      <c r="AY1187" s="54" t="s">
        <v>47</v>
      </c>
      <c r="AZ1187" s="54" t="s">
        <v>47</v>
      </c>
    </row>
    <row r="1188" spans="1:52" ht="30" customHeight="1">
      <c r="A1188" s="60" t="s">
        <v>1876</v>
      </c>
      <c r="B1188" s="60" t="s">
        <v>1264</v>
      </c>
      <c r="C1188" s="60" t="s">
        <v>1265</v>
      </c>
      <c r="D1188" s="61">
        <v>0.104</v>
      </c>
      <c r="E1188" s="62"/>
      <c r="F1188" s="63"/>
      <c r="G1188" s="62"/>
      <c r="H1188" s="63"/>
      <c r="I1188" s="62"/>
      <c r="J1188" s="63"/>
      <c r="K1188" s="62"/>
      <c r="L1188" s="63"/>
      <c r="M1188" s="60" t="s">
        <v>1877</v>
      </c>
      <c r="N1188" s="54" t="s">
        <v>8266</v>
      </c>
      <c r="O1188" s="54" t="s">
        <v>9717</v>
      </c>
      <c r="P1188" s="54" t="s">
        <v>56</v>
      </c>
      <c r="Q1188" s="54" t="s">
        <v>56</v>
      </c>
      <c r="R1188" s="54" t="s">
        <v>55</v>
      </c>
      <c r="W1188" s="50">
        <v>2</v>
      </c>
      <c r="AV1188" s="54" t="s">
        <v>47</v>
      </c>
      <c r="AW1188" s="54" t="s">
        <v>9762</v>
      </c>
      <c r="AX1188" s="54" t="s">
        <v>47</v>
      </c>
      <c r="AY1188" s="54" t="s">
        <v>47</v>
      </c>
      <c r="AZ1188" s="54" t="s">
        <v>47</v>
      </c>
    </row>
    <row r="1189" spans="1:52" ht="30" customHeight="1">
      <c r="A1189" s="60" t="s">
        <v>1366</v>
      </c>
      <c r="B1189" s="60" t="s">
        <v>1264</v>
      </c>
      <c r="C1189" s="60" t="s">
        <v>1265</v>
      </c>
      <c r="D1189" s="61">
        <v>5.2999999999999999E-2</v>
      </c>
      <c r="E1189" s="62"/>
      <c r="F1189" s="63"/>
      <c r="G1189" s="62"/>
      <c r="H1189" s="63"/>
      <c r="I1189" s="62"/>
      <c r="J1189" s="63"/>
      <c r="K1189" s="62"/>
      <c r="L1189" s="63"/>
      <c r="M1189" s="60" t="s">
        <v>1415</v>
      </c>
      <c r="N1189" s="54" t="s">
        <v>8266</v>
      </c>
      <c r="O1189" s="54" t="s">
        <v>9071</v>
      </c>
      <c r="P1189" s="54" t="s">
        <v>56</v>
      </c>
      <c r="Q1189" s="54" t="s">
        <v>56</v>
      </c>
      <c r="R1189" s="54" t="s">
        <v>55</v>
      </c>
      <c r="W1189" s="50">
        <v>2</v>
      </c>
      <c r="AV1189" s="54" t="s">
        <v>47</v>
      </c>
      <c r="AW1189" s="54" t="s">
        <v>9763</v>
      </c>
      <c r="AX1189" s="54" t="s">
        <v>47</v>
      </c>
      <c r="AY1189" s="54" t="s">
        <v>47</v>
      </c>
      <c r="AZ1189" s="54" t="s">
        <v>47</v>
      </c>
    </row>
    <row r="1190" spans="1:52" ht="30" customHeight="1">
      <c r="A1190" s="60" t="s">
        <v>1367</v>
      </c>
      <c r="B1190" s="60" t="s">
        <v>1368</v>
      </c>
      <c r="C1190" s="60" t="s">
        <v>352</v>
      </c>
      <c r="D1190" s="61">
        <v>1</v>
      </c>
      <c r="E1190" s="62"/>
      <c r="F1190" s="63"/>
      <c r="G1190" s="62"/>
      <c r="H1190" s="63"/>
      <c r="I1190" s="62"/>
      <c r="J1190" s="63"/>
      <c r="K1190" s="62"/>
      <c r="L1190" s="63"/>
      <c r="M1190" s="60" t="s">
        <v>47</v>
      </c>
      <c r="N1190" s="54" t="s">
        <v>8266</v>
      </c>
      <c r="O1190" s="54" t="s">
        <v>9075</v>
      </c>
      <c r="P1190" s="54" t="s">
        <v>56</v>
      </c>
      <c r="Q1190" s="54" t="s">
        <v>56</v>
      </c>
      <c r="R1190" s="54" t="s">
        <v>56</v>
      </c>
      <c r="S1190" s="50">
        <v>1</v>
      </c>
      <c r="T1190" s="50">
        <v>2</v>
      </c>
      <c r="U1190" s="50">
        <v>0.02</v>
      </c>
      <c r="AV1190" s="54" t="s">
        <v>47</v>
      </c>
      <c r="AW1190" s="54" t="s">
        <v>9764</v>
      </c>
      <c r="AX1190" s="54" t="s">
        <v>47</v>
      </c>
      <c r="AY1190" s="54" t="s">
        <v>47</v>
      </c>
      <c r="AZ1190" s="54" t="s">
        <v>47</v>
      </c>
    </row>
    <row r="1191" spans="1:52" ht="30" customHeight="1">
      <c r="A1191" s="60" t="s">
        <v>1267</v>
      </c>
      <c r="B1191" s="60" t="s">
        <v>47</v>
      </c>
      <c r="C1191" s="60" t="s">
        <v>47</v>
      </c>
      <c r="D1191" s="61"/>
      <c r="E1191" s="62"/>
      <c r="F1191" s="63"/>
      <c r="G1191" s="62"/>
      <c r="H1191" s="63"/>
      <c r="I1191" s="62"/>
      <c r="J1191" s="63"/>
      <c r="K1191" s="62"/>
      <c r="L1191" s="63"/>
      <c r="M1191" s="60" t="s">
        <v>47</v>
      </c>
      <c r="N1191" s="54" t="s">
        <v>78</v>
      </c>
      <c r="O1191" s="54" t="s">
        <v>78</v>
      </c>
      <c r="P1191" s="54" t="s">
        <v>47</v>
      </c>
      <c r="Q1191" s="54" t="s">
        <v>47</v>
      </c>
      <c r="R1191" s="54" t="s">
        <v>47</v>
      </c>
      <c r="AV1191" s="54" t="s">
        <v>47</v>
      </c>
      <c r="AW1191" s="54" t="s">
        <v>47</v>
      </c>
      <c r="AX1191" s="54" t="s">
        <v>47</v>
      </c>
      <c r="AY1191" s="54" t="s">
        <v>47</v>
      </c>
      <c r="AZ1191" s="54" t="s">
        <v>47</v>
      </c>
    </row>
    <row r="1192" spans="1:52" ht="30" customHeight="1">
      <c r="A1192" s="61"/>
      <c r="B1192" s="61"/>
      <c r="C1192" s="61"/>
      <c r="D1192" s="61"/>
      <c r="E1192" s="62"/>
      <c r="F1192" s="63"/>
      <c r="G1192" s="62"/>
      <c r="H1192" s="63"/>
      <c r="I1192" s="62"/>
      <c r="J1192" s="63"/>
      <c r="K1192" s="62"/>
      <c r="L1192" s="63"/>
      <c r="M1192" s="61"/>
    </row>
    <row r="1193" spans="1:52" ht="30" customHeight="1">
      <c r="A1193" s="55" t="s">
        <v>1905</v>
      </c>
      <c r="B1193" s="56"/>
      <c r="C1193" s="56"/>
      <c r="D1193" s="56"/>
      <c r="E1193" s="57"/>
      <c r="F1193" s="58"/>
      <c r="G1193" s="57"/>
      <c r="H1193" s="58"/>
      <c r="I1193" s="57"/>
      <c r="J1193" s="58"/>
      <c r="K1193" s="57"/>
      <c r="L1193" s="58"/>
      <c r="M1193" s="59"/>
      <c r="N1193" s="54" t="s">
        <v>8268</v>
      </c>
    </row>
    <row r="1194" spans="1:52" ht="30" customHeight="1">
      <c r="A1194" s="60" t="s">
        <v>1898</v>
      </c>
      <c r="B1194" s="60" t="s">
        <v>47</v>
      </c>
      <c r="C1194" s="60" t="s">
        <v>1410</v>
      </c>
      <c r="D1194" s="61">
        <v>0.17</v>
      </c>
      <c r="E1194" s="62"/>
      <c r="F1194" s="63"/>
      <c r="G1194" s="62"/>
      <c r="H1194" s="63"/>
      <c r="I1194" s="62"/>
      <c r="J1194" s="63"/>
      <c r="K1194" s="62"/>
      <c r="L1194" s="63"/>
      <c r="M1194" s="60" t="s">
        <v>1924</v>
      </c>
      <c r="N1194" s="54" t="s">
        <v>8268</v>
      </c>
      <c r="O1194" s="54" t="s">
        <v>9755</v>
      </c>
      <c r="P1194" s="54" t="s">
        <v>56</v>
      </c>
      <c r="Q1194" s="54" t="s">
        <v>56</v>
      </c>
      <c r="R1194" s="54" t="s">
        <v>55</v>
      </c>
      <c r="V1194" s="50">
        <v>1</v>
      </c>
      <c r="AV1194" s="54" t="s">
        <v>47</v>
      </c>
      <c r="AW1194" s="54" t="s">
        <v>9765</v>
      </c>
      <c r="AX1194" s="54" t="s">
        <v>47</v>
      </c>
      <c r="AY1194" s="54" t="s">
        <v>47</v>
      </c>
      <c r="AZ1194" s="54" t="s">
        <v>47</v>
      </c>
    </row>
    <row r="1195" spans="1:52" ht="30" customHeight="1">
      <c r="A1195" s="60" t="s">
        <v>1900</v>
      </c>
      <c r="B1195" s="60" t="s">
        <v>47</v>
      </c>
      <c r="C1195" s="60" t="s">
        <v>1410</v>
      </c>
      <c r="D1195" s="61">
        <v>1.8</v>
      </c>
      <c r="E1195" s="62"/>
      <c r="F1195" s="63"/>
      <c r="G1195" s="62"/>
      <c r="H1195" s="63"/>
      <c r="I1195" s="62"/>
      <c r="J1195" s="63"/>
      <c r="K1195" s="62"/>
      <c r="L1195" s="63"/>
      <c r="M1195" s="60" t="s">
        <v>1899</v>
      </c>
      <c r="N1195" s="54" t="s">
        <v>8268</v>
      </c>
      <c r="O1195" s="54" t="s">
        <v>9757</v>
      </c>
      <c r="P1195" s="54" t="s">
        <v>56</v>
      </c>
      <c r="Q1195" s="54" t="s">
        <v>56</v>
      </c>
      <c r="R1195" s="54" t="s">
        <v>55</v>
      </c>
      <c r="V1195" s="50">
        <v>1</v>
      </c>
      <c r="AV1195" s="54" t="s">
        <v>47</v>
      </c>
      <c r="AW1195" s="54" t="s">
        <v>9766</v>
      </c>
      <c r="AX1195" s="54" t="s">
        <v>47</v>
      </c>
      <c r="AY1195" s="54" t="s">
        <v>47</v>
      </c>
      <c r="AZ1195" s="54" t="s">
        <v>47</v>
      </c>
    </row>
    <row r="1196" spans="1:52" ht="30" customHeight="1">
      <c r="A1196" s="60" t="s">
        <v>1902</v>
      </c>
      <c r="B1196" s="60" t="s">
        <v>47</v>
      </c>
      <c r="C1196" s="60" t="s">
        <v>1410</v>
      </c>
      <c r="D1196" s="61">
        <v>0.6</v>
      </c>
      <c r="E1196" s="62"/>
      <c r="F1196" s="63"/>
      <c r="G1196" s="62"/>
      <c r="H1196" s="63"/>
      <c r="I1196" s="62"/>
      <c r="J1196" s="63"/>
      <c r="K1196" s="62"/>
      <c r="L1196" s="63"/>
      <c r="M1196" s="60" t="s">
        <v>1901</v>
      </c>
      <c r="N1196" s="54" t="s">
        <v>8268</v>
      </c>
      <c r="O1196" s="54" t="s">
        <v>9759</v>
      </c>
      <c r="P1196" s="54" t="s">
        <v>56</v>
      </c>
      <c r="Q1196" s="54" t="s">
        <v>56</v>
      </c>
      <c r="R1196" s="54" t="s">
        <v>55</v>
      </c>
      <c r="V1196" s="50">
        <v>1</v>
      </c>
      <c r="AV1196" s="54" t="s">
        <v>47</v>
      </c>
      <c r="AW1196" s="54" t="s">
        <v>9767</v>
      </c>
      <c r="AX1196" s="54" t="s">
        <v>47</v>
      </c>
      <c r="AY1196" s="54" t="s">
        <v>47</v>
      </c>
      <c r="AZ1196" s="54" t="s">
        <v>47</v>
      </c>
    </row>
    <row r="1197" spans="1:52" ht="30" customHeight="1">
      <c r="A1197" s="60" t="s">
        <v>1261</v>
      </c>
      <c r="B1197" s="60" t="s">
        <v>1904</v>
      </c>
      <c r="C1197" s="60" t="s">
        <v>352</v>
      </c>
      <c r="D1197" s="61">
        <v>1</v>
      </c>
      <c r="E1197" s="62"/>
      <c r="F1197" s="63"/>
      <c r="G1197" s="62"/>
      <c r="H1197" s="63"/>
      <c r="I1197" s="62"/>
      <c r="J1197" s="63"/>
      <c r="K1197" s="62"/>
      <c r="L1197" s="63"/>
      <c r="M1197" s="60" t="s">
        <v>47</v>
      </c>
      <c r="N1197" s="54" t="s">
        <v>8268</v>
      </c>
      <c r="O1197" s="54" t="s">
        <v>8795</v>
      </c>
      <c r="P1197" s="54" t="s">
        <v>56</v>
      </c>
      <c r="Q1197" s="54" t="s">
        <v>56</v>
      </c>
      <c r="R1197" s="54" t="s">
        <v>56</v>
      </c>
      <c r="S1197" s="50">
        <v>0</v>
      </c>
      <c r="T1197" s="50">
        <v>0</v>
      </c>
      <c r="U1197" s="50">
        <v>0.03</v>
      </c>
      <c r="AV1197" s="54" t="s">
        <v>47</v>
      </c>
      <c r="AW1197" s="54" t="s">
        <v>9768</v>
      </c>
      <c r="AX1197" s="54" t="s">
        <v>47</v>
      </c>
      <c r="AY1197" s="54" t="s">
        <v>47</v>
      </c>
      <c r="AZ1197" s="54" t="s">
        <v>47</v>
      </c>
    </row>
    <row r="1198" spans="1:52" ht="30" customHeight="1">
      <c r="A1198" s="60" t="s">
        <v>1876</v>
      </c>
      <c r="B1198" s="60" t="s">
        <v>1264</v>
      </c>
      <c r="C1198" s="60" t="s">
        <v>1265</v>
      </c>
      <c r="D1198" s="61">
        <v>0.104</v>
      </c>
      <c r="E1198" s="62"/>
      <c r="F1198" s="63"/>
      <c r="G1198" s="62"/>
      <c r="H1198" s="63"/>
      <c r="I1198" s="62"/>
      <c r="J1198" s="63"/>
      <c r="K1198" s="62"/>
      <c r="L1198" s="63"/>
      <c r="M1198" s="60" t="s">
        <v>1877</v>
      </c>
      <c r="N1198" s="54" t="s">
        <v>8268</v>
      </c>
      <c r="O1198" s="54" t="s">
        <v>9717</v>
      </c>
      <c r="P1198" s="54" t="s">
        <v>56</v>
      </c>
      <c r="Q1198" s="54" t="s">
        <v>56</v>
      </c>
      <c r="R1198" s="54" t="s">
        <v>55</v>
      </c>
      <c r="W1198" s="50">
        <v>2</v>
      </c>
      <c r="AV1198" s="54" t="s">
        <v>47</v>
      </c>
      <c r="AW1198" s="54" t="s">
        <v>9769</v>
      </c>
      <c r="AX1198" s="54" t="s">
        <v>47</v>
      </c>
      <c r="AY1198" s="54" t="s">
        <v>47</v>
      </c>
      <c r="AZ1198" s="54" t="s">
        <v>47</v>
      </c>
    </row>
    <row r="1199" spans="1:52" ht="30" customHeight="1">
      <c r="A1199" s="60" t="s">
        <v>1366</v>
      </c>
      <c r="B1199" s="60" t="s">
        <v>1264</v>
      </c>
      <c r="C1199" s="60" t="s">
        <v>1265</v>
      </c>
      <c r="D1199" s="61">
        <v>5.2999999999999999E-2</v>
      </c>
      <c r="E1199" s="62"/>
      <c r="F1199" s="63"/>
      <c r="G1199" s="62"/>
      <c r="H1199" s="63"/>
      <c r="I1199" s="62"/>
      <c r="J1199" s="63"/>
      <c r="K1199" s="62"/>
      <c r="L1199" s="63"/>
      <c r="M1199" s="60" t="s">
        <v>1415</v>
      </c>
      <c r="N1199" s="54" t="s">
        <v>8268</v>
      </c>
      <c r="O1199" s="54" t="s">
        <v>9071</v>
      </c>
      <c r="P1199" s="54" t="s">
        <v>56</v>
      </c>
      <c r="Q1199" s="54" t="s">
        <v>56</v>
      </c>
      <c r="R1199" s="54" t="s">
        <v>55</v>
      </c>
      <c r="W1199" s="50">
        <v>2</v>
      </c>
      <c r="AV1199" s="54" t="s">
        <v>47</v>
      </c>
      <c r="AW1199" s="54" t="s">
        <v>9770</v>
      </c>
      <c r="AX1199" s="54" t="s">
        <v>47</v>
      </c>
      <c r="AY1199" s="54" t="s">
        <v>47</v>
      </c>
      <c r="AZ1199" s="54" t="s">
        <v>47</v>
      </c>
    </row>
    <row r="1200" spans="1:52" ht="30" customHeight="1">
      <c r="A1200" s="60" t="s">
        <v>1367</v>
      </c>
      <c r="B1200" s="60" t="s">
        <v>1368</v>
      </c>
      <c r="C1200" s="60" t="s">
        <v>352</v>
      </c>
      <c r="D1200" s="61">
        <v>1</v>
      </c>
      <c r="E1200" s="62"/>
      <c r="F1200" s="63"/>
      <c r="G1200" s="62"/>
      <c r="H1200" s="63"/>
      <c r="I1200" s="62"/>
      <c r="J1200" s="63"/>
      <c r="K1200" s="62"/>
      <c r="L1200" s="63"/>
      <c r="M1200" s="60" t="s">
        <v>47</v>
      </c>
      <c r="N1200" s="54" t="s">
        <v>8268</v>
      </c>
      <c r="O1200" s="54" t="s">
        <v>9075</v>
      </c>
      <c r="P1200" s="54" t="s">
        <v>56</v>
      </c>
      <c r="Q1200" s="54" t="s">
        <v>56</v>
      </c>
      <c r="R1200" s="54" t="s">
        <v>56</v>
      </c>
      <c r="S1200" s="50">
        <v>1</v>
      </c>
      <c r="T1200" s="50">
        <v>2</v>
      </c>
      <c r="U1200" s="50">
        <v>0.02</v>
      </c>
      <c r="AV1200" s="54" t="s">
        <v>47</v>
      </c>
      <c r="AW1200" s="54" t="s">
        <v>9771</v>
      </c>
      <c r="AX1200" s="54" t="s">
        <v>47</v>
      </c>
      <c r="AY1200" s="54" t="s">
        <v>47</v>
      </c>
      <c r="AZ1200" s="54" t="s">
        <v>47</v>
      </c>
    </row>
    <row r="1201" spans="1:52" ht="30" customHeight="1">
      <c r="A1201" s="60" t="s">
        <v>1267</v>
      </c>
      <c r="B1201" s="60" t="s">
        <v>47</v>
      </c>
      <c r="C1201" s="60" t="s">
        <v>47</v>
      </c>
      <c r="D1201" s="61"/>
      <c r="E1201" s="62"/>
      <c r="F1201" s="63"/>
      <c r="G1201" s="62"/>
      <c r="H1201" s="63"/>
      <c r="I1201" s="62"/>
      <c r="J1201" s="63"/>
      <c r="K1201" s="62"/>
      <c r="L1201" s="63"/>
      <c r="M1201" s="60" t="s">
        <v>47</v>
      </c>
      <c r="N1201" s="54" t="s">
        <v>78</v>
      </c>
      <c r="O1201" s="54" t="s">
        <v>78</v>
      </c>
      <c r="P1201" s="54" t="s">
        <v>47</v>
      </c>
      <c r="Q1201" s="54" t="s">
        <v>47</v>
      </c>
      <c r="R1201" s="54" t="s">
        <v>47</v>
      </c>
      <c r="AV1201" s="54" t="s">
        <v>47</v>
      </c>
      <c r="AW1201" s="54" t="s">
        <v>47</v>
      </c>
      <c r="AX1201" s="54" t="s">
        <v>47</v>
      </c>
      <c r="AY1201" s="54" t="s">
        <v>47</v>
      </c>
      <c r="AZ1201" s="54" t="s">
        <v>47</v>
      </c>
    </row>
    <row r="1202" spans="1:52" ht="30" customHeight="1">
      <c r="A1202" s="61"/>
      <c r="B1202" s="61"/>
      <c r="C1202" s="61"/>
      <c r="D1202" s="61"/>
      <c r="E1202" s="62"/>
      <c r="F1202" s="63"/>
      <c r="G1202" s="62"/>
      <c r="H1202" s="63"/>
      <c r="I1202" s="62"/>
      <c r="J1202" s="63"/>
      <c r="K1202" s="62"/>
      <c r="L1202" s="63"/>
      <c r="M1202" s="61"/>
    </row>
    <row r="1203" spans="1:52" ht="30" customHeight="1">
      <c r="A1203" s="55" t="s">
        <v>1906</v>
      </c>
      <c r="B1203" s="56"/>
      <c r="C1203" s="56"/>
      <c r="D1203" s="56"/>
      <c r="E1203" s="57"/>
      <c r="F1203" s="58"/>
      <c r="G1203" s="57"/>
      <c r="H1203" s="58"/>
      <c r="I1203" s="57"/>
      <c r="J1203" s="58"/>
      <c r="K1203" s="57"/>
      <c r="L1203" s="58"/>
      <c r="M1203" s="59"/>
      <c r="N1203" s="54" t="s">
        <v>8270</v>
      </c>
    </row>
    <row r="1204" spans="1:52" ht="30" customHeight="1">
      <c r="A1204" s="60" t="s">
        <v>1898</v>
      </c>
      <c r="B1204" s="60" t="s">
        <v>47</v>
      </c>
      <c r="C1204" s="60" t="s">
        <v>1410</v>
      </c>
      <c r="D1204" s="61">
        <v>0.17</v>
      </c>
      <c r="E1204" s="62"/>
      <c r="F1204" s="63"/>
      <c r="G1204" s="62"/>
      <c r="H1204" s="63"/>
      <c r="I1204" s="62"/>
      <c r="J1204" s="63"/>
      <c r="K1204" s="62"/>
      <c r="L1204" s="63"/>
      <c r="M1204" s="60" t="s">
        <v>1924</v>
      </c>
      <c r="N1204" s="54" t="s">
        <v>8270</v>
      </c>
      <c r="O1204" s="54" t="s">
        <v>9755</v>
      </c>
      <c r="P1204" s="54" t="s">
        <v>56</v>
      </c>
      <c r="Q1204" s="54" t="s">
        <v>56</v>
      </c>
      <c r="R1204" s="54" t="s">
        <v>55</v>
      </c>
      <c r="V1204" s="50">
        <v>1</v>
      </c>
      <c r="AV1204" s="54" t="s">
        <v>47</v>
      </c>
      <c r="AW1204" s="54" t="s">
        <v>9772</v>
      </c>
      <c r="AX1204" s="54" t="s">
        <v>47</v>
      </c>
      <c r="AY1204" s="54" t="s">
        <v>47</v>
      </c>
      <c r="AZ1204" s="54" t="s">
        <v>47</v>
      </c>
    </row>
    <row r="1205" spans="1:52" ht="30" customHeight="1">
      <c r="A1205" s="60" t="s">
        <v>1900</v>
      </c>
      <c r="B1205" s="60" t="s">
        <v>47</v>
      </c>
      <c r="C1205" s="60" t="s">
        <v>1410</v>
      </c>
      <c r="D1205" s="61">
        <v>1.8</v>
      </c>
      <c r="E1205" s="62"/>
      <c r="F1205" s="63"/>
      <c r="G1205" s="62"/>
      <c r="H1205" s="63"/>
      <c r="I1205" s="62"/>
      <c r="J1205" s="63"/>
      <c r="K1205" s="62"/>
      <c r="L1205" s="63"/>
      <c r="M1205" s="60" t="s">
        <v>1899</v>
      </c>
      <c r="N1205" s="54" t="s">
        <v>8270</v>
      </c>
      <c r="O1205" s="54" t="s">
        <v>9757</v>
      </c>
      <c r="P1205" s="54" t="s">
        <v>56</v>
      </c>
      <c r="Q1205" s="54" t="s">
        <v>56</v>
      </c>
      <c r="R1205" s="54" t="s">
        <v>55</v>
      </c>
      <c r="V1205" s="50">
        <v>1</v>
      </c>
      <c r="AV1205" s="54" t="s">
        <v>47</v>
      </c>
      <c r="AW1205" s="54" t="s">
        <v>9773</v>
      </c>
      <c r="AX1205" s="54" t="s">
        <v>47</v>
      </c>
      <c r="AY1205" s="54" t="s">
        <v>47</v>
      </c>
      <c r="AZ1205" s="54" t="s">
        <v>47</v>
      </c>
    </row>
    <row r="1206" spans="1:52" ht="30" customHeight="1">
      <c r="A1206" s="60" t="s">
        <v>1902</v>
      </c>
      <c r="B1206" s="60" t="s">
        <v>47</v>
      </c>
      <c r="C1206" s="60" t="s">
        <v>1410</v>
      </c>
      <c r="D1206" s="61">
        <v>0.6</v>
      </c>
      <c r="E1206" s="62"/>
      <c r="F1206" s="63"/>
      <c r="G1206" s="62"/>
      <c r="H1206" s="63"/>
      <c r="I1206" s="62"/>
      <c r="J1206" s="63"/>
      <c r="K1206" s="62"/>
      <c r="L1206" s="63"/>
      <c r="M1206" s="60" t="s">
        <v>1901</v>
      </c>
      <c r="N1206" s="54" t="s">
        <v>8270</v>
      </c>
      <c r="O1206" s="54" t="s">
        <v>9759</v>
      </c>
      <c r="P1206" s="54" t="s">
        <v>56</v>
      </c>
      <c r="Q1206" s="54" t="s">
        <v>56</v>
      </c>
      <c r="R1206" s="54" t="s">
        <v>55</v>
      </c>
      <c r="V1206" s="50">
        <v>1</v>
      </c>
      <c r="AV1206" s="54" t="s">
        <v>47</v>
      </c>
      <c r="AW1206" s="54" t="s">
        <v>9774</v>
      </c>
      <c r="AX1206" s="54" t="s">
        <v>47</v>
      </c>
      <c r="AY1206" s="54" t="s">
        <v>47</v>
      </c>
      <c r="AZ1206" s="54" t="s">
        <v>47</v>
      </c>
    </row>
    <row r="1207" spans="1:52" ht="30" customHeight="1">
      <c r="A1207" s="60" t="s">
        <v>1261</v>
      </c>
      <c r="B1207" s="60" t="s">
        <v>1904</v>
      </c>
      <c r="C1207" s="60" t="s">
        <v>352</v>
      </c>
      <c r="D1207" s="61">
        <v>1</v>
      </c>
      <c r="E1207" s="62"/>
      <c r="F1207" s="63"/>
      <c r="G1207" s="62"/>
      <c r="H1207" s="63"/>
      <c r="I1207" s="62"/>
      <c r="J1207" s="63"/>
      <c r="K1207" s="62"/>
      <c r="L1207" s="63"/>
      <c r="M1207" s="60" t="s">
        <v>47</v>
      </c>
      <c r="N1207" s="54" t="s">
        <v>8270</v>
      </c>
      <c r="O1207" s="54" t="s">
        <v>8795</v>
      </c>
      <c r="P1207" s="54" t="s">
        <v>56</v>
      </c>
      <c r="Q1207" s="54" t="s">
        <v>56</v>
      </c>
      <c r="R1207" s="54" t="s">
        <v>56</v>
      </c>
      <c r="S1207" s="50">
        <v>0</v>
      </c>
      <c r="T1207" s="50">
        <v>0</v>
      </c>
      <c r="U1207" s="50">
        <v>0.03</v>
      </c>
      <c r="AV1207" s="54" t="s">
        <v>47</v>
      </c>
      <c r="AW1207" s="54" t="s">
        <v>9775</v>
      </c>
      <c r="AX1207" s="54" t="s">
        <v>47</v>
      </c>
      <c r="AY1207" s="54" t="s">
        <v>47</v>
      </c>
      <c r="AZ1207" s="54" t="s">
        <v>47</v>
      </c>
    </row>
    <row r="1208" spans="1:52" ht="30" customHeight="1">
      <c r="A1208" s="60" t="s">
        <v>1876</v>
      </c>
      <c r="B1208" s="60" t="s">
        <v>1264</v>
      </c>
      <c r="C1208" s="60" t="s">
        <v>1265</v>
      </c>
      <c r="D1208" s="61">
        <v>0.104</v>
      </c>
      <c r="E1208" s="62"/>
      <c r="F1208" s="63"/>
      <c r="G1208" s="62"/>
      <c r="H1208" s="63"/>
      <c r="I1208" s="62"/>
      <c r="J1208" s="63"/>
      <c r="K1208" s="62"/>
      <c r="L1208" s="63"/>
      <c r="M1208" s="60" t="s">
        <v>1877</v>
      </c>
      <c r="N1208" s="54" t="s">
        <v>8270</v>
      </c>
      <c r="O1208" s="54" t="s">
        <v>9717</v>
      </c>
      <c r="P1208" s="54" t="s">
        <v>56</v>
      </c>
      <c r="Q1208" s="54" t="s">
        <v>56</v>
      </c>
      <c r="R1208" s="54" t="s">
        <v>55</v>
      </c>
      <c r="W1208" s="50">
        <v>2</v>
      </c>
      <c r="AV1208" s="54" t="s">
        <v>47</v>
      </c>
      <c r="AW1208" s="54" t="s">
        <v>9776</v>
      </c>
      <c r="AX1208" s="54" t="s">
        <v>47</v>
      </c>
      <c r="AY1208" s="54" t="s">
        <v>47</v>
      </c>
      <c r="AZ1208" s="54" t="s">
        <v>47</v>
      </c>
    </row>
    <row r="1209" spans="1:52" ht="30" customHeight="1">
      <c r="A1209" s="60" t="s">
        <v>1366</v>
      </c>
      <c r="B1209" s="60" t="s">
        <v>1264</v>
      </c>
      <c r="C1209" s="60" t="s">
        <v>1265</v>
      </c>
      <c r="D1209" s="61">
        <v>5.2999999999999999E-2</v>
      </c>
      <c r="E1209" s="62"/>
      <c r="F1209" s="63"/>
      <c r="G1209" s="62"/>
      <c r="H1209" s="63"/>
      <c r="I1209" s="62"/>
      <c r="J1209" s="63"/>
      <c r="K1209" s="62"/>
      <c r="L1209" s="63"/>
      <c r="M1209" s="60" t="s">
        <v>1415</v>
      </c>
      <c r="N1209" s="54" t="s">
        <v>8270</v>
      </c>
      <c r="O1209" s="54" t="s">
        <v>9071</v>
      </c>
      <c r="P1209" s="54" t="s">
        <v>56</v>
      </c>
      <c r="Q1209" s="54" t="s">
        <v>56</v>
      </c>
      <c r="R1209" s="54" t="s">
        <v>55</v>
      </c>
      <c r="W1209" s="50">
        <v>2</v>
      </c>
      <c r="AV1209" s="54" t="s">
        <v>47</v>
      </c>
      <c r="AW1209" s="54" t="s">
        <v>9777</v>
      </c>
      <c r="AX1209" s="54" t="s">
        <v>47</v>
      </c>
      <c r="AY1209" s="54" t="s">
        <v>47</v>
      </c>
      <c r="AZ1209" s="54" t="s">
        <v>47</v>
      </c>
    </row>
    <row r="1210" spans="1:52" ht="30" customHeight="1">
      <c r="A1210" s="60" t="s">
        <v>1367</v>
      </c>
      <c r="B1210" s="60" t="s">
        <v>1368</v>
      </c>
      <c r="C1210" s="60" t="s">
        <v>352</v>
      </c>
      <c r="D1210" s="61">
        <v>1</v>
      </c>
      <c r="E1210" s="62"/>
      <c r="F1210" s="63"/>
      <c r="G1210" s="62"/>
      <c r="H1210" s="63"/>
      <c r="I1210" s="62"/>
      <c r="J1210" s="63"/>
      <c r="K1210" s="62"/>
      <c r="L1210" s="63"/>
      <c r="M1210" s="60" t="s">
        <v>47</v>
      </c>
      <c r="N1210" s="54" t="s">
        <v>8270</v>
      </c>
      <c r="O1210" s="54" t="s">
        <v>9075</v>
      </c>
      <c r="P1210" s="54" t="s">
        <v>56</v>
      </c>
      <c r="Q1210" s="54" t="s">
        <v>56</v>
      </c>
      <c r="R1210" s="54" t="s">
        <v>56</v>
      </c>
      <c r="S1210" s="50">
        <v>1</v>
      </c>
      <c r="T1210" s="50">
        <v>2</v>
      </c>
      <c r="U1210" s="50">
        <v>0.02</v>
      </c>
      <c r="AV1210" s="54" t="s">
        <v>47</v>
      </c>
      <c r="AW1210" s="54" t="s">
        <v>9778</v>
      </c>
      <c r="AX1210" s="54" t="s">
        <v>47</v>
      </c>
      <c r="AY1210" s="54" t="s">
        <v>47</v>
      </c>
      <c r="AZ1210" s="54" t="s">
        <v>47</v>
      </c>
    </row>
    <row r="1211" spans="1:52" ht="30" customHeight="1">
      <c r="A1211" s="60" t="s">
        <v>1267</v>
      </c>
      <c r="B1211" s="60" t="s">
        <v>47</v>
      </c>
      <c r="C1211" s="60" t="s">
        <v>47</v>
      </c>
      <c r="D1211" s="61"/>
      <c r="E1211" s="62"/>
      <c r="F1211" s="63"/>
      <c r="G1211" s="62"/>
      <c r="H1211" s="63"/>
      <c r="I1211" s="62"/>
      <c r="J1211" s="63"/>
      <c r="K1211" s="62"/>
      <c r="L1211" s="63"/>
      <c r="M1211" s="60" t="s">
        <v>47</v>
      </c>
      <c r="N1211" s="54" t="s">
        <v>78</v>
      </c>
      <c r="O1211" s="54" t="s">
        <v>78</v>
      </c>
      <c r="P1211" s="54" t="s">
        <v>47</v>
      </c>
      <c r="Q1211" s="54" t="s">
        <v>47</v>
      </c>
      <c r="R1211" s="54" t="s">
        <v>47</v>
      </c>
      <c r="AV1211" s="54" t="s">
        <v>47</v>
      </c>
      <c r="AW1211" s="54" t="s">
        <v>47</v>
      </c>
      <c r="AX1211" s="54" t="s">
        <v>47</v>
      </c>
      <c r="AY1211" s="54" t="s">
        <v>47</v>
      </c>
      <c r="AZ1211" s="54" t="s">
        <v>47</v>
      </c>
    </row>
    <row r="1212" spans="1:52" ht="30" customHeight="1">
      <c r="A1212" s="61"/>
      <c r="B1212" s="61"/>
      <c r="C1212" s="61"/>
      <c r="D1212" s="61"/>
      <c r="E1212" s="62"/>
      <c r="F1212" s="63"/>
      <c r="G1212" s="62"/>
      <c r="H1212" s="63"/>
      <c r="I1212" s="62"/>
      <c r="J1212" s="63"/>
      <c r="K1212" s="62"/>
      <c r="L1212" s="63"/>
      <c r="M1212" s="61"/>
    </row>
    <row r="1213" spans="1:52" ht="30" customHeight="1">
      <c r="A1213" s="55" t="s">
        <v>1907</v>
      </c>
      <c r="B1213" s="56"/>
      <c r="C1213" s="56"/>
      <c r="D1213" s="56"/>
      <c r="E1213" s="57"/>
      <c r="F1213" s="58"/>
      <c r="G1213" s="57"/>
      <c r="H1213" s="58"/>
      <c r="I1213" s="57"/>
      <c r="J1213" s="58"/>
      <c r="K1213" s="57"/>
      <c r="L1213" s="58"/>
      <c r="M1213" s="59"/>
      <c r="N1213" s="54" t="s">
        <v>8272</v>
      </c>
    </row>
    <row r="1214" spans="1:52" ht="30" customHeight="1">
      <c r="A1214" s="60" t="s">
        <v>1908</v>
      </c>
      <c r="B1214" s="60" t="s">
        <v>1909</v>
      </c>
      <c r="C1214" s="60" t="s">
        <v>1910</v>
      </c>
      <c r="D1214" s="61">
        <v>0.3</v>
      </c>
      <c r="E1214" s="62"/>
      <c r="F1214" s="63"/>
      <c r="G1214" s="62"/>
      <c r="H1214" s="63"/>
      <c r="I1214" s="62"/>
      <c r="J1214" s="63"/>
      <c r="K1214" s="62"/>
      <c r="L1214" s="63"/>
      <c r="M1214" s="60" t="s">
        <v>1911</v>
      </c>
      <c r="N1214" s="54" t="s">
        <v>8272</v>
      </c>
      <c r="O1214" s="54" t="s">
        <v>9779</v>
      </c>
      <c r="P1214" s="54" t="s">
        <v>56</v>
      </c>
      <c r="Q1214" s="54" t="s">
        <v>56</v>
      </c>
      <c r="R1214" s="54" t="s">
        <v>55</v>
      </c>
      <c r="AV1214" s="54" t="s">
        <v>47</v>
      </c>
      <c r="AW1214" s="54" t="s">
        <v>9780</v>
      </c>
      <c r="AX1214" s="54" t="s">
        <v>47</v>
      </c>
      <c r="AY1214" s="54" t="s">
        <v>47</v>
      </c>
      <c r="AZ1214" s="54" t="s">
        <v>47</v>
      </c>
    </row>
    <row r="1215" spans="1:52" ht="30" customHeight="1">
      <c r="A1215" s="60" t="s">
        <v>1267</v>
      </c>
      <c r="B1215" s="60" t="s">
        <v>47</v>
      </c>
      <c r="C1215" s="60" t="s">
        <v>47</v>
      </c>
      <c r="D1215" s="61"/>
      <c r="E1215" s="62"/>
      <c r="F1215" s="63"/>
      <c r="G1215" s="62"/>
      <c r="H1215" s="63"/>
      <c r="I1215" s="62"/>
      <c r="J1215" s="63"/>
      <c r="K1215" s="62"/>
      <c r="L1215" s="63"/>
      <c r="M1215" s="60" t="s">
        <v>47</v>
      </c>
      <c r="N1215" s="54" t="s">
        <v>78</v>
      </c>
      <c r="O1215" s="54" t="s">
        <v>78</v>
      </c>
      <c r="P1215" s="54" t="s">
        <v>47</v>
      </c>
      <c r="Q1215" s="54" t="s">
        <v>47</v>
      </c>
      <c r="R1215" s="54" t="s">
        <v>47</v>
      </c>
      <c r="AV1215" s="54" t="s">
        <v>47</v>
      </c>
      <c r="AW1215" s="54" t="s">
        <v>47</v>
      </c>
      <c r="AX1215" s="54" t="s">
        <v>47</v>
      </c>
      <c r="AY1215" s="54" t="s">
        <v>47</v>
      </c>
      <c r="AZ1215" s="54" t="s">
        <v>47</v>
      </c>
    </row>
    <row r="1216" spans="1:52" ht="30" customHeight="1">
      <c r="A1216" s="61"/>
      <c r="B1216" s="61"/>
      <c r="C1216" s="61"/>
      <c r="D1216" s="61"/>
      <c r="E1216" s="62"/>
      <c r="F1216" s="63"/>
      <c r="G1216" s="62"/>
      <c r="H1216" s="63"/>
      <c r="I1216" s="62"/>
      <c r="J1216" s="63"/>
      <c r="K1216" s="62"/>
      <c r="L1216" s="63"/>
      <c r="M1216" s="61"/>
    </row>
    <row r="1217" spans="1:52" ht="30" customHeight="1">
      <c r="A1217" s="55" t="s">
        <v>1912</v>
      </c>
      <c r="B1217" s="56"/>
      <c r="C1217" s="56"/>
      <c r="D1217" s="56"/>
      <c r="E1217" s="57"/>
      <c r="F1217" s="58"/>
      <c r="G1217" s="57"/>
      <c r="H1217" s="58"/>
      <c r="I1217" s="57"/>
      <c r="J1217" s="58"/>
      <c r="K1217" s="57"/>
      <c r="L1217" s="58"/>
      <c r="M1217" s="59"/>
      <c r="N1217" s="54" t="s">
        <v>8274</v>
      </c>
    </row>
    <row r="1218" spans="1:52" ht="30" customHeight="1">
      <c r="A1218" s="60" t="s">
        <v>1913</v>
      </c>
      <c r="B1218" s="60" t="s">
        <v>47</v>
      </c>
      <c r="C1218" s="60" t="s">
        <v>1410</v>
      </c>
      <c r="D1218" s="61">
        <v>0.3</v>
      </c>
      <c r="E1218" s="62"/>
      <c r="F1218" s="63"/>
      <c r="G1218" s="62"/>
      <c r="H1218" s="63"/>
      <c r="I1218" s="62"/>
      <c r="J1218" s="63"/>
      <c r="K1218" s="62"/>
      <c r="L1218" s="63"/>
      <c r="M1218" s="60" t="s">
        <v>341</v>
      </c>
      <c r="N1218" s="54" t="s">
        <v>8274</v>
      </c>
      <c r="O1218" s="54" t="s">
        <v>9781</v>
      </c>
      <c r="P1218" s="54" t="s">
        <v>56</v>
      </c>
      <c r="Q1218" s="54" t="s">
        <v>56</v>
      </c>
      <c r="R1218" s="54" t="s">
        <v>55</v>
      </c>
      <c r="V1218" s="50">
        <v>1</v>
      </c>
      <c r="AV1218" s="54" t="s">
        <v>47</v>
      </c>
      <c r="AW1218" s="54" t="s">
        <v>9782</v>
      </c>
      <c r="AX1218" s="54" t="s">
        <v>47</v>
      </c>
      <c r="AY1218" s="54" t="s">
        <v>47</v>
      </c>
      <c r="AZ1218" s="54" t="s">
        <v>47</v>
      </c>
    </row>
    <row r="1219" spans="1:52" ht="30" customHeight="1">
      <c r="A1219" s="60" t="s">
        <v>1915</v>
      </c>
      <c r="B1219" s="60" t="s">
        <v>47</v>
      </c>
      <c r="C1219" s="60" t="s">
        <v>1410</v>
      </c>
      <c r="D1219" s="61">
        <v>2.5</v>
      </c>
      <c r="E1219" s="62"/>
      <c r="F1219" s="63"/>
      <c r="G1219" s="62"/>
      <c r="H1219" s="63"/>
      <c r="I1219" s="62"/>
      <c r="J1219" s="63"/>
      <c r="K1219" s="62"/>
      <c r="L1219" s="63"/>
      <c r="M1219" s="60" t="s">
        <v>1914</v>
      </c>
      <c r="N1219" s="54" t="s">
        <v>8274</v>
      </c>
      <c r="O1219" s="54" t="s">
        <v>9783</v>
      </c>
      <c r="P1219" s="54" t="s">
        <v>56</v>
      </c>
      <c r="Q1219" s="54" t="s">
        <v>56</v>
      </c>
      <c r="R1219" s="54" t="s">
        <v>55</v>
      </c>
      <c r="V1219" s="50">
        <v>1</v>
      </c>
      <c r="AV1219" s="54" t="s">
        <v>47</v>
      </c>
      <c r="AW1219" s="54" t="s">
        <v>9784</v>
      </c>
      <c r="AX1219" s="54" t="s">
        <v>47</v>
      </c>
      <c r="AY1219" s="54" t="s">
        <v>47</v>
      </c>
      <c r="AZ1219" s="54" t="s">
        <v>47</v>
      </c>
    </row>
    <row r="1220" spans="1:52" ht="30" customHeight="1">
      <c r="A1220" s="60" t="s">
        <v>1917</v>
      </c>
      <c r="B1220" s="60" t="s">
        <v>47</v>
      </c>
      <c r="C1220" s="60" t="s">
        <v>1410</v>
      </c>
      <c r="D1220" s="61">
        <v>0.65</v>
      </c>
      <c r="E1220" s="62"/>
      <c r="F1220" s="63"/>
      <c r="G1220" s="62"/>
      <c r="H1220" s="63"/>
      <c r="I1220" s="62"/>
      <c r="J1220" s="63"/>
      <c r="K1220" s="62"/>
      <c r="L1220" s="63"/>
      <c r="M1220" s="60" t="s">
        <v>1916</v>
      </c>
      <c r="N1220" s="54" t="s">
        <v>8274</v>
      </c>
      <c r="O1220" s="54" t="s">
        <v>9785</v>
      </c>
      <c r="P1220" s="54" t="s">
        <v>56</v>
      </c>
      <c r="Q1220" s="54" t="s">
        <v>56</v>
      </c>
      <c r="R1220" s="54" t="s">
        <v>55</v>
      </c>
      <c r="V1220" s="50">
        <v>1</v>
      </c>
      <c r="AV1220" s="54" t="s">
        <v>47</v>
      </c>
      <c r="AW1220" s="54" t="s">
        <v>9786</v>
      </c>
      <c r="AX1220" s="54" t="s">
        <v>47</v>
      </c>
      <c r="AY1220" s="54" t="s">
        <v>47</v>
      </c>
      <c r="AZ1220" s="54" t="s">
        <v>47</v>
      </c>
    </row>
    <row r="1221" spans="1:52" ht="30" customHeight="1">
      <c r="A1221" s="60" t="s">
        <v>1919</v>
      </c>
      <c r="B1221" s="60" t="s">
        <v>47</v>
      </c>
      <c r="C1221" s="60" t="s">
        <v>53</v>
      </c>
      <c r="D1221" s="61">
        <v>1</v>
      </c>
      <c r="E1221" s="62"/>
      <c r="F1221" s="63"/>
      <c r="G1221" s="62"/>
      <c r="H1221" s="63"/>
      <c r="I1221" s="62"/>
      <c r="J1221" s="63"/>
      <c r="K1221" s="62"/>
      <c r="L1221" s="63"/>
      <c r="M1221" s="60" t="s">
        <v>1918</v>
      </c>
      <c r="N1221" s="54" t="s">
        <v>8274</v>
      </c>
      <c r="O1221" s="54" t="s">
        <v>9787</v>
      </c>
      <c r="P1221" s="54" t="s">
        <v>56</v>
      </c>
      <c r="Q1221" s="54" t="s">
        <v>56</v>
      </c>
      <c r="R1221" s="54" t="s">
        <v>55</v>
      </c>
      <c r="V1221" s="50">
        <v>1</v>
      </c>
      <c r="AV1221" s="54" t="s">
        <v>47</v>
      </c>
      <c r="AW1221" s="54" t="s">
        <v>9788</v>
      </c>
      <c r="AX1221" s="54" t="s">
        <v>47</v>
      </c>
      <c r="AY1221" s="54" t="s">
        <v>47</v>
      </c>
      <c r="AZ1221" s="54" t="s">
        <v>47</v>
      </c>
    </row>
    <row r="1222" spans="1:52" ht="30" customHeight="1">
      <c r="A1222" s="60" t="s">
        <v>1261</v>
      </c>
      <c r="B1222" s="60" t="s">
        <v>1921</v>
      </c>
      <c r="C1222" s="60" t="s">
        <v>352</v>
      </c>
      <c r="D1222" s="61">
        <v>1</v>
      </c>
      <c r="E1222" s="62"/>
      <c r="F1222" s="63"/>
      <c r="G1222" s="62"/>
      <c r="H1222" s="63"/>
      <c r="I1222" s="62"/>
      <c r="J1222" s="63"/>
      <c r="K1222" s="62"/>
      <c r="L1222" s="63"/>
      <c r="M1222" s="60" t="s">
        <v>47</v>
      </c>
      <c r="N1222" s="54" t="s">
        <v>8274</v>
      </c>
      <c r="O1222" s="54" t="s">
        <v>8795</v>
      </c>
      <c r="P1222" s="54" t="s">
        <v>56</v>
      </c>
      <c r="Q1222" s="54" t="s">
        <v>56</v>
      </c>
      <c r="R1222" s="54" t="s">
        <v>56</v>
      </c>
      <c r="S1222" s="50">
        <v>0</v>
      </c>
      <c r="T1222" s="50">
        <v>0</v>
      </c>
      <c r="U1222" s="50">
        <v>0.02</v>
      </c>
      <c r="AV1222" s="54" t="s">
        <v>47</v>
      </c>
      <c r="AW1222" s="54" t="s">
        <v>9789</v>
      </c>
      <c r="AX1222" s="54" t="s">
        <v>47</v>
      </c>
      <c r="AY1222" s="54" t="s">
        <v>47</v>
      </c>
      <c r="AZ1222" s="54" t="s">
        <v>47</v>
      </c>
    </row>
    <row r="1223" spans="1:52" ht="30" customHeight="1">
      <c r="A1223" s="60" t="s">
        <v>1876</v>
      </c>
      <c r="B1223" s="60" t="s">
        <v>1264</v>
      </c>
      <c r="C1223" s="60" t="s">
        <v>1265</v>
      </c>
      <c r="D1223" s="61">
        <v>4.5000999999999999E-2</v>
      </c>
      <c r="E1223" s="62"/>
      <c r="F1223" s="63"/>
      <c r="G1223" s="62"/>
      <c r="H1223" s="63"/>
      <c r="I1223" s="62"/>
      <c r="J1223" s="63"/>
      <c r="K1223" s="62"/>
      <c r="L1223" s="63"/>
      <c r="M1223" s="60" t="s">
        <v>1877</v>
      </c>
      <c r="N1223" s="54" t="s">
        <v>8274</v>
      </c>
      <c r="O1223" s="54" t="s">
        <v>9717</v>
      </c>
      <c r="P1223" s="54" t="s">
        <v>56</v>
      </c>
      <c r="Q1223" s="54" t="s">
        <v>56</v>
      </c>
      <c r="R1223" s="54" t="s">
        <v>55</v>
      </c>
      <c r="W1223" s="50">
        <v>2</v>
      </c>
      <c r="AV1223" s="54" t="s">
        <v>47</v>
      </c>
      <c r="AW1223" s="54" t="s">
        <v>9790</v>
      </c>
      <c r="AX1223" s="54" t="s">
        <v>47</v>
      </c>
      <c r="AY1223" s="54" t="s">
        <v>47</v>
      </c>
      <c r="AZ1223" s="54" t="s">
        <v>47</v>
      </c>
    </row>
    <row r="1224" spans="1:52" ht="30" customHeight="1">
      <c r="A1224" s="60" t="s">
        <v>1366</v>
      </c>
      <c r="B1224" s="60" t="s">
        <v>1264</v>
      </c>
      <c r="C1224" s="60" t="s">
        <v>1265</v>
      </c>
      <c r="D1224" s="61">
        <v>4.4999999999999998E-2</v>
      </c>
      <c r="E1224" s="62"/>
      <c r="F1224" s="63"/>
      <c r="G1224" s="62"/>
      <c r="H1224" s="63"/>
      <c r="I1224" s="62"/>
      <c r="J1224" s="63"/>
      <c r="K1224" s="62"/>
      <c r="L1224" s="63"/>
      <c r="M1224" s="60" t="s">
        <v>1415</v>
      </c>
      <c r="N1224" s="54" t="s">
        <v>8274</v>
      </c>
      <c r="O1224" s="54" t="s">
        <v>9071</v>
      </c>
      <c r="P1224" s="54" t="s">
        <v>56</v>
      </c>
      <c r="Q1224" s="54" t="s">
        <v>56</v>
      </c>
      <c r="R1224" s="54" t="s">
        <v>55</v>
      </c>
      <c r="W1224" s="50">
        <v>2</v>
      </c>
      <c r="AV1224" s="54" t="s">
        <v>47</v>
      </c>
      <c r="AW1224" s="54" t="s">
        <v>9791</v>
      </c>
      <c r="AX1224" s="54" t="s">
        <v>47</v>
      </c>
      <c r="AY1224" s="54" t="s">
        <v>47</v>
      </c>
      <c r="AZ1224" s="54" t="s">
        <v>47</v>
      </c>
    </row>
    <row r="1225" spans="1:52" ht="30" customHeight="1">
      <c r="A1225" s="60" t="s">
        <v>1367</v>
      </c>
      <c r="B1225" s="60" t="s">
        <v>1631</v>
      </c>
      <c r="C1225" s="60" t="s">
        <v>352</v>
      </c>
      <c r="D1225" s="61">
        <v>1</v>
      </c>
      <c r="E1225" s="62"/>
      <c r="F1225" s="63"/>
      <c r="G1225" s="62"/>
      <c r="H1225" s="63"/>
      <c r="I1225" s="62"/>
      <c r="J1225" s="63"/>
      <c r="K1225" s="62"/>
      <c r="L1225" s="63"/>
      <c r="M1225" s="60" t="s">
        <v>47</v>
      </c>
      <c r="N1225" s="54" t="s">
        <v>8274</v>
      </c>
      <c r="O1225" s="54" t="s">
        <v>9075</v>
      </c>
      <c r="P1225" s="54" t="s">
        <v>56</v>
      </c>
      <c r="Q1225" s="54" t="s">
        <v>56</v>
      </c>
      <c r="R1225" s="54" t="s">
        <v>56</v>
      </c>
      <c r="S1225" s="50">
        <v>1</v>
      </c>
      <c r="T1225" s="50">
        <v>2</v>
      </c>
      <c r="U1225" s="50">
        <v>0.03</v>
      </c>
      <c r="AV1225" s="54" t="s">
        <v>47</v>
      </c>
      <c r="AW1225" s="54" t="s">
        <v>9792</v>
      </c>
      <c r="AX1225" s="54" t="s">
        <v>47</v>
      </c>
      <c r="AY1225" s="54" t="s">
        <v>47</v>
      </c>
      <c r="AZ1225" s="54" t="s">
        <v>47</v>
      </c>
    </row>
    <row r="1226" spans="1:52" ht="30" customHeight="1">
      <c r="A1226" s="60" t="s">
        <v>1267</v>
      </c>
      <c r="B1226" s="60" t="s">
        <v>47</v>
      </c>
      <c r="C1226" s="60" t="s">
        <v>47</v>
      </c>
      <c r="D1226" s="61"/>
      <c r="E1226" s="62"/>
      <c r="F1226" s="63"/>
      <c r="G1226" s="62"/>
      <c r="H1226" s="63"/>
      <c r="I1226" s="62"/>
      <c r="J1226" s="63"/>
      <c r="K1226" s="62"/>
      <c r="L1226" s="63"/>
      <c r="M1226" s="60" t="s">
        <v>47</v>
      </c>
      <c r="N1226" s="54" t="s">
        <v>78</v>
      </c>
      <c r="O1226" s="54" t="s">
        <v>78</v>
      </c>
      <c r="P1226" s="54" t="s">
        <v>47</v>
      </c>
      <c r="Q1226" s="54" t="s">
        <v>47</v>
      </c>
      <c r="R1226" s="54" t="s">
        <v>47</v>
      </c>
      <c r="AV1226" s="54" t="s">
        <v>47</v>
      </c>
      <c r="AW1226" s="54" t="s">
        <v>47</v>
      </c>
      <c r="AX1226" s="54" t="s">
        <v>47</v>
      </c>
      <c r="AY1226" s="54" t="s">
        <v>47</v>
      </c>
      <c r="AZ1226" s="54" t="s">
        <v>47</v>
      </c>
    </row>
    <row r="1227" spans="1:52" ht="30" customHeight="1">
      <c r="A1227" s="61"/>
      <c r="B1227" s="61"/>
      <c r="C1227" s="61"/>
      <c r="D1227" s="61"/>
      <c r="E1227" s="62"/>
      <c r="F1227" s="63"/>
      <c r="G1227" s="62"/>
      <c r="H1227" s="63"/>
      <c r="I1227" s="62"/>
      <c r="J1227" s="63"/>
      <c r="K1227" s="62"/>
      <c r="L1227" s="63"/>
      <c r="M1227" s="61"/>
    </row>
    <row r="1228" spans="1:52" ht="30" customHeight="1">
      <c r="A1228" s="55" t="s">
        <v>1922</v>
      </c>
      <c r="B1228" s="56"/>
      <c r="C1228" s="56"/>
      <c r="D1228" s="56"/>
      <c r="E1228" s="57"/>
      <c r="F1228" s="58"/>
      <c r="G1228" s="57"/>
      <c r="H1228" s="58"/>
      <c r="I1228" s="57"/>
      <c r="J1228" s="58"/>
      <c r="K1228" s="57"/>
      <c r="L1228" s="58"/>
      <c r="M1228" s="59"/>
      <c r="N1228" s="54" t="s">
        <v>8276</v>
      </c>
    </row>
    <row r="1229" spans="1:52" ht="30" customHeight="1">
      <c r="A1229" s="60" t="s">
        <v>1913</v>
      </c>
      <c r="B1229" s="60" t="s">
        <v>47</v>
      </c>
      <c r="C1229" s="60" t="s">
        <v>1410</v>
      </c>
      <c r="D1229" s="61">
        <v>0.3</v>
      </c>
      <c r="E1229" s="62"/>
      <c r="F1229" s="63"/>
      <c r="G1229" s="62"/>
      <c r="H1229" s="63"/>
      <c r="I1229" s="62"/>
      <c r="J1229" s="63"/>
      <c r="K1229" s="62"/>
      <c r="L1229" s="63"/>
      <c r="M1229" s="60" t="s">
        <v>341</v>
      </c>
      <c r="N1229" s="54" t="s">
        <v>8276</v>
      </c>
      <c r="O1229" s="54" t="s">
        <v>9781</v>
      </c>
      <c r="P1229" s="54" t="s">
        <v>56</v>
      </c>
      <c r="Q1229" s="54" t="s">
        <v>56</v>
      </c>
      <c r="R1229" s="54" t="s">
        <v>55</v>
      </c>
      <c r="V1229" s="50">
        <v>1</v>
      </c>
      <c r="AV1229" s="54" t="s">
        <v>47</v>
      </c>
      <c r="AW1229" s="54" t="s">
        <v>9793</v>
      </c>
      <c r="AX1229" s="54" t="s">
        <v>47</v>
      </c>
      <c r="AY1229" s="54" t="s">
        <v>47</v>
      </c>
      <c r="AZ1229" s="54" t="s">
        <v>47</v>
      </c>
    </row>
    <row r="1230" spans="1:52" ht="30" customHeight="1">
      <c r="A1230" s="60" t="s">
        <v>1915</v>
      </c>
      <c r="B1230" s="60" t="s">
        <v>47</v>
      </c>
      <c r="C1230" s="60" t="s">
        <v>1410</v>
      </c>
      <c r="D1230" s="61">
        <v>2.5</v>
      </c>
      <c r="E1230" s="62"/>
      <c r="F1230" s="63"/>
      <c r="G1230" s="62"/>
      <c r="H1230" s="63"/>
      <c r="I1230" s="62"/>
      <c r="J1230" s="63"/>
      <c r="K1230" s="62"/>
      <c r="L1230" s="63"/>
      <c r="M1230" s="60" t="s">
        <v>1914</v>
      </c>
      <c r="N1230" s="54" t="s">
        <v>8276</v>
      </c>
      <c r="O1230" s="54" t="s">
        <v>9783</v>
      </c>
      <c r="P1230" s="54" t="s">
        <v>56</v>
      </c>
      <c r="Q1230" s="54" t="s">
        <v>56</v>
      </c>
      <c r="R1230" s="54" t="s">
        <v>55</v>
      </c>
      <c r="V1230" s="50">
        <v>1</v>
      </c>
      <c r="AV1230" s="54" t="s">
        <v>47</v>
      </c>
      <c r="AW1230" s="54" t="s">
        <v>9794</v>
      </c>
      <c r="AX1230" s="54" t="s">
        <v>47</v>
      </c>
      <c r="AY1230" s="54" t="s">
        <v>47</v>
      </c>
      <c r="AZ1230" s="54" t="s">
        <v>47</v>
      </c>
    </row>
    <row r="1231" spans="1:52" ht="30" customHeight="1">
      <c r="A1231" s="60" t="s">
        <v>1917</v>
      </c>
      <c r="B1231" s="60" t="s">
        <v>47</v>
      </c>
      <c r="C1231" s="60" t="s">
        <v>1410</v>
      </c>
      <c r="D1231" s="61">
        <v>0.65</v>
      </c>
      <c r="E1231" s="62"/>
      <c r="F1231" s="63"/>
      <c r="G1231" s="62"/>
      <c r="H1231" s="63"/>
      <c r="I1231" s="62"/>
      <c r="J1231" s="63"/>
      <c r="K1231" s="62"/>
      <c r="L1231" s="63"/>
      <c r="M1231" s="60" t="s">
        <v>1916</v>
      </c>
      <c r="N1231" s="54" t="s">
        <v>8276</v>
      </c>
      <c r="O1231" s="54" t="s">
        <v>9785</v>
      </c>
      <c r="P1231" s="54" t="s">
        <v>56</v>
      </c>
      <c r="Q1231" s="54" t="s">
        <v>56</v>
      </c>
      <c r="R1231" s="54" t="s">
        <v>55</v>
      </c>
      <c r="V1231" s="50">
        <v>1</v>
      </c>
      <c r="AV1231" s="54" t="s">
        <v>47</v>
      </c>
      <c r="AW1231" s="54" t="s">
        <v>9795</v>
      </c>
      <c r="AX1231" s="54" t="s">
        <v>47</v>
      </c>
      <c r="AY1231" s="54" t="s">
        <v>47</v>
      </c>
      <c r="AZ1231" s="54" t="s">
        <v>47</v>
      </c>
    </row>
    <row r="1232" spans="1:52" ht="30" customHeight="1">
      <c r="A1232" s="60" t="s">
        <v>1923</v>
      </c>
      <c r="B1232" s="60" t="s">
        <v>47</v>
      </c>
      <c r="C1232" s="60" t="s">
        <v>1410</v>
      </c>
      <c r="D1232" s="61">
        <v>0.3</v>
      </c>
      <c r="E1232" s="62"/>
      <c r="F1232" s="63"/>
      <c r="G1232" s="62"/>
      <c r="H1232" s="63"/>
      <c r="I1232" s="62"/>
      <c r="J1232" s="63"/>
      <c r="K1232" s="62"/>
      <c r="L1232" s="63"/>
      <c r="M1232" s="60" t="s">
        <v>1920</v>
      </c>
      <c r="N1232" s="54" t="s">
        <v>8276</v>
      </c>
      <c r="O1232" s="54" t="s">
        <v>9796</v>
      </c>
      <c r="P1232" s="54" t="s">
        <v>56</v>
      </c>
      <c r="Q1232" s="54" t="s">
        <v>56</v>
      </c>
      <c r="R1232" s="54" t="s">
        <v>55</v>
      </c>
      <c r="V1232" s="50">
        <v>1</v>
      </c>
      <c r="AV1232" s="54" t="s">
        <v>47</v>
      </c>
      <c r="AW1232" s="54" t="s">
        <v>9797</v>
      </c>
      <c r="AX1232" s="54" t="s">
        <v>47</v>
      </c>
      <c r="AY1232" s="54" t="s">
        <v>47</v>
      </c>
      <c r="AZ1232" s="54" t="s">
        <v>47</v>
      </c>
    </row>
    <row r="1233" spans="1:52" ht="30" customHeight="1">
      <c r="A1233" s="60" t="s">
        <v>1919</v>
      </c>
      <c r="B1233" s="60" t="s">
        <v>47</v>
      </c>
      <c r="C1233" s="60" t="s">
        <v>53</v>
      </c>
      <c r="D1233" s="61">
        <v>1</v>
      </c>
      <c r="E1233" s="62"/>
      <c r="F1233" s="63"/>
      <c r="G1233" s="62"/>
      <c r="H1233" s="63"/>
      <c r="I1233" s="62"/>
      <c r="J1233" s="63"/>
      <c r="K1233" s="62"/>
      <c r="L1233" s="63"/>
      <c r="M1233" s="60" t="s">
        <v>1918</v>
      </c>
      <c r="N1233" s="54" t="s">
        <v>8276</v>
      </c>
      <c r="O1233" s="54" t="s">
        <v>9787</v>
      </c>
      <c r="P1233" s="54" t="s">
        <v>56</v>
      </c>
      <c r="Q1233" s="54" t="s">
        <v>56</v>
      </c>
      <c r="R1233" s="54" t="s">
        <v>55</v>
      </c>
      <c r="V1233" s="50">
        <v>1</v>
      </c>
      <c r="AV1233" s="54" t="s">
        <v>47</v>
      </c>
      <c r="AW1233" s="54" t="s">
        <v>9798</v>
      </c>
      <c r="AX1233" s="54" t="s">
        <v>47</v>
      </c>
      <c r="AY1233" s="54" t="s">
        <v>47</v>
      </c>
      <c r="AZ1233" s="54" t="s">
        <v>47</v>
      </c>
    </row>
    <row r="1234" spans="1:52" ht="30" customHeight="1">
      <c r="A1234" s="60" t="s">
        <v>1261</v>
      </c>
      <c r="B1234" s="60" t="s">
        <v>1921</v>
      </c>
      <c r="C1234" s="60" t="s">
        <v>352</v>
      </c>
      <c r="D1234" s="61">
        <v>1</v>
      </c>
      <c r="E1234" s="62"/>
      <c r="F1234" s="63"/>
      <c r="G1234" s="62"/>
      <c r="H1234" s="63"/>
      <c r="I1234" s="62"/>
      <c r="J1234" s="63"/>
      <c r="K1234" s="62"/>
      <c r="L1234" s="63"/>
      <c r="M1234" s="60" t="s">
        <v>47</v>
      </c>
      <c r="N1234" s="54" t="s">
        <v>8276</v>
      </c>
      <c r="O1234" s="54" t="s">
        <v>8795</v>
      </c>
      <c r="P1234" s="54" t="s">
        <v>56</v>
      </c>
      <c r="Q1234" s="54" t="s">
        <v>56</v>
      </c>
      <c r="R1234" s="54" t="s">
        <v>56</v>
      </c>
      <c r="S1234" s="50">
        <v>0</v>
      </c>
      <c r="T1234" s="50">
        <v>0</v>
      </c>
      <c r="U1234" s="50">
        <v>0.02</v>
      </c>
      <c r="AV1234" s="54" t="s">
        <v>47</v>
      </c>
      <c r="AW1234" s="54" t="s">
        <v>9799</v>
      </c>
      <c r="AX1234" s="54" t="s">
        <v>47</v>
      </c>
      <c r="AY1234" s="54" t="s">
        <v>47</v>
      </c>
      <c r="AZ1234" s="54" t="s">
        <v>47</v>
      </c>
    </row>
    <row r="1235" spans="1:52" ht="30" customHeight="1">
      <c r="A1235" s="60" t="s">
        <v>1876</v>
      </c>
      <c r="B1235" s="60" t="s">
        <v>1264</v>
      </c>
      <c r="C1235" s="60" t="s">
        <v>1265</v>
      </c>
      <c r="D1235" s="61">
        <v>0.05</v>
      </c>
      <c r="E1235" s="62"/>
      <c r="F1235" s="63"/>
      <c r="G1235" s="62"/>
      <c r="H1235" s="63"/>
      <c r="I1235" s="62"/>
      <c r="J1235" s="63"/>
      <c r="K1235" s="62"/>
      <c r="L1235" s="63"/>
      <c r="M1235" s="60" t="s">
        <v>1877</v>
      </c>
      <c r="N1235" s="54" t="s">
        <v>8276</v>
      </c>
      <c r="O1235" s="54" t="s">
        <v>9717</v>
      </c>
      <c r="P1235" s="54" t="s">
        <v>56</v>
      </c>
      <c r="Q1235" s="54" t="s">
        <v>56</v>
      </c>
      <c r="R1235" s="54" t="s">
        <v>55</v>
      </c>
      <c r="W1235" s="50">
        <v>2</v>
      </c>
      <c r="AV1235" s="54" t="s">
        <v>47</v>
      </c>
      <c r="AW1235" s="54" t="s">
        <v>9800</v>
      </c>
      <c r="AX1235" s="54" t="s">
        <v>47</v>
      </c>
      <c r="AY1235" s="54" t="s">
        <v>47</v>
      </c>
      <c r="AZ1235" s="54" t="s">
        <v>47</v>
      </c>
    </row>
    <row r="1236" spans="1:52" ht="30" customHeight="1">
      <c r="A1236" s="60" t="s">
        <v>1366</v>
      </c>
      <c r="B1236" s="60" t="s">
        <v>1264</v>
      </c>
      <c r="C1236" s="60" t="s">
        <v>1265</v>
      </c>
      <c r="D1236" s="61">
        <v>4.4999999999999998E-2</v>
      </c>
      <c r="E1236" s="62"/>
      <c r="F1236" s="63"/>
      <c r="G1236" s="62"/>
      <c r="H1236" s="63"/>
      <c r="I1236" s="62"/>
      <c r="J1236" s="63"/>
      <c r="K1236" s="62"/>
      <c r="L1236" s="63"/>
      <c r="M1236" s="60" t="s">
        <v>1415</v>
      </c>
      <c r="N1236" s="54" t="s">
        <v>8276</v>
      </c>
      <c r="O1236" s="54" t="s">
        <v>9071</v>
      </c>
      <c r="P1236" s="54" t="s">
        <v>56</v>
      </c>
      <c r="Q1236" s="54" t="s">
        <v>56</v>
      </c>
      <c r="R1236" s="54" t="s">
        <v>55</v>
      </c>
      <c r="W1236" s="50">
        <v>2</v>
      </c>
      <c r="AV1236" s="54" t="s">
        <v>47</v>
      </c>
      <c r="AW1236" s="54" t="s">
        <v>9801</v>
      </c>
      <c r="AX1236" s="54" t="s">
        <v>47</v>
      </c>
      <c r="AY1236" s="54" t="s">
        <v>47</v>
      </c>
      <c r="AZ1236" s="54" t="s">
        <v>47</v>
      </c>
    </row>
    <row r="1237" spans="1:52" ht="30" customHeight="1">
      <c r="A1237" s="60" t="s">
        <v>1367</v>
      </c>
      <c r="B1237" s="60" t="s">
        <v>1631</v>
      </c>
      <c r="C1237" s="60" t="s">
        <v>352</v>
      </c>
      <c r="D1237" s="61">
        <v>1</v>
      </c>
      <c r="E1237" s="62"/>
      <c r="F1237" s="63"/>
      <c r="G1237" s="62"/>
      <c r="H1237" s="63"/>
      <c r="I1237" s="62"/>
      <c r="J1237" s="63"/>
      <c r="K1237" s="62"/>
      <c r="L1237" s="63"/>
      <c r="M1237" s="60" t="s">
        <v>47</v>
      </c>
      <c r="N1237" s="54" t="s">
        <v>8276</v>
      </c>
      <c r="O1237" s="54" t="s">
        <v>9075</v>
      </c>
      <c r="P1237" s="54" t="s">
        <v>56</v>
      </c>
      <c r="Q1237" s="54" t="s">
        <v>56</v>
      </c>
      <c r="R1237" s="54" t="s">
        <v>56</v>
      </c>
      <c r="S1237" s="50">
        <v>1</v>
      </c>
      <c r="T1237" s="50">
        <v>2</v>
      </c>
      <c r="U1237" s="50">
        <v>0.03</v>
      </c>
      <c r="AV1237" s="54" t="s">
        <v>47</v>
      </c>
      <c r="AW1237" s="54" t="s">
        <v>9802</v>
      </c>
      <c r="AX1237" s="54" t="s">
        <v>47</v>
      </c>
      <c r="AY1237" s="54" t="s">
        <v>47</v>
      </c>
      <c r="AZ1237" s="54" t="s">
        <v>47</v>
      </c>
    </row>
    <row r="1238" spans="1:52" ht="30" customHeight="1">
      <c r="A1238" s="60" t="s">
        <v>1267</v>
      </c>
      <c r="B1238" s="60" t="s">
        <v>47</v>
      </c>
      <c r="C1238" s="60" t="s">
        <v>47</v>
      </c>
      <c r="D1238" s="61"/>
      <c r="E1238" s="62"/>
      <c r="F1238" s="63"/>
      <c r="G1238" s="62"/>
      <c r="H1238" s="63"/>
      <c r="I1238" s="62"/>
      <c r="J1238" s="63"/>
      <c r="K1238" s="62"/>
      <c r="L1238" s="63"/>
      <c r="M1238" s="60" t="s">
        <v>47</v>
      </c>
      <c r="N1238" s="54" t="s">
        <v>78</v>
      </c>
      <c r="O1238" s="54" t="s">
        <v>78</v>
      </c>
      <c r="P1238" s="54" t="s">
        <v>47</v>
      </c>
      <c r="Q1238" s="54" t="s">
        <v>47</v>
      </c>
      <c r="R1238" s="54" t="s">
        <v>47</v>
      </c>
      <c r="AV1238" s="54" t="s">
        <v>47</v>
      </c>
      <c r="AW1238" s="54" t="s">
        <v>47</v>
      </c>
      <c r="AX1238" s="54" t="s">
        <v>47</v>
      </c>
      <c r="AY1238" s="54" t="s">
        <v>47</v>
      </c>
      <c r="AZ1238" s="54" t="s">
        <v>47</v>
      </c>
    </row>
    <row r="1239" spans="1:52" ht="30" customHeight="1">
      <c r="A1239" s="61"/>
      <c r="B1239" s="61"/>
      <c r="C1239" s="61"/>
      <c r="D1239" s="61"/>
      <c r="E1239" s="62"/>
      <c r="F1239" s="63"/>
      <c r="G1239" s="62"/>
      <c r="H1239" s="63"/>
      <c r="I1239" s="62"/>
      <c r="J1239" s="63"/>
      <c r="K1239" s="62"/>
      <c r="L1239" s="63"/>
      <c r="M1239" s="61"/>
    </row>
    <row r="1240" spans="1:52" ht="30" customHeight="1">
      <c r="A1240" s="55" t="s">
        <v>1925</v>
      </c>
      <c r="B1240" s="56"/>
      <c r="C1240" s="56"/>
      <c r="D1240" s="56"/>
      <c r="E1240" s="57"/>
      <c r="F1240" s="58"/>
      <c r="G1240" s="57"/>
      <c r="H1240" s="58"/>
      <c r="I1240" s="57"/>
      <c r="J1240" s="58"/>
      <c r="K1240" s="57"/>
      <c r="L1240" s="58"/>
      <c r="M1240" s="59"/>
      <c r="N1240" s="54" t="s">
        <v>8278</v>
      </c>
    </row>
    <row r="1241" spans="1:52" ht="30" customHeight="1">
      <c r="A1241" s="60" t="s">
        <v>1913</v>
      </c>
      <c r="B1241" s="60" t="s">
        <v>47</v>
      </c>
      <c r="C1241" s="60" t="s">
        <v>1410</v>
      </c>
      <c r="D1241" s="61">
        <v>0.3</v>
      </c>
      <c r="E1241" s="62"/>
      <c r="F1241" s="63"/>
      <c r="G1241" s="62"/>
      <c r="H1241" s="63"/>
      <c r="I1241" s="62"/>
      <c r="J1241" s="63"/>
      <c r="K1241" s="62"/>
      <c r="L1241" s="63"/>
      <c r="M1241" s="60" t="s">
        <v>341</v>
      </c>
      <c r="N1241" s="54" t="s">
        <v>8278</v>
      </c>
      <c r="O1241" s="54" t="s">
        <v>9781</v>
      </c>
      <c r="P1241" s="54" t="s">
        <v>56</v>
      </c>
      <c r="Q1241" s="54" t="s">
        <v>56</v>
      </c>
      <c r="R1241" s="54" t="s">
        <v>55</v>
      </c>
      <c r="V1241" s="50">
        <v>1</v>
      </c>
      <c r="AV1241" s="54" t="s">
        <v>47</v>
      </c>
      <c r="AW1241" s="54" t="s">
        <v>9803</v>
      </c>
      <c r="AX1241" s="54" t="s">
        <v>47</v>
      </c>
      <c r="AY1241" s="54" t="s">
        <v>47</v>
      </c>
      <c r="AZ1241" s="54" t="s">
        <v>47</v>
      </c>
    </row>
    <row r="1242" spans="1:52" ht="30" customHeight="1">
      <c r="A1242" s="60" t="s">
        <v>1915</v>
      </c>
      <c r="B1242" s="60" t="s">
        <v>47</v>
      </c>
      <c r="C1242" s="60" t="s">
        <v>1410</v>
      </c>
      <c r="D1242" s="61">
        <v>2.5</v>
      </c>
      <c r="E1242" s="62"/>
      <c r="F1242" s="63"/>
      <c r="G1242" s="62"/>
      <c r="H1242" s="63"/>
      <c r="I1242" s="62"/>
      <c r="J1242" s="63"/>
      <c r="K1242" s="62"/>
      <c r="L1242" s="63"/>
      <c r="M1242" s="60" t="s">
        <v>1914</v>
      </c>
      <c r="N1242" s="54" t="s">
        <v>8278</v>
      </c>
      <c r="O1242" s="54" t="s">
        <v>9783</v>
      </c>
      <c r="P1242" s="54" t="s">
        <v>56</v>
      </c>
      <c r="Q1242" s="54" t="s">
        <v>56</v>
      </c>
      <c r="R1242" s="54" t="s">
        <v>55</v>
      </c>
      <c r="V1242" s="50">
        <v>1</v>
      </c>
      <c r="AV1242" s="54" t="s">
        <v>47</v>
      </c>
      <c r="AW1242" s="54" t="s">
        <v>9804</v>
      </c>
      <c r="AX1242" s="54" t="s">
        <v>47</v>
      </c>
      <c r="AY1242" s="54" t="s">
        <v>47</v>
      </c>
      <c r="AZ1242" s="54" t="s">
        <v>47</v>
      </c>
    </row>
    <row r="1243" spans="1:52" ht="30" customHeight="1">
      <c r="A1243" s="60" t="s">
        <v>1917</v>
      </c>
      <c r="B1243" s="60" t="s">
        <v>47</v>
      </c>
      <c r="C1243" s="60" t="s">
        <v>1410</v>
      </c>
      <c r="D1243" s="61">
        <v>0.65</v>
      </c>
      <c r="E1243" s="62"/>
      <c r="F1243" s="63"/>
      <c r="G1243" s="62"/>
      <c r="H1243" s="63"/>
      <c r="I1243" s="62"/>
      <c r="J1243" s="63"/>
      <c r="K1243" s="62"/>
      <c r="L1243" s="63"/>
      <c r="M1243" s="60" t="s">
        <v>1916</v>
      </c>
      <c r="N1243" s="54" t="s">
        <v>8278</v>
      </c>
      <c r="O1243" s="54" t="s">
        <v>9785</v>
      </c>
      <c r="P1243" s="54" t="s">
        <v>56</v>
      </c>
      <c r="Q1243" s="54" t="s">
        <v>56</v>
      </c>
      <c r="R1243" s="54" t="s">
        <v>55</v>
      </c>
      <c r="V1243" s="50">
        <v>1</v>
      </c>
      <c r="AV1243" s="54" t="s">
        <v>47</v>
      </c>
      <c r="AW1243" s="54" t="s">
        <v>9805</v>
      </c>
      <c r="AX1243" s="54" t="s">
        <v>47</v>
      </c>
      <c r="AY1243" s="54" t="s">
        <v>47</v>
      </c>
      <c r="AZ1243" s="54" t="s">
        <v>47</v>
      </c>
    </row>
    <row r="1244" spans="1:52" ht="30" customHeight="1">
      <c r="A1244" s="60" t="s">
        <v>1923</v>
      </c>
      <c r="B1244" s="60" t="s">
        <v>47</v>
      </c>
      <c r="C1244" s="60" t="s">
        <v>1410</v>
      </c>
      <c r="D1244" s="61">
        <v>0.3</v>
      </c>
      <c r="E1244" s="62"/>
      <c r="F1244" s="63"/>
      <c r="G1244" s="62"/>
      <c r="H1244" s="63"/>
      <c r="I1244" s="62"/>
      <c r="J1244" s="63"/>
      <c r="K1244" s="62"/>
      <c r="L1244" s="63"/>
      <c r="M1244" s="60" t="s">
        <v>1920</v>
      </c>
      <c r="N1244" s="54" t="s">
        <v>8278</v>
      </c>
      <c r="O1244" s="54" t="s">
        <v>9796</v>
      </c>
      <c r="P1244" s="54" t="s">
        <v>56</v>
      </c>
      <c r="Q1244" s="54" t="s">
        <v>56</v>
      </c>
      <c r="R1244" s="54" t="s">
        <v>55</v>
      </c>
      <c r="V1244" s="50">
        <v>1</v>
      </c>
      <c r="AV1244" s="54" t="s">
        <v>47</v>
      </c>
      <c r="AW1244" s="54" t="s">
        <v>9806</v>
      </c>
      <c r="AX1244" s="54" t="s">
        <v>47</v>
      </c>
      <c r="AY1244" s="54" t="s">
        <v>47</v>
      </c>
      <c r="AZ1244" s="54" t="s">
        <v>47</v>
      </c>
    </row>
    <row r="1245" spans="1:52" ht="30" customHeight="1">
      <c r="A1245" s="60" t="s">
        <v>1919</v>
      </c>
      <c r="B1245" s="60" t="s">
        <v>47</v>
      </c>
      <c r="C1245" s="60" t="s">
        <v>53</v>
      </c>
      <c r="D1245" s="61">
        <v>1</v>
      </c>
      <c r="E1245" s="62"/>
      <c r="F1245" s="63"/>
      <c r="G1245" s="62"/>
      <c r="H1245" s="63"/>
      <c r="I1245" s="62"/>
      <c r="J1245" s="63"/>
      <c r="K1245" s="62"/>
      <c r="L1245" s="63"/>
      <c r="M1245" s="60" t="s">
        <v>1918</v>
      </c>
      <c r="N1245" s="54" t="s">
        <v>8278</v>
      </c>
      <c r="O1245" s="54" t="s">
        <v>9787</v>
      </c>
      <c r="P1245" s="54" t="s">
        <v>56</v>
      </c>
      <c r="Q1245" s="54" t="s">
        <v>56</v>
      </c>
      <c r="R1245" s="54" t="s">
        <v>55</v>
      </c>
      <c r="V1245" s="50">
        <v>1</v>
      </c>
      <c r="AV1245" s="54" t="s">
        <v>47</v>
      </c>
      <c r="AW1245" s="54" t="s">
        <v>9807</v>
      </c>
      <c r="AX1245" s="54" t="s">
        <v>47</v>
      </c>
      <c r="AY1245" s="54" t="s">
        <v>47</v>
      </c>
      <c r="AZ1245" s="54" t="s">
        <v>47</v>
      </c>
    </row>
    <row r="1246" spans="1:52" ht="30" customHeight="1">
      <c r="A1246" s="60" t="s">
        <v>1261</v>
      </c>
      <c r="B1246" s="60" t="s">
        <v>1921</v>
      </c>
      <c r="C1246" s="60" t="s">
        <v>352</v>
      </c>
      <c r="D1246" s="61">
        <v>1</v>
      </c>
      <c r="E1246" s="62"/>
      <c r="F1246" s="63"/>
      <c r="G1246" s="62"/>
      <c r="H1246" s="63"/>
      <c r="I1246" s="62"/>
      <c r="J1246" s="63"/>
      <c r="K1246" s="62"/>
      <c r="L1246" s="63"/>
      <c r="M1246" s="60" t="s">
        <v>47</v>
      </c>
      <c r="N1246" s="54" t="s">
        <v>8278</v>
      </c>
      <c r="O1246" s="54" t="s">
        <v>8795</v>
      </c>
      <c r="P1246" s="54" t="s">
        <v>56</v>
      </c>
      <c r="Q1246" s="54" t="s">
        <v>56</v>
      </c>
      <c r="R1246" s="54" t="s">
        <v>56</v>
      </c>
      <c r="S1246" s="50">
        <v>0</v>
      </c>
      <c r="T1246" s="50">
        <v>0</v>
      </c>
      <c r="U1246" s="50">
        <v>0.02</v>
      </c>
      <c r="AV1246" s="54" t="s">
        <v>47</v>
      </c>
      <c r="AW1246" s="54" t="s">
        <v>9808</v>
      </c>
      <c r="AX1246" s="54" t="s">
        <v>47</v>
      </c>
      <c r="AY1246" s="54" t="s">
        <v>47</v>
      </c>
      <c r="AZ1246" s="54" t="s">
        <v>47</v>
      </c>
    </row>
    <row r="1247" spans="1:52" ht="30" customHeight="1">
      <c r="A1247" s="60" t="s">
        <v>1876</v>
      </c>
      <c r="B1247" s="60" t="s">
        <v>1264</v>
      </c>
      <c r="C1247" s="60" t="s">
        <v>1265</v>
      </c>
      <c r="D1247" s="61">
        <v>0.05</v>
      </c>
      <c r="E1247" s="62"/>
      <c r="F1247" s="63"/>
      <c r="G1247" s="62"/>
      <c r="H1247" s="63"/>
      <c r="I1247" s="62"/>
      <c r="J1247" s="63"/>
      <c r="K1247" s="62"/>
      <c r="L1247" s="63"/>
      <c r="M1247" s="60" t="s">
        <v>1877</v>
      </c>
      <c r="N1247" s="54" t="s">
        <v>8278</v>
      </c>
      <c r="O1247" s="54" t="s">
        <v>9717</v>
      </c>
      <c r="P1247" s="54" t="s">
        <v>56</v>
      </c>
      <c r="Q1247" s="54" t="s">
        <v>56</v>
      </c>
      <c r="R1247" s="54" t="s">
        <v>55</v>
      </c>
      <c r="W1247" s="50">
        <v>2</v>
      </c>
      <c r="AV1247" s="54" t="s">
        <v>47</v>
      </c>
      <c r="AW1247" s="54" t="s">
        <v>9809</v>
      </c>
      <c r="AX1247" s="54" t="s">
        <v>47</v>
      </c>
      <c r="AY1247" s="54" t="s">
        <v>47</v>
      </c>
      <c r="AZ1247" s="54" t="s">
        <v>47</v>
      </c>
    </row>
    <row r="1248" spans="1:52" ht="30" customHeight="1">
      <c r="A1248" s="60" t="s">
        <v>1366</v>
      </c>
      <c r="B1248" s="60" t="s">
        <v>1264</v>
      </c>
      <c r="C1248" s="60" t="s">
        <v>1265</v>
      </c>
      <c r="D1248" s="61">
        <v>4.4999999999999998E-2</v>
      </c>
      <c r="E1248" s="62"/>
      <c r="F1248" s="63"/>
      <c r="G1248" s="62"/>
      <c r="H1248" s="63"/>
      <c r="I1248" s="62"/>
      <c r="J1248" s="63"/>
      <c r="K1248" s="62"/>
      <c r="L1248" s="63"/>
      <c r="M1248" s="60" t="s">
        <v>1415</v>
      </c>
      <c r="N1248" s="54" t="s">
        <v>8278</v>
      </c>
      <c r="O1248" s="54" t="s">
        <v>9071</v>
      </c>
      <c r="P1248" s="54" t="s">
        <v>56</v>
      </c>
      <c r="Q1248" s="54" t="s">
        <v>56</v>
      </c>
      <c r="R1248" s="54" t="s">
        <v>55</v>
      </c>
      <c r="W1248" s="50">
        <v>2</v>
      </c>
      <c r="AV1248" s="54" t="s">
        <v>47</v>
      </c>
      <c r="AW1248" s="54" t="s">
        <v>9810</v>
      </c>
      <c r="AX1248" s="54" t="s">
        <v>47</v>
      </c>
      <c r="AY1248" s="54" t="s">
        <v>47</v>
      </c>
      <c r="AZ1248" s="54" t="s">
        <v>47</v>
      </c>
    </row>
    <row r="1249" spans="1:52" ht="30" customHeight="1">
      <c r="A1249" s="60" t="s">
        <v>1367</v>
      </c>
      <c r="B1249" s="60" t="s">
        <v>1631</v>
      </c>
      <c r="C1249" s="60" t="s">
        <v>352</v>
      </c>
      <c r="D1249" s="61">
        <v>1</v>
      </c>
      <c r="E1249" s="62"/>
      <c r="F1249" s="63"/>
      <c r="G1249" s="62"/>
      <c r="H1249" s="63"/>
      <c r="I1249" s="62"/>
      <c r="J1249" s="63"/>
      <c r="K1249" s="62"/>
      <c r="L1249" s="63"/>
      <c r="M1249" s="60" t="s">
        <v>47</v>
      </c>
      <c r="N1249" s="54" t="s">
        <v>8278</v>
      </c>
      <c r="O1249" s="54" t="s">
        <v>9075</v>
      </c>
      <c r="P1249" s="54" t="s">
        <v>56</v>
      </c>
      <c r="Q1249" s="54" t="s">
        <v>56</v>
      </c>
      <c r="R1249" s="54" t="s">
        <v>56</v>
      </c>
      <c r="S1249" s="50">
        <v>1</v>
      </c>
      <c r="T1249" s="50">
        <v>2</v>
      </c>
      <c r="U1249" s="50">
        <v>0.03</v>
      </c>
      <c r="AV1249" s="54" t="s">
        <v>47</v>
      </c>
      <c r="AW1249" s="54" t="s">
        <v>9811</v>
      </c>
      <c r="AX1249" s="54" t="s">
        <v>47</v>
      </c>
      <c r="AY1249" s="54" t="s">
        <v>47</v>
      </c>
      <c r="AZ1249" s="54" t="s">
        <v>47</v>
      </c>
    </row>
    <row r="1250" spans="1:52" ht="30" customHeight="1">
      <c r="A1250" s="60" t="s">
        <v>1267</v>
      </c>
      <c r="B1250" s="60" t="s">
        <v>47</v>
      </c>
      <c r="C1250" s="60" t="s">
        <v>47</v>
      </c>
      <c r="D1250" s="61"/>
      <c r="E1250" s="62"/>
      <c r="F1250" s="63"/>
      <c r="G1250" s="62"/>
      <c r="H1250" s="63"/>
      <c r="I1250" s="62"/>
      <c r="J1250" s="63"/>
      <c r="K1250" s="62"/>
      <c r="L1250" s="63"/>
      <c r="M1250" s="60" t="s">
        <v>47</v>
      </c>
      <c r="N1250" s="54" t="s">
        <v>78</v>
      </c>
      <c r="O1250" s="54" t="s">
        <v>78</v>
      </c>
      <c r="P1250" s="54" t="s">
        <v>47</v>
      </c>
      <c r="Q1250" s="54" t="s">
        <v>47</v>
      </c>
      <c r="R1250" s="54" t="s">
        <v>47</v>
      </c>
      <c r="AV1250" s="54" t="s">
        <v>47</v>
      </c>
      <c r="AW1250" s="54" t="s">
        <v>47</v>
      </c>
      <c r="AX1250" s="54" t="s">
        <v>47</v>
      </c>
      <c r="AY1250" s="54" t="s">
        <v>47</v>
      </c>
      <c r="AZ1250" s="54" t="s">
        <v>47</v>
      </c>
    </row>
    <row r="1251" spans="1:52" ht="30" customHeight="1">
      <c r="A1251" s="61"/>
      <c r="B1251" s="61"/>
      <c r="C1251" s="61"/>
      <c r="D1251" s="61"/>
      <c r="E1251" s="62"/>
      <c r="F1251" s="63"/>
      <c r="G1251" s="62"/>
      <c r="H1251" s="63"/>
      <c r="I1251" s="62"/>
      <c r="J1251" s="63"/>
      <c r="K1251" s="62"/>
      <c r="L1251" s="63"/>
      <c r="M1251" s="61"/>
    </row>
    <row r="1252" spans="1:52" ht="30" customHeight="1">
      <c r="A1252" s="55" t="s">
        <v>1926</v>
      </c>
      <c r="B1252" s="56"/>
      <c r="C1252" s="56"/>
      <c r="D1252" s="56"/>
      <c r="E1252" s="57"/>
      <c r="F1252" s="58"/>
      <c r="G1252" s="57"/>
      <c r="H1252" s="58"/>
      <c r="I1252" s="57"/>
      <c r="J1252" s="58"/>
      <c r="K1252" s="57"/>
      <c r="L1252" s="58"/>
      <c r="M1252" s="59"/>
      <c r="N1252" s="54" t="s">
        <v>8280</v>
      </c>
    </row>
    <row r="1253" spans="1:52" ht="30" customHeight="1">
      <c r="A1253" s="60" t="s">
        <v>1927</v>
      </c>
      <c r="B1253" s="60" t="s">
        <v>47</v>
      </c>
      <c r="C1253" s="60" t="s">
        <v>1410</v>
      </c>
      <c r="D1253" s="61">
        <v>0.05</v>
      </c>
      <c r="E1253" s="62"/>
      <c r="F1253" s="63"/>
      <c r="G1253" s="62"/>
      <c r="H1253" s="63"/>
      <c r="I1253" s="62"/>
      <c r="J1253" s="63"/>
      <c r="K1253" s="62"/>
      <c r="L1253" s="63"/>
      <c r="M1253" s="60" t="s">
        <v>1903</v>
      </c>
      <c r="N1253" s="54" t="s">
        <v>8280</v>
      </c>
      <c r="O1253" s="54" t="s">
        <v>9812</v>
      </c>
      <c r="P1253" s="54" t="s">
        <v>56</v>
      </c>
      <c r="Q1253" s="54" t="s">
        <v>56</v>
      </c>
      <c r="R1253" s="54" t="s">
        <v>55</v>
      </c>
      <c r="V1253" s="50">
        <v>1</v>
      </c>
      <c r="AV1253" s="54" t="s">
        <v>47</v>
      </c>
      <c r="AW1253" s="54" t="s">
        <v>9813</v>
      </c>
      <c r="AX1253" s="54" t="s">
        <v>47</v>
      </c>
      <c r="AY1253" s="54" t="s">
        <v>47</v>
      </c>
      <c r="AZ1253" s="54" t="s">
        <v>47</v>
      </c>
    </row>
    <row r="1254" spans="1:52" ht="30" customHeight="1">
      <c r="A1254" s="60" t="s">
        <v>1929</v>
      </c>
      <c r="B1254" s="60" t="s">
        <v>47</v>
      </c>
      <c r="C1254" s="60" t="s">
        <v>71</v>
      </c>
      <c r="D1254" s="61">
        <v>1.02</v>
      </c>
      <c r="E1254" s="62"/>
      <c r="F1254" s="63"/>
      <c r="G1254" s="62"/>
      <c r="H1254" s="63"/>
      <c r="I1254" s="62"/>
      <c r="J1254" s="63"/>
      <c r="K1254" s="62"/>
      <c r="L1254" s="63"/>
      <c r="M1254" s="60" t="s">
        <v>1928</v>
      </c>
      <c r="N1254" s="54" t="s">
        <v>8280</v>
      </c>
      <c r="O1254" s="54" t="s">
        <v>9814</v>
      </c>
      <c r="P1254" s="54" t="s">
        <v>56</v>
      </c>
      <c r="Q1254" s="54" t="s">
        <v>56</v>
      </c>
      <c r="R1254" s="54" t="s">
        <v>55</v>
      </c>
      <c r="V1254" s="50">
        <v>1</v>
      </c>
      <c r="AV1254" s="54" t="s">
        <v>47</v>
      </c>
      <c r="AW1254" s="54" t="s">
        <v>9815</v>
      </c>
      <c r="AX1254" s="54" t="s">
        <v>47</v>
      </c>
      <c r="AY1254" s="54" t="s">
        <v>47</v>
      </c>
      <c r="AZ1254" s="54" t="s">
        <v>47</v>
      </c>
    </row>
    <row r="1255" spans="1:52" ht="30" customHeight="1">
      <c r="A1255" s="60" t="s">
        <v>1931</v>
      </c>
      <c r="B1255" s="60" t="s">
        <v>47</v>
      </c>
      <c r="C1255" s="60" t="s">
        <v>1410</v>
      </c>
      <c r="D1255" s="61">
        <v>0.6</v>
      </c>
      <c r="E1255" s="62"/>
      <c r="F1255" s="63"/>
      <c r="G1255" s="62"/>
      <c r="H1255" s="63"/>
      <c r="I1255" s="62"/>
      <c r="J1255" s="63"/>
      <c r="K1255" s="62"/>
      <c r="L1255" s="63"/>
      <c r="M1255" s="60" t="s">
        <v>1930</v>
      </c>
      <c r="N1255" s="54" t="s">
        <v>8280</v>
      </c>
      <c r="O1255" s="54" t="s">
        <v>9816</v>
      </c>
      <c r="P1255" s="54" t="s">
        <v>56</v>
      </c>
      <c r="Q1255" s="54" t="s">
        <v>56</v>
      </c>
      <c r="R1255" s="54" t="s">
        <v>55</v>
      </c>
      <c r="V1255" s="50">
        <v>1</v>
      </c>
      <c r="AV1255" s="54" t="s">
        <v>47</v>
      </c>
      <c r="AW1255" s="54" t="s">
        <v>9817</v>
      </c>
      <c r="AX1255" s="54" t="s">
        <v>47</v>
      </c>
      <c r="AY1255" s="54" t="s">
        <v>47</v>
      </c>
      <c r="AZ1255" s="54" t="s">
        <v>47</v>
      </c>
    </row>
    <row r="1256" spans="1:52" ht="30" customHeight="1">
      <c r="A1256" s="60" t="s">
        <v>1933</v>
      </c>
      <c r="B1256" s="60" t="s">
        <v>47</v>
      </c>
      <c r="C1256" s="60" t="s">
        <v>1410</v>
      </c>
      <c r="D1256" s="61">
        <v>1.7</v>
      </c>
      <c r="E1256" s="62"/>
      <c r="F1256" s="63"/>
      <c r="G1256" s="62"/>
      <c r="H1256" s="63"/>
      <c r="I1256" s="62"/>
      <c r="J1256" s="63"/>
      <c r="K1256" s="62"/>
      <c r="L1256" s="63"/>
      <c r="M1256" s="60" t="s">
        <v>1932</v>
      </c>
      <c r="N1256" s="54" t="s">
        <v>8280</v>
      </c>
      <c r="O1256" s="54" t="s">
        <v>9818</v>
      </c>
      <c r="P1256" s="54" t="s">
        <v>56</v>
      </c>
      <c r="Q1256" s="54" t="s">
        <v>56</v>
      </c>
      <c r="R1256" s="54" t="s">
        <v>55</v>
      </c>
      <c r="V1256" s="50">
        <v>1</v>
      </c>
      <c r="AV1256" s="54" t="s">
        <v>47</v>
      </c>
      <c r="AW1256" s="54" t="s">
        <v>9819</v>
      </c>
      <c r="AX1256" s="54" t="s">
        <v>47</v>
      </c>
      <c r="AY1256" s="54" t="s">
        <v>47</v>
      </c>
      <c r="AZ1256" s="54" t="s">
        <v>47</v>
      </c>
    </row>
    <row r="1257" spans="1:52" ht="30" customHeight="1">
      <c r="A1257" s="60" t="s">
        <v>1935</v>
      </c>
      <c r="B1257" s="60" t="s">
        <v>47</v>
      </c>
      <c r="C1257" s="60" t="s">
        <v>53</v>
      </c>
      <c r="D1257" s="61">
        <v>1.2</v>
      </c>
      <c r="E1257" s="62"/>
      <c r="F1257" s="63"/>
      <c r="G1257" s="62"/>
      <c r="H1257" s="63"/>
      <c r="I1257" s="62"/>
      <c r="J1257" s="63"/>
      <c r="K1257" s="62"/>
      <c r="L1257" s="63"/>
      <c r="M1257" s="60" t="s">
        <v>1934</v>
      </c>
      <c r="N1257" s="54" t="s">
        <v>8280</v>
      </c>
      <c r="O1257" s="54" t="s">
        <v>9820</v>
      </c>
      <c r="P1257" s="54" t="s">
        <v>56</v>
      </c>
      <c r="Q1257" s="54" t="s">
        <v>56</v>
      </c>
      <c r="R1257" s="54" t="s">
        <v>55</v>
      </c>
      <c r="V1257" s="50">
        <v>1</v>
      </c>
      <c r="AV1257" s="54" t="s">
        <v>47</v>
      </c>
      <c r="AW1257" s="54" t="s">
        <v>9821</v>
      </c>
      <c r="AX1257" s="54" t="s">
        <v>47</v>
      </c>
      <c r="AY1257" s="54" t="s">
        <v>47</v>
      </c>
      <c r="AZ1257" s="54" t="s">
        <v>47</v>
      </c>
    </row>
    <row r="1258" spans="1:52" ht="30" customHeight="1">
      <c r="A1258" s="60" t="s">
        <v>1937</v>
      </c>
      <c r="B1258" s="60" t="s">
        <v>47</v>
      </c>
      <c r="C1258" s="60" t="s">
        <v>1410</v>
      </c>
      <c r="D1258" s="61">
        <v>0.01</v>
      </c>
      <c r="E1258" s="62"/>
      <c r="F1258" s="63"/>
      <c r="G1258" s="62"/>
      <c r="H1258" s="63"/>
      <c r="I1258" s="62"/>
      <c r="J1258" s="63"/>
      <c r="K1258" s="62"/>
      <c r="L1258" s="63"/>
      <c r="M1258" s="60" t="s">
        <v>1936</v>
      </c>
      <c r="N1258" s="54" t="s">
        <v>8280</v>
      </c>
      <c r="O1258" s="54" t="s">
        <v>9822</v>
      </c>
      <c r="P1258" s="54" t="s">
        <v>56</v>
      </c>
      <c r="Q1258" s="54" t="s">
        <v>56</v>
      </c>
      <c r="R1258" s="54" t="s">
        <v>55</v>
      </c>
      <c r="V1258" s="50">
        <v>1</v>
      </c>
      <c r="AV1258" s="54" t="s">
        <v>47</v>
      </c>
      <c r="AW1258" s="54" t="s">
        <v>9823</v>
      </c>
      <c r="AX1258" s="54" t="s">
        <v>47</v>
      </c>
      <c r="AY1258" s="54" t="s">
        <v>47</v>
      </c>
      <c r="AZ1258" s="54" t="s">
        <v>47</v>
      </c>
    </row>
    <row r="1259" spans="1:52" ht="30" customHeight="1">
      <c r="A1259" s="60" t="s">
        <v>1261</v>
      </c>
      <c r="B1259" s="60" t="s">
        <v>1904</v>
      </c>
      <c r="C1259" s="60" t="s">
        <v>352</v>
      </c>
      <c r="D1259" s="61">
        <v>1</v>
      </c>
      <c r="E1259" s="62"/>
      <c r="F1259" s="63"/>
      <c r="G1259" s="62"/>
      <c r="H1259" s="63"/>
      <c r="I1259" s="62"/>
      <c r="J1259" s="63"/>
      <c r="K1259" s="62"/>
      <c r="L1259" s="63"/>
      <c r="M1259" s="60" t="s">
        <v>47</v>
      </c>
      <c r="N1259" s="54" t="s">
        <v>8280</v>
      </c>
      <c r="O1259" s="54" t="s">
        <v>8795</v>
      </c>
      <c r="P1259" s="54" t="s">
        <v>56</v>
      </c>
      <c r="Q1259" s="54" t="s">
        <v>56</v>
      </c>
      <c r="R1259" s="54" t="s">
        <v>56</v>
      </c>
      <c r="S1259" s="50">
        <v>0</v>
      </c>
      <c r="T1259" s="50">
        <v>0</v>
      </c>
      <c r="U1259" s="50">
        <v>0.03</v>
      </c>
      <c r="AV1259" s="54" t="s">
        <v>47</v>
      </c>
      <c r="AW1259" s="54" t="s">
        <v>9824</v>
      </c>
      <c r="AX1259" s="54" t="s">
        <v>47</v>
      </c>
      <c r="AY1259" s="54" t="s">
        <v>47</v>
      </c>
      <c r="AZ1259" s="54" t="s">
        <v>47</v>
      </c>
    </row>
    <row r="1260" spans="1:52" ht="30" customHeight="1">
      <c r="A1260" s="60" t="s">
        <v>1876</v>
      </c>
      <c r="B1260" s="60" t="s">
        <v>1264</v>
      </c>
      <c r="C1260" s="60" t="s">
        <v>1265</v>
      </c>
      <c r="D1260" s="61">
        <v>0.08</v>
      </c>
      <c r="E1260" s="62"/>
      <c r="F1260" s="63"/>
      <c r="G1260" s="62"/>
      <c r="H1260" s="63"/>
      <c r="I1260" s="62"/>
      <c r="J1260" s="63"/>
      <c r="K1260" s="62"/>
      <c r="L1260" s="63"/>
      <c r="M1260" s="60" t="s">
        <v>1877</v>
      </c>
      <c r="N1260" s="54" t="s">
        <v>8280</v>
      </c>
      <c r="O1260" s="54" t="s">
        <v>9717</v>
      </c>
      <c r="P1260" s="54" t="s">
        <v>56</v>
      </c>
      <c r="Q1260" s="54" t="s">
        <v>56</v>
      </c>
      <c r="R1260" s="54" t="s">
        <v>55</v>
      </c>
      <c r="W1260" s="50">
        <v>2</v>
      </c>
      <c r="AV1260" s="54" t="s">
        <v>47</v>
      </c>
      <c r="AW1260" s="54" t="s">
        <v>9825</v>
      </c>
      <c r="AX1260" s="54" t="s">
        <v>47</v>
      </c>
      <c r="AY1260" s="54" t="s">
        <v>47</v>
      </c>
      <c r="AZ1260" s="54" t="s">
        <v>47</v>
      </c>
    </row>
    <row r="1261" spans="1:52" ht="30" customHeight="1">
      <c r="A1261" s="60" t="s">
        <v>1366</v>
      </c>
      <c r="B1261" s="60" t="s">
        <v>1264</v>
      </c>
      <c r="C1261" s="60" t="s">
        <v>1265</v>
      </c>
      <c r="D1261" s="61">
        <v>0.09</v>
      </c>
      <c r="E1261" s="62"/>
      <c r="F1261" s="63"/>
      <c r="G1261" s="62"/>
      <c r="H1261" s="63"/>
      <c r="I1261" s="62"/>
      <c r="J1261" s="63"/>
      <c r="K1261" s="62"/>
      <c r="L1261" s="63"/>
      <c r="M1261" s="60" t="s">
        <v>1415</v>
      </c>
      <c r="N1261" s="54" t="s">
        <v>8280</v>
      </c>
      <c r="O1261" s="54" t="s">
        <v>9071</v>
      </c>
      <c r="P1261" s="54" t="s">
        <v>56</v>
      </c>
      <c r="Q1261" s="54" t="s">
        <v>56</v>
      </c>
      <c r="R1261" s="54" t="s">
        <v>55</v>
      </c>
      <c r="W1261" s="50">
        <v>2</v>
      </c>
      <c r="AV1261" s="54" t="s">
        <v>47</v>
      </c>
      <c r="AW1261" s="54" t="s">
        <v>9826</v>
      </c>
      <c r="AX1261" s="54" t="s">
        <v>47</v>
      </c>
      <c r="AY1261" s="54" t="s">
        <v>47</v>
      </c>
      <c r="AZ1261" s="54" t="s">
        <v>47</v>
      </c>
    </row>
    <row r="1262" spans="1:52" ht="30" customHeight="1">
      <c r="A1262" s="60" t="s">
        <v>1367</v>
      </c>
      <c r="B1262" s="60" t="s">
        <v>1631</v>
      </c>
      <c r="C1262" s="60" t="s">
        <v>352</v>
      </c>
      <c r="D1262" s="61">
        <v>1</v>
      </c>
      <c r="E1262" s="62"/>
      <c r="F1262" s="63"/>
      <c r="G1262" s="62"/>
      <c r="H1262" s="63"/>
      <c r="I1262" s="62"/>
      <c r="J1262" s="63"/>
      <c r="K1262" s="62"/>
      <c r="L1262" s="63"/>
      <c r="M1262" s="60" t="s">
        <v>47</v>
      </c>
      <c r="N1262" s="54" t="s">
        <v>8280</v>
      </c>
      <c r="O1262" s="54" t="s">
        <v>9075</v>
      </c>
      <c r="P1262" s="54" t="s">
        <v>56</v>
      </c>
      <c r="Q1262" s="54" t="s">
        <v>56</v>
      </c>
      <c r="R1262" s="54" t="s">
        <v>56</v>
      </c>
      <c r="S1262" s="50">
        <v>1</v>
      </c>
      <c r="T1262" s="50">
        <v>2</v>
      </c>
      <c r="U1262" s="50">
        <v>0.03</v>
      </c>
      <c r="AV1262" s="54" t="s">
        <v>47</v>
      </c>
      <c r="AW1262" s="54" t="s">
        <v>9827</v>
      </c>
      <c r="AX1262" s="54" t="s">
        <v>47</v>
      </c>
      <c r="AY1262" s="54" t="s">
        <v>47</v>
      </c>
      <c r="AZ1262" s="54" t="s">
        <v>47</v>
      </c>
    </row>
    <row r="1263" spans="1:52" ht="30" customHeight="1">
      <c r="A1263" s="60" t="s">
        <v>1267</v>
      </c>
      <c r="B1263" s="60" t="s">
        <v>47</v>
      </c>
      <c r="C1263" s="60" t="s">
        <v>47</v>
      </c>
      <c r="D1263" s="61"/>
      <c r="E1263" s="62"/>
      <c r="F1263" s="63"/>
      <c r="G1263" s="62"/>
      <c r="H1263" s="63"/>
      <c r="I1263" s="62"/>
      <c r="J1263" s="63"/>
      <c r="K1263" s="62"/>
      <c r="L1263" s="63"/>
      <c r="M1263" s="60" t="s">
        <v>47</v>
      </c>
      <c r="N1263" s="54" t="s">
        <v>78</v>
      </c>
      <c r="O1263" s="54" t="s">
        <v>78</v>
      </c>
      <c r="P1263" s="54" t="s">
        <v>47</v>
      </c>
      <c r="Q1263" s="54" t="s">
        <v>47</v>
      </c>
      <c r="R1263" s="54" t="s">
        <v>47</v>
      </c>
      <c r="AV1263" s="54" t="s">
        <v>47</v>
      </c>
      <c r="AW1263" s="54" t="s">
        <v>47</v>
      </c>
      <c r="AX1263" s="54" t="s">
        <v>47</v>
      </c>
      <c r="AY1263" s="54" t="s">
        <v>47</v>
      </c>
      <c r="AZ1263" s="54" t="s">
        <v>47</v>
      </c>
    </row>
    <row r="1264" spans="1:52" ht="30" customHeight="1">
      <c r="A1264" s="61"/>
      <c r="B1264" s="61"/>
      <c r="C1264" s="61"/>
      <c r="D1264" s="61"/>
      <c r="E1264" s="62"/>
      <c r="F1264" s="63"/>
      <c r="G1264" s="62"/>
      <c r="H1264" s="63"/>
      <c r="I1264" s="62"/>
      <c r="J1264" s="63"/>
      <c r="K1264" s="62"/>
      <c r="L1264" s="63"/>
      <c r="M1264" s="61"/>
    </row>
    <row r="1265" spans="1:52" ht="30" customHeight="1">
      <c r="A1265" s="55" t="s">
        <v>1939</v>
      </c>
      <c r="B1265" s="56"/>
      <c r="C1265" s="56"/>
      <c r="D1265" s="56"/>
      <c r="E1265" s="57"/>
      <c r="F1265" s="58"/>
      <c r="G1265" s="57"/>
      <c r="H1265" s="58"/>
      <c r="I1265" s="57"/>
      <c r="J1265" s="58"/>
      <c r="K1265" s="57"/>
      <c r="L1265" s="58"/>
      <c r="M1265" s="59"/>
      <c r="N1265" s="54" t="s">
        <v>8282</v>
      </c>
    </row>
    <row r="1266" spans="1:52" ht="30" customHeight="1">
      <c r="A1266" s="60" t="s">
        <v>1927</v>
      </c>
      <c r="B1266" s="60" t="s">
        <v>47</v>
      </c>
      <c r="C1266" s="60" t="s">
        <v>1410</v>
      </c>
      <c r="D1266" s="61">
        <v>0.05</v>
      </c>
      <c r="E1266" s="62"/>
      <c r="F1266" s="63"/>
      <c r="G1266" s="62"/>
      <c r="H1266" s="63"/>
      <c r="I1266" s="62"/>
      <c r="J1266" s="63"/>
      <c r="K1266" s="62"/>
      <c r="L1266" s="63"/>
      <c r="M1266" s="60" t="s">
        <v>1903</v>
      </c>
      <c r="N1266" s="54" t="s">
        <v>8282</v>
      </c>
      <c r="O1266" s="54" t="s">
        <v>9812</v>
      </c>
      <c r="P1266" s="54" t="s">
        <v>56</v>
      </c>
      <c r="Q1266" s="54" t="s">
        <v>56</v>
      </c>
      <c r="R1266" s="54" t="s">
        <v>55</v>
      </c>
      <c r="V1266" s="50">
        <v>1</v>
      </c>
      <c r="AV1266" s="54" t="s">
        <v>47</v>
      </c>
      <c r="AW1266" s="54" t="s">
        <v>9828</v>
      </c>
      <c r="AX1266" s="54" t="s">
        <v>47</v>
      </c>
      <c r="AY1266" s="54" t="s">
        <v>47</v>
      </c>
      <c r="AZ1266" s="54" t="s">
        <v>47</v>
      </c>
    </row>
    <row r="1267" spans="1:52" ht="30" customHeight="1">
      <c r="A1267" s="60" t="s">
        <v>1929</v>
      </c>
      <c r="B1267" s="60" t="s">
        <v>47</v>
      </c>
      <c r="C1267" s="60" t="s">
        <v>71</v>
      </c>
      <c r="D1267" s="61">
        <v>1.02</v>
      </c>
      <c r="E1267" s="62"/>
      <c r="F1267" s="63"/>
      <c r="G1267" s="62"/>
      <c r="H1267" s="63"/>
      <c r="I1267" s="62"/>
      <c r="J1267" s="63"/>
      <c r="K1267" s="62"/>
      <c r="L1267" s="63"/>
      <c r="M1267" s="60" t="s">
        <v>1928</v>
      </c>
      <c r="N1267" s="54" t="s">
        <v>8282</v>
      </c>
      <c r="O1267" s="54" t="s">
        <v>9814</v>
      </c>
      <c r="P1267" s="54" t="s">
        <v>56</v>
      </c>
      <c r="Q1267" s="54" t="s">
        <v>56</v>
      </c>
      <c r="R1267" s="54" t="s">
        <v>55</v>
      </c>
      <c r="V1267" s="50">
        <v>1</v>
      </c>
      <c r="AV1267" s="54" t="s">
        <v>47</v>
      </c>
      <c r="AW1267" s="54" t="s">
        <v>9829</v>
      </c>
      <c r="AX1267" s="54" t="s">
        <v>47</v>
      </c>
      <c r="AY1267" s="54" t="s">
        <v>47</v>
      </c>
      <c r="AZ1267" s="54" t="s">
        <v>47</v>
      </c>
    </row>
    <row r="1268" spans="1:52" ht="30" customHeight="1">
      <c r="A1268" s="60" t="s">
        <v>1931</v>
      </c>
      <c r="B1268" s="60" t="s">
        <v>47</v>
      </c>
      <c r="C1268" s="60" t="s">
        <v>1410</v>
      </c>
      <c r="D1268" s="61">
        <v>0.6</v>
      </c>
      <c r="E1268" s="62"/>
      <c r="F1268" s="63"/>
      <c r="G1268" s="62"/>
      <c r="H1268" s="63"/>
      <c r="I1268" s="62"/>
      <c r="J1268" s="63"/>
      <c r="K1268" s="62"/>
      <c r="L1268" s="63"/>
      <c r="M1268" s="60" t="s">
        <v>1930</v>
      </c>
      <c r="N1268" s="54" t="s">
        <v>8282</v>
      </c>
      <c r="O1268" s="54" t="s">
        <v>9816</v>
      </c>
      <c r="P1268" s="54" t="s">
        <v>56</v>
      </c>
      <c r="Q1268" s="54" t="s">
        <v>56</v>
      </c>
      <c r="R1268" s="54" t="s">
        <v>55</v>
      </c>
      <c r="V1268" s="50">
        <v>1</v>
      </c>
      <c r="AV1268" s="54" t="s">
        <v>47</v>
      </c>
      <c r="AW1268" s="54" t="s">
        <v>9830</v>
      </c>
      <c r="AX1268" s="54" t="s">
        <v>47</v>
      </c>
      <c r="AY1268" s="54" t="s">
        <v>47</v>
      </c>
      <c r="AZ1268" s="54" t="s">
        <v>47</v>
      </c>
    </row>
    <row r="1269" spans="1:52" ht="30" customHeight="1">
      <c r="A1269" s="60" t="s">
        <v>1933</v>
      </c>
      <c r="B1269" s="60" t="s">
        <v>47</v>
      </c>
      <c r="C1269" s="60" t="s">
        <v>1410</v>
      </c>
      <c r="D1269" s="61">
        <v>1.7</v>
      </c>
      <c r="E1269" s="62"/>
      <c r="F1269" s="63"/>
      <c r="G1269" s="62"/>
      <c r="H1269" s="63"/>
      <c r="I1269" s="62"/>
      <c r="J1269" s="63"/>
      <c r="K1269" s="62"/>
      <c r="L1269" s="63"/>
      <c r="M1269" s="60" t="s">
        <v>1932</v>
      </c>
      <c r="N1269" s="54" t="s">
        <v>8282</v>
      </c>
      <c r="O1269" s="54" t="s">
        <v>9818</v>
      </c>
      <c r="P1269" s="54" t="s">
        <v>56</v>
      </c>
      <c r="Q1269" s="54" t="s">
        <v>56</v>
      </c>
      <c r="R1269" s="54" t="s">
        <v>55</v>
      </c>
      <c r="V1269" s="50">
        <v>1</v>
      </c>
      <c r="AV1269" s="54" t="s">
        <v>47</v>
      </c>
      <c r="AW1269" s="54" t="s">
        <v>9831</v>
      </c>
      <c r="AX1269" s="54" t="s">
        <v>47</v>
      </c>
      <c r="AY1269" s="54" t="s">
        <v>47</v>
      </c>
      <c r="AZ1269" s="54" t="s">
        <v>47</v>
      </c>
    </row>
    <row r="1270" spans="1:52" ht="30" customHeight="1">
      <c r="A1270" s="60" t="s">
        <v>1935</v>
      </c>
      <c r="B1270" s="60" t="s">
        <v>47</v>
      </c>
      <c r="C1270" s="60" t="s">
        <v>53</v>
      </c>
      <c r="D1270" s="61">
        <v>1.2</v>
      </c>
      <c r="E1270" s="62"/>
      <c r="F1270" s="63"/>
      <c r="G1270" s="62"/>
      <c r="H1270" s="63"/>
      <c r="I1270" s="62"/>
      <c r="J1270" s="63"/>
      <c r="K1270" s="62"/>
      <c r="L1270" s="63"/>
      <c r="M1270" s="60" t="s">
        <v>1934</v>
      </c>
      <c r="N1270" s="54" t="s">
        <v>8282</v>
      </c>
      <c r="O1270" s="54" t="s">
        <v>9820</v>
      </c>
      <c r="P1270" s="54" t="s">
        <v>56</v>
      </c>
      <c r="Q1270" s="54" t="s">
        <v>56</v>
      </c>
      <c r="R1270" s="54" t="s">
        <v>55</v>
      </c>
      <c r="V1270" s="50">
        <v>1</v>
      </c>
      <c r="AV1270" s="54" t="s">
        <v>47</v>
      </c>
      <c r="AW1270" s="54" t="s">
        <v>9832</v>
      </c>
      <c r="AX1270" s="54" t="s">
        <v>47</v>
      </c>
      <c r="AY1270" s="54" t="s">
        <v>47</v>
      </c>
      <c r="AZ1270" s="54" t="s">
        <v>47</v>
      </c>
    </row>
    <row r="1271" spans="1:52" ht="30" customHeight="1">
      <c r="A1271" s="60" t="s">
        <v>1937</v>
      </c>
      <c r="B1271" s="60" t="s">
        <v>47</v>
      </c>
      <c r="C1271" s="60" t="s">
        <v>1410</v>
      </c>
      <c r="D1271" s="61">
        <v>0.01</v>
      </c>
      <c r="E1271" s="62"/>
      <c r="F1271" s="63"/>
      <c r="G1271" s="62"/>
      <c r="H1271" s="63"/>
      <c r="I1271" s="62"/>
      <c r="J1271" s="63"/>
      <c r="K1271" s="62"/>
      <c r="L1271" s="63"/>
      <c r="M1271" s="60" t="s">
        <v>1936</v>
      </c>
      <c r="N1271" s="54" t="s">
        <v>8282</v>
      </c>
      <c r="O1271" s="54" t="s">
        <v>9822</v>
      </c>
      <c r="P1271" s="54" t="s">
        <v>56</v>
      </c>
      <c r="Q1271" s="54" t="s">
        <v>56</v>
      </c>
      <c r="R1271" s="54" t="s">
        <v>55</v>
      </c>
      <c r="V1271" s="50">
        <v>1</v>
      </c>
      <c r="AV1271" s="54" t="s">
        <v>47</v>
      </c>
      <c r="AW1271" s="54" t="s">
        <v>9833</v>
      </c>
      <c r="AX1271" s="54" t="s">
        <v>47</v>
      </c>
      <c r="AY1271" s="54" t="s">
        <v>47</v>
      </c>
      <c r="AZ1271" s="54" t="s">
        <v>47</v>
      </c>
    </row>
    <row r="1272" spans="1:52" ht="30" customHeight="1">
      <c r="A1272" s="60" t="s">
        <v>1261</v>
      </c>
      <c r="B1272" s="60" t="s">
        <v>1904</v>
      </c>
      <c r="C1272" s="60" t="s">
        <v>352</v>
      </c>
      <c r="D1272" s="61">
        <v>1</v>
      </c>
      <c r="E1272" s="62"/>
      <c r="F1272" s="63"/>
      <c r="G1272" s="62"/>
      <c r="H1272" s="63"/>
      <c r="I1272" s="62"/>
      <c r="J1272" s="63"/>
      <c r="K1272" s="62"/>
      <c r="L1272" s="63"/>
      <c r="M1272" s="60" t="s">
        <v>47</v>
      </c>
      <c r="N1272" s="54" t="s">
        <v>8282</v>
      </c>
      <c r="O1272" s="54" t="s">
        <v>8795</v>
      </c>
      <c r="P1272" s="54" t="s">
        <v>56</v>
      </c>
      <c r="Q1272" s="54" t="s">
        <v>56</v>
      </c>
      <c r="R1272" s="54" t="s">
        <v>56</v>
      </c>
      <c r="S1272" s="50">
        <v>0</v>
      </c>
      <c r="T1272" s="50">
        <v>0</v>
      </c>
      <c r="U1272" s="50">
        <v>0.03</v>
      </c>
      <c r="AV1272" s="54" t="s">
        <v>47</v>
      </c>
      <c r="AW1272" s="54" t="s">
        <v>9834</v>
      </c>
      <c r="AX1272" s="54" t="s">
        <v>47</v>
      </c>
      <c r="AY1272" s="54" t="s">
        <v>47</v>
      </c>
      <c r="AZ1272" s="54" t="s">
        <v>47</v>
      </c>
    </row>
    <row r="1273" spans="1:52" ht="30" customHeight="1">
      <c r="A1273" s="60" t="s">
        <v>1876</v>
      </c>
      <c r="B1273" s="60" t="s">
        <v>1264</v>
      </c>
      <c r="C1273" s="60" t="s">
        <v>1265</v>
      </c>
      <c r="D1273" s="61">
        <v>0.08</v>
      </c>
      <c r="E1273" s="62"/>
      <c r="F1273" s="63"/>
      <c r="G1273" s="62"/>
      <c r="H1273" s="63"/>
      <c r="I1273" s="62"/>
      <c r="J1273" s="63"/>
      <c r="K1273" s="62"/>
      <c r="L1273" s="63"/>
      <c r="M1273" s="60" t="s">
        <v>1877</v>
      </c>
      <c r="N1273" s="54" t="s">
        <v>8282</v>
      </c>
      <c r="O1273" s="54" t="s">
        <v>9717</v>
      </c>
      <c r="P1273" s="54" t="s">
        <v>56</v>
      </c>
      <c r="Q1273" s="54" t="s">
        <v>56</v>
      </c>
      <c r="R1273" s="54" t="s">
        <v>55</v>
      </c>
      <c r="W1273" s="50">
        <v>2</v>
      </c>
      <c r="AV1273" s="54" t="s">
        <v>47</v>
      </c>
      <c r="AW1273" s="54" t="s">
        <v>9835</v>
      </c>
      <c r="AX1273" s="54" t="s">
        <v>47</v>
      </c>
      <c r="AY1273" s="54" t="s">
        <v>47</v>
      </c>
      <c r="AZ1273" s="54" t="s">
        <v>47</v>
      </c>
    </row>
    <row r="1274" spans="1:52" ht="30" customHeight="1">
      <c r="A1274" s="60" t="s">
        <v>1366</v>
      </c>
      <c r="B1274" s="60" t="s">
        <v>1264</v>
      </c>
      <c r="C1274" s="60" t="s">
        <v>1265</v>
      </c>
      <c r="D1274" s="61">
        <v>0.09</v>
      </c>
      <c r="E1274" s="62"/>
      <c r="F1274" s="63"/>
      <c r="G1274" s="62"/>
      <c r="H1274" s="63"/>
      <c r="I1274" s="62"/>
      <c r="J1274" s="63"/>
      <c r="K1274" s="62"/>
      <c r="L1274" s="63"/>
      <c r="M1274" s="60" t="s">
        <v>1415</v>
      </c>
      <c r="N1274" s="54" t="s">
        <v>8282</v>
      </c>
      <c r="O1274" s="54" t="s">
        <v>9071</v>
      </c>
      <c r="P1274" s="54" t="s">
        <v>56</v>
      </c>
      <c r="Q1274" s="54" t="s">
        <v>56</v>
      </c>
      <c r="R1274" s="54" t="s">
        <v>55</v>
      </c>
      <c r="W1274" s="50">
        <v>2</v>
      </c>
      <c r="AV1274" s="54" t="s">
        <v>47</v>
      </c>
      <c r="AW1274" s="54" t="s">
        <v>9836</v>
      </c>
      <c r="AX1274" s="54" t="s">
        <v>47</v>
      </c>
      <c r="AY1274" s="54" t="s">
        <v>47</v>
      </c>
      <c r="AZ1274" s="54" t="s">
        <v>47</v>
      </c>
    </row>
    <row r="1275" spans="1:52" ht="30" customHeight="1">
      <c r="A1275" s="60" t="s">
        <v>1367</v>
      </c>
      <c r="B1275" s="60" t="s">
        <v>1631</v>
      </c>
      <c r="C1275" s="60" t="s">
        <v>352</v>
      </c>
      <c r="D1275" s="61">
        <v>1</v>
      </c>
      <c r="E1275" s="62"/>
      <c r="F1275" s="63"/>
      <c r="G1275" s="62"/>
      <c r="H1275" s="63"/>
      <c r="I1275" s="62"/>
      <c r="J1275" s="63"/>
      <c r="K1275" s="62"/>
      <c r="L1275" s="63"/>
      <c r="M1275" s="60" t="s">
        <v>47</v>
      </c>
      <c r="N1275" s="54" t="s">
        <v>8282</v>
      </c>
      <c r="O1275" s="54" t="s">
        <v>9075</v>
      </c>
      <c r="P1275" s="54" t="s">
        <v>56</v>
      </c>
      <c r="Q1275" s="54" t="s">
        <v>56</v>
      </c>
      <c r="R1275" s="54" t="s">
        <v>56</v>
      </c>
      <c r="S1275" s="50">
        <v>1</v>
      </c>
      <c r="T1275" s="50">
        <v>2</v>
      </c>
      <c r="U1275" s="50">
        <v>0.03</v>
      </c>
      <c r="AV1275" s="54" t="s">
        <v>47</v>
      </c>
      <c r="AW1275" s="54" t="s">
        <v>9837</v>
      </c>
      <c r="AX1275" s="54" t="s">
        <v>47</v>
      </c>
      <c r="AY1275" s="54" t="s">
        <v>47</v>
      </c>
      <c r="AZ1275" s="54" t="s">
        <v>47</v>
      </c>
    </row>
    <row r="1276" spans="1:52" ht="30" customHeight="1">
      <c r="A1276" s="60" t="s">
        <v>1267</v>
      </c>
      <c r="B1276" s="60" t="s">
        <v>47</v>
      </c>
      <c r="C1276" s="60" t="s">
        <v>47</v>
      </c>
      <c r="D1276" s="61"/>
      <c r="E1276" s="62"/>
      <c r="F1276" s="63"/>
      <c r="G1276" s="62"/>
      <c r="H1276" s="63"/>
      <c r="I1276" s="62"/>
      <c r="J1276" s="63"/>
      <c r="K1276" s="62"/>
      <c r="L1276" s="63"/>
      <c r="M1276" s="60" t="s">
        <v>47</v>
      </c>
      <c r="N1276" s="54" t="s">
        <v>78</v>
      </c>
      <c r="O1276" s="54" t="s">
        <v>78</v>
      </c>
      <c r="P1276" s="54" t="s">
        <v>47</v>
      </c>
      <c r="Q1276" s="54" t="s">
        <v>47</v>
      </c>
      <c r="R1276" s="54" t="s">
        <v>47</v>
      </c>
      <c r="AV1276" s="54" t="s">
        <v>47</v>
      </c>
      <c r="AW1276" s="54" t="s">
        <v>47</v>
      </c>
      <c r="AX1276" s="54" t="s">
        <v>47</v>
      </c>
      <c r="AY1276" s="54" t="s">
        <v>47</v>
      </c>
      <c r="AZ1276" s="54" t="s">
        <v>47</v>
      </c>
    </row>
    <row r="1277" spans="1:52" ht="30" customHeight="1">
      <c r="A1277" s="61"/>
      <c r="B1277" s="61"/>
      <c r="C1277" s="61"/>
      <c r="D1277" s="61"/>
      <c r="E1277" s="62"/>
      <c r="F1277" s="63"/>
      <c r="G1277" s="62"/>
      <c r="H1277" s="63"/>
      <c r="I1277" s="62"/>
      <c r="J1277" s="63"/>
      <c r="K1277" s="62"/>
      <c r="L1277" s="63"/>
      <c r="M1277" s="61"/>
    </row>
    <row r="1278" spans="1:52" ht="30" customHeight="1">
      <c r="A1278" s="55" t="s">
        <v>1940</v>
      </c>
      <c r="B1278" s="56"/>
      <c r="C1278" s="56"/>
      <c r="D1278" s="56"/>
      <c r="E1278" s="57"/>
      <c r="F1278" s="58"/>
      <c r="G1278" s="57"/>
      <c r="H1278" s="58"/>
      <c r="I1278" s="57"/>
      <c r="J1278" s="58"/>
      <c r="K1278" s="57"/>
      <c r="L1278" s="58"/>
      <c r="M1278" s="59"/>
      <c r="N1278" s="54" t="s">
        <v>8284</v>
      </c>
    </row>
    <row r="1279" spans="1:52" ht="30" customHeight="1">
      <c r="A1279" s="60" t="s">
        <v>1941</v>
      </c>
      <c r="B1279" s="60" t="s">
        <v>1942</v>
      </c>
      <c r="C1279" s="60" t="s">
        <v>1410</v>
      </c>
      <c r="D1279" s="61">
        <v>5</v>
      </c>
      <c r="E1279" s="62"/>
      <c r="F1279" s="63"/>
      <c r="G1279" s="62"/>
      <c r="H1279" s="63"/>
      <c r="I1279" s="62"/>
      <c r="J1279" s="63"/>
      <c r="K1279" s="62"/>
      <c r="L1279" s="63"/>
      <c r="M1279" s="60" t="s">
        <v>1938</v>
      </c>
      <c r="N1279" s="54" t="s">
        <v>8284</v>
      </c>
      <c r="O1279" s="54" t="s">
        <v>9838</v>
      </c>
      <c r="P1279" s="54" t="s">
        <v>56</v>
      </c>
      <c r="Q1279" s="54" t="s">
        <v>56</v>
      </c>
      <c r="R1279" s="54" t="s">
        <v>55</v>
      </c>
      <c r="AV1279" s="54" t="s">
        <v>47</v>
      </c>
      <c r="AW1279" s="54" t="s">
        <v>9839</v>
      </c>
      <c r="AX1279" s="54" t="s">
        <v>47</v>
      </c>
      <c r="AY1279" s="54" t="s">
        <v>47</v>
      </c>
      <c r="AZ1279" s="54" t="s">
        <v>47</v>
      </c>
    </row>
    <row r="1280" spans="1:52" ht="30" customHeight="1">
      <c r="A1280" s="60" t="s">
        <v>1520</v>
      </c>
      <c r="B1280" s="60" t="s">
        <v>1264</v>
      </c>
      <c r="C1280" s="60" t="s">
        <v>1265</v>
      </c>
      <c r="D1280" s="61">
        <v>4.4999999999999998E-2</v>
      </c>
      <c r="E1280" s="62"/>
      <c r="F1280" s="63"/>
      <c r="G1280" s="62"/>
      <c r="H1280" s="63"/>
      <c r="I1280" s="62"/>
      <c r="J1280" s="63"/>
      <c r="K1280" s="62"/>
      <c r="L1280" s="63"/>
      <c r="M1280" s="60" t="s">
        <v>1671</v>
      </c>
      <c r="N1280" s="54" t="s">
        <v>8284</v>
      </c>
      <c r="O1280" s="54" t="s">
        <v>9277</v>
      </c>
      <c r="P1280" s="54" t="s">
        <v>56</v>
      </c>
      <c r="Q1280" s="54" t="s">
        <v>56</v>
      </c>
      <c r="R1280" s="54" t="s">
        <v>55</v>
      </c>
      <c r="AV1280" s="54" t="s">
        <v>47</v>
      </c>
      <c r="AW1280" s="54" t="s">
        <v>9840</v>
      </c>
      <c r="AX1280" s="54" t="s">
        <v>47</v>
      </c>
      <c r="AY1280" s="54" t="s">
        <v>47</v>
      </c>
      <c r="AZ1280" s="54" t="s">
        <v>47</v>
      </c>
    </row>
    <row r="1281" spans="1:52" ht="30" customHeight="1">
      <c r="A1281" s="60" t="s">
        <v>1876</v>
      </c>
      <c r="B1281" s="60" t="s">
        <v>1264</v>
      </c>
      <c r="C1281" s="60" t="s">
        <v>1265</v>
      </c>
      <c r="D1281" s="61">
        <v>4.4999999999999998E-2</v>
      </c>
      <c r="E1281" s="62"/>
      <c r="F1281" s="63"/>
      <c r="G1281" s="62"/>
      <c r="H1281" s="63"/>
      <c r="I1281" s="62"/>
      <c r="J1281" s="63"/>
      <c r="K1281" s="62"/>
      <c r="L1281" s="63"/>
      <c r="M1281" s="60" t="s">
        <v>1877</v>
      </c>
      <c r="N1281" s="54" t="s">
        <v>8284</v>
      </c>
      <c r="O1281" s="54" t="s">
        <v>9717</v>
      </c>
      <c r="P1281" s="54" t="s">
        <v>56</v>
      </c>
      <c r="Q1281" s="54" t="s">
        <v>56</v>
      </c>
      <c r="R1281" s="54" t="s">
        <v>55</v>
      </c>
      <c r="AV1281" s="54" t="s">
        <v>47</v>
      </c>
      <c r="AW1281" s="54" t="s">
        <v>9841</v>
      </c>
      <c r="AX1281" s="54" t="s">
        <v>47</v>
      </c>
      <c r="AY1281" s="54" t="s">
        <v>47</v>
      </c>
      <c r="AZ1281" s="54" t="s">
        <v>47</v>
      </c>
    </row>
    <row r="1282" spans="1:52" ht="30" customHeight="1">
      <c r="A1282" s="60" t="s">
        <v>1267</v>
      </c>
      <c r="B1282" s="60" t="s">
        <v>47</v>
      </c>
      <c r="C1282" s="60" t="s">
        <v>47</v>
      </c>
      <c r="D1282" s="61"/>
      <c r="E1282" s="62"/>
      <c r="F1282" s="63"/>
      <c r="G1282" s="62"/>
      <c r="H1282" s="63"/>
      <c r="I1282" s="62"/>
      <c r="J1282" s="63"/>
      <c r="K1282" s="62"/>
      <c r="L1282" s="63"/>
      <c r="M1282" s="60" t="s">
        <v>47</v>
      </c>
      <c r="N1282" s="54" t="s">
        <v>78</v>
      </c>
      <c r="O1282" s="54" t="s">
        <v>78</v>
      </c>
      <c r="P1282" s="54" t="s">
        <v>47</v>
      </c>
      <c r="Q1282" s="54" t="s">
        <v>47</v>
      </c>
      <c r="R1282" s="54" t="s">
        <v>47</v>
      </c>
      <c r="AV1282" s="54" t="s">
        <v>47</v>
      </c>
      <c r="AW1282" s="54" t="s">
        <v>47</v>
      </c>
      <c r="AX1282" s="54" t="s">
        <v>47</v>
      </c>
      <c r="AY1282" s="54" t="s">
        <v>47</v>
      </c>
      <c r="AZ1282" s="54" t="s">
        <v>47</v>
      </c>
    </row>
    <row r="1283" spans="1:52" ht="30" customHeight="1">
      <c r="A1283" s="61"/>
      <c r="B1283" s="61"/>
      <c r="C1283" s="61"/>
      <c r="D1283" s="61"/>
      <c r="E1283" s="62"/>
      <c r="F1283" s="63"/>
      <c r="G1283" s="62"/>
      <c r="H1283" s="63"/>
      <c r="I1283" s="62"/>
      <c r="J1283" s="63"/>
      <c r="K1283" s="62"/>
      <c r="L1283" s="63"/>
      <c r="M1283" s="61"/>
    </row>
    <row r="1284" spans="1:52" ht="30" customHeight="1">
      <c r="A1284" s="55" t="s">
        <v>1944</v>
      </c>
      <c r="B1284" s="56"/>
      <c r="C1284" s="56"/>
      <c r="D1284" s="56"/>
      <c r="E1284" s="57"/>
      <c r="F1284" s="58"/>
      <c r="G1284" s="57"/>
      <c r="H1284" s="58"/>
      <c r="I1284" s="57"/>
      <c r="J1284" s="58"/>
      <c r="K1284" s="57"/>
      <c r="L1284" s="58"/>
      <c r="M1284" s="59"/>
      <c r="N1284" s="54" t="s">
        <v>8286</v>
      </c>
    </row>
    <row r="1285" spans="1:52" ht="30" customHeight="1">
      <c r="A1285" s="60" t="s">
        <v>1675</v>
      </c>
      <c r="B1285" s="60" t="s">
        <v>1676</v>
      </c>
      <c r="C1285" s="60" t="s">
        <v>168</v>
      </c>
      <c r="D1285" s="61">
        <v>2.4E-2</v>
      </c>
      <c r="E1285" s="62"/>
      <c r="F1285" s="63"/>
      <c r="G1285" s="62"/>
      <c r="H1285" s="63"/>
      <c r="I1285" s="62"/>
      <c r="J1285" s="63"/>
      <c r="K1285" s="62"/>
      <c r="L1285" s="63"/>
      <c r="M1285" s="60" t="s">
        <v>1677</v>
      </c>
      <c r="N1285" s="54" t="s">
        <v>8286</v>
      </c>
      <c r="O1285" s="54" t="s">
        <v>8887</v>
      </c>
      <c r="P1285" s="54" t="s">
        <v>55</v>
      </c>
      <c r="Q1285" s="54" t="s">
        <v>56</v>
      </c>
      <c r="R1285" s="54" t="s">
        <v>56</v>
      </c>
      <c r="AV1285" s="54" t="s">
        <v>47</v>
      </c>
      <c r="AW1285" s="54" t="s">
        <v>9842</v>
      </c>
      <c r="AX1285" s="54" t="s">
        <v>47</v>
      </c>
      <c r="AY1285" s="54" t="s">
        <v>47</v>
      </c>
      <c r="AZ1285" s="54" t="s">
        <v>47</v>
      </c>
    </row>
    <row r="1286" spans="1:52" ht="30" customHeight="1">
      <c r="A1286" s="60" t="s">
        <v>1776</v>
      </c>
      <c r="B1286" s="60" t="s">
        <v>1945</v>
      </c>
      <c r="C1286" s="60" t="s">
        <v>71</v>
      </c>
      <c r="D1286" s="61">
        <v>1</v>
      </c>
      <c r="E1286" s="62"/>
      <c r="F1286" s="63"/>
      <c r="G1286" s="62"/>
      <c r="H1286" s="63"/>
      <c r="I1286" s="62"/>
      <c r="J1286" s="63"/>
      <c r="K1286" s="62"/>
      <c r="L1286" s="63"/>
      <c r="M1286" s="60" t="s">
        <v>1946</v>
      </c>
      <c r="N1286" s="54" t="s">
        <v>8286</v>
      </c>
      <c r="O1286" s="54" t="s">
        <v>8921</v>
      </c>
      <c r="P1286" s="54" t="s">
        <v>55</v>
      </c>
      <c r="Q1286" s="54" t="s">
        <v>56</v>
      </c>
      <c r="R1286" s="54" t="s">
        <v>56</v>
      </c>
      <c r="AV1286" s="54" t="s">
        <v>47</v>
      </c>
      <c r="AW1286" s="54" t="s">
        <v>9843</v>
      </c>
      <c r="AX1286" s="54" t="s">
        <v>47</v>
      </c>
      <c r="AY1286" s="54" t="s">
        <v>47</v>
      </c>
      <c r="AZ1286" s="54" t="s">
        <v>47</v>
      </c>
    </row>
    <row r="1287" spans="1:52" ht="30" customHeight="1">
      <c r="A1287" s="60" t="s">
        <v>1267</v>
      </c>
      <c r="B1287" s="60" t="s">
        <v>47</v>
      </c>
      <c r="C1287" s="60" t="s">
        <v>47</v>
      </c>
      <c r="D1287" s="61"/>
      <c r="E1287" s="62"/>
      <c r="F1287" s="63"/>
      <c r="G1287" s="62"/>
      <c r="H1287" s="63"/>
      <c r="I1287" s="62"/>
      <c r="J1287" s="63"/>
      <c r="K1287" s="62"/>
      <c r="L1287" s="63"/>
      <c r="M1287" s="60" t="s">
        <v>47</v>
      </c>
      <c r="N1287" s="54" t="s">
        <v>78</v>
      </c>
      <c r="O1287" s="54" t="s">
        <v>78</v>
      </c>
      <c r="P1287" s="54" t="s">
        <v>47</v>
      </c>
      <c r="Q1287" s="54" t="s">
        <v>47</v>
      </c>
      <c r="R1287" s="54" t="s">
        <v>47</v>
      </c>
      <c r="AV1287" s="54" t="s">
        <v>47</v>
      </c>
      <c r="AW1287" s="54" t="s">
        <v>47</v>
      </c>
      <c r="AX1287" s="54" t="s">
        <v>47</v>
      </c>
      <c r="AY1287" s="54" t="s">
        <v>47</v>
      </c>
      <c r="AZ1287" s="54" t="s">
        <v>47</v>
      </c>
    </row>
    <row r="1288" spans="1:52" ht="30" customHeight="1">
      <c r="A1288" s="61"/>
      <c r="B1288" s="61"/>
      <c r="C1288" s="61"/>
      <c r="D1288" s="61"/>
      <c r="E1288" s="62"/>
      <c r="F1288" s="63"/>
      <c r="G1288" s="62"/>
      <c r="H1288" s="63"/>
      <c r="I1288" s="62"/>
      <c r="J1288" s="63"/>
      <c r="K1288" s="62"/>
      <c r="L1288" s="63"/>
      <c r="M1288" s="61"/>
    </row>
    <row r="1289" spans="1:52" ht="30" customHeight="1">
      <c r="A1289" s="55" t="s">
        <v>1947</v>
      </c>
      <c r="B1289" s="56"/>
      <c r="C1289" s="56"/>
      <c r="D1289" s="56"/>
      <c r="E1289" s="57"/>
      <c r="F1289" s="58"/>
      <c r="G1289" s="57"/>
      <c r="H1289" s="58"/>
      <c r="I1289" s="57"/>
      <c r="J1289" s="58"/>
      <c r="K1289" s="57"/>
      <c r="L1289" s="58"/>
      <c r="M1289" s="59"/>
      <c r="N1289" s="54" t="s">
        <v>8901</v>
      </c>
    </row>
    <row r="1290" spans="1:52" ht="30" customHeight="1">
      <c r="A1290" s="60" t="s">
        <v>1851</v>
      </c>
      <c r="B1290" s="60" t="s">
        <v>1264</v>
      </c>
      <c r="C1290" s="60" t="s">
        <v>1265</v>
      </c>
      <c r="D1290" s="61">
        <v>9.4999999999999998E-3</v>
      </c>
      <c r="E1290" s="62"/>
      <c r="F1290" s="63"/>
      <c r="G1290" s="62"/>
      <c r="H1290" s="63"/>
      <c r="I1290" s="62"/>
      <c r="J1290" s="63"/>
      <c r="K1290" s="62"/>
      <c r="L1290" s="63"/>
      <c r="M1290" s="60" t="s">
        <v>1852</v>
      </c>
      <c r="N1290" s="54" t="s">
        <v>8901</v>
      </c>
      <c r="O1290" s="54" t="s">
        <v>9696</v>
      </c>
      <c r="P1290" s="54" t="s">
        <v>56</v>
      </c>
      <c r="Q1290" s="54" t="s">
        <v>56</v>
      </c>
      <c r="R1290" s="54" t="s">
        <v>55</v>
      </c>
      <c r="V1290" s="50">
        <v>1</v>
      </c>
      <c r="AV1290" s="54" t="s">
        <v>47</v>
      </c>
      <c r="AW1290" s="54" t="s">
        <v>9844</v>
      </c>
      <c r="AX1290" s="54" t="s">
        <v>47</v>
      </c>
      <c r="AY1290" s="54" t="s">
        <v>47</v>
      </c>
      <c r="AZ1290" s="54" t="s">
        <v>47</v>
      </c>
    </row>
    <row r="1291" spans="1:52" ht="30" customHeight="1">
      <c r="A1291" s="60" t="s">
        <v>1366</v>
      </c>
      <c r="B1291" s="60" t="s">
        <v>1264</v>
      </c>
      <c r="C1291" s="60" t="s">
        <v>1265</v>
      </c>
      <c r="D1291" s="61">
        <v>4.7999999999999996E-3</v>
      </c>
      <c r="E1291" s="62"/>
      <c r="F1291" s="63"/>
      <c r="G1291" s="62"/>
      <c r="H1291" s="63"/>
      <c r="I1291" s="62"/>
      <c r="J1291" s="63"/>
      <c r="K1291" s="62"/>
      <c r="L1291" s="63"/>
      <c r="M1291" s="60" t="s">
        <v>1415</v>
      </c>
      <c r="N1291" s="54" t="s">
        <v>8901</v>
      </c>
      <c r="O1291" s="54" t="s">
        <v>9071</v>
      </c>
      <c r="P1291" s="54" t="s">
        <v>56</v>
      </c>
      <c r="Q1291" s="54" t="s">
        <v>56</v>
      </c>
      <c r="R1291" s="54" t="s">
        <v>55</v>
      </c>
      <c r="V1291" s="50">
        <v>1</v>
      </c>
      <c r="AV1291" s="54" t="s">
        <v>47</v>
      </c>
      <c r="AW1291" s="54" t="s">
        <v>9845</v>
      </c>
      <c r="AX1291" s="54" t="s">
        <v>47</v>
      </c>
      <c r="AY1291" s="54" t="s">
        <v>47</v>
      </c>
      <c r="AZ1291" s="54" t="s">
        <v>47</v>
      </c>
    </row>
    <row r="1292" spans="1:52" ht="30" customHeight="1">
      <c r="A1292" s="60" t="s">
        <v>1367</v>
      </c>
      <c r="B1292" s="60" t="s">
        <v>1368</v>
      </c>
      <c r="C1292" s="60" t="s">
        <v>352</v>
      </c>
      <c r="D1292" s="61">
        <v>1</v>
      </c>
      <c r="E1292" s="62"/>
      <c r="F1292" s="63"/>
      <c r="G1292" s="62"/>
      <c r="H1292" s="63"/>
      <c r="I1292" s="62"/>
      <c r="J1292" s="63"/>
      <c r="K1292" s="62"/>
      <c r="L1292" s="63"/>
      <c r="M1292" s="60" t="s">
        <v>47</v>
      </c>
      <c r="N1292" s="54" t="s">
        <v>8901</v>
      </c>
      <c r="O1292" s="54" t="s">
        <v>8795</v>
      </c>
      <c r="P1292" s="54" t="s">
        <v>56</v>
      </c>
      <c r="Q1292" s="54" t="s">
        <v>56</v>
      </c>
      <c r="R1292" s="54" t="s">
        <v>56</v>
      </c>
      <c r="S1292" s="50">
        <v>1</v>
      </c>
      <c r="T1292" s="50">
        <v>2</v>
      </c>
      <c r="U1292" s="50">
        <v>0.02</v>
      </c>
      <c r="AV1292" s="54" t="s">
        <v>47</v>
      </c>
      <c r="AW1292" s="54" t="s">
        <v>9846</v>
      </c>
      <c r="AX1292" s="54" t="s">
        <v>47</v>
      </c>
      <c r="AY1292" s="54" t="s">
        <v>47</v>
      </c>
      <c r="AZ1292" s="54" t="s">
        <v>47</v>
      </c>
    </row>
    <row r="1293" spans="1:52" ht="30" customHeight="1">
      <c r="A1293" s="60" t="s">
        <v>1267</v>
      </c>
      <c r="B1293" s="60" t="s">
        <v>47</v>
      </c>
      <c r="C1293" s="60" t="s">
        <v>47</v>
      </c>
      <c r="D1293" s="61"/>
      <c r="E1293" s="62"/>
      <c r="F1293" s="63"/>
      <c r="G1293" s="62"/>
      <c r="H1293" s="63"/>
      <c r="I1293" s="62"/>
      <c r="J1293" s="63"/>
      <c r="K1293" s="62"/>
      <c r="L1293" s="63"/>
      <c r="M1293" s="60" t="s">
        <v>47</v>
      </c>
      <c r="N1293" s="54" t="s">
        <v>78</v>
      </c>
      <c r="O1293" s="54" t="s">
        <v>78</v>
      </c>
      <c r="P1293" s="54" t="s">
        <v>47</v>
      </c>
      <c r="Q1293" s="54" t="s">
        <v>47</v>
      </c>
      <c r="R1293" s="54" t="s">
        <v>47</v>
      </c>
      <c r="AV1293" s="54" t="s">
        <v>47</v>
      </c>
      <c r="AW1293" s="54" t="s">
        <v>47</v>
      </c>
      <c r="AX1293" s="54" t="s">
        <v>47</v>
      </c>
      <c r="AY1293" s="54" t="s">
        <v>47</v>
      </c>
      <c r="AZ1293" s="54" t="s">
        <v>47</v>
      </c>
    </row>
    <row r="1294" spans="1:52" ht="30" customHeight="1">
      <c r="A1294" s="61"/>
      <c r="B1294" s="61"/>
      <c r="C1294" s="61"/>
      <c r="D1294" s="61"/>
      <c r="E1294" s="62"/>
      <c r="F1294" s="63"/>
      <c r="G1294" s="62"/>
      <c r="H1294" s="63"/>
      <c r="I1294" s="62"/>
      <c r="J1294" s="63"/>
      <c r="K1294" s="62"/>
      <c r="L1294" s="63"/>
      <c r="M1294" s="61"/>
    </row>
    <row r="1295" spans="1:52" ht="30" customHeight="1">
      <c r="A1295" s="55" t="s">
        <v>1951</v>
      </c>
      <c r="B1295" s="56"/>
      <c r="C1295" s="56"/>
      <c r="D1295" s="56"/>
      <c r="E1295" s="57"/>
      <c r="F1295" s="58"/>
      <c r="G1295" s="57"/>
      <c r="H1295" s="58"/>
      <c r="I1295" s="57"/>
      <c r="J1295" s="58"/>
      <c r="K1295" s="57"/>
      <c r="L1295" s="58"/>
      <c r="M1295" s="59"/>
      <c r="N1295" s="54" t="s">
        <v>8288</v>
      </c>
    </row>
    <row r="1296" spans="1:52" ht="30" customHeight="1">
      <c r="A1296" s="60" t="s">
        <v>1952</v>
      </c>
      <c r="B1296" s="60" t="s">
        <v>1953</v>
      </c>
      <c r="C1296" s="60" t="s">
        <v>146</v>
      </c>
      <c r="D1296" s="61">
        <v>4</v>
      </c>
      <c r="E1296" s="62"/>
      <c r="F1296" s="63"/>
      <c r="G1296" s="62"/>
      <c r="H1296" s="63"/>
      <c r="I1296" s="62"/>
      <c r="J1296" s="63"/>
      <c r="K1296" s="62"/>
      <c r="L1296" s="63"/>
      <c r="M1296" s="60" t="s">
        <v>1954</v>
      </c>
      <c r="N1296" s="54" t="s">
        <v>8288</v>
      </c>
      <c r="O1296" s="54" t="s">
        <v>9847</v>
      </c>
      <c r="P1296" s="54" t="s">
        <v>56</v>
      </c>
      <c r="Q1296" s="54" t="s">
        <v>56</v>
      </c>
      <c r="R1296" s="54" t="s">
        <v>55</v>
      </c>
      <c r="AV1296" s="54" t="s">
        <v>47</v>
      </c>
      <c r="AW1296" s="54" t="s">
        <v>9848</v>
      </c>
      <c r="AX1296" s="54" t="s">
        <v>47</v>
      </c>
      <c r="AY1296" s="54" t="s">
        <v>47</v>
      </c>
      <c r="AZ1296" s="54" t="s">
        <v>47</v>
      </c>
    </row>
    <row r="1297" spans="1:52" ht="30" customHeight="1">
      <c r="A1297" s="60" t="s">
        <v>1955</v>
      </c>
      <c r="B1297" s="60" t="s">
        <v>1956</v>
      </c>
      <c r="C1297" s="60" t="s">
        <v>71</v>
      </c>
      <c r="D1297" s="61">
        <v>1.5</v>
      </c>
      <c r="E1297" s="62"/>
      <c r="F1297" s="63"/>
      <c r="G1297" s="62"/>
      <c r="H1297" s="63"/>
      <c r="I1297" s="62"/>
      <c r="J1297" s="63"/>
      <c r="K1297" s="62"/>
      <c r="L1297" s="63"/>
      <c r="M1297" s="60" t="s">
        <v>1957</v>
      </c>
      <c r="N1297" s="54" t="s">
        <v>8288</v>
      </c>
      <c r="O1297" s="54" t="s">
        <v>9849</v>
      </c>
      <c r="P1297" s="54" t="s">
        <v>56</v>
      </c>
      <c r="Q1297" s="54" t="s">
        <v>56</v>
      </c>
      <c r="R1297" s="54" t="s">
        <v>55</v>
      </c>
      <c r="AV1297" s="54" t="s">
        <v>47</v>
      </c>
      <c r="AW1297" s="54" t="s">
        <v>9850</v>
      </c>
      <c r="AX1297" s="54" t="s">
        <v>47</v>
      </c>
      <c r="AY1297" s="54" t="s">
        <v>47</v>
      </c>
      <c r="AZ1297" s="54" t="s">
        <v>47</v>
      </c>
    </row>
    <row r="1298" spans="1:52" ht="30" customHeight="1">
      <c r="A1298" s="60" t="s">
        <v>1948</v>
      </c>
      <c r="B1298" s="60" t="s">
        <v>1949</v>
      </c>
      <c r="C1298" s="60" t="s">
        <v>71</v>
      </c>
      <c r="D1298" s="61">
        <v>1</v>
      </c>
      <c r="E1298" s="62"/>
      <c r="F1298" s="63"/>
      <c r="G1298" s="62"/>
      <c r="H1298" s="63"/>
      <c r="I1298" s="62"/>
      <c r="J1298" s="63"/>
      <c r="K1298" s="62"/>
      <c r="L1298" s="63"/>
      <c r="M1298" s="60" t="s">
        <v>1950</v>
      </c>
      <c r="N1298" s="54" t="s">
        <v>8288</v>
      </c>
      <c r="O1298" s="54" t="s">
        <v>8901</v>
      </c>
      <c r="P1298" s="54" t="s">
        <v>55</v>
      </c>
      <c r="Q1298" s="54" t="s">
        <v>56</v>
      </c>
      <c r="R1298" s="54" t="s">
        <v>56</v>
      </c>
      <c r="AV1298" s="54" t="s">
        <v>47</v>
      </c>
      <c r="AW1298" s="54" t="s">
        <v>9851</v>
      </c>
      <c r="AX1298" s="54" t="s">
        <v>47</v>
      </c>
      <c r="AY1298" s="54" t="s">
        <v>47</v>
      </c>
      <c r="AZ1298" s="54" t="s">
        <v>47</v>
      </c>
    </row>
    <row r="1299" spans="1:52" ht="30" customHeight="1">
      <c r="A1299" s="60" t="s">
        <v>1267</v>
      </c>
      <c r="B1299" s="60" t="s">
        <v>47</v>
      </c>
      <c r="C1299" s="60" t="s">
        <v>47</v>
      </c>
      <c r="D1299" s="61"/>
      <c r="E1299" s="62"/>
      <c r="F1299" s="63"/>
      <c r="G1299" s="62"/>
      <c r="H1299" s="63"/>
      <c r="I1299" s="62"/>
      <c r="J1299" s="63"/>
      <c r="K1299" s="62"/>
      <c r="L1299" s="63"/>
      <c r="M1299" s="60" t="s">
        <v>47</v>
      </c>
      <c r="N1299" s="54" t="s">
        <v>78</v>
      </c>
      <c r="O1299" s="54" t="s">
        <v>78</v>
      </c>
      <c r="P1299" s="54" t="s">
        <v>47</v>
      </c>
      <c r="Q1299" s="54" t="s">
        <v>47</v>
      </c>
      <c r="R1299" s="54" t="s">
        <v>47</v>
      </c>
      <c r="AV1299" s="54" t="s">
        <v>47</v>
      </c>
      <c r="AW1299" s="54" t="s">
        <v>47</v>
      </c>
      <c r="AX1299" s="54" t="s">
        <v>47</v>
      </c>
      <c r="AY1299" s="54" t="s">
        <v>47</v>
      </c>
      <c r="AZ1299" s="54" t="s">
        <v>47</v>
      </c>
    </row>
    <row r="1300" spans="1:52" ht="30" customHeight="1">
      <c r="A1300" s="61"/>
      <c r="B1300" s="61"/>
      <c r="C1300" s="61"/>
      <c r="D1300" s="61"/>
      <c r="E1300" s="62"/>
      <c r="F1300" s="63"/>
      <c r="G1300" s="62"/>
      <c r="H1300" s="63"/>
      <c r="I1300" s="62"/>
      <c r="J1300" s="63"/>
      <c r="K1300" s="62"/>
      <c r="L1300" s="63"/>
      <c r="M1300" s="61"/>
    </row>
    <row r="1301" spans="1:52" ht="30" customHeight="1">
      <c r="A1301" s="55" t="s">
        <v>1958</v>
      </c>
      <c r="B1301" s="56"/>
      <c r="C1301" s="56"/>
      <c r="D1301" s="56"/>
      <c r="E1301" s="57"/>
      <c r="F1301" s="58"/>
      <c r="G1301" s="57"/>
      <c r="H1301" s="58"/>
      <c r="I1301" s="57"/>
      <c r="J1301" s="58"/>
      <c r="K1301" s="57"/>
      <c r="L1301" s="58"/>
      <c r="M1301" s="59"/>
      <c r="N1301" s="54" t="s">
        <v>8290</v>
      </c>
    </row>
    <row r="1302" spans="1:52" ht="30" customHeight="1">
      <c r="A1302" s="60" t="s">
        <v>1952</v>
      </c>
      <c r="B1302" s="60" t="s">
        <v>1959</v>
      </c>
      <c r="C1302" s="60" t="s">
        <v>71</v>
      </c>
      <c r="D1302" s="61">
        <v>1</v>
      </c>
      <c r="E1302" s="62"/>
      <c r="F1302" s="63"/>
      <c r="G1302" s="62"/>
      <c r="H1302" s="63"/>
      <c r="I1302" s="62"/>
      <c r="J1302" s="63"/>
      <c r="K1302" s="62"/>
      <c r="L1302" s="63"/>
      <c r="M1302" s="60" t="s">
        <v>1960</v>
      </c>
      <c r="N1302" s="54" t="s">
        <v>8290</v>
      </c>
      <c r="O1302" s="54" t="s">
        <v>9852</v>
      </c>
      <c r="P1302" s="54" t="s">
        <v>56</v>
      </c>
      <c r="Q1302" s="54" t="s">
        <v>56</v>
      </c>
      <c r="R1302" s="54" t="s">
        <v>55</v>
      </c>
      <c r="AV1302" s="54" t="s">
        <v>47</v>
      </c>
      <c r="AW1302" s="54" t="s">
        <v>9853</v>
      </c>
      <c r="AX1302" s="54" t="s">
        <v>47</v>
      </c>
      <c r="AY1302" s="54" t="s">
        <v>47</v>
      </c>
      <c r="AZ1302" s="54" t="s">
        <v>47</v>
      </c>
    </row>
    <row r="1303" spans="1:52" ht="30" customHeight="1">
      <c r="A1303" s="60" t="s">
        <v>1961</v>
      </c>
      <c r="B1303" s="60" t="s">
        <v>1962</v>
      </c>
      <c r="C1303" s="60" t="s">
        <v>71</v>
      </c>
      <c r="D1303" s="61">
        <v>1</v>
      </c>
      <c r="E1303" s="62"/>
      <c r="F1303" s="63"/>
      <c r="G1303" s="62"/>
      <c r="H1303" s="63"/>
      <c r="I1303" s="62"/>
      <c r="J1303" s="63"/>
      <c r="K1303" s="62"/>
      <c r="L1303" s="63"/>
      <c r="M1303" s="60" t="s">
        <v>1963</v>
      </c>
      <c r="N1303" s="54" t="s">
        <v>8290</v>
      </c>
      <c r="O1303" s="54" t="s">
        <v>8902</v>
      </c>
      <c r="P1303" s="54" t="s">
        <v>55</v>
      </c>
      <c r="Q1303" s="54" t="s">
        <v>56</v>
      </c>
      <c r="R1303" s="54" t="s">
        <v>56</v>
      </c>
      <c r="AV1303" s="54" t="s">
        <v>47</v>
      </c>
      <c r="AW1303" s="54" t="s">
        <v>9854</v>
      </c>
      <c r="AX1303" s="54" t="s">
        <v>47</v>
      </c>
      <c r="AY1303" s="54" t="s">
        <v>47</v>
      </c>
      <c r="AZ1303" s="54" t="s">
        <v>47</v>
      </c>
    </row>
    <row r="1304" spans="1:52" ht="30" customHeight="1">
      <c r="A1304" s="60" t="s">
        <v>1267</v>
      </c>
      <c r="B1304" s="60" t="s">
        <v>47</v>
      </c>
      <c r="C1304" s="60" t="s">
        <v>47</v>
      </c>
      <c r="D1304" s="61"/>
      <c r="E1304" s="62"/>
      <c r="F1304" s="63"/>
      <c r="G1304" s="62"/>
      <c r="H1304" s="63"/>
      <c r="I1304" s="62"/>
      <c r="J1304" s="63"/>
      <c r="K1304" s="62"/>
      <c r="L1304" s="63"/>
      <c r="M1304" s="60" t="s">
        <v>47</v>
      </c>
      <c r="N1304" s="54" t="s">
        <v>78</v>
      </c>
      <c r="O1304" s="54" t="s">
        <v>78</v>
      </c>
      <c r="P1304" s="54" t="s">
        <v>47</v>
      </c>
      <c r="Q1304" s="54" t="s">
        <v>47</v>
      </c>
      <c r="R1304" s="54" t="s">
        <v>47</v>
      </c>
      <c r="AV1304" s="54" t="s">
        <v>47</v>
      </c>
      <c r="AW1304" s="54" t="s">
        <v>47</v>
      </c>
      <c r="AX1304" s="54" t="s">
        <v>47</v>
      </c>
      <c r="AY1304" s="54" t="s">
        <v>47</v>
      </c>
      <c r="AZ1304" s="54" t="s">
        <v>47</v>
      </c>
    </row>
    <row r="1305" spans="1:52" ht="30" customHeight="1">
      <c r="A1305" s="61"/>
      <c r="B1305" s="61"/>
      <c r="C1305" s="61"/>
      <c r="D1305" s="61"/>
      <c r="E1305" s="62"/>
      <c r="F1305" s="63"/>
      <c r="G1305" s="62"/>
      <c r="H1305" s="63"/>
      <c r="I1305" s="62"/>
      <c r="J1305" s="63"/>
      <c r="K1305" s="62"/>
      <c r="L1305" s="63"/>
      <c r="M1305" s="61"/>
    </row>
    <row r="1306" spans="1:52" ht="30" customHeight="1">
      <c r="A1306" s="55" t="s">
        <v>1964</v>
      </c>
      <c r="B1306" s="56"/>
      <c r="C1306" s="56"/>
      <c r="D1306" s="56"/>
      <c r="E1306" s="57"/>
      <c r="F1306" s="58"/>
      <c r="G1306" s="57"/>
      <c r="H1306" s="58"/>
      <c r="I1306" s="57"/>
      <c r="J1306" s="58"/>
      <c r="K1306" s="57"/>
      <c r="L1306" s="58"/>
      <c r="M1306" s="59"/>
      <c r="N1306" s="54" t="s">
        <v>8902</v>
      </c>
    </row>
    <row r="1307" spans="1:52" ht="30" customHeight="1">
      <c r="A1307" s="60" t="s">
        <v>1851</v>
      </c>
      <c r="B1307" s="60" t="s">
        <v>1264</v>
      </c>
      <c r="C1307" s="60" t="s">
        <v>1265</v>
      </c>
      <c r="D1307" s="61">
        <v>0.04</v>
      </c>
      <c r="E1307" s="62"/>
      <c r="F1307" s="63"/>
      <c r="G1307" s="62"/>
      <c r="H1307" s="63"/>
      <c r="I1307" s="62"/>
      <c r="J1307" s="63"/>
      <c r="K1307" s="62"/>
      <c r="L1307" s="63"/>
      <c r="M1307" s="60" t="s">
        <v>1852</v>
      </c>
      <c r="N1307" s="54" t="s">
        <v>8902</v>
      </c>
      <c r="O1307" s="54" t="s">
        <v>9696</v>
      </c>
      <c r="P1307" s="54" t="s">
        <v>56</v>
      </c>
      <c r="Q1307" s="54" t="s">
        <v>56</v>
      </c>
      <c r="R1307" s="54" t="s">
        <v>55</v>
      </c>
      <c r="V1307" s="50">
        <v>1</v>
      </c>
      <c r="AV1307" s="54" t="s">
        <v>47</v>
      </c>
      <c r="AW1307" s="54" t="s">
        <v>9855</v>
      </c>
      <c r="AX1307" s="54" t="s">
        <v>47</v>
      </c>
      <c r="AY1307" s="54" t="s">
        <v>47</v>
      </c>
      <c r="AZ1307" s="54" t="s">
        <v>47</v>
      </c>
    </row>
    <row r="1308" spans="1:52" ht="30" customHeight="1">
      <c r="A1308" s="60" t="s">
        <v>1366</v>
      </c>
      <c r="B1308" s="60" t="s">
        <v>1264</v>
      </c>
      <c r="C1308" s="60" t="s">
        <v>1265</v>
      </c>
      <c r="D1308" s="61">
        <v>0.02</v>
      </c>
      <c r="E1308" s="62"/>
      <c r="F1308" s="63"/>
      <c r="G1308" s="62"/>
      <c r="H1308" s="63"/>
      <c r="I1308" s="62"/>
      <c r="J1308" s="63"/>
      <c r="K1308" s="62"/>
      <c r="L1308" s="63"/>
      <c r="M1308" s="60" t="s">
        <v>1415</v>
      </c>
      <c r="N1308" s="54" t="s">
        <v>8902</v>
      </c>
      <c r="O1308" s="54" t="s">
        <v>9071</v>
      </c>
      <c r="P1308" s="54" t="s">
        <v>56</v>
      </c>
      <c r="Q1308" s="54" t="s">
        <v>56</v>
      </c>
      <c r="R1308" s="54" t="s">
        <v>55</v>
      </c>
      <c r="V1308" s="50">
        <v>1</v>
      </c>
      <c r="AV1308" s="54" t="s">
        <v>47</v>
      </c>
      <c r="AW1308" s="54" t="s">
        <v>9856</v>
      </c>
      <c r="AX1308" s="54" t="s">
        <v>47</v>
      </c>
      <c r="AY1308" s="54" t="s">
        <v>47</v>
      </c>
      <c r="AZ1308" s="54" t="s">
        <v>47</v>
      </c>
    </row>
    <row r="1309" spans="1:52" ht="30" customHeight="1">
      <c r="A1309" s="60" t="s">
        <v>1367</v>
      </c>
      <c r="B1309" s="60" t="s">
        <v>1631</v>
      </c>
      <c r="C1309" s="60" t="s">
        <v>352</v>
      </c>
      <c r="D1309" s="61">
        <v>1</v>
      </c>
      <c r="E1309" s="62"/>
      <c r="F1309" s="63"/>
      <c r="G1309" s="62"/>
      <c r="H1309" s="63"/>
      <c r="I1309" s="62"/>
      <c r="J1309" s="63"/>
      <c r="K1309" s="62"/>
      <c r="L1309" s="63"/>
      <c r="M1309" s="60" t="s">
        <v>47</v>
      </c>
      <c r="N1309" s="54" t="s">
        <v>8902</v>
      </c>
      <c r="O1309" s="54" t="s">
        <v>8795</v>
      </c>
      <c r="P1309" s="54" t="s">
        <v>56</v>
      </c>
      <c r="Q1309" s="54" t="s">
        <v>56</v>
      </c>
      <c r="R1309" s="54" t="s">
        <v>56</v>
      </c>
      <c r="S1309" s="50">
        <v>1</v>
      </c>
      <c r="T1309" s="50">
        <v>2</v>
      </c>
      <c r="U1309" s="50">
        <v>0.03</v>
      </c>
      <c r="AV1309" s="54" t="s">
        <v>47</v>
      </c>
      <c r="AW1309" s="54" t="s">
        <v>9857</v>
      </c>
      <c r="AX1309" s="54" t="s">
        <v>47</v>
      </c>
      <c r="AY1309" s="54" t="s">
        <v>47</v>
      </c>
      <c r="AZ1309" s="54" t="s">
        <v>47</v>
      </c>
    </row>
    <row r="1310" spans="1:52" ht="30" customHeight="1">
      <c r="A1310" s="60" t="s">
        <v>1267</v>
      </c>
      <c r="B1310" s="60" t="s">
        <v>47</v>
      </c>
      <c r="C1310" s="60" t="s">
        <v>47</v>
      </c>
      <c r="D1310" s="61"/>
      <c r="E1310" s="62"/>
      <c r="F1310" s="63"/>
      <c r="G1310" s="62"/>
      <c r="H1310" s="63"/>
      <c r="I1310" s="62"/>
      <c r="J1310" s="63"/>
      <c r="K1310" s="62"/>
      <c r="L1310" s="63"/>
      <c r="M1310" s="60" t="s">
        <v>47</v>
      </c>
      <c r="N1310" s="54" t="s">
        <v>78</v>
      </c>
      <c r="O1310" s="54" t="s">
        <v>78</v>
      </c>
      <c r="P1310" s="54" t="s">
        <v>47</v>
      </c>
      <c r="Q1310" s="54" t="s">
        <v>47</v>
      </c>
      <c r="R1310" s="54" t="s">
        <v>47</v>
      </c>
      <c r="AV1310" s="54" t="s">
        <v>47</v>
      </c>
      <c r="AW1310" s="54" t="s">
        <v>47</v>
      </c>
      <c r="AX1310" s="54" t="s">
        <v>47</v>
      </c>
      <c r="AY1310" s="54" t="s">
        <v>47</v>
      </c>
      <c r="AZ1310" s="54" t="s">
        <v>47</v>
      </c>
    </row>
    <row r="1311" spans="1:52" ht="30" customHeight="1">
      <c r="A1311" s="61"/>
      <c r="B1311" s="61"/>
      <c r="C1311" s="61"/>
      <c r="D1311" s="61"/>
      <c r="E1311" s="62"/>
      <c r="F1311" s="63"/>
      <c r="G1311" s="62"/>
      <c r="H1311" s="63"/>
      <c r="I1311" s="62"/>
      <c r="J1311" s="63"/>
      <c r="K1311" s="62"/>
      <c r="L1311" s="63"/>
      <c r="M1311" s="61"/>
    </row>
    <row r="1312" spans="1:52" ht="30" customHeight="1">
      <c r="A1312" s="55" t="s">
        <v>1965</v>
      </c>
      <c r="B1312" s="56"/>
      <c r="C1312" s="56"/>
      <c r="D1312" s="56"/>
      <c r="E1312" s="57"/>
      <c r="F1312" s="58"/>
      <c r="G1312" s="57"/>
      <c r="H1312" s="58"/>
      <c r="I1312" s="57"/>
      <c r="J1312" s="58"/>
      <c r="K1312" s="57"/>
      <c r="L1312" s="58"/>
      <c r="M1312" s="59"/>
      <c r="N1312" s="54" t="s">
        <v>8184</v>
      </c>
    </row>
    <row r="1313" spans="1:52" ht="30" customHeight="1">
      <c r="A1313" s="60" t="s">
        <v>1966</v>
      </c>
      <c r="B1313" s="60" t="s">
        <v>1967</v>
      </c>
      <c r="C1313" s="60" t="s">
        <v>71</v>
      </c>
      <c r="D1313" s="61">
        <v>1</v>
      </c>
      <c r="E1313" s="62"/>
      <c r="F1313" s="63"/>
      <c r="G1313" s="62"/>
      <c r="H1313" s="63"/>
      <c r="I1313" s="62"/>
      <c r="J1313" s="63"/>
      <c r="K1313" s="62"/>
      <c r="L1313" s="63"/>
      <c r="M1313" s="60" t="s">
        <v>650</v>
      </c>
      <c r="N1313" s="54" t="s">
        <v>8184</v>
      </c>
      <c r="O1313" s="54" t="s">
        <v>9858</v>
      </c>
      <c r="P1313" s="54" t="s">
        <v>56</v>
      </c>
      <c r="Q1313" s="54" t="s">
        <v>56</v>
      </c>
      <c r="R1313" s="54" t="s">
        <v>55</v>
      </c>
      <c r="AV1313" s="54" t="s">
        <v>47</v>
      </c>
      <c r="AW1313" s="54" t="s">
        <v>9859</v>
      </c>
      <c r="AX1313" s="54" t="s">
        <v>47</v>
      </c>
      <c r="AY1313" s="54" t="s">
        <v>47</v>
      </c>
      <c r="AZ1313" s="54" t="s">
        <v>47</v>
      </c>
    </row>
    <row r="1314" spans="1:52" ht="30" customHeight="1">
      <c r="A1314" s="60" t="s">
        <v>1969</v>
      </c>
      <c r="B1314" s="60" t="s">
        <v>1970</v>
      </c>
      <c r="C1314" s="60" t="s">
        <v>71</v>
      </c>
      <c r="D1314" s="61">
        <v>1</v>
      </c>
      <c r="E1314" s="62"/>
      <c r="F1314" s="63"/>
      <c r="G1314" s="62"/>
      <c r="H1314" s="63"/>
      <c r="I1314" s="62"/>
      <c r="J1314" s="63"/>
      <c r="K1314" s="62"/>
      <c r="L1314" s="63"/>
      <c r="M1314" s="60" t="s">
        <v>1968</v>
      </c>
      <c r="N1314" s="54" t="s">
        <v>8184</v>
      </c>
      <c r="O1314" s="54" t="s">
        <v>9860</v>
      </c>
      <c r="P1314" s="54" t="s">
        <v>56</v>
      </c>
      <c r="Q1314" s="54" t="s">
        <v>56</v>
      </c>
      <c r="R1314" s="54" t="s">
        <v>55</v>
      </c>
      <c r="AV1314" s="54" t="s">
        <v>47</v>
      </c>
      <c r="AW1314" s="54" t="s">
        <v>9861</v>
      </c>
      <c r="AX1314" s="54" t="s">
        <v>47</v>
      </c>
      <c r="AY1314" s="54" t="s">
        <v>47</v>
      </c>
      <c r="AZ1314" s="54" t="s">
        <v>47</v>
      </c>
    </row>
    <row r="1315" spans="1:52" ht="30" customHeight="1">
      <c r="A1315" s="60" t="s">
        <v>1267</v>
      </c>
      <c r="B1315" s="60" t="s">
        <v>47</v>
      </c>
      <c r="C1315" s="60" t="s">
        <v>47</v>
      </c>
      <c r="D1315" s="61"/>
      <c r="E1315" s="62"/>
      <c r="F1315" s="63"/>
      <c r="G1315" s="62"/>
      <c r="H1315" s="63"/>
      <c r="I1315" s="62"/>
      <c r="J1315" s="63"/>
      <c r="K1315" s="62"/>
      <c r="L1315" s="63"/>
      <c r="M1315" s="60" t="s">
        <v>47</v>
      </c>
      <c r="N1315" s="54" t="s">
        <v>78</v>
      </c>
      <c r="O1315" s="54" t="s">
        <v>78</v>
      </c>
      <c r="P1315" s="54" t="s">
        <v>47</v>
      </c>
      <c r="Q1315" s="54" t="s">
        <v>47</v>
      </c>
      <c r="R1315" s="54" t="s">
        <v>47</v>
      </c>
      <c r="AV1315" s="54" t="s">
        <v>47</v>
      </c>
      <c r="AW1315" s="54" t="s">
        <v>47</v>
      </c>
      <c r="AX1315" s="54" t="s">
        <v>47</v>
      </c>
      <c r="AY1315" s="54" t="s">
        <v>47</v>
      </c>
      <c r="AZ1315" s="54" t="s">
        <v>47</v>
      </c>
    </row>
    <row r="1316" spans="1:52" ht="30" customHeight="1">
      <c r="A1316" s="61"/>
      <c r="B1316" s="61"/>
      <c r="C1316" s="61"/>
      <c r="D1316" s="61"/>
      <c r="E1316" s="62"/>
      <c r="F1316" s="63"/>
      <c r="G1316" s="62"/>
      <c r="H1316" s="63"/>
      <c r="I1316" s="62"/>
      <c r="J1316" s="63"/>
      <c r="K1316" s="62"/>
      <c r="L1316" s="63"/>
      <c r="M1316" s="61"/>
    </row>
    <row r="1317" spans="1:52" ht="30" customHeight="1">
      <c r="A1317" s="55" t="s">
        <v>1972</v>
      </c>
      <c r="B1317" s="56"/>
      <c r="C1317" s="56"/>
      <c r="D1317" s="56"/>
      <c r="E1317" s="57"/>
      <c r="F1317" s="58"/>
      <c r="G1317" s="57"/>
      <c r="H1317" s="58"/>
      <c r="I1317" s="57"/>
      <c r="J1317" s="58"/>
      <c r="K1317" s="57"/>
      <c r="L1317" s="58"/>
      <c r="M1317" s="59"/>
      <c r="N1317" s="54" t="s">
        <v>8903</v>
      </c>
    </row>
    <row r="1318" spans="1:52" ht="30" customHeight="1">
      <c r="A1318" s="60" t="s">
        <v>1851</v>
      </c>
      <c r="B1318" s="60" t="s">
        <v>1264</v>
      </c>
      <c r="C1318" s="60" t="s">
        <v>1265</v>
      </c>
      <c r="D1318" s="61">
        <v>0.04</v>
      </c>
      <c r="E1318" s="62"/>
      <c r="F1318" s="63"/>
      <c r="G1318" s="62"/>
      <c r="H1318" s="63"/>
      <c r="I1318" s="62"/>
      <c r="J1318" s="63"/>
      <c r="K1318" s="62"/>
      <c r="L1318" s="63"/>
      <c r="M1318" s="60" t="s">
        <v>1852</v>
      </c>
      <c r="N1318" s="54" t="s">
        <v>8903</v>
      </c>
      <c r="O1318" s="54" t="s">
        <v>9696</v>
      </c>
      <c r="P1318" s="54" t="s">
        <v>56</v>
      </c>
      <c r="Q1318" s="54" t="s">
        <v>56</v>
      </c>
      <c r="R1318" s="54" t="s">
        <v>55</v>
      </c>
      <c r="V1318" s="50">
        <v>1</v>
      </c>
      <c r="AV1318" s="54" t="s">
        <v>47</v>
      </c>
      <c r="AW1318" s="54" t="s">
        <v>9862</v>
      </c>
      <c r="AX1318" s="54" t="s">
        <v>47</v>
      </c>
      <c r="AY1318" s="54" t="s">
        <v>47</v>
      </c>
      <c r="AZ1318" s="54" t="s">
        <v>47</v>
      </c>
    </row>
    <row r="1319" spans="1:52" ht="30" customHeight="1">
      <c r="A1319" s="60" t="s">
        <v>1366</v>
      </c>
      <c r="B1319" s="60" t="s">
        <v>1264</v>
      </c>
      <c r="C1319" s="60" t="s">
        <v>1265</v>
      </c>
      <c r="D1319" s="61">
        <v>0.02</v>
      </c>
      <c r="E1319" s="62"/>
      <c r="F1319" s="63"/>
      <c r="G1319" s="62"/>
      <c r="H1319" s="63"/>
      <c r="I1319" s="62"/>
      <c r="J1319" s="63"/>
      <c r="K1319" s="62"/>
      <c r="L1319" s="63"/>
      <c r="M1319" s="60" t="s">
        <v>1415</v>
      </c>
      <c r="N1319" s="54" t="s">
        <v>8903</v>
      </c>
      <c r="O1319" s="54" t="s">
        <v>9071</v>
      </c>
      <c r="P1319" s="54" t="s">
        <v>56</v>
      </c>
      <c r="Q1319" s="54" t="s">
        <v>56</v>
      </c>
      <c r="R1319" s="54" t="s">
        <v>55</v>
      </c>
      <c r="V1319" s="50">
        <v>1</v>
      </c>
      <c r="AV1319" s="54" t="s">
        <v>47</v>
      </c>
      <c r="AW1319" s="54" t="s">
        <v>9863</v>
      </c>
      <c r="AX1319" s="54" t="s">
        <v>47</v>
      </c>
      <c r="AY1319" s="54" t="s">
        <v>47</v>
      </c>
      <c r="AZ1319" s="54" t="s">
        <v>47</v>
      </c>
    </row>
    <row r="1320" spans="1:52" ht="30" customHeight="1">
      <c r="A1320" s="60" t="s">
        <v>1367</v>
      </c>
      <c r="B1320" s="60" t="s">
        <v>1368</v>
      </c>
      <c r="C1320" s="60" t="s">
        <v>352</v>
      </c>
      <c r="D1320" s="61">
        <v>1</v>
      </c>
      <c r="E1320" s="62"/>
      <c r="F1320" s="63"/>
      <c r="G1320" s="62"/>
      <c r="H1320" s="63"/>
      <c r="I1320" s="62"/>
      <c r="J1320" s="63"/>
      <c r="K1320" s="62"/>
      <c r="L1320" s="63"/>
      <c r="M1320" s="60" t="s">
        <v>47</v>
      </c>
      <c r="N1320" s="54" t="s">
        <v>8903</v>
      </c>
      <c r="O1320" s="54" t="s">
        <v>8795</v>
      </c>
      <c r="P1320" s="54" t="s">
        <v>56</v>
      </c>
      <c r="Q1320" s="54" t="s">
        <v>56</v>
      </c>
      <c r="R1320" s="54" t="s">
        <v>56</v>
      </c>
      <c r="S1320" s="50">
        <v>1</v>
      </c>
      <c r="T1320" s="50">
        <v>2</v>
      </c>
      <c r="U1320" s="50">
        <v>0.02</v>
      </c>
      <c r="AV1320" s="54" t="s">
        <v>47</v>
      </c>
      <c r="AW1320" s="54" t="s">
        <v>9864</v>
      </c>
      <c r="AX1320" s="54" t="s">
        <v>47</v>
      </c>
      <c r="AY1320" s="54" t="s">
        <v>47</v>
      </c>
      <c r="AZ1320" s="54" t="s">
        <v>47</v>
      </c>
    </row>
    <row r="1321" spans="1:52" ht="30" customHeight="1">
      <c r="A1321" s="60" t="s">
        <v>1267</v>
      </c>
      <c r="B1321" s="60" t="s">
        <v>47</v>
      </c>
      <c r="C1321" s="60" t="s">
        <v>47</v>
      </c>
      <c r="D1321" s="61"/>
      <c r="E1321" s="62"/>
      <c r="F1321" s="63"/>
      <c r="G1321" s="62"/>
      <c r="H1321" s="63"/>
      <c r="I1321" s="62"/>
      <c r="J1321" s="63"/>
      <c r="K1321" s="62"/>
      <c r="L1321" s="63"/>
      <c r="M1321" s="60" t="s">
        <v>47</v>
      </c>
      <c r="N1321" s="54" t="s">
        <v>78</v>
      </c>
      <c r="O1321" s="54" t="s">
        <v>78</v>
      </c>
      <c r="P1321" s="54" t="s">
        <v>47</v>
      </c>
      <c r="Q1321" s="54" t="s">
        <v>47</v>
      </c>
      <c r="R1321" s="54" t="s">
        <v>47</v>
      </c>
      <c r="AV1321" s="54" t="s">
        <v>47</v>
      </c>
      <c r="AW1321" s="54" t="s">
        <v>47</v>
      </c>
      <c r="AX1321" s="54" t="s">
        <v>47</v>
      </c>
      <c r="AY1321" s="54" t="s">
        <v>47</v>
      </c>
      <c r="AZ1321" s="54" t="s">
        <v>47</v>
      </c>
    </row>
    <row r="1322" spans="1:52" ht="30" customHeight="1">
      <c r="A1322" s="61"/>
      <c r="B1322" s="61"/>
      <c r="C1322" s="61"/>
      <c r="D1322" s="61"/>
      <c r="E1322" s="62"/>
      <c r="F1322" s="63"/>
      <c r="G1322" s="62"/>
      <c r="H1322" s="63"/>
      <c r="I1322" s="62"/>
      <c r="J1322" s="63"/>
      <c r="K1322" s="62"/>
      <c r="L1322" s="63"/>
      <c r="M1322" s="61"/>
    </row>
    <row r="1323" spans="1:52" ht="30" customHeight="1">
      <c r="A1323" s="55" t="s">
        <v>1975</v>
      </c>
      <c r="B1323" s="56"/>
      <c r="C1323" s="56"/>
      <c r="D1323" s="56"/>
      <c r="E1323" s="57"/>
      <c r="F1323" s="58"/>
      <c r="G1323" s="57"/>
      <c r="H1323" s="58"/>
      <c r="I1323" s="57"/>
      <c r="J1323" s="58"/>
      <c r="K1323" s="57"/>
      <c r="L1323" s="58"/>
      <c r="M1323" s="59"/>
      <c r="N1323" s="54" t="s">
        <v>8192</v>
      </c>
    </row>
    <row r="1324" spans="1:52" ht="30" customHeight="1">
      <c r="A1324" s="60" t="s">
        <v>1976</v>
      </c>
      <c r="B1324" s="60" t="s">
        <v>1977</v>
      </c>
      <c r="C1324" s="60" t="s">
        <v>71</v>
      </c>
      <c r="D1324" s="61">
        <v>1.05</v>
      </c>
      <c r="E1324" s="62"/>
      <c r="F1324" s="63"/>
      <c r="G1324" s="62"/>
      <c r="H1324" s="63"/>
      <c r="I1324" s="62"/>
      <c r="J1324" s="63"/>
      <c r="K1324" s="62"/>
      <c r="L1324" s="63"/>
      <c r="M1324" s="60" t="s">
        <v>1978</v>
      </c>
      <c r="N1324" s="54" t="s">
        <v>8192</v>
      </c>
      <c r="O1324" s="54" t="s">
        <v>9865</v>
      </c>
      <c r="P1324" s="54" t="s">
        <v>56</v>
      </c>
      <c r="Q1324" s="54" t="s">
        <v>56</v>
      </c>
      <c r="R1324" s="54" t="s">
        <v>55</v>
      </c>
      <c r="AV1324" s="54" t="s">
        <v>47</v>
      </c>
      <c r="AW1324" s="54" t="s">
        <v>9866</v>
      </c>
      <c r="AX1324" s="54" t="s">
        <v>47</v>
      </c>
      <c r="AY1324" s="54" t="s">
        <v>47</v>
      </c>
      <c r="AZ1324" s="54" t="s">
        <v>47</v>
      </c>
    </row>
    <row r="1325" spans="1:52" ht="30" customHeight="1">
      <c r="A1325" s="60" t="s">
        <v>1973</v>
      </c>
      <c r="B1325" s="60" t="s">
        <v>47</v>
      </c>
      <c r="C1325" s="60" t="s">
        <v>71</v>
      </c>
      <c r="D1325" s="61">
        <v>1</v>
      </c>
      <c r="E1325" s="62"/>
      <c r="F1325" s="63"/>
      <c r="G1325" s="62"/>
      <c r="H1325" s="63"/>
      <c r="I1325" s="62"/>
      <c r="J1325" s="63"/>
      <c r="K1325" s="62"/>
      <c r="L1325" s="63"/>
      <c r="M1325" s="60" t="s">
        <v>1974</v>
      </c>
      <c r="N1325" s="54" t="s">
        <v>8192</v>
      </c>
      <c r="O1325" s="54" t="s">
        <v>8903</v>
      </c>
      <c r="P1325" s="54" t="s">
        <v>55</v>
      </c>
      <c r="Q1325" s="54" t="s">
        <v>56</v>
      </c>
      <c r="R1325" s="54" t="s">
        <v>56</v>
      </c>
      <c r="AV1325" s="54" t="s">
        <v>47</v>
      </c>
      <c r="AW1325" s="54" t="s">
        <v>9867</v>
      </c>
      <c r="AX1325" s="54" t="s">
        <v>47</v>
      </c>
      <c r="AY1325" s="54" t="s">
        <v>47</v>
      </c>
      <c r="AZ1325" s="54" t="s">
        <v>47</v>
      </c>
    </row>
    <row r="1326" spans="1:52" ht="30" customHeight="1">
      <c r="A1326" s="60" t="s">
        <v>1267</v>
      </c>
      <c r="B1326" s="60" t="s">
        <v>47</v>
      </c>
      <c r="C1326" s="60" t="s">
        <v>47</v>
      </c>
      <c r="D1326" s="61"/>
      <c r="E1326" s="62"/>
      <c r="F1326" s="63"/>
      <c r="G1326" s="62"/>
      <c r="H1326" s="63"/>
      <c r="I1326" s="62"/>
      <c r="J1326" s="63"/>
      <c r="K1326" s="62"/>
      <c r="L1326" s="63"/>
      <c r="M1326" s="60" t="s">
        <v>47</v>
      </c>
      <c r="N1326" s="54" t="s">
        <v>78</v>
      </c>
      <c r="O1326" s="54" t="s">
        <v>78</v>
      </c>
      <c r="P1326" s="54" t="s">
        <v>47</v>
      </c>
      <c r="Q1326" s="54" t="s">
        <v>47</v>
      </c>
      <c r="R1326" s="54" t="s">
        <v>47</v>
      </c>
      <c r="AV1326" s="54" t="s">
        <v>47</v>
      </c>
      <c r="AW1326" s="54" t="s">
        <v>47</v>
      </c>
      <c r="AX1326" s="54" t="s">
        <v>47</v>
      </c>
      <c r="AY1326" s="54" t="s">
        <v>47</v>
      </c>
      <c r="AZ1326" s="54" t="s">
        <v>47</v>
      </c>
    </row>
    <row r="1327" spans="1:52" ht="30" customHeight="1">
      <c r="A1327" s="61"/>
      <c r="B1327" s="61"/>
      <c r="C1327" s="61"/>
      <c r="D1327" s="61"/>
      <c r="E1327" s="62"/>
      <c r="F1327" s="63"/>
      <c r="G1327" s="62"/>
      <c r="H1327" s="63"/>
      <c r="I1327" s="62"/>
      <c r="J1327" s="63"/>
      <c r="K1327" s="62"/>
      <c r="L1327" s="63"/>
      <c r="M1327" s="61"/>
    </row>
    <row r="1328" spans="1:52" ht="30" customHeight="1">
      <c r="A1328" s="55" t="s">
        <v>1979</v>
      </c>
      <c r="B1328" s="56"/>
      <c r="C1328" s="56"/>
      <c r="D1328" s="56"/>
      <c r="E1328" s="57"/>
      <c r="F1328" s="58"/>
      <c r="G1328" s="57"/>
      <c r="H1328" s="58"/>
      <c r="I1328" s="57"/>
      <c r="J1328" s="58"/>
      <c r="K1328" s="57"/>
      <c r="L1328" s="58"/>
      <c r="M1328" s="59"/>
      <c r="N1328" s="54" t="s">
        <v>8194</v>
      </c>
    </row>
    <row r="1329" spans="1:52" ht="30" customHeight="1">
      <c r="A1329" s="60" t="s">
        <v>1980</v>
      </c>
      <c r="B1329" s="60" t="s">
        <v>1981</v>
      </c>
      <c r="C1329" s="60" t="s">
        <v>71</v>
      </c>
      <c r="D1329" s="61">
        <v>4.2</v>
      </c>
      <c r="E1329" s="62"/>
      <c r="F1329" s="63"/>
      <c r="G1329" s="62"/>
      <c r="H1329" s="63"/>
      <c r="I1329" s="62"/>
      <c r="J1329" s="63"/>
      <c r="K1329" s="62"/>
      <c r="L1329" s="63"/>
      <c r="M1329" s="60" t="s">
        <v>636</v>
      </c>
      <c r="N1329" s="54" t="s">
        <v>8194</v>
      </c>
      <c r="O1329" s="54" t="s">
        <v>9868</v>
      </c>
      <c r="P1329" s="54" t="s">
        <v>56</v>
      </c>
      <c r="Q1329" s="54" t="s">
        <v>56</v>
      </c>
      <c r="R1329" s="54" t="s">
        <v>55</v>
      </c>
      <c r="AV1329" s="54" t="s">
        <v>47</v>
      </c>
      <c r="AW1329" s="54" t="s">
        <v>9869</v>
      </c>
      <c r="AX1329" s="54" t="s">
        <v>47</v>
      </c>
      <c r="AY1329" s="54" t="s">
        <v>47</v>
      </c>
      <c r="AZ1329" s="54" t="s">
        <v>47</v>
      </c>
    </row>
    <row r="1330" spans="1:52" ht="30" customHeight="1">
      <c r="A1330" s="60" t="s">
        <v>1983</v>
      </c>
      <c r="B1330" s="60" t="s">
        <v>1984</v>
      </c>
      <c r="C1330" s="60" t="s">
        <v>53</v>
      </c>
      <c r="D1330" s="61">
        <v>2.4500000000000002</v>
      </c>
      <c r="E1330" s="62"/>
      <c r="F1330" s="63"/>
      <c r="G1330" s="62"/>
      <c r="H1330" s="63"/>
      <c r="I1330" s="62"/>
      <c r="J1330" s="63"/>
      <c r="K1330" s="62"/>
      <c r="L1330" s="63"/>
      <c r="M1330" s="60" t="s">
        <v>1982</v>
      </c>
      <c r="N1330" s="54" t="s">
        <v>8194</v>
      </c>
      <c r="O1330" s="54" t="s">
        <v>9870</v>
      </c>
      <c r="P1330" s="54" t="s">
        <v>56</v>
      </c>
      <c r="Q1330" s="54" t="s">
        <v>56</v>
      </c>
      <c r="R1330" s="54" t="s">
        <v>55</v>
      </c>
      <c r="AV1330" s="54" t="s">
        <v>47</v>
      </c>
      <c r="AW1330" s="54" t="s">
        <v>9871</v>
      </c>
      <c r="AX1330" s="54" t="s">
        <v>47</v>
      </c>
      <c r="AY1330" s="54" t="s">
        <v>47</v>
      </c>
      <c r="AZ1330" s="54" t="s">
        <v>47</v>
      </c>
    </row>
    <row r="1331" spans="1:52" ht="30" customHeight="1">
      <c r="A1331" s="60" t="s">
        <v>1986</v>
      </c>
      <c r="B1331" s="60" t="s">
        <v>1987</v>
      </c>
      <c r="C1331" s="60" t="s">
        <v>53</v>
      </c>
      <c r="D1331" s="61">
        <v>0.87</v>
      </c>
      <c r="E1331" s="62"/>
      <c r="F1331" s="63"/>
      <c r="G1331" s="62"/>
      <c r="H1331" s="63"/>
      <c r="I1331" s="62"/>
      <c r="J1331" s="63"/>
      <c r="K1331" s="62"/>
      <c r="L1331" s="63"/>
      <c r="M1331" s="60" t="s">
        <v>1985</v>
      </c>
      <c r="N1331" s="54" t="s">
        <v>8194</v>
      </c>
      <c r="O1331" s="54" t="s">
        <v>9872</v>
      </c>
      <c r="P1331" s="54" t="s">
        <v>56</v>
      </c>
      <c r="Q1331" s="54" t="s">
        <v>56</v>
      </c>
      <c r="R1331" s="54" t="s">
        <v>55</v>
      </c>
      <c r="AV1331" s="54" t="s">
        <v>47</v>
      </c>
      <c r="AW1331" s="54" t="s">
        <v>9873</v>
      </c>
      <c r="AX1331" s="54" t="s">
        <v>47</v>
      </c>
      <c r="AY1331" s="54" t="s">
        <v>47</v>
      </c>
      <c r="AZ1331" s="54" t="s">
        <v>47</v>
      </c>
    </row>
    <row r="1332" spans="1:52" ht="30" customHeight="1">
      <c r="A1332" s="60" t="s">
        <v>1989</v>
      </c>
      <c r="B1332" s="60" t="s">
        <v>1990</v>
      </c>
      <c r="C1332" s="60" t="s">
        <v>59</v>
      </c>
      <c r="D1332" s="61">
        <v>1.56</v>
      </c>
      <c r="E1332" s="62"/>
      <c r="F1332" s="63"/>
      <c r="G1332" s="62"/>
      <c r="H1332" s="63"/>
      <c r="I1332" s="62"/>
      <c r="J1332" s="63"/>
      <c r="K1332" s="62"/>
      <c r="L1332" s="63"/>
      <c r="M1332" s="60" t="s">
        <v>1988</v>
      </c>
      <c r="N1332" s="54" t="s">
        <v>8194</v>
      </c>
      <c r="O1332" s="54" t="s">
        <v>9874</v>
      </c>
      <c r="P1332" s="54" t="s">
        <v>56</v>
      </c>
      <c r="Q1332" s="54" t="s">
        <v>56</v>
      </c>
      <c r="R1332" s="54" t="s">
        <v>55</v>
      </c>
      <c r="AV1332" s="54" t="s">
        <v>47</v>
      </c>
      <c r="AW1332" s="54" t="s">
        <v>9875</v>
      </c>
      <c r="AX1332" s="54" t="s">
        <v>47</v>
      </c>
      <c r="AY1332" s="54" t="s">
        <v>47</v>
      </c>
      <c r="AZ1332" s="54" t="s">
        <v>47</v>
      </c>
    </row>
    <row r="1333" spans="1:52" ht="30" customHeight="1">
      <c r="A1333" s="60" t="s">
        <v>1992</v>
      </c>
      <c r="B1333" s="60" t="s">
        <v>1993</v>
      </c>
      <c r="C1333" s="60" t="s">
        <v>59</v>
      </c>
      <c r="D1333" s="61">
        <v>20.420000000000002</v>
      </c>
      <c r="E1333" s="62"/>
      <c r="F1333" s="63"/>
      <c r="G1333" s="62"/>
      <c r="H1333" s="63"/>
      <c r="I1333" s="62"/>
      <c r="J1333" s="63"/>
      <c r="K1333" s="62"/>
      <c r="L1333" s="63"/>
      <c r="M1333" s="60" t="s">
        <v>1991</v>
      </c>
      <c r="N1333" s="54" t="s">
        <v>8194</v>
      </c>
      <c r="O1333" s="54" t="s">
        <v>9876</v>
      </c>
      <c r="P1333" s="54" t="s">
        <v>56</v>
      </c>
      <c r="Q1333" s="54" t="s">
        <v>56</v>
      </c>
      <c r="R1333" s="54" t="s">
        <v>55</v>
      </c>
      <c r="AV1333" s="54" t="s">
        <v>47</v>
      </c>
      <c r="AW1333" s="54" t="s">
        <v>9877</v>
      </c>
      <c r="AX1333" s="54" t="s">
        <v>47</v>
      </c>
      <c r="AY1333" s="54" t="s">
        <v>47</v>
      </c>
      <c r="AZ1333" s="54" t="s">
        <v>47</v>
      </c>
    </row>
    <row r="1334" spans="1:52" ht="30" customHeight="1">
      <c r="A1334" s="60" t="s">
        <v>1992</v>
      </c>
      <c r="B1334" s="60" t="s">
        <v>1995</v>
      </c>
      <c r="C1334" s="60" t="s">
        <v>59</v>
      </c>
      <c r="D1334" s="61">
        <v>39.89</v>
      </c>
      <c r="E1334" s="62"/>
      <c r="F1334" s="63"/>
      <c r="G1334" s="62"/>
      <c r="H1334" s="63"/>
      <c r="I1334" s="62"/>
      <c r="J1334" s="63"/>
      <c r="K1334" s="62"/>
      <c r="L1334" s="63"/>
      <c r="M1334" s="60" t="s">
        <v>1994</v>
      </c>
      <c r="N1334" s="54" t="s">
        <v>8194</v>
      </c>
      <c r="O1334" s="54" t="s">
        <v>9878</v>
      </c>
      <c r="P1334" s="54" t="s">
        <v>56</v>
      </c>
      <c r="Q1334" s="54" t="s">
        <v>56</v>
      </c>
      <c r="R1334" s="54" t="s">
        <v>55</v>
      </c>
      <c r="AV1334" s="54" t="s">
        <v>47</v>
      </c>
      <c r="AW1334" s="54" t="s">
        <v>9879</v>
      </c>
      <c r="AX1334" s="54" t="s">
        <v>47</v>
      </c>
      <c r="AY1334" s="54" t="s">
        <v>47</v>
      </c>
      <c r="AZ1334" s="54" t="s">
        <v>47</v>
      </c>
    </row>
    <row r="1335" spans="1:52" ht="30" customHeight="1">
      <c r="A1335" s="60" t="s">
        <v>1997</v>
      </c>
      <c r="B1335" s="60" t="s">
        <v>1998</v>
      </c>
      <c r="C1335" s="60" t="s">
        <v>53</v>
      </c>
      <c r="D1335" s="61">
        <v>2.1</v>
      </c>
      <c r="E1335" s="62"/>
      <c r="F1335" s="63"/>
      <c r="G1335" s="62"/>
      <c r="H1335" s="63"/>
      <c r="I1335" s="62"/>
      <c r="J1335" s="63"/>
      <c r="K1335" s="62"/>
      <c r="L1335" s="63"/>
      <c r="M1335" s="60" t="s">
        <v>1996</v>
      </c>
      <c r="N1335" s="54" t="s">
        <v>8194</v>
      </c>
      <c r="O1335" s="54" t="s">
        <v>9880</v>
      </c>
      <c r="P1335" s="54" t="s">
        <v>56</v>
      </c>
      <c r="Q1335" s="54" t="s">
        <v>56</v>
      </c>
      <c r="R1335" s="54" t="s">
        <v>55</v>
      </c>
      <c r="AV1335" s="54" t="s">
        <v>47</v>
      </c>
      <c r="AW1335" s="54" t="s">
        <v>9881</v>
      </c>
      <c r="AX1335" s="54" t="s">
        <v>47</v>
      </c>
      <c r="AY1335" s="54" t="s">
        <v>47</v>
      </c>
      <c r="AZ1335" s="54" t="s">
        <v>47</v>
      </c>
    </row>
    <row r="1336" spans="1:52" ht="30" customHeight="1">
      <c r="A1336" s="60" t="s">
        <v>2000</v>
      </c>
      <c r="B1336" s="60" t="s">
        <v>2001</v>
      </c>
      <c r="C1336" s="60" t="s">
        <v>1410</v>
      </c>
      <c r="D1336" s="61">
        <v>0.42</v>
      </c>
      <c r="E1336" s="62"/>
      <c r="F1336" s="63"/>
      <c r="G1336" s="62"/>
      <c r="H1336" s="63"/>
      <c r="I1336" s="62"/>
      <c r="J1336" s="63"/>
      <c r="K1336" s="62"/>
      <c r="L1336" s="63"/>
      <c r="M1336" s="60" t="s">
        <v>1999</v>
      </c>
      <c r="N1336" s="54" t="s">
        <v>8194</v>
      </c>
      <c r="O1336" s="54" t="s">
        <v>9882</v>
      </c>
      <c r="P1336" s="54" t="s">
        <v>56</v>
      </c>
      <c r="Q1336" s="54" t="s">
        <v>56</v>
      </c>
      <c r="R1336" s="54" t="s">
        <v>55</v>
      </c>
      <c r="AV1336" s="54" t="s">
        <v>47</v>
      </c>
      <c r="AW1336" s="54" t="s">
        <v>9883</v>
      </c>
      <c r="AX1336" s="54" t="s">
        <v>47</v>
      </c>
      <c r="AY1336" s="54" t="s">
        <v>47</v>
      </c>
      <c r="AZ1336" s="54" t="s">
        <v>47</v>
      </c>
    </row>
    <row r="1337" spans="1:52" ht="30" customHeight="1">
      <c r="A1337" s="60" t="s">
        <v>2003</v>
      </c>
      <c r="B1337" s="60" t="s">
        <v>2004</v>
      </c>
      <c r="C1337" s="60" t="s">
        <v>2005</v>
      </c>
      <c r="D1337" s="61">
        <v>0.37</v>
      </c>
      <c r="E1337" s="62"/>
      <c r="F1337" s="63"/>
      <c r="G1337" s="62"/>
      <c r="H1337" s="63"/>
      <c r="I1337" s="62"/>
      <c r="J1337" s="63"/>
      <c r="K1337" s="62"/>
      <c r="L1337" s="63"/>
      <c r="M1337" s="60" t="s">
        <v>2002</v>
      </c>
      <c r="N1337" s="54" t="s">
        <v>8194</v>
      </c>
      <c r="O1337" s="54" t="s">
        <v>9884</v>
      </c>
      <c r="P1337" s="54" t="s">
        <v>56</v>
      </c>
      <c r="Q1337" s="54" t="s">
        <v>56</v>
      </c>
      <c r="R1337" s="54" t="s">
        <v>55</v>
      </c>
      <c r="AV1337" s="54" t="s">
        <v>47</v>
      </c>
      <c r="AW1337" s="54" t="s">
        <v>9885</v>
      </c>
      <c r="AX1337" s="54" t="s">
        <v>47</v>
      </c>
      <c r="AY1337" s="54" t="s">
        <v>47</v>
      </c>
      <c r="AZ1337" s="54" t="s">
        <v>47</v>
      </c>
    </row>
    <row r="1338" spans="1:52" ht="30" customHeight="1">
      <c r="A1338" s="60" t="s">
        <v>2007</v>
      </c>
      <c r="B1338" s="60" t="s">
        <v>2008</v>
      </c>
      <c r="C1338" s="60" t="s">
        <v>71</v>
      </c>
      <c r="D1338" s="61">
        <v>1.05</v>
      </c>
      <c r="E1338" s="62"/>
      <c r="F1338" s="63"/>
      <c r="G1338" s="62"/>
      <c r="H1338" s="63"/>
      <c r="I1338" s="62"/>
      <c r="J1338" s="63"/>
      <c r="K1338" s="62"/>
      <c r="L1338" s="63"/>
      <c r="M1338" s="60" t="s">
        <v>2006</v>
      </c>
      <c r="N1338" s="54" t="s">
        <v>8194</v>
      </c>
      <c r="O1338" s="54" t="s">
        <v>9886</v>
      </c>
      <c r="P1338" s="54" t="s">
        <v>56</v>
      </c>
      <c r="Q1338" s="54" t="s">
        <v>56</v>
      </c>
      <c r="R1338" s="54" t="s">
        <v>55</v>
      </c>
      <c r="AV1338" s="54" t="s">
        <v>47</v>
      </c>
      <c r="AW1338" s="54" t="s">
        <v>9887</v>
      </c>
      <c r="AX1338" s="54" t="s">
        <v>47</v>
      </c>
      <c r="AY1338" s="54" t="s">
        <v>47</v>
      </c>
      <c r="AZ1338" s="54" t="s">
        <v>47</v>
      </c>
    </row>
    <row r="1339" spans="1:52" ht="30" customHeight="1">
      <c r="A1339" s="60" t="s">
        <v>2010</v>
      </c>
      <c r="B1339" s="60" t="s">
        <v>2011</v>
      </c>
      <c r="C1339" s="60" t="s">
        <v>59</v>
      </c>
      <c r="D1339" s="61">
        <v>10.94</v>
      </c>
      <c r="E1339" s="62"/>
      <c r="F1339" s="63"/>
      <c r="G1339" s="62"/>
      <c r="H1339" s="63"/>
      <c r="I1339" s="62"/>
      <c r="J1339" s="63"/>
      <c r="K1339" s="62"/>
      <c r="L1339" s="63"/>
      <c r="M1339" s="60" t="s">
        <v>2009</v>
      </c>
      <c r="N1339" s="54" t="s">
        <v>8194</v>
      </c>
      <c r="O1339" s="54" t="s">
        <v>9888</v>
      </c>
      <c r="P1339" s="54" t="s">
        <v>56</v>
      </c>
      <c r="Q1339" s="54" t="s">
        <v>56</v>
      </c>
      <c r="R1339" s="54" t="s">
        <v>55</v>
      </c>
      <c r="AV1339" s="54" t="s">
        <v>47</v>
      </c>
      <c r="AW1339" s="54" t="s">
        <v>9889</v>
      </c>
      <c r="AX1339" s="54" t="s">
        <v>47</v>
      </c>
      <c r="AY1339" s="54" t="s">
        <v>47</v>
      </c>
      <c r="AZ1339" s="54" t="s">
        <v>47</v>
      </c>
    </row>
    <row r="1340" spans="1:52" ht="30" customHeight="1">
      <c r="A1340" s="60" t="s">
        <v>2013</v>
      </c>
      <c r="B1340" s="60" t="s">
        <v>1264</v>
      </c>
      <c r="C1340" s="60" t="s">
        <v>1265</v>
      </c>
      <c r="D1340" s="61">
        <v>0.04</v>
      </c>
      <c r="E1340" s="62"/>
      <c r="F1340" s="63"/>
      <c r="G1340" s="62"/>
      <c r="H1340" s="63"/>
      <c r="I1340" s="62"/>
      <c r="J1340" s="63"/>
      <c r="K1340" s="62"/>
      <c r="L1340" s="63"/>
      <c r="M1340" s="60" t="s">
        <v>2014</v>
      </c>
      <c r="N1340" s="54" t="s">
        <v>8194</v>
      </c>
      <c r="O1340" s="54" t="s">
        <v>9890</v>
      </c>
      <c r="P1340" s="54" t="s">
        <v>56</v>
      </c>
      <c r="Q1340" s="54" t="s">
        <v>56</v>
      </c>
      <c r="R1340" s="54" t="s">
        <v>55</v>
      </c>
      <c r="AV1340" s="54" t="s">
        <v>47</v>
      </c>
      <c r="AW1340" s="54" t="s">
        <v>9891</v>
      </c>
      <c r="AX1340" s="54" t="s">
        <v>47</v>
      </c>
      <c r="AY1340" s="54" t="s">
        <v>47</v>
      </c>
      <c r="AZ1340" s="54" t="s">
        <v>47</v>
      </c>
    </row>
    <row r="1341" spans="1:52" ht="30" customHeight="1">
      <c r="A1341" s="60" t="s">
        <v>1851</v>
      </c>
      <c r="B1341" s="60" t="s">
        <v>1264</v>
      </c>
      <c r="C1341" s="60" t="s">
        <v>1265</v>
      </c>
      <c r="D1341" s="61">
        <v>0.08</v>
      </c>
      <c r="E1341" s="62"/>
      <c r="F1341" s="63"/>
      <c r="G1341" s="62"/>
      <c r="H1341" s="63"/>
      <c r="I1341" s="62"/>
      <c r="J1341" s="63"/>
      <c r="K1341" s="62"/>
      <c r="L1341" s="63"/>
      <c r="M1341" s="60" t="s">
        <v>1852</v>
      </c>
      <c r="N1341" s="54" t="s">
        <v>8194</v>
      </c>
      <c r="O1341" s="54" t="s">
        <v>9696</v>
      </c>
      <c r="P1341" s="54" t="s">
        <v>56</v>
      </c>
      <c r="Q1341" s="54" t="s">
        <v>56</v>
      </c>
      <c r="R1341" s="54" t="s">
        <v>55</v>
      </c>
      <c r="AV1341" s="54" t="s">
        <v>47</v>
      </c>
      <c r="AW1341" s="54" t="s">
        <v>9892</v>
      </c>
      <c r="AX1341" s="54" t="s">
        <v>47</v>
      </c>
      <c r="AY1341" s="54" t="s">
        <v>47</v>
      </c>
      <c r="AZ1341" s="54" t="s">
        <v>47</v>
      </c>
    </row>
    <row r="1342" spans="1:52" ht="30" customHeight="1">
      <c r="A1342" s="60" t="s">
        <v>2015</v>
      </c>
      <c r="B1342" s="60" t="s">
        <v>1264</v>
      </c>
      <c r="C1342" s="60" t="s">
        <v>1265</v>
      </c>
      <c r="D1342" s="61">
        <v>0.02</v>
      </c>
      <c r="E1342" s="62"/>
      <c r="F1342" s="63"/>
      <c r="G1342" s="62"/>
      <c r="H1342" s="63"/>
      <c r="I1342" s="62"/>
      <c r="J1342" s="63"/>
      <c r="K1342" s="62"/>
      <c r="L1342" s="63"/>
      <c r="M1342" s="60" t="s">
        <v>2016</v>
      </c>
      <c r="N1342" s="54" t="s">
        <v>8194</v>
      </c>
      <c r="O1342" s="54" t="s">
        <v>9893</v>
      </c>
      <c r="P1342" s="54" t="s">
        <v>56</v>
      </c>
      <c r="Q1342" s="54" t="s">
        <v>56</v>
      </c>
      <c r="R1342" s="54" t="s">
        <v>55</v>
      </c>
      <c r="AV1342" s="54" t="s">
        <v>47</v>
      </c>
      <c r="AW1342" s="54" t="s">
        <v>9894</v>
      </c>
      <c r="AX1342" s="54" t="s">
        <v>47</v>
      </c>
      <c r="AY1342" s="54" t="s">
        <v>47</v>
      </c>
      <c r="AZ1342" s="54" t="s">
        <v>47</v>
      </c>
    </row>
    <row r="1343" spans="1:52" ht="30" customHeight="1">
      <c r="A1343" s="60" t="s">
        <v>1366</v>
      </c>
      <c r="B1343" s="60" t="s">
        <v>1264</v>
      </c>
      <c r="C1343" s="60" t="s">
        <v>1265</v>
      </c>
      <c r="D1343" s="61">
        <v>0.02</v>
      </c>
      <c r="E1343" s="62"/>
      <c r="F1343" s="63"/>
      <c r="G1343" s="62"/>
      <c r="H1343" s="63"/>
      <c r="I1343" s="62"/>
      <c r="J1343" s="63"/>
      <c r="K1343" s="62"/>
      <c r="L1343" s="63"/>
      <c r="M1343" s="60" t="s">
        <v>1415</v>
      </c>
      <c r="N1343" s="54" t="s">
        <v>8194</v>
      </c>
      <c r="O1343" s="54" t="s">
        <v>9071</v>
      </c>
      <c r="P1343" s="54" t="s">
        <v>56</v>
      </c>
      <c r="Q1343" s="54" t="s">
        <v>56</v>
      </c>
      <c r="R1343" s="54" t="s">
        <v>55</v>
      </c>
      <c r="AV1343" s="54" t="s">
        <v>47</v>
      </c>
      <c r="AW1343" s="54" t="s">
        <v>9895</v>
      </c>
      <c r="AX1343" s="54" t="s">
        <v>47</v>
      </c>
      <c r="AY1343" s="54" t="s">
        <v>47</v>
      </c>
      <c r="AZ1343" s="54" t="s">
        <v>47</v>
      </c>
    </row>
    <row r="1344" spans="1:52" ht="30" customHeight="1">
      <c r="A1344" s="60" t="s">
        <v>1267</v>
      </c>
      <c r="B1344" s="60" t="s">
        <v>47</v>
      </c>
      <c r="C1344" s="60" t="s">
        <v>47</v>
      </c>
      <c r="D1344" s="61"/>
      <c r="E1344" s="62"/>
      <c r="F1344" s="63"/>
      <c r="G1344" s="62"/>
      <c r="H1344" s="63"/>
      <c r="I1344" s="62"/>
      <c r="J1344" s="63"/>
      <c r="K1344" s="62"/>
      <c r="L1344" s="63"/>
      <c r="M1344" s="60" t="s">
        <v>47</v>
      </c>
      <c r="N1344" s="54" t="s">
        <v>78</v>
      </c>
      <c r="O1344" s="54" t="s">
        <v>78</v>
      </c>
      <c r="P1344" s="54" t="s">
        <v>47</v>
      </c>
      <c r="Q1344" s="54" t="s">
        <v>47</v>
      </c>
      <c r="R1344" s="54" t="s">
        <v>47</v>
      </c>
      <c r="AV1344" s="54" t="s">
        <v>47</v>
      </c>
      <c r="AW1344" s="54" t="s">
        <v>47</v>
      </c>
      <c r="AX1344" s="54" t="s">
        <v>47</v>
      </c>
      <c r="AY1344" s="54" t="s">
        <v>47</v>
      </c>
      <c r="AZ1344" s="54" t="s">
        <v>47</v>
      </c>
    </row>
    <row r="1345" spans="1:52" ht="30" customHeight="1">
      <c r="A1345" s="61"/>
      <c r="B1345" s="61"/>
      <c r="C1345" s="61"/>
      <c r="D1345" s="61"/>
      <c r="E1345" s="62"/>
      <c r="F1345" s="63"/>
      <c r="G1345" s="62"/>
      <c r="H1345" s="63"/>
      <c r="I1345" s="62"/>
      <c r="J1345" s="63"/>
      <c r="K1345" s="62"/>
      <c r="L1345" s="63"/>
      <c r="M1345" s="61"/>
    </row>
    <row r="1346" spans="1:52" ht="30" customHeight="1">
      <c r="A1346" s="55" t="s">
        <v>2017</v>
      </c>
      <c r="B1346" s="56"/>
      <c r="C1346" s="56"/>
      <c r="D1346" s="56"/>
      <c r="E1346" s="57"/>
      <c r="F1346" s="58"/>
      <c r="G1346" s="57"/>
      <c r="H1346" s="58"/>
      <c r="I1346" s="57"/>
      <c r="J1346" s="58"/>
      <c r="K1346" s="57"/>
      <c r="L1346" s="58"/>
      <c r="M1346" s="59"/>
      <c r="N1346" s="54" t="s">
        <v>8196</v>
      </c>
    </row>
    <row r="1347" spans="1:52" ht="30" customHeight="1">
      <c r="A1347" s="60" t="s">
        <v>1980</v>
      </c>
      <c r="B1347" s="60" t="s">
        <v>1981</v>
      </c>
      <c r="C1347" s="60" t="s">
        <v>71</v>
      </c>
      <c r="D1347" s="61">
        <v>3.15</v>
      </c>
      <c r="E1347" s="62"/>
      <c r="F1347" s="63"/>
      <c r="G1347" s="62"/>
      <c r="H1347" s="63"/>
      <c r="I1347" s="62"/>
      <c r="J1347" s="63"/>
      <c r="K1347" s="62"/>
      <c r="L1347" s="63"/>
      <c r="M1347" s="60" t="s">
        <v>636</v>
      </c>
      <c r="N1347" s="54" t="s">
        <v>8196</v>
      </c>
      <c r="O1347" s="54" t="s">
        <v>9868</v>
      </c>
      <c r="P1347" s="54" t="s">
        <v>56</v>
      </c>
      <c r="Q1347" s="54" t="s">
        <v>56</v>
      </c>
      <c r="R1347" s="54" t="s">
        <v>55</v>
      </c>
      <c r="AV1347" s="54" t="s">
        <v>47</v>
      </c>
      <c r="AW1347" s="54" t="s">
        <v>9896</v>
      </c>
      <c r="AX1347" s="54" t="s">
        <v>47</v>
      </c>
      <c r="AY1347" s="54" t="s">
        <v>47</v>
      </c>
      <c r="AZ1347" s="54" t="s">
        <v>47</v>
      </c>
    </row>
    <row r="1348" spans="1:52" ht="30" customHeight="1">
      <c r="A1348" s="60" t="s">
        <v>2018</v>
      </c>
      <c r="B1348" s="60" t="s">
        <v>2019</v>
      </c>
      <c r="C1348" s="60" t="s">
        <v>71</v>
      </c>
      <c r="D1348" s="61">
        <v>1.05</v>
      </c>
      <c r="E1348" s="62"/>
      <c r="F1348" s="63"/>
      <c r="G1348" s="62"/>
      <c r="H1348" s="63"/>
      <c r="I1348" s="62"/>
      <c r="J1348" s="63"/>
      <c r="K1348" s="62"/>
      <c r="L1348" s="63"/>
      <c r="M1348" s="60" t="s">
        <v>935</v>
      </c>
      <c r="N1348" s="54" t="s">
        <v>8196</v>
      </c>
      <c r="O1348" s="54" t="s">
        <v>9897</v>
      </c>
      <c r="P1348" s="54" t="s">
        <v>56</v>
      </c>
      <c r="Q1348" s="54" t="s">
        <v>56</v>
      </c>
      <c r="R1348" s="54" t="s">
        <v>55</v>
      </c>
      <c r="AV1348" s="54" t="s">
        <v>47</v>
      </c>
      <c r="AW1348" s="54" t="s">
        <v>9898</v>
      </c>
      <c r="AX1348" s="54" t="s">
        <v>47</v>
      </c>
      <c r="AY1348" s="54" t="s">
        <v>47</v>
      </c>
      <c r="AZ1348" s="54" t="s">
        <v>47</v>
      </c>
    </row>
    <row r="1349" spans="1:52" ht="30" customHeight="1">
      <c r="A1349" s="60" t="s">
        <v>1983</v>
      </c>
      <c r="B1349" s="60" t="s">
        <v>1984</v>
      </c>
      <c r="C1349" s="60" t="s">
        <v>53</v>
      </c>
      <c r="D1349" s="61">
        <v>2.4500000000000002</v>
      </c>
      <c r="E1349" s="62"/>
      <c r="F1349" s="63"/>
      <c r="G1349" s="62"/>
      <c r="H1349" s="63"/>
      <c r="I1349" s="62"/>
      <c r="J1349" s="63"/>
      <c r="K1349" s="62"/>
      <c r="L1349" s="63"/>
      <c r="M1349" s="60" t="s">
        <v>1982</v>
      </c>
      <c r="N1349" s="54" t="s">
        <v>8196</v>
      </c>
      <c r="O1349" s="54" t="s">
        <v>9870</v>
      </c>
      <c r="P1349" s="54" t="s">
        <v>56</v>
      </c>
      <c r="Q1349" s="54" t="s">
        <v>56</v>
      </c>
      <c r="R1349" s="54" t="s">
        <v>55</v>
      </c>
      <c r="AV1349" s="54" t="s">
        <v>47</v>
      </c>
      <c r="AW1349" s="54" t="s">
        <v>9899</v>
      </c>
      <c r="AX1349" s="54" t="s">
        <v>47</v>
      </c>
      <c r="AY1349" s="54" t="s">
        <v>47</v>
      </c>
      <c r="AZ1349" s="54" t="s">
        <v>47</v>
      </c>
    </row>
    <row r="1350" spans="1:52" ht="30" customHeight="1">
      <c r="A1350" s="60" t="s">
        <v>1986</v>
      </c>
      <c r="B1350" s="60" t="s">
        <v>1987</v>
      </c>
      <c r="C1350" s="60" t="s">
        <v>53</v>
      </c>
      <c r="D1350" s="61">
        <v>0.87</v>
      </c>
      <c r="E1350" s="62"/>
      <c r="F1350" s="63"/>
      <c r="G1350" s="62"/>
      <c r="H1350" s="63"/>
      <c r="I1350" s="62"/>
      <c r="J1350" s="63"/>
      <c r="K1350" s="62"/>
      <c r="L1350" s="63"/>
      <c r="M1350" s="60" t="s">
        <v>1985</v>
      </c>
      <c r="N1350" s="54" t="s">
        <v>8196</v>
      </c>
      <c r="O1350" s="54" t="s">
        <v>9872</v>
      </c>
      <c r="P1350" s="54" t="s">
        <v>56</v>
      </c>
      <c r="Q1350" s="54" t="s">
        <v>56</v>
      </c>
      <c r="R1350" s="54" t="s">
        <v>55</v>
      </c>
      <c r="AV1350" s="54" t="s">
        <v>47</v>
      </c>
      <c r="AW1350" s="54" t="s">
        <v>9900</v>
      </c>
      <c r="AX1350" s="54" t="s">
        <v>47</v>
      </c>
      <c r="AY1350" s="54" t="s">
        <v>47</v>
      </c>
      <c r="AZ1350" s="54" t="s">
        <v>47</v>
      </c>
    </row>
    <row r="1351" spans="1:52" ht="30" customHeight="1">
      <c r="A1351" s="60" t="s">
        <v>1989</v>
      </c>
      <c r="B1351" s="60" t="s">
        <v>1990</v>
      </c>
      <c r="C1351" s="60" t="s">
        <v>59</v>
      </c>
      <c r="D1351" s="61">
        <v>1.56</v>
      </c>
      <c r="E1351" s="62"/>
      <c r="F1351" s="63"/>
      <c r="G1351" s="62"/>
      <c r="H1351" s="63"/>
      <c r="I1351" s="62"/>
      <c r="J1351" s="63"/>
      <c r="K1351" s="62"/>
      <c r="L1351" s="63"/>
      <c r="M1351" s="60" t="s">
        <v>1988</v>
      </c>
      <c r="N1351" s="54" t="s">
        <v>8196</v>
      </c>
      <c r="O1351" s="54" t="s">
        <v>9874</v>
      </c>
      <c r="P1351" s="54" t="s">
        <v>56</v>
      </c>
      <c r="Q1351" s="54" t="s">
        <v>56</v>
      </c>
      <c r="R1351" s="54" t="s">
        <v>55</v>
      </c>
      <c r="AV1351" s="54" t="s">
        <v>47</v>
      </c>
      <c r="AW1351" s="54" t="s">
        <v>9901</v>
      </c>
      <c r="AX1351" s="54" t="s">
        <v>47</v>
      </c>
      <c r="AY1351" s="54" t="s">
        <v>47</v>
      </c>
      <c r="AZ1351" s="54" t="s">
        <v>47</v>
      </c>
    </row>
    <row r="1352" spans="1:52" ht="30" customHeight="1">
      <c r="A1352" s="60" t="s">
        <v>1992</v>
      </c>
      <c r="B1352" s="60" t="s">
        <v>1993</v>
      </c>
      <c r="C1352" s="60" t="s">
        <v>59</v>
      </c>
      <c r="D1352" s="61">
        <v>20.420000000000002</v>
      </c>
      <c r="E1352" s="62"/>
      <c r="F1352" s="63"/>
      <c r="G1352" s="62"/>
      <c r="H1352" s="63"/>
      <c r="I1352" s="62"/>
      <c r="J1352" s="63"/>
      <c r="K1352" s="62"/>
      <c r="L1352" s="63"/>
      <c r="M1352" s="60" t="s">
        <v>1991</v>
      </c>
      <c r="N1352" s="54" t="s">
        <v>8196</v>
      </c>
      <c r="O1352" s="54" t="s">
        <v>9876</v>
      </c>
      <c r="P1352" s="54" t="s">
        <v>56</v>
      </c>
      <c r="Q1352" s="54" t="s">
        <v>56</v>
      </c>
      <c r="R1352" s="54" t="s">
        <v>55</v>
      </c>
      <c r="AV1352" s="54" t="s">
        <v>47</v>
      </c>
      <c r="AW1352" s="54" t="s">
        <v>9902</v>
      </c>
      <c r="AX1352" s="54" t="s">
        <v>47</v>
      </c>
      <c r="AY1352" s="54" t="s">
        <v>47</v>
      </c>
      <c r="AZ1352" s="54" t="s">
        <v>47</v>
      </c>
    </row>
    <row r="1353" spans="1:52" ht="30" customHeight="1">
      <c r="A1353" s="60" t="s">
        <v>1992</v>
      </c>
      <c r="B1353" s="60" t="s">
        <v>1995</v>
      </c>
      <c r="C1353" s="60" t="s">
        <v>59</v>
      </c>
      <c r="D1353" s="61">
        <v>39.89</v>
      </c>
      <c r="E1353" s="62"/>
      <c r="F1353" s="63"/>
      <c r="G1353" s="62"/>
      <c r="H1353" s="63"/>
      <c r="I1353" s="62"/>
      <c r="J1353" s="63"/>
      <c r="K1353" s="62"/>
      <c r="L1353" s="63"/>
      <c r="M1353" s="60" t="s">
        <v>1994</v>
      </c>
      <c r="N1353" s="54" t="s">
        <v>8196</v>
      </c>
      <c r="O1353" s="54" t="s">
        <v>9878</v>
      </c>
      <c r="P1353" s="54" t="s">
        <v>56</v>
      </c>
      <c r="Q1353" s="54" t="s">
        <v>56</v>
      </c>
      <c r="R1353" s="54" t="s">
        <v>55</v>
      </c>
      <c r="AV1353" s="54" t="s">
        <v>47</v>
      </c>
      <c r="AW1353" s="54" t="s">
        <v>9903</v>
      </c>
      <c r="AX1353" s="54" t="s">
        <v>47</v>
      </c>
      <c r="AY1353" s="54" t="s">
        <v>47</v>
      </c>
      <c r="AZ1353" s="54" t="s">
        <v>47</v>
      </c>
    </row>
    <row r="1354" spans="1:52" ht="30" customHeight="1">
      <c r="A1354" s="60" t="s">
        <v>1997</v>
      </c>
      <c r="B1354" s="60" t="s">
        <v>1998</v>
      </c>
      <c r="C1354" s="60" t="s">
        <v>53</v>
      </c>
      <c r="D1354" s="61">
        <v>2.1</v>
      </c>
      <c r="E1354" s="62"/>
      <c r="F1354" s="63"/>
      <c r="G1354" s="62"/>
      <c r="H1354" s="63"/>
      <c r="I1354" s="62"/>
      <c r="J1354" s="63"/>
      <c r="K1354" s="62"/>
      <c r="L1354" s="63"/>
      <c r="M1354" s="60" t="s">
        <v>1996</v>
      </c>
      <c r="N1354" s="54" t="s">
        <v>8196</v>
      </c>
      <c r="O1354" s="54" t="s">
        <v>9880</v>
      </c>
      <c r="P1354" s="54" t="s">
        <v>56</v>
      </c>
      <c r="Q1354" s="54" t="s">
        <v>56</v>
      </c>
      <c r="R1354" s="54" t="s">
        <v>55</v>
      </c>
      <c r="AV1354" s="54" t="s">
        <v>47</v>
      </c>
      <c r="AW1354" s="54" t="s">
        <v>9904</v>
      </c>
      <c r="AX1354" s="54" t="s">
        <v>47</v>
      </c>
      <c r="AY1354" s="54" t="s">
        <v>47</v>
      </c>
      <c r="AZ1354" s="54" t="s">
        <v>47</v>
      </c>
    </row>
    <row r="1355" spans="1:52" ht="30" customHeight="1">
      <c r="A1355" s="60" t="s">
        <v>2000</v>
      </c>
      <c r="B1355" s="60" t="s">
        <v>2001</v>
      </c>
      <c r="C1355" s="60" t="s">
        <v>1410</v>
      </c>
      <c r="D1355" s="61">
        <v>0.42</v>
      </c>
      <c r="E1355" s="62"/>
      <c r="F1355" s="63"/>
      <c r="G1355" s="62"/>
      <c r="H1355" s="63"/>
      <c r="I1355" s="62"/>
      <c r="J1355" s="63"/>
      <c r="K1355" s="62"/>
      <c r="L1355" s="63"/>
      <c r="M1355" s="60" t="s">
        <v>1999</v>
      </c>
      <c r="N1355" s="54" t="s">
        <v>8196</v>
      </c>
      <c r="O1355" s="54" t="s">
        <v>9882</v>
      </c>
      <c r="P1355" s="54" t="s">
        <v>56</v>
      </c>
      <c r="Q1355" s="54" t="s">
        <v>56</v>
      </c>
      <c r="R1355" s="54" t="s">
        <v>55</v>
      </c>
      <c r="AV1355" s="54" t="s">
        <v>47</v>
      </c>
      <c r="AW1355" s="54" t="s">
        <v>9905</v>
      </c>
      <c r="AX1355" s="54" t="s">
        <v>47</v>
      </c>
      <c r="AY1355" s="54" t="s">
        <v>47</v>
      </c>
      <c r="AZ1355" s="54" t="s">
        <v>47</v>
      </c>
    </row>
    <row r="1356" spans="1:52" ht="30" customHeight="1">
      <c r="A1356" s="60" t="s">
        <v>2003</v>
      </c>
      <c r="B1356" s="60" t="s">
        <v>2004</v>
      </c>
      <c r="C1356" s="60" t="s">
        <v>2005</v>
      </c>
      <c r="D1356" s="61">
        <v>0.37</v>
      </c>
      <c r="E1356" s="62"/>
      <c r="F1356" s="63"/>
      <c r="G1356" s="62"/>
      <c r="H1356" s="63"/>
      <c r="I1356" s="62"/>
      <c r="J1356" s="63"/>
      <c r="K1356" s="62"/>
      <c r="L1356" s="63"/>
      <c r="M1356" s="60" t="s">
        <v>2002</v>
      </c>
      <c r="N1356" s="54" t="s">
        <v>8196</v>
      </c>
      <c r="O1356" s="54" t="s">
        <v>9884</v>
      </c>
      <c r="P1356" s="54" t="s">
        <v>56</v>
      </c>
      <c r="Q1356" s="54" t="s">
        <v>56</v>
      </c>
      <c r="R1356" s="54" t="s">
        <v>55</v>
      </c>
      <c r="AV1356" s="54" t="s">
        <v>47</v>
      </c>
      <c r="AW1356" s="54" t="s">
        <v>9906</v>
      </c>
      <c r="AX1356" s="54" t="s">
        <v>47</v>
      </c>
      <c r="AY1356" s="54" t="s">
        <v>47</v>
      </c>
      <c r="AZ1356" s="54" t="s">
        <v>47</v>
      </c>
    </row>
    <row r="1357" spans="1:52" ht="30" customHeight="1">
      <c r="A1357" s="60" t="s">
        <v>2007</v>
      </c>
      <c r="B1357" s="60" t="s">
        <v>2008</v>
      </c>
      <c r="C1357" s="60" t="s">
        <v>71</v>
      </c>
      <c r="D1357" s="61">
        <v>1.05</v>
      </c>
      <c r="E1357" s="62"/>
      <c r="F1357" s="63"/>
      <c r="G1357" s="62"/>
      <c r="H1357" s="63"/>
      <c r="I1357" s="62"/>
      <c r="J1357" s="63"/>
      <c r="K1357" s="62"/>
      <c r="L1357" s="63"/>
      <c r="M1357" s="60" t="s">
        <v>2006</v>
      </c>
      <c r="N1357" s="54" t="s">
        <v>8196</v>
      </c>
      <c r="O1357" s="54" t="s">
        <v>9886</v>
      </c>
      <c r="P1357" s="54" t="s">
        <v>56</v>
      </c>
      <c r="Q1357" s="54" t="s">
        <v>56</v>
      </c>
      <c r="R1357" s="54" t="s">
        <v>55</v>
      </c>
      <c r="AV1357" s="54" t="s">
        <v>47</v>
      </c>
      <c r="AW1357" s="54" t="s">
        <v>9907</v>
      </c>
      <c r="AX1357" s="54" t="s">
        <v>47</v>
      </c>
      <c r="AY1357" s="54" t="s">
        <v>47</v>
      </c>
      <c r="AZ1357" s="54" t="s">
        <v>47</v>
      </c>
    </row>
    <row r="1358" spans="1:52" ht="30" customHeight="1">
      <c r="A1358" s="60" t="s">
        <v>2010</v>
      </c>
      <c r="B1358" s="60" t="s">
        <v>2011</v>
      </c>
      <c r="C1358" s="60" t="s">
        <v>59</v>
      </c>
      <c r="D1358" s="61">
        <v>10.94</v>
      </c>
      <c r="E1358" s="62"/>
      <c r="F1358" s="63"/>
      <c r="G1358" s="62"/>
      <c r="H1358" s="63"/>
      <c r="I1358" s="62"/>
      <c r="J1358" s="63"/>
      <c r="K1358" s="62"/>
      <c r="L1358" s="63"/>
      <c r="M1358" s="60" t="s">
        <v>2009</v>
      </c>
      <c r="N1358" s="54" t="s">
        <v>8196</v>
      </c>
      <c r="O1358" s="54" t="s">
        <v>9888</v>
      </c>
      <c r="P1358" s="54" t="s">
        <v>56</v>
      </c>
      <c r="Q1358" s="54" t="s">
        <v>56</v>
      </c>
      <c r="R1358" s="54" t="s">
        <v>55</v>
      </c>
      <c r="AV1358" s="54" t="s">
        <v>47</v>
      </c>
      <c r="AW1358" s="54" t="s">
        <v>9908</v>
      </c>
      <c r="AX1358" s="54" t="s">
        <v>47</v>
      </c>
      <c r="AY1358" s="54" t="s">
        <v>47</v>
      </c>
      <c r="AZ1358" s="54" t="s">
        <v>47</v>
      </c>
    </row>
    <row r="1359" spans="1:52" ht="30" customHeight="1">
      <c r="A1359" s="60" t="s">
        <v>2013</v>
      </c>
      <c r="B1359" s="60" t="s">
        <v>1264</v>
      </c>
      <c r="C1359" s="60" t="s">
        <v>1265</v>
      </c>
      <c r="D1359" s="61">
        <v>0.04</v>
      </c>
      <c r="E1359" s="62"/>
      <c r="F1359" s="63"/>
      <c r="G1359" s="62"/>
      <c r="H1359" s="63"/>
      <c r="I1359" s="62"/>
      <c r="J1359" s="63"/>
      <c r="K1359" s="62"/>
      <c r="L1359" s="63"/>
      <c r="M1359" s="60" t="s">
        <v>2014</v>
      </c>
      <c r="N1359" s="54" t="s">
        <v>8196</v>
      </c>
      <c r="O1359" s="54" t="s">
        <v>9890</v>
      </c>
      <c r="P1359" s="54" t="s">
        <v>56</v>
      </c>
      <c r="Q1359" s="54" t="s">
        <v>56</v>
      </c>
      <c r="R1359" s="54" t="s">
        <v>55</v>
      </c>
      <c r="AV1359" s="54" t="s">
        <v>47</v>
      </c>
      <c r="AW1359" s="54" t="s">
        <v>9909</v>
      </c>
      <c r="AX1359" s="54" t="s">
        <v>47</v>
      </c>
      <c r="AY1359" s="54" t="s">
        <v>47</v>
      </c>
      <c r="AZ1359" s="54" t="s">
        <v>47</v>
      </c>
    </row>
    <row r="1360" spans="1:52" ht="30" customHeight="1">
      <c r="A1360" s="60" t="s">
        <v>1851</v>
      </c>
      <c r="B1360" s="60" t="s">
        <v>1264</v>
      </c>
      <c r="C1360" s="60" t="s">
        <v>1265</v>
      </c>
      <c r="D1360" s="61">
        <v>0.08</v>
      </c>
      <c r="E1360" s="62"/>
      <c r="F1360" s="63"/>
      <c r="G1360" s="62"/>
      <c r="H1360" s="63"/>
      <c r="I1360" s="62"/>
      <c r="J1360" s="63"/>
      <c r="K1360" s="62"/>
      <c r="L1360" s="63"/>
      <c r="M1360" s="60" t="s">
        <v>1852</v>
      </c>
      <c r="N1360" s="54" t="s">
        <v>8196</v>
      </c>
      <c r="O1360" s="54" t="s">
        <v>9696</v>
      </c>
      <c r="P1360" s="54" t="s">
        <v>56</v>
      </c>
      <c r="Q1360" s="54" t="s">
        <v>56</v>
      </c>
      <c r="R1360" s="54" t="s">
        <v>55</v>
      </c>
      <c r="AV1360" s="54" t="s">
        <v>47</v>
      </c>
      <c r="AW1360" s="54" t="s">
        <v>9910</v>
      </c>
      <c r="AX1360" s="54" t="s">
        <v>47</v>
      </c>
      <c r="AY1360" s="54" t="s">
        <v>47</v>
      </c>
      <c r="AZ1360" s="54" t="s">
        <v>47</v>
      </c>
    </row>
    <row r="1361" spans="1:52" ht="30" customHeight="1">
      <c r="A1361" s="60" t="s">
        <v>2015</v>
      </c>
      <c r="B1361" s="60" t="s">
        <v>1264</v>
      </c>
      <c r="C1361" s="60" t="s">
        <v>1265</v>
      </c>
      <c r="D1361" s="61">
        <v>0.02</v>
      </c>
      <c r="E1361" s="62"/>
      <c r="F1361" s="63"/>
      <c r="G1361" s="62"/>
      <c r="H1361" s="63"/>
      <c r="I1361" s="62"/>
      <c r="J1361" s="63"/>
      <c r="K1361" s="62"/>
      <c r="L1361" s="63"/>
      <c r="M1361" s="60" t="s">
        <v>2016</v>
      </c>
      <c r="N1361" s="54" t="s">
        <v>8196</v>
      </c>
      <c r="O1361" s="54" t="s">
        <v>9893</v>
      </c>
      <c r="P1361" s="54" t="s">
        <v>56</v>
      </c>
      <c r="Q1361" s="54" t="s">
        <v>56</v>
      </c>
      <c r="R1361" s="54" t="s">
        <v>55</v>
      </c>
      <c r="AV1361" s="54" t="s">
        <v>47</v>
      </c>
      <c r="AW1361" s="54" t="s">
        <v>9911</v>
      </c>
      <c r="AX1361" s="54" t="s">
        <v>47</v>
      </c>
      <c r="AY1361" s="54" t="s">
        <v>47</v>
      </c>
      <c r="AZ1361" s="54" t="s">
        <v>47</v>
      </c>
    </row>
    <row r="1362" spans="1:52" ht="30" customHeight="1">
      <c r="A1362" s="60" t="s">
        <v>1366</v>
      </c>
      <c r="B1362" s="60" t="s">
        <v>1264</v>
      </c>
      <c r="C1362" s="60" t="s">
        <v>1265</v>
      </c>
      <c r="D1362" s="61">
        <v>0.02</v>
      </c>
      <c r="E1362" s="62"/>
      <c r="F1362" s="63"/>
      <c r="G1362" s="62"/>
      <c r="H1362" s="63"/>
      <c r="I1362" s="62"/>
      <c r="J1362" s="63"/>
      <c r="K1362" s="62"/>
      <c r="L1362" s="63"/>
      <c r="M1362" s="60" t="s">
        <v>1415</v>
      </c>
      <c r="N1362" s="54" t="s">
        <v>8196</v>
      </c>
      <c r="O1362" s="54" t="s">
        <v>9071</v>
      </c>
      <c r="P1362" s="54" t="s">
        <v>56</v>
      </c>
      <c r="Q1362" s="54" t="s">
        <v>56</v>
      </c>
      <c r="R1362" s="54" t="s">
        <v>55</v>
      </c>
      <c r="AV1362" s="54" t="s">
        <v>47</v>
      </c>
      <c r="AW1362" s="54" t="s">
        <v>9912</v>
      </c>
      <c r="AX1362" s="54" t="s">
        <v>47</v>
      </c>
      <c r="AY1362" s="54" t="s">
        <v>47</v>
      </c>
      <c r="AZ1362" s="54" t="s">
        <v>47</v>
      </c>
    </row>
    <row r="1363" spans="1:52" ht="30" customHeight="1">
      <c r="A1363" s="60" t="s">
        <v>1267</v>
      </c>
      <c r="B1363" s="60" t="s">
        <v>47</v>
      </c>
      <c r="C1363" s="60" t="s">
        <v>47</v>
      </c>
      <c r="D1363" s="61"/>
      <c r="E1363" s="62"/>
      <c r="F1363" s="63"/>
      <c r="G1363" s="62"/>
      <c r="H1363" s="63"/>
      <c r="I1363" s="62"/>
      <c r="J1363" s="63"/>
      <c r="K1363" s="62"/>
      <c r="L1363" s="63"/>
      <c r="M1363" s="60" t="s">
        <v>47</v>
      </c>
      <c r="N1363" s="54" t="s">
        <v>78</v>
      </c>
      <c r="O1363" s="54" t="s">
        <v>78</v>
      </c>
      <c r="P1363" s="54" t="s">
        <v>47</v>
      </c>
      <c r="Q1363" s="54" t="s">
        <v>47</v>
      </c>
      <c r="R1363" s="54" t="s">
        <v>47</v>
      </c>
      <c r="AV1363" s="54" t="s">
        <v>47</v>
      </c>
      <c r="AW1363" s="54" t="s">
        <v>47</v>
      </c>
      <c r="AX1363" s="54" t="s">
        <v>47</v>
      </c>
      <c r="AY1363" s="54" t="s">
        <v>47</v>
      </c>
      <c r="AZ1363" s="54" t="s">
        <v>47</v>
      </c>
    </row>
    <row r="1364" spans="1:52" ht="30" customHeight="1">
      <c r="A1364" s="61"/>
      <c r="B1364" s="61"/>
      <c r="C1364" s="61"/>
      <c r="D1364" s="61"/>
      <c r="E1364" s="62"/>
      <c r="F1364" s="63"/>
      <c r="G1364" s="62"/>
      <c r="H1364" s="63"/>
      <c r="I1364" s="62"/>
      <c r="J1364" s="63"/>
      <c r="K1364" s="62"/>
      <c r="L1364" s="63"/>
      <c r="M1364" s="61"/>
    </row>
    <row r="1365" spans="1:52" ht="30" customHeight="1">
      <c r="A1365" s="55" t="s">
        <v>2021</v>
      </c>
      <c r="B1365" s="56"/>
      <c r="C1365" s="56"/>
      <c r="D1365" s="56"/>
      <c r="E1365" s="57"/>
      <c r="F1365" s="58"/>
      <c r="G1365" s="57"/>
      <c r="H1365" s="58"/>
      <c r="I1365" s="57"/>
      <c r="J1365" s="58"/>
      <c r="K1365" s="57"/>
      <c r="L1365" s="58"/>
      <c r="M1365" s="59"/>
      <c r="N1365" s="54" t="s">
        <v>8198</v>
      </c>
    </row>
    <row r="1366" spans="1:52" ht="30" customHeight="1">
      <c r="A1366" s="60" t="s">
        <v>2022</v>
      </c>
      <c r="B1366" s="60" t="s">
        <v>1981</v>
      </c>
      <c r="C1366" s="60" t="s">
        <v>71</v>
      </c>
      <c r="D1366" s="61">
        <v>4.2</v>
      </c>
      <c r="E1366" s="62"/>
      <c r="F1366" s="63"/>
      <c r="G1366" s="62"/>
      <c r="H1366" s="63"/>
      <c r="I1366" s="62"/>
      <c r="J1366" s="63"/>
      <c r="K1366" s="62"/>
      <c r="L1366" s="63"/>
      <c r="M1366" s="60" t="s">
        <v>2012</v>
      </c>
      <c r="N1366" s="54" t="s">
        <v>8198</v>
      </c>
      <c r="O1366" s="54" t="s">
        <v>9913</v>
      </c>
      <c r="P1366" s="54" t="s">
        <v>56</v>
      </c>
      <c r="Q1366" s="54" t="s">
        <v>56</v>
      </c>
      <c r="R1366" s="54" t="s">
        <v>55</v>
      </c>
      <c r="AV1366" s="54" t="s">
        <v>47</v>
      </c>
      <c r="AW1366" s="54" t="s">
        <v>9914</v>
      </c>
      <c r="AX1366" s="54" t="s">
        <v>47</v>
      </c>
      <c r="AY1366" s="54" t="s">
        <v>47</v>
      </c>
      <c r="AZ1366" s="54" t="s">
        <v>47</v>
      </c>
    </row>
    <row r="1367" spans="1:52" ht="30" customHeight="1">
      <c r="A1367" s="60" t="s">
        <v>2024</v>
      </c>
      <c r="B1367" s="60" t="s">
        <v>2025</v>
      </c>
      <c r="C1367" s="60" t="s">
        <v>53</v>
      </c>
      <c r="D1367" s="61">
        <v>2.4500000000000002</v>
      </c>
      <c r="E1367" s="62"/>
      <c r="F1367" s="63"/>
      <c r="G1367" s="62"/>
      <c r="H1367" s="63"/>
      <c r="I1367" s="62"/>
      <c r="J1367" s="63"/>
      <c r="K1367" s="62"/>
      <c r="L1367" s="63"/>
      <c r="M1367" s="60" t="s">
        <v>2023</v>
      </c>
      <c r="N1367" s="54" t="s">
        <v>8198</v>
      </c>
      <c r="O1367" s="54" t="s">
        <v>9915</v>
      </c>
      <c r="P1367" s="54" t="s">
        <v>56</v>
      </c>
      <c r="Q1367" s="54" t="s">
        <v>56</v>
      </c>
      <c r="R1367" s="54" t="s">
        <v>55</v>
      </c>
      <c r="AV1367" s="54" t="s">
        <v>47</v>
      </c>
      <c r="AW1367" s="54" t="s">
        <v>9916</v>
      </c>
      <c r="AX1367" s="54" t="s">
        <v>47</v>
      </c>
      <c r="AY1367" s="54" t="s">
        <v>47</v>
      </c>
      <c r="AZ1367" s="54" t="s">
        <v>47</v>
      </c>
    </row>
    <row r="1368" spans="1:52" ht="30" customHeight="1">
      <c r="A1368" s="60" t="s">
        <v>2027</v>
      </c>
      <c r="B1368" s="60" t="s">
        <v>1987</v>
      </c>
      <c r="C1368" s="60" t="s">
        <v>53</v>
      </c>
      <c r="D1368" s="61">
        <v>0.87</v>
      </c>
      <c r="E1368" s="62"/>
      <c r="F1368" s="63"/>
      <c r="G1368" s="62"/>
      <c r="H1368" s="63"/>
      <c r="I1368" s="62"/>
      <c r="J1368" s="63"/>
      <c r="K1368" s="62"/>
      <c r="L1368" s="63"/>
      <c r="M1368" s="60" t="s">
        <v>2026</v>
      </c>
      <c r="N1368" s="54" t="s">
        <v>8198</v>
      </c>
      <c r="O1368" s="54" t="s">
        <v>9917</v>
      </c>
      <c r="P1368" s="54" t="s">
        <v>56</v>
      </c>
      <c r="Q1368" s="54" t="s">
        <v>56</v>
      </c>
      <c r="R1368" s="54" t="s">
        <v>55</v>
      </c>
      <c r="AV1368" s="54" t="s">
        <v>47</v>
      </c>
      <c r="AW1368" s="54" t="s">
        <v>9918</v>
      </c>
      <c r="AX1368" s="54" t="s">
        <v>47</v>
      </c>
      <c r="AY1368" s="54" t="s">
        <v>47</v>
      </c>
      <c r="AZ1368" s="54" t="s">
        <v>47</v>
      </c>
    </row>
    <row r="1369" spans="1:52" ht="30" customHeight="1">
      <c r="A1369" s="60" t="s">
        <v>1989</v>
      </c>
      <c r="B1369" s="60" t="s">
        <v>1990</v>
      </c>
      <c r="C1369" s="60" t="s">
        <v>59</v>
      </c>
      <c r="D1369" s="61">
        <v>1.56</v>
      </c>
      <c r="E1369" s="62"/>
      <c r="F1369" s="63"/>
      <c r="G1369" s="62"/>
      <c r="H1369" s="63"/>
      <c r="I1369" s="62"/>
      <c r="J1369" s="63"/>
      <c r="K1369" s="62"/>
      <c r="L1369" s="63"/>
      <c r="M1369" s="60" t="s">
        <v>1988</v>
      </c>
      <c r="N1369" s="54" t="s">
        <v>8198</v>
      </c>
      <c r="O1369" s="54" t="s">
        <v>9874</v>
      </c>
      <c r="P1369" s="54" t="s">
        <v>56</v>
      </c>
      <c r="Q1369" s="54" t="s">
        <v>56</v>
      </c>
      <c r="R1369" s="54" t="s">
        <v>55</v>
      </c>
      <c r="AV1369" s="54" t="s">
        <v>47</v>
      </c>
      <c r="AW1369" s="54" t="s">
        <v>9919</v>
      </c>
      <c r="AX1369" s="54" t="s">
        <v>47</v>
      </c>
      <c r="AY1369" s="54" t="s">
        <v>47</v>
      </c>
      <c r="AZ1369" s="54" t="s">
        <v>47</v>
      </c>
    </row>
    <row r="1370" spans="1:52" ht="30" customHeight="1">
      <c r="A1370" s="60" t="s">
        <v>1992</v>
      </c>
      <c r="B1370" s="60" t="s">
        <v>1993</v>
      </c>
      <c r="C1370" s="60" t="s">
        <v>59</v>
      </c>
      <c r="D1370" s="61">
        <v>20.420000000000002</v>
      </c>
      <c r="E1370" s="62"/>
      <c r="F1370" s="63"/>
      <c r="G1370" s="62"/>
      <c r="H1370" s="63"/>
      <c r="I1370" s="62"/>
      <c r="J1370" s="63"/>
      <c r="K1370" s="62"/>
      <c r="L1370" s="63"/>
      <c r="M1370" s="60" t="s">
        <v>1991</v>
      </c>
      <c r="N1370" s="54" t="s">
        <v>8198</v>
      </c>
      <c r="O1370" s="54" t="s">
        <v>9876</v>
      </c>
      <c r="P1370" s="54" t="s">
        <v>56</v>
      </c>
      <c r="Q1370" s="54" t="s">
        <v>56</v>
      </c>
      <c r="R1370" s="54" t="s">
        <v>55</v>
      </c>
      <c r="AV1370" s="54" t="s">
        <v>47</v>
      </c>
      <c r="AW1370" s="54" t="s">
        <v>9920</v>
      </c>
      <c r="AX1370" s="54" t="s">
        <v>47</v>
      </c>
      <c r="AY1370" s="54" t="s">
        <v>47</v>
      </c>
      <c r="AZ1370" s="54" t="s">
        <v>47</v>
      </c>
    </row>
    <row r="1371" spans="1:52" ht="30" customHeight="1">
      <c r="A1371" s="60" t="s">
        <v>1992</v>
      </c>
      <c r="B1371" s="60" t="s">
        <v>1995</v>
      </c>
      <c r="C1371" s="60" t="s">
        <v>59</v>
      </c>
      <c r="D1371" s="61">
        <v>39.89</v>
      </c>
      <c r="E1371" s="62"/>
      <c r="F1371" s="63"/>
      <c r="G1371" s="62"/>
      <c r="H1371" s="63"/>
      <c r="I1371" s="62"/>
      <c r="J1371" s="63"/>
      <c r="K1371" s="62"/>
      <c r="L1371" s="63"/>
      <c r="M1371" s="60" t="s">
        <v>1994</v>
      </c>
      <c r="N1371" s="54" t="s">
        <v>8198</v>
      </c>
      <c r="O1371" s="54" t="s">
        <v>9878</v>
      </c>
      <c r="P1371" s="54" t="s">
        <v>56</v>
      </c>
      <c r="Q1371" s="54" t="s">
        <v>56</v>
      </c>
      <c r="R1371" s="54" t="s">
        <v>55</v>
      </c>
      <c r="AV1371" s="54" t="s">
        <v>47</v>
      </c>
      <c r="AW1371" s="54" t="s">
        <v>9921</v>
      </c>
      <c r="AX1371" s="54" t="s">
        <v>47</v>
      </c>
      <c r="AY1371" s="54" t="s">
        <v>47</v>
      </c>
      <c r="AZ1371" s="54" t="s">
        <v>47</v>
      </c>
    </row>
    <row r="1372" spans="1:52" ht="30" customHeight="1">
      <c r="A1372" s="60" t="s">
        <v>1997</v>
      </c>
      <c r="B1372" s="60" t="s">
        <v>1998</v>
      </c>
      <c r="C1372" s="60" t="s">
        <v>53</v>
      </c>
      <c r="D1372" s="61">
        <v>2.1</v>
      </c>
      <c r="E1372" s="62"/>
      <c r="F1372" s="63"/>
      <c r="G1372" s="62"/>
      <c r="H1372" s="63"/>
      <c r="I1372" s="62"/>
      <c r="J1372" s="63"/>
      <c r="K1372" s="62"/>
      <c r="L1372" s="63"/>
      <c r="M1372" s="60" t="s">
        <v>1996</v>
      </c>
      <c r="N1372" s="54" t="s">
        <v>8198</v>
      </c>
      <c r="O1372" s="54" t="s">
        <v>9880</v>
      </c>
      <c r="P1372" s="54" t="s">
        <v>56</v>
      </c>
      <c r="Q1372" s="54" t="s">
        <v>56</v>
      </c>
      <c r="R1372" s="54" t="s">
        <v>55</v>
      </c>
      <c r="AV1372" s="54" t="s">
        <v>47</v>
      </c>
      <c r="AW1372" s="54" t="s">
        <v>9922</v>
      </c>
      <c r="AX1372" s="54" t="s">
        <v>47</v>
      </c>
      <c r="AY1372" s="54" t="s">
        <v>47</v>
      </c>
      <c r="AZ1372" s="54" t="s">
        <v>47</v>
      </c>
    </row>
    <row r="1373" spans="1:52" ht="30" customHeight="1">
      <c r="A1373" s="60" t="s">
        <v>2000</v>
      </c>
      <c r="B1373" s="60" t="s">
        <v>2001</v>
      </c>
      <c r="C1373" s="60" t="s">
        <v>1410</v>
      </c>
      <c r="D1373" s="61">
        <v>0.42</v>
      </c>
      <c r="E1373" s="62"/>
      <c r="F1373" s="63"/>
      <c r="G1373" s="62"/>
      <c r="H1373" s="63"/>
      <c r="I1373" s="62"/>
      <c r="J1373" s="63"/>
      <c r="K1373" s="62"/>
      <c r="L1373" s="63"/>
      <c r="M1373" s="60" t="s">
        <v>1999</v>
      </c>
      <c r="N1373" s="54" t="s">
        <v>8198</v>
      </c>
      <c r="O1373" s="54" t="s">
        <v>9882</v>
      </c>
      <c r="P1373" s="54" t="s">
        <v>56</v>
      </c>
      <c r="Q1373" s="54" t="s">
        <v>56</v>
      </c>
      <c r="R1373" s="54" t="s">
        <v>55</v>
      </c>
      <c r="AV1373" s="54" t="s">
        <v>47</v>
      </c>
      <c r="AW1373" s="54" t="s">
        <v>9923</v>
      </c>
      <c r="AX1373" s="54" t="s">
        <v>47</v>
      </c>
      <c r="AY1373" s="54" t="s">
        <v>47</v>
      </c>
      <c r="AZ1373" s="54" t="s">
        <v>47</v>
      </c>
    </row>
    <row r="1374" spans="1:52" ht="30" customHeight="1">
      <c r="A1374" s="60" t="s">
        <v>2003</v>
      </c>
      <c r="B1374" s="60" t="s">
        <v>2004</v>
      </c>
      <c r="C1374" s="60" t="s">
        <v>2005</v>
      </c>
      <c r="D1374" s="61">
        <v>0.37</v>
      </c>
      <c r="E1374" s="62"/>
      <c r="F1374" s="63"/>
      <c r="G1374" s="62"/>
      <c r="H1374" s="63"/>
      <c r="I1374" s="62"/>
      <c r="J1374" s="63"/>
      <c r="K1374" s="62"/>
      <c r="L1374" s="63"/>
      <c r="M1374" s="60" t="s">
        <v>2002</v>
      </c>
      <c r="N1374" s="54" t="s">
        <v>8198</v>
      </c>
      <c r="O1374" s="54" t="s">
        <v>9884</v>
      </c>
      <c r="P1374" s="54" t="s">
        <v>56</v>
      </c>
      <c r="Q1374" s="54" t="s">
        <v>56</v>
      </c>
      <c r="R1374" s="54" t="s">
        <v>55</v>
      </c>
      <c r="AV1374" s="54" t="s">
        <v>47</v>
      </c>
      <c r="AW1374" s="54" t="s">
        <v>9924</v>
      </c>
      <c r="AX1374" s="54" t="s">
        <v>47</v>
      </c>
      <c r="AY1374" s="54" t="s">
        <v>47</v>
      </c>
      <c r="AZ1374" s="54" t="s">
        <v>47</v>
      </c>
    </row>
    <row r="1375" spans="1:52" ht="30" customHeight="1">
      <c r="A1375" s="60" t="s">
        <v>2007</v>
      </c>
      <c r="B1375" s="60" t="s">
        <v>2008</v>
      </c>
      <c r="C1375" s="60" t="s">
        <v>71</v>
      </c>
      <c r="D1375" s="61">
        <v>1.05</v>
      </c>
      <c r="E1375" s="62"/>
      <c r="F1375" s="63"/>
      <c r="G1375" s="62"/>
      <c r="H1375" s="63"/>
      <c r="I1375" s="62"/>
      <c r="J1375" s="63"/>
      <c r="K1375" s="62"/>
      <c r="L1375" s="63"/>
      <c r="M1375" s="60" t="s">
        <v>2006</v>
      </c>
      <c r="N1375" s="54" t="s">
        <v>8198</v>
      </c>
      <c r="O1375" s="54" t="s">
        <v>9886</v>
      </c>
      <c r="P1375" s="54" t="s">
        <v>56</v>
      </c>
      <c r="Q1375" s="54" t="s">
        <v>56</v>
      </c>
      <c r="R1375" s="54" t="s">
        <v>55</v>
      </c>
      <c r="AV1375" s="54" t="s">
        <v>47</v>
      </c>
      <c r="AW1375" s="54" t="s">
        <v>9925</v>
      </c>
      <c r="AX1375" s="54" t="s">
        <v>47</v>
      </c>
      <c r="AY1375" s="54" t="s">
        <v>47</v>
      </c>
      <c r="AZ1375" s="54" t="s">
        <v>47</v>
      </c>
    </row>
    <row r="1376" spans="1:52" ht="30" customHeight="1">
      <c r="A1376" s="60" t="s">
        <v>2010</v>
      </c>
      <c r="B1376" s="60" t="s">
        <v>2011</v>
      </c>
      <c r="C1376" s="60" t="s">
        <v>59</v>
      </c>
      <c r="D1376" s="61">
        <v>10.94</v>
      </c>
      <c r="E1376" s="62"/>
      <c r="F1376" s="63"/>
      <c r="G1376" s="62"/>
      <c r="H1376" s="63"/>
      <c r="I1376" s="62"/>
      <c r="J1376" s="63"/>
      <c r="K1376" s="62"/>
      <c r="L1376" s="63"/>
      <c r="M1376" s="60" t="s">
        <v>2009</v>
      </c>
      <c r="N1376" s="54" t="s">
        <v>8198</v>
      </c>
      <c r="O1376" s="54" t="s">
        <v>9888</v>
      </c>
      <c r="P1376" s="54" t="s">
        <v>56</v>
      </c>
      <c r="Q1376" s="54" t="s">
        <v>56</v>
      </c>
      <c r="R1376" s="54" t="s">
        <v>55</v>
      </c>
      <c r="AV1376" s="54" t="s">
        <v>47</v>
      </c>
      <c r="AW1376" s="54" t="s">
        <v>9926</v>
      </c>
      <c r="AX1376" s="54" t="s">
        <v>47</v>
      </c>
      <c r="AY1376" s="54" t="s">
        <v>47</v>
      </c>
      <c r="AZ1376" s="54" t="s">
        <v>47</v>
      </c>
    </row>
    <row r="1377" spans="1:52" ht="30" customHeight="1">
      <c r="A1377" s="60" t="s">
        <v>2013</v>
      </c>
      <c r="B1377" s="60" t="s">
        <v>1264</v>
      </c>
      <c r="C1377" s="60" t="s">
        <v>1265</v>
      </c>
      <c r="D1377" s="61">
        <v>0.04</v>
      </c>
      <c r="E1377" s="62"/>
      <c r="F1377" s="63"/>
      <c r="G1377" s="62"/>
      <c r="H1377" s="63"/>
      <c r="I1377" s="62"/>
      <c r="J1377" s="63"/>
      <c r="K1377" s="62"/>
      <c r="L1377" s="63"/>
      <c r="M1377" s="60" t="s">
        <v>2014</v>
      </c>
      <c r="N1377" s="54" t="s">
        <v>8198</v>
      </c>
      <c r="O1377" s="54" t="s">
        <v>9890</v>
      </c>
      <c r="P1377" s="54" t="s">
        <v>56</v>
      </c>
      <c r="Q1377" s="54" t="s">
        <v>56</v>
      </c>
      <c r="R1377" s="54" t="s">
        <v>55</v>
      </c>
      <c r="AV1377" s="54" t="s">
        <v>47</v>
      </c>
      <c r="AW1377" s="54" t="s">
        <v>9927</v>
      </c>
      <c r="AX1377" s="54" t="s">
        <v>47</v>
      </c>
      <c r="AY1377" s="54" t="s">
        <v>47</v>
      </c>
      <c r="AZ1377" s="54" t="s">
        <v>47</v>
      </c>
    </row>
    <row r="1378" spans="1:52" ht="30" customHeight="1">
      <c r="A1378" s="60" t="s">
        <v>1851</v>
      </c>
      <c r="B1378" s="60" t="s">
        <v>1264</v>
      </c>
      <c r="C1378" s="60" t="s">
        <v>1265</v>
      </c>
      <c r="D1378" s="61">
        <v>0.08</v>
      </c>
      <c r="E1378" s="62"/>
      <c r="F1378" s="63"/>
      <c r="G1378" s="62"/>
      <c r="H1378" s="63"/>
      <c r="I1378" s="62"/>
      <c r="J1378" s="63"/>
      <c r="K1378" s="62"/>
      <c r="L1378" s="63"/>
      <c r="M1378" s="60" t="s">
        <v>1852</v>
      </c>
      <c r="N1378" s="54" t="s">
        <v>8198</v>
      </c>
      <c r="O1378" s="54" t="s">
        <v>9696</v>
      </c>
      <c r="P1378" s="54" t="s">
        <v>56</v>
      </c>
      <c r="Q1378" s="54" t="s">
        <v>56</v>
      </c>
      <c r="R1378" s="54" t="s">
        <v>55</v>
      </c>
      <c r="AV1378" s="54" t="s">
        <v>47</v>
      </c>
      <c r="AW1378" s="54" t="s">
        <v>9928</v>
      </c>
      <c r="AX1378" s="54" t="s">
        <v>47</v>
      </c>
      <c r="AY1378" s="54" t="s">
        <v>47</v>
      </c>
      <c r="AZ1378" s="54" t="s">
        <v>47</v>
      </c>
    </row>
    <row r="1379" spans="1:52" ht="30" customHeight="1">
      <c r="A1379" s="60" t="s">
        <v>2015</v>
      </c>
      <c r="B1379" s="60" t="s">
        <v>1264</v>
      </c>
      <c r="C1379" s="60" t="s">
        <v>1265</v>
      </c>
      <c r="D1379" s="61">
        <v>0.02</v>
      </c>
      <c r="E1379" s="62"/>
      <c r="F1379" s="63"/>
      <c r="G1379" s="62"/>
      <c r="H1379" s="63"/>
      <c r="I1379" s="62"/>
      <c r="J1379" s="63"/>
      <c r="K1379" s="62"/>
      <c r="L1379" s="63"/>
      <c r="M1379" s="60" t="s">
        <v>2016</v>
      </c>
      <c r="N1379" s="54" t="s">
        <v>8198</v>
      </c>
      <c r="O1379" s="54" t="s">
        <v>9893</v>
      </c>
      <c r="P1379" s="54" t="s">
        <v>56</v>
      </c>
      <c r="Q1379" s="54" t="s">
        <v>56</v>
      </c>
      <c r="R1379" s="54" t="s">
        <v>55</v>
      </c>
      <c r="AV1379" s="54" t="s">
        <v>47</v>
      </c>
      <c r="AW1379" s="54" t="s">
        <v>9929</v>
      </c>
      <c r="AX1379" s="54" t="s">
        <v>47</v>
      </c>
      <c r="AY1379" s="54" t="s">
        <v>47</v>
      </c>
      <c r="AZ1379" s="54" t="s">
        <v>47</v>
      </c>
    </row>
    <row r="1380" spans="1:52" ht="30" customHeight="1">
      <c r="A1380" s="60" t="s">
        <v>1366</v>
      </c>
      <c r="B1380" s="60" t="s">
        <v>1264</v>
      </c>
      <c r="C1380" s="60" t="s">
        <v>1265</v>
      </c>
      <c r="D1380" s="61">
        <v>0.02</v>
      </c>
      <c r="E1380" s="62"/>
      <c r="F1380" s="63"/>
      <c r="G1380" s="62"/>
      <c r="H1380" s="63"/>
      <c r="I1380" s="62"/>
      <c r="J1380" s="63"/>
      <c r="K1380" s="62"/>
      <c r="L1380" s="63"/>
      <c r="M1380" s="60" t="s">
        <v>1415</v>
      </c>
      <c r="N1380" s="54" t="s">
        <v>8198</v>
      </c>
      <c r="O1380" s="54" t="s">
        <v>9071</v>
      </c>
      <c r="P1380" s="54" t="s">
        <v>56</v>
      </c>
      <c r="Q1380" s="54" t="s">
        <v>56</v>
      </c>
      <c r="R1380" s="54" t="s">
        <v>55</v>
      </c>
      <c r="AV1380" s="54" t="s">
        <v>47</v>
      </c>
      <c r="AW1380" s="54" t="s">
        <v>9930</v>
      </c>
      <c r="AX1380" s="54" t="s">
        <v>47</v>
      </c>
      <c r="AY1380" s="54" t="s">
        <v>47</v>
      </c>
      <c r="AZ1380" s="54" t="s">
        <v>47</v>
      </c>
    </row>
    <row r="1381" spans="1:52" ht="30" customHeight="1">
      <c r="A1381" s="60" t="s">
        <v>1267</v>
      </c>
      <c r="B1381" s="60" t="s">
        <v>47</v>
      </c>
      <c r="C1381" s="60" t="s">
        <v>47</v>
      </c>
      <c r="D1381" s="61"/>
      <c r="E1381" s="62"/>
      <c r="F1381" s="63"/>
      <c r="G1381" s="62"/>
      <c r="H1381" s="63"/>
      <c r="I1381" s="62"/>
      <c r="J1381" s="63"/>
      <c r="K1381" s="62"/>
      <c r="L1381" s="63"/>
      <c r="M1381" s="60" t="s">
        <v>47</v>
      </c>
      <c r="N1381" s="54" t="s">
        <v>78</v>
      </c>
      <c r="O1381" s="54" t="s">
        <v>78</v>
      </c>
      <c r="P1381" s="54" t="s">
        <v>47</v>
      </c>
      <c r="Q1381" s="54" t="s">
        <v>47</v>
      </c>
      <c r="R1381" s="54" t="s">
        <v>47</v>
      </c>
      <c r="AV1381" s="54" t="s">
        <v>47</v>
      </c>
      <c r="AW1381" s="54" t="s">
        <v>47</v>
      </c>
      <c r="AX1381" s="54" t="s">
        <v>47</v>
      </c>
      <c r="AY1381" s="54" t="s">
        <v>47</v>
      </c>
      <c r="AZ1381" s="54" t="s">
        <v>47</v>
      </c>
    </row>
    <row r="1382" spans="1:52" ht="30" customHeight="1">
      <c r="A1382" s="61"/>
      <c r="B1382" s="61"/>
      <c r="C1382" s="61"/>
      <c r="D1382" s="61"/>
      <c r="E1382" s="62"/>
      <c r="F1382" s="63"/>
      <c r="G1382" s="62"/>
      <c r="H1382" s="63"/>
      <c r="I1382" s="62"/>
      <c r="J1382" s="63"/>
      <c r="K1382" s="62"/>
      <c r="L1382" s="63"/>
      <c r="M1382" s="61"/>
    </row>
    <row r="1383" spans="1:52" ht="30" customHeight="1">
      <c r="A1383" s="55" t="s">
        <v>2029</v>
      </c>
      <c r="B1383" s="56"/>
      <c r="C1383" s="56"/>
      <c r="D1383" s="56"/>
      <c r="E1383" s="57"/>
      <c r="F1383" s="58"/>
      <c r="G1383" s="57"/>
      <c r="H1383" s="58"/>
      <c r="I1383" s="57"/>
      <c r="J1383" s="58"/>
      <c r="K1383" s="57"/>
      <c r="L1383" s="58"/>
      <c r="M1383" s="59"/>
      <c r="N1383" s="54" t="s">
        <v>8200</v>
      </c>
    </row>
    <row r="1384" spans="1:52" ht="30" customHeight="1">
      <c r="A1384" s="60" t="s">
        <v>2022</v>
      </c>
      <c r="B1384" s="60" t="s">
        <v>1981</v>
      </c>
      <c r="C1384" s="60" t="s">
        <v>71</v>
      </c>
      <c r="D1384" s="61">
        <v>4.2</v>
      </c>
      <c r="E1384" s="62"/>
      <c r="F1384" s="63"/>
      <c r="G1384" s="62"/>
      <c r="H1384" s="63"/>
      <c r="I1384" s="62"/>
      <c r="J1384" s="63"/>
      <c r="K1384" s="62"/>
      <c r="L1384" s="63"/>
      <c r="M1384" s="60" t="s">
        <v>2012</v>
      </c>
      <c r="N1384" s="54" t="s">
        <v>8200</v>
      </c>
      <c r="O1384" s="54" t="s">
        <v>9913</v>
      </c>
      <c r="P1384" s="54" t="s">
        <v>56</v>
      </c>
      <c r="Q1384" s="54" t="s">
        <v>56</v>
      </c>
      <c r="R1384" s="54" t="s">
        <v>55</v>
      </c>
      <c r="AV1384" s="54" t="s">
        <v>47</v>
      </c>
      <c r="AW1384" s="54" t="s">
        <v>9931</v>
      </c>
      <c r="AX1384" s="54" t="s">
        <v>47</v>
      </c>
      <c r="AY1384" s="54" t="s">
        <v>47</v>
      </c>
      <c r="AZ1384" s="54" t="s">
        <v>47</v>
      </c>
    </row>
    <row r="1385" spans="1:52" ht="30" customHeight="1">
      <c r="A1385" s="60" t="s">
        <v>2024</v>
      </c>
      <c r="B1385" s="60" t="s">
        <v>2025</v>
      </c>
      <c r="C1385" s="60" t="s">
        <v>53</v>
      </c>
      <c r="D1385" s="61">
        <v>2.4500000000000002</v>
      </c>
      <c r="E1385" s="62"/>
      <c r="F1385" s="63"/>
      <c r="G1385" s="62"/>
      <c r="H1385" s="63"/>
      <c r="I1385" s="62"/>
      <c r="J1385" s="63"/>
      <c r="K1385" s="62"/>
      <c r="L1385" s="63"/>
      <c r="M1385" s="60" t="s">
        <v>2023</v>
      </c>
      <c r="N1385" s="54" t="s">
        <v>8200</v>
      </c>
      <c r="O1385" s="54" t="s">
        <v>9915</v>
      </c>
      <c r="P1385" s="54" t="s">
        <v>56</v>
      </c>
      <c r="Q1385" s="54" t="s">
        <v>56</v>
      </c>
      <c r="R1385" s="54" t="s">
        <v>55</v>
      </c>
      <c r="AV1385" s="54" t="s">
        <v>47</v>
      </c>
      <c r="AW1385" s="54" t="s">
        <v>9932</v>
      </c>
      <c r="AX1385" s="54" t="s">
        <v>47</v>
      </c>
      <c r="AY1385" s="54" t="s">
        <v>47</v>
      </c>
      <c r="AZ1385" s="54" t="s">
        <v>47</v>
      </c>
    </row>
    <row r="1386" spans="1:52" ht="30" customHeight="1">
      <c r="A1386" s="60" t="s">
        <v>2027</v>
      </c>
      <c r="B1386" s="60" t="s">
        <v>1987</v>
      </c>
      <c r="C1386" s="60" t="s">
        <v>53</v>
      </c>
      <c r="D1386" s="61">
        <v>0.87</v>
      </c>
      <c r="E1386" s="62"/>
      <c r="F1386" s="63"/>
      <c r="G1386" s="62"/>
      <c r="H1386" s="63"/>
      <c r="I1386" s="62"/>
      <c r="J1386" s="63"/>
      <c r="K1386" s="62"/>
      <c r="L1386" s="63"/>
      <c r="M1386" s="60" t="s">
        <v>2026</v>
      </c>
      <c r="N1386" s="54" t="s">
        <v>8200</v>
      </c>
      <c r="O1386" s="54" t="s">
        <v>9917</v>
      </c>
      <c r="P1386" s="54" t="s">
        <v>56</v>
      </c>
      <c r="Q1386" s="54" t="s">
        <v>56</v>
      </c>
      <c r="R1386" s="54" t="s">
        <v>55</v>
      </c>
      <c r="AV1386" s="54" t="s">
        <v>47</v>
      </c>
      <c r="AW1386" s="54" t="s">
        <v>9933</v>
      </c>
      <c r="AX1386" s="54" t="s">
        <v>47</v>
      </c>
      <c r="AY1386" s="54" t="s">
        <v>47</v>
      </c>
      <c r="AZ1386" s="54" t="s">
        <v>47</v>
      </c>
    </row>
    <row r="1387" spans="1:52" ht="30" customHeight="1">
      <c r="A1387" s="60" t="s">
        <v>1989</v>
      </c>
      <c r="B1387" s="60" t="s">
        <v>1990</v>
      </c>
      <c r="C1387" s="60" t="s">
        <v>59</v>
      </c>
      <c r="D1387" s="61">
        <v>1.56</v>
      </c>
      <c r="E1387" s="62"/>
      <c r="F1387" s="63"/>
      <c r="G1387" s="62"/>
      <c r="H1387" s="63"/>
      <c r="I1387" s="62"/>
      <c r="J1387" s="63"/>
      <c r="K1387" s="62"/>
      <c r="L1387" s="63"/>
      <c r="M1387" s="60" t="s">
        <v>1988</v>
      </c>
      <c r="N1387" s="54" t="s">
        <v>8200</v>
      </c>
      <c r="O1387" s="54" t="s">
        <v>9874</v>
      </c>
      <c r="P1387" s="54" t="s">
        <v>56</v>
      </c>
      <c r="Q1387" s="54" t="s">
        <v>56</v>
      </c>
      <c r="R1387" s="54" t="s">
        <v>55</v>
      </c>
      <c r="AV1387" s="54" t="s">
        <v>47</v>
      </c>
      <c r="AW1387" s="54" t="s">
        <v>9934</v>
      </c>
      <c r="AX1387" s="54" t="s">
        <v>47</v>
      </c>
      <c r="AY1387" s="54" t="s">
        <v>47</v>
      </c>
      <c r="AZ1387" s="54" t="s">
        <v>47</v>
      </c>
    </row>
    <row r="1388" spans="1:52" ht="30" customHeight="1">
      <c r="A1388" s="60" t="s">
        <v>1992</v>
      </c>
      <c r="B1388" s="60" t="s">
        <v>1993</v>
      </c>
      <c r="C1388" s="60" t="s">
        <v>59</v>
      </c>
      <c r="D1388" s="61">
        <v>20.420000000000002</v>
      </c>
      <c r="E1388" s="62"/>
      <c r="F1388" s="63"/>
      <c r="G1388" s="62"/>
      <c r="H1388" s="63"/>
      <c r="I1388" s="62"/>
      <c r="J1388" s="63"/>
      <c r="K1388" s="62"/>
      <c r="L1388" s="63"/>
      <c r="M1388" s="60" t="s">
        <v>1991</v>
      </c>
      <c r="N1388" s="54" t="s">
        <v>8200</v>
      </c>
      <c r="O1388" s="54" t="s">
        <v>9876</v>
      </c>
      <c r="P1388" s="54" t="s">
        <v>56</v>
      </c>
      <c r="Q1388" s="54" t="s">
        <v>56</v>
      </c>
      <c r="R1388" s="54" t="s">
        <v>55</v>
      </c>
      <c r="AV1388" s="54" t="s">
        <v>47</v>
      </c>
      <c r="AW1388" s="54" t="s">
        <v>9935</v>
      </c>
      <c r="AX1388" s="54" t="s">
        <v>47</v>
      </c>
      <c r="AY1388" s="54" t="s">
        <v>47</v>
      </c>
      <c r="AZ1388" s="54" t="s">
        <v>47</v>
      </c>
    </row>
    <row r="1389" spans="1:52" ht="30" customHeight="1">
      <c r="A1389" s="60" t="s">
        <v>1992</v>
      </c>
      <c r="B1389" s="60" t="s">
        <v>1995</v>
      </c>
      <c r="C1389" s="60" t="s">
        <v>59</v>
      </c>
      <c r="D1389" s="61">
        <v>39.89</v>
      </c>
      <c r="E1389" s="62"/>
      <c r="F1389" s="63"/>
      <c r="G1389" s="62"/>
      <c r="H1389" s="63"/>
      <c r="I1389" s="62"/>
      <c r="J1389" s="63"/>
      <c r="K1389" s="62"/>
      <c r="L1389" s="63"/>
      <c r="M1389" s="60" t="s">
        <v>1994</v>
      </c>
      <c r="N1389" s="54" t="s">
        <v>8200</v>
      </c>
      <c r="O1389" s="54" t="s">
        <v>9878</v>
      </c>
      <c r="P1389" s="54" t="s">
        <v>56</v>
      </c>
      <c r="Q1389" s="54" t="s">
        <v>56</v>
      </c>
      <c r="R1389" s="54" t="s">
        <v>55</v>
      </c>
      <c r="AV1389" s="54" t="s">
        <v>47</v>
      </c>
      <c r="AW1389" s="54" t="s">
        <v>9936</v>
      </c>
      <c r="AX1389" s="54" t="s">
        <v>47</v>
      </c>
      <c r="AY1389" s="54" t="s">
        <v>47</v>
      </c>
      <c r="AZ1389" s="54" t="s">
        <v>47</v>
      </c>
    </row>
    <row r="1390" spans="1:52" ht="30" customHeight="1">
      <c r="A1390" s="60" t="s">
        <v>1997</v>
      </c>
      <c r="B1390" s="60" t="s">
        <v>1998</v>
      </c>
      <c r="C1390" s="60" t="s">
        <v>53</v>
      </c>
      <c r="D1390" s="61">
        <v>2.1</v>
      </c>
      <c r="E1390" s="62"/>
      <c r="F1390" s="63"/>
      <c r="G1390" s="62"/>
      <c r="H1390" s="63"/>
      <c r="I1390" s="62"/>
      <c r="J1390" s="63"/>
      <c r="K1390" s="62"/>
      <c r="L1390" s="63"/>
      <c r="M1390" s="60" t="s">
        <v>1996</v>
      </c>
      <c r="N1390" s="54" t="s">
        <v>8200</v>
      </c>
      <c r="O1390" s="54" t="s">
        <v>9880</v>
      </c>
      <c r="P1390" s="54" t="s">
        <v>56</v>
      </c>
      <c r="Q1390" s="54" t="s">
        <v>56</v>
      </c>
      <c r="R1390" s="54" t="s">
        <v>55</v>
      </c>
      <c r="AV1390" s="54" t="s">
        <v>47</v>
      </c>
      <c r="AW1390" s="54" t="s">
        <v>9937</v>
      </c>
      <c r="AX1390" s="54" t="s">
        <v>47</v>
      </c>
      <c r="AY1390" s="54" t="s">
        <v>47</v>
      </c>
      <c r="AZ1390" s="54" t="s">
        <v>47</v>
      </c>
    </row>
    <row r="1391" spans="1:52" ht="30" customHeight="1">
      <c r="A1391" s="60" t="s">
        <v>2000</v>
      </c>
      <c r="B1391" s="60" t="s">
        <v>2001</v>
      </c>
      <c r="C1391" s="60" t="s">
        <v>1410</v>
      </c>
      <c r="D1391" s="61">
        <v>0.42</v>
      </c>
      <c r="E1391" s="62"/>
      <c r="F1391" s="63"/>
      <c r="G1391" s="62"/>
      <c r="H1391" s="63"/>
      <c r="I1391" s="62"/>
      <c r="J1391" s="63"/>
      <c r="K1391" s="62"/>
      <c r="L1391" s="63"/>
      <c r="M1391" s="60" t="s">
        <v>1999</v>
      </c>
      <c r="N1391" s="54" t="s">
        <v>8200</v>
      </c>
      <c r="O1391" s="54" t="s">
        <v>9882</v>
      </c>
      <c r="P1391" s="54" t="s">
        <v>56</v>
      </c>
      <c r="Q1391" s="54" t="s">
        <v>56</v>
      </c>
      <c r="R1391" s="54" t="s">
        <v>55</v>
      </c>
      <c r="AV1391" s="54" t="s">
        <v>47</v>
      </c>
      <c r="AW1391" s="54" t="s">
        <v>9938</v>
      </c>
      <c r="AX1391" s="54" t="s">
        <v>47</v>
      </c>
      <c r="AY1391" s="54" t="s">
        <v>47</v>
      </c>
      <c r="AZ1391" s="54" t="s">
        <v>47</v>
      </c>
    </row>
    <row r="1392" spans="1:52" ht="30" customHeight="1">
      <c r="A1392" s="60" t="s">
        <v>2003</v>
      </c>
      <c r="B1392" s="60" t="s">
        <v>2004</v>
      </c>
      <c r="C1392" s="60" t="s">
        <v>2005</v>
      </c>
      <c r="D1392" s="61">
        <v>0.37</v>
      </c>
      <c r="E1392" s="62"/>
      <c r="F1392" s="63"/>
      <c r="G1392" s="62"/>
      <c r="H1392" s="63"/>
      <c r="I1392" s="62"/>
      <c r="J1392" s="63"/>
      <c r="K1392" s="62"/>
      <c r="L1392" s="63"/>
      <c r="M1392" s="60" t="s">
        <v>2002</v>
      </c>
      <c r="N1392" s="54" t="s">
        <v>8200</v>
      </c>
      <c r="O1392" s="54" t="s">
        <v>9884</v>
      </c>
      <c r="P1392" s="54" t="s">
        <v>56</v>
      </c>
      <c r="Q1392" s="54" t="s">
        <v>56</v>
      </c>
      <c r="R1392" s="54" t="s">
        <v>55</v>
      </c>
      <c r="AV1392" s="54" t="s">
        <v>47</v>
      </c>
      <c r="AW1392" s="54" t="s">
        <v>9939</v>
      </c>
      <c r="AX1392" s="54" t="s">
        <v>47</v>
      </c>
      <c r="AY1392" s="54" t="s">
        <v>47</v>
      </c>
      <c r="AZ1392" s="54" t="s">
        <v>47</v>
      </c>
    </row>
    <row r="1393" spans="1:52" ht="30" customHeight="1">
      <c r="A1393" s="60" t="s">
        <v>2013</v>
      </c>
      <c r="B1393" s="60" t="s">
        <v>1264</v>
      </c>
      <c r="C1393" s="60" t="s">
        <v>1265</v>
      </c>
      <c r="D1393" s="61">
        <v>0.04</v>
      </c>
      <c r="E1393" s="62"/>
      <c r="F1393" s="63"/>
      <c r="G1393" s="62"/>
      <c r="H1393" s="63"/>
      <c r="I1393" s="62"/>
      <c r="J1393" s="63"/>
      <c r="K1393" s="62"/>
      <c r="L1393" s="63"/>
      <c r="M1393" s="60" t="s">
        <v>2014</v>
      </c>
      <c r="N1393" s="54" t="s">
        <v>8200</v>
      </c>
      <c r="O1393" s="54" t="s">
        <v>9890</v>
      </c>
      <c r="P1393" s="54" t="s">
        <v>56</v>
      </c>
      <c r="Q1393" s="54" t="s">
        <v>56</v>
      </c>
      <c r="R1393" s="54" t="s">
        <v>55</v>
      </c>
      <c r="AV1393" s="54" t="s">
        <v>47</v>
      </c>
      <c r="AW1393" s="54" t="s">
        <v>9940</v>
      </c>
      <c r="AX1393" s="54" t="s">
        <v>47</v>
      </c>
      <c r="AY1393" s="54" t="s">
        <v>47</v>
      </c>
      <c r="AZ1393" s="54" t="s">
        <v>47</v>
      </c>
    </row>
    <row r="1394" spans="1:52" ht="30" customHeight="1">
      <c r="A1394" s="60" t="s">
        <v>1851</v>
      </c>
      <c r="B1394" s="60" t="s">
        <v>1264</v>
      </c>
      <c r="C1394" s="60" t="s">
        <v>1265</v>
      </c>
      <c r="D1394" s="61">
        <v>0.08</v>
      </c>
      <c r="E1394" s="62"/>
      <c r="F1394" s="63"/>
      <c r="G1394" s="62"/>
      <c r="H1394" s="63"/>
      <c r="I1394" s="62"/>
      <c r="J1394" s="63"/>
      <c r="K1394" s="62"/>
      <c r="L1394" s="63"/>
      <c r="M1394" s="60" t="s">
        <v>1852</v>
      </c>
      <c r="N1394" s="54" t="s">
        <v>8200</v>
      </c>
      <c r="O1394" s="54" t="s">
        <v>9696</v>
      </c>
      <c r="P1394" s="54" t="s">
        <v>56</v>
      </c>
      <c r="Q1394" s="54" t="s">
        <v>56</v>
      </c>
      <c r="R1394" s="54" t="s">
        <v>55</v>
      </c>
      <c r="AV1394" s="54" t="s">
        <v>47</v>
      </c>
      <c r="AW1394" s="54" t="s">
        <v>9941</v>
      </c>
      <c r="AX1394" s="54" t="s">
        <v>47</v>
      </c>
      <c r="AY1394" s="54" t="s">
        <v>47</v>
      </c>
      <c r="AZ1394" s="54" t="s">
        <v>47</v>
      </c>
    </row>
    <row r="1395" spans="1:52" ht="30" customHeight="1">
      <c r="A1395" s="60" t="s">
        <v>2015</v>
      </c>
      <c r="B1395" s="60" t="s">
        <v>1264</v>
      </c>
      <c r="C1395" s="60" t="s">
        <v>1265</v>
      </c>
      <c r="D1395" s="61">
        <v>0.02</v>
      </c>
      <c r="E1395" s="62"/>
      <c r="F1395" s="63"/>
      <c r="G1395" s="62"/>
      <c r="H1395" s="63"/>
      <c r="I1395" s="62"/>
      <c r="J1395" s="63"/>
      <c r="K1395" s="62"/>
      <c r="L1395" s="63"/>
      <c r="M1395" s="60" t="s">
        <v>2016</v>
      </c>
      <c r="N1395" s="54" t="s">
        <v>8200</v>
      </c>
      <c r="O1395" s="54" t="s">
        <v>9893</v>
      </c>
      <c r="P1395" s="54" t="s">
        <v>56</v>
      </c>
      <c r="Q1395" s="54" t="s">
        <v>56</v>
      </c>
      <c r="R1395" s="54" t="s">
        <v>55</v>
      </c>
      <c r="AV1395" s="54" t="s">
        <v>47</v>
      </c>
      <c r="AW1395" s="54" t="s">
        <v>9942</v>
      </c>
      <c r="AX1395" s="54" t="s">
        <v>47</v>
      </c>
      <c r="AY1395" s="54" t="s">
        <v>47</v>
      </c>
      <c r="AZ1395" s="54" t="s">
        <v>47</v>
      </c>
    </row>
    <row r="1396" spans="1:52" ht="30" customHeight="1">
      <c r="A1396" s="60" t="s">
        <v>1267</v>
      </c>
      <c r="B1396" s="60" t="s">
        <v>47</v>
      </c>
      <c r="C1396" s="60" t="s">
        <v>47</v>
      </c>
      <c r="D1396" s="61"/>
      <c r="E1396" s="62"/>
      <c r="F1396" s="63"/>
      <c r="G1396" s="62"/>
      <c r="H1396" s="63"/>
      <c r="I1396" s="62"/>
      <c r="J1396" s="63"/>
      <c r="K1396" s="62"/>
      <c r="L1396" s="63"/>
      <c r="M1396" s="60" t="s">
        <v>47</v>
      </c>
      <c r="N1396" s="54" t="s">
        <v>78</v>
      </c>
      <c r="O1396" s="54" t="s">
        <v>78</v>
      </c>
      <c r="P1396" s="54" t="s">
        <v>47</v>
      </c>
      <c r="Q1396" s="54" t="s">
        <v>47</v>
      </c>
      <c r="R1396" s="54" t="s">
        <v>47</v>
      </c>
      <c r="AV1396" s="54" t="s">
        <v>47</v>
      </c>
      <c r="AW1396" s="54" t="s">
        <v>47</v>
      </c>
      <c r="AX1396" s="54" t="s">
        <v>47</v>
      </c>
      <c r="AY1396" s="54" t="s">
        <v>47</v>
      </c>
      <c r="AZ1396" s="54" t="s">
        <v>47</v>
      </c>
    </row>
    <row r="1397" spans="1:52" ht="30" customHeight="1">
      <c r="A1397" s="61"/>
      <c r="B1397" s="61"/>
      <c r="C1397" s="61"/>
      <c r="D1397" s="61"/>
      <c r="E1397" s="62"/>
      <c r="F1397" s="63"/>
      <c r="G1397" s="62"/>
      <c r="H1397" s="63"/>
      <c r="I1397" s="62"/>
      <c r="J1397" s="63"/>
      <c r="K1397" s="62"/>
      <c r="L1397" s="63"/>
      <c r="M1397" s="61"/>
    </row>
    <row r="1398" spans="1:52" ht="30" customHeight="1">
      <c r="A1398" s="55" t="s">
        <v>2030</v>
      </c>
      <c r="B1398" s="56"/>
      <c r="C1398" s="56"/>
      <c r="D1398" s="56"/>
      <c r="E1398" s="57"/>
      <c r="F1398" s="58"/>
      <c r="G1398" s="57"/>
      <c r="H1398" s="58"/>
      <c r="I1398" s="57"/>
      <c r="J1398" s="58"/>
      <c r="K1398" s="57"/>
      <c r="L1398" s="58"/>
      <c r="M1398" s="59"/>
      <c r="N1398" s="54" t="s">
        <v>8202</v>
      </c>
    </row>
    <row r="1399" spans="1:52" ht="30" customHeight="1">
      <c r="A1399" s="60" t="s">
        <v>2022</v>
      </c>
      <c r="B1399" s="60" t="s">
        <v>1981</v>
      </c>
      <c r="C1399" s="60" t="s">
        <v>71</v>
      </c>
      <c r="D1399" s="61">
        <v>1.05</v>
      </c>
      <c r="E1399" s="62"/>
      <c r="F1399" s="63"/>
      <c r="G1399" s="62"/>
      <c r="H1399" s="63"/>
      <c r="I1399" s="62"/>
      <c r="J1399" s="63"/>
      <c r="K1399" s="62"/>
      <c r="L1399" s="63"/>
      <c r="M1399" s="60" t="s">
        <v>2012</v>
      </c>
      <c r="N1399" s="54" t="s">
        <v>8202</v>
      </c>
      <c r="O1399" s="54" t="s">
        <v>9913</v>
      </c>
      <c r="P1399" s="54" t="s">
        <v>56</v>
      </c>
      <c r="Q1399" s="54" t="s">
        <v>56</v>
      </c>
      <c r="R1399" s="54" t="s">
        <v>55</v>
      </c>
      <c r="AV1399" s="54" t="s">
        <v>47</v>
      </c>
      <c r="AW1399" s="54" t="s">
        <v>9943</v>
      </c>
      <c r="AX1399" s="54" t="s">
        <v>47</v>
      </c>
      <c r="AY1399" s="54" t="s">
        <v>47</v>
      </c>
      <c r="AZ1399" s="54" t="s">
        <v>47</v>
      </c>
    </row>
    <row r="1400" spans="1:52" ht="30" customHeight="1">
      <c r="A1400" s="60" t="s">
        <v>2031</v>
      </c>
      <c r="B1400" s="60" t="s">
        <v>2032</v>
      </c>
      <c r="C1400" s="60" t="s">
        <v>2033</v>
      </c>
      <c r="D1400" s="61">
        <v>1</v>
      </c>
      <c r="E1400" s="62"/>
      <c r="F1400" s="63"/>
      <c r="G1400" s="62"/>
      <c r="H1400" s="63"/>
      <c r="I1400" s="62"/>
      <c r="J1400" s="63"/>
      <c r="K1400" s="62"/>
      <c r="L1400" s="63"/>
      <c r="M1400" s="60" t="s">
        <v>157</v>
      </c>
      <c r="N1400" s="54" t="s">
        <v>8202</v>
      </c>
      <c r="O1400" s="54" t="s">
        <v>9944</v>
      </c>
      <c r="P1400" s="54" t="s">
        <v>56</v>
      </c>
      <c r="Q1400" s="54" t="s">
        <v>56</v>
      </c>
      <c r="R1400" s="54" t="s">
        <v>55</v>
      </c>
      <c r="AV1400" s="54" t="s">
        <v>47</v>
      </c>
      <c r="AW1400" s="54" t="s">
        <v>9945</v>
      </c>
      <c r="AX1400" s="54" t="s">
        <v>47</v>
      </c>
      <c r="AY1400" s="54" t="s">
        <v>47</v>
      </c>
      <c r="AZ1400" s="54" t="s">
        <v>47</v>
      </c>
    </row>
    <row r="1401" spans="1:52" ht="30" customHeight="1">
      <c r="A1401" s="60" t="s">
        <v>1992</v>
      </c>
      <c r="B1401" s="60" t="s">
        <v>1993</v>
      </c>
      <c r="C1401" s="60" t="s">
        <v>59</v>
      </c>
      <c r="D1401" s="61">
        <v>10.210000000000001</v>
      </c>
      <c r="E1401" s="62"/>
      <c r="F1401" s="63"/>
      <c r="G1401" s="62"/>
      <c r="H1401" s="63"/>
      <c r="I1401" s="62"/>
      <c r="J1401" s="63"/>
      <c r="K1401" s="62"/>
      <c r="L1401" s="63"/>
      <c r="M1401" s="60" t="s">
        <v>1991</v>
      </c>
      <c r="N1401" s="54" t="s">
        <v>8202</v>
      </c>
      <c r="O1401" s="54" t="s">
        <v>9876</v>
      </c>
      <c r="P1401" s="54" t="s">
        <v>56</v>
      </c>
      <c r="Q1401" s="54" t="s">
        <v>56</v>
      </c>
      <c r="R1401" s="54" t="s">
        <v>55</v>
      </c>
      <c r="AV1401" s="54" t="s">
        <v>47</v>
      </c>
      <c r="AW1401" s="54" t="s">
        <v>9946</v>
      </c>
      <c r="AX1401" s="54" t="s">
        <v>47</v>
      </c>
      <c r="AY1401" s="54" t="s">
        <v>47</v>
      </c>
      <c r="AZ1401" s="54" t="s">
        <v>47</v>
      </c>
    </row>
    <row r="1402" spans="1:52" ht="30" customHeight="1">
      <c r="A1402" s="60" t="s">
        <v>1992</v>
      </c>
      <c r="B1402" s="60" t="s">
        <v>1995</v>
      </c>
      <c r="C1402" s="60" t="s">
        <v>59</v>
      </c>
      <c r="D1402" s="61">
        <v>19.440000000000001</v>
      </c>
      <c r="E1402" s="62"/>
      <c r="F1402" s="63"/>
      <c r="G1402" s="62"/>
      <c r="H1402" s="63"/>
      <c r="I1402" s="62"/>
      <c r="J1402" s="63"/>
      <c r="K1402" s="62"/>
      <c r="L1402" s="63"/>
      <c r="M1402" s="60" t="s">
        <v>1994</v>
      </c>
      <c r="N1402" s="54" t="s">
        <v>8202</v>
      </c>
      <c r="O1402" s="54" t="s">
        <v>9878</v>
      </c>
      <c r="P1402" s="54" t="s">
        <v>56</v>
      </c>
      <c r="Q1402" s="54" t="s">
        <v>56</v>
      </c>
      <c r="R1402" s="54" t="s">
        <v>55</v>
      </c>
      <c r="AV1402" s="54" t="s">
        <v>47</v>
      </c>
      <c r="AW1402" s="54" t="s">
        <v>9947</v>
      </c>
      <c r="AX1402" s="54" t="s">
        <v>47</v>
      </c>
      <c r="AY1402" s="54" t="s">
        <v>47</v>
      </c>
      <c r="AZ1402" s="54" t="s">
        <v>47</v>
      </c>
    </row>
    <row r="1403" spans="1:52" ht="30" customHeight="1">
      <c r="A1403" s="60" t="s">
        <v>1997</v>
      </c>
      <c r="B1403" s="60" t="s">
        <v>1998</v>
      </c>
      <c r="C1403" s="60" t="s">
        <v>53</v>
      </c>
      <c r="D1403" s="61">
        <v>1.05</v>
      </c>
      <c r="E1403" s="62"/>
      <c r="F1403" s="63"/>
      <c r="G1403" s="62"/>
      <c r="H1403" s="63"/>
      <c r="I1403" s="62"/>
      <c r="J1403" s="63"/>
      <c r="K1403" s="62"/>
      <c r="L1403" s="63"/>
      <c r="M1403" s="60" t="s">
        <v>1996</v>
      </c>
      <c r="N1403" s="54" t="s">
        <v>8202</v>
      </c>
      <c r="O1403" s="54" t="s">
        <v>9880</v>
      </c>
      <c r="P1403" s="54" t="s">
        <v>56</v>
      </c>
      <c r="Q1403" s="54" t="s">
        <v>56</v>
      </c>
      <c r="R1403" s="54" t="s">
        <v>55</v>
      </c>
      <c r="AV1403" s="54" t="s">
        <v>47</v>
      </c>
      <c r="AW1403" s="54" t="s">
        <v>9948</v>
      </c>
      <c r="AX1403" s="54" t="s">
        <v>47</v>
      </c>
      <c r="AY1403" s="54" t="s">
        <v>47</v>
      </c>
      <c r="AZ1403" s="54" t="s">
        <v>47</v>
      </c>
    </row>
    <row r="1404" spans="1:52" ht="30" customHeight="1">
      <c r="A1404" s="60" t="s">
        <v>2000</v>
      </c>
      <c r="B1404" s="60" t="s">
        <v>2001</v>
      </c>
      <c r="C1404" s="60" t="s">
        <v>1410</v>
      </c>
      <c r="D1404" s="61">
        <v>0.22</v>
      </c>
      <c r="E1404" s="62"/>
      <c r="F1404" s="63"/>
      <c r="G1404" s="62"/>
      <c r="H1404" s="63"/>
      <c r="I1404" s="62"/>
      <c r="J1404" s="63"/>
      <c r="K1404" s="62"/>
      <c r="L1404" s="63"/>
      <c r="M1404" s="60" t="s">
        <v>1999</v>
      </c>
      <c r="N1404" s="54" t="s">
        <v>8202</v>
      </c>
      <c r="O1404" s="54" t="s">
        <v>9882</v>
      </c>
      <c r="P1404" s="54" t="s">
        <v>56</v>
      </c>
      <c r="Q1404" s="54" t="s">
        <v>56</v>
      </c>
      <c r="R1404" s="54" t="s">
        <v>55</v>
      </c>
      <c r="AV1404" s="54" t="s">
        <v>47</v>
      </c>
      <c r="AW1404" s="54" t="s">
        <v>9949</v>
      </c>
      <c r="AX1404" s="54" t="s">
        <v>47</v>
      </c>
      <c r="AY1404" s="54" t="s">
        <v>47</v>
      </c>
      <c r="AZ1404" s="54" t="s">
        <v>47</v>
      </c>
    </row>
    <row r="1405" spans="1:52" ht="30" customHeight="1">
      <c r="A1405" s="60" t="s">
        <v>2003</v>
      </c>
      <c r="B1405" s="60" t="s">
        <v>2004</v>
      </c>
      <c r="C1405" s="60" t="s">
        <v>2005</v>
      </c>
      <c r="D1405" s="61">
        <v>0.37</v>
      </c>
      <c r="E1405" s="62"/>
      <c r="F1405" s="63"/>
      <c r="G1405" s="62"/>
      <c r="H1405" s="63"/>
      <c r="I1405" s="62"/>
      <c r="J1405" s="63"/>
      <c r="K1405" s="62"/>
      <c r="L1405" s="63"/>
      <c r="M1405" s="60" t="s">
        <v>2002</v>
      </c>
      <c r="N1405" s="54" t="s">
        <v>8202</v>
      </c>
      <c r="O1405" s="54" t="s">
        <v>9884</v>
      </c>
      <c r="P1405" s="54" t="s">
        <v>56</v>
      </c>
      <c r="Q1405" s="54" t="s">
        <v>56</v>
      </c>
      <c r="R1405" s="54" t="s">
        <v>55</v>
      </c>
      <c r="AV1405" s="54" t="s">
        <v>47</v>
      </c>
      <c r="AW1405" s="54" t="s">
        <v>9950</v>
      </c>
      <c r="AX1405" s="54" t="s">
        <v>47</v>
      </c>
      <c r="AY1405" s="54" t="s">
        <v>47</v>
      </c>
      <c r="AZ1405" s="54" t="s">
        <v>47</v>
      </c>
    </row>
    <row r="1406" spans="1:52" ht="30" customHeight="1">
      <c r="A1406" s="60" t="s">
        <v>2013</v>
      </c>
      <c r="B1406" s="60" t="s">
        <v>1264</v>
      </c>
      <c r="C1406" s="60" t="s">
        <v>1265</v>
      </c>
      <c r="D1406" s="61">
        <v>3.2000000000000001E-2</v>
      </c>
      <c r="E1406" s="62"/>
      <c r="F1406" s="63"/>
      <c r="G1406" s="62"/>
      <c r="H1406" s="63"/>
      <c r="I1406" s="62"/>
      <c r="J1406" s="63"/>
      <c r="K1406" s="62"/>
      <c r="L1406" s="63"/>
      <c r="M1406" s="60" t="s">
        <v>2014</v>
      </c>
      <c r="N1406" s="54" t="s">
        <v>8202</v>
      </c>
      <c r="O1406" s="54" t="s">
        <v>9890</v>
      </c>
      <c r="P1406" s="54" t="s">
        <v>56</v>
      </c>
      <c r="Q1406" s="54" t="s">
        <v>56</v>
      </c>
      <c r="R1406" s="54" t="s">
        <v>55</v>
      </c>
      <c r="AV1406" s="54" t="s">
        <v>47</v>
      </c>
      <c r="AW1406" s="54" t="s">
        <v>9951</v>
      </c>
      <c r="AX1406" s="54" t="s">
        <v>47</v>
      </c>
      <c r="AY1406" s="54" t="s">
        <v>47</v>
      </c>
      <c r="AZ1406" s="54" t="s">
        <v>47</v>
      </c>
    </row>
    <row r="1407" spans="1:52" ht="30" customHeight="1">
      <c r="A1407" s="60" t="s">
        <v>1851</v>
      </c>
      <c r="B1407" s="60" t="s">
        <v>1264</v>
      </c>
      <c r="C1407" s="60" t="s">
        <v>1265</v>
      </c>
      <c r="D1407" s="61">
        <v>0.04</v>
      </c>
      <c r="E1407" s="62"/>
      <c r="F1407" s="63"/>
      <c r="G1407" s="62"/>
      <c r="H1407" s="63"/>
      <c r="I1407" s="62"/>
      <c r="J1407" s="63"/>
      <c r="K1407" s="62"/>
      <c r="L1407" s="63"/>
      <c r="M1407" s="60" t="s">
        <v>1852</v>
      </c>
      <c r="N1407" s="54" t="s">
        <v>8202</v>
      </c>
      <c r="O1407" s="54" t="s">
        <v>9696</v>
      </c>
      <c r="P1407" s="54" t="s">
        <v>56</v>
      </c>
      <c r="Q1407" s="54" t="s">
        <v>56</v>
      </c>
      <c r="R1407" s="54" t="s">
        <v>55</v>
      </c>
      <c r="AV1407" s="54" t="s">
        <v>47</v>
      </c>
      <c r="AW1407" s="54" t="s">
        <v>9952</v>
      </c>
      <c r="AX1407" s="54" t="s">
        <v>47</v>
      </c>
      <c r="AY1407" s="54" t="s">
        <v>47</v>
      </c>
      <c r="AZ1407" s="54" t="s">
        <v>47</v>
      </c>
    </row>
    <row r="1408" spans="1:52" ht="30" customHeight="1">
      <c r="A1408" s="60" t="s">
        <v>2015</v>
      </c>
      <c r="B1408" s="60" t="s">
        <v>1264</v>
      </c>
      <c r="C1408" s="60" t="s">
        <v>1265</v>
      </c>
      <c r="D1408" s="61">
        <v>0.01</v>
      </c>
      <c r="E1408" s="62"/>
      <c r="F1408" s="63"/>
      <c r="G1408" s="62"/>
      <c r="H1408" s="63"/>
      <c r="I1408" s="62"/>
      <c r="J1408" s="63"/>
      <c r="K1408" s="62"/>
      <c r="L1408" s="63"/>
      <c r="M1408" s="60" t="s">
        <v>2016</v>
      </c>
      <c r="N1408" s="54" t="s">
        <v>8202</v>
      </c>
      <c r="O1408" s="54" t="s">
        <v>9893</v>
      </c>
      <c r="P1408" s="54" t="s">
        <v>56</v>
      </c>
      <c r="Q1408" s="54" t="s">
        <v>56</v>
      </c>
      <c r="R1408" s="54" t="s">
        <v>55</v>
      </c>
      <c r="AV1408" s="54" t="s">
        <v>47</v>
      </c>
      <c r="AW1408" s="54" t="s">
        <v>9953</v>
      </c>
      <c r="AX1408" s="54" t="s">
        <v>47</v>
      </c>
      <c r="AY1408" s="54" t="s">
        <v>47</v>
      </c>
      <c r="AZ1408" s="54" t="s">
        <v>47</v>
      </c>
    </row>
    <row r="1409" spans="1:52" ht="30" customHeight="1">
      <c r="A1409" s="60" t="s">
        <v>1267</v>
      </c>
      <c r="B1409" s="60" t="s">
        <v>47</v>
      </c>
      <c r="C1409" s="60" t="s">
        <v>47</v>
      </c>
      <c r="D1409" s="61"/>
      <c r="E1409" s="62"/>
      <c r="F1409" s="63"/>
      <c r="G1409" s="62"/>
      <c r="H1409" s="63"/>
      <c r="I1409" s="62"/>
      <c r="J1409" s="63"/>
      <c r="K1409" s="62"/>
      <c r="L1409" s="63"/>
      <c r="M1409" s="60" t="s">
        <v>47</v>
      </c>
      <c r="N1409" s="54" t="s">
        <v>78</v>
      </c>
      <c r="O1409" s="54" t="s">
        <v>78</v>
      </c>
      <c r="P1409" s="54" t="s">
        <v>47</v>
      </c>
      <c r="Q1409" s="54" t="s">
        <v>47</v>
      </c>
      <c r="R1409" s="54" t="s">
        <v>47</v>
      </c>
      <c r="AV1409" s="54" t="s">
        <v>47</v>
      </c>
      <c r="AW1409" s="54" t="s">
        <v>47</v>
      </c>
      <c r="AX1409" s="54" t="s">
        <v>47</v>
      </c>
      <c r="AY1409" s="54" t="s">
        <v>47</v>
      </c>
      <c r="AZ1409" s="54" t="s">
        <v>47</v>
      </c>
    </row>
    <row r="1410" spans="1:52" ht="30" customHeight="1">
      <c r="A1410" s="61"/>
      <c r="B1410" s="61"/>
      <c r="C1410" s="61"/>
      <c r="D1410" s="61"/>
      <c r="E1410" s="62"/>
      <c r="F1410" s="63"/>
      <c r="G1410" s="62"/>
      <c r="H1410" s="63"/>
      <c r="I1410" s="62"/>
      <c r="J1410" s="63"/>
      <c r="K1410" s="62"/>
      <c r="L1410" s="63"/>
      <c r="M1410" s="61"/>
    </row>
    <row r="1411" spans="1:52" ht="30" customHeight="1">
      <c r="A1411" s="55" t="s">
        <v>2035</v>
      </c>
      <c r="B1411" s="56"/>
      <c r="C1411" s="56"/>
      <c r="D1411" s="56"/>
      <c r="E1411" s="57"/>
      <c r="F1411" s="58"/>
      <c r="G1411" s="57"/>
      <c r="H1411" s="58"/>
      <c r="I1411" s="57"/>
      <c r="J1411" s="58"/>
      <c r="K1411" s="57"/>
      <c r="L1411" s="58"/>
      <c r="M1411" s="59"/>
      <c r="N1411" s="54" t="s">
        <v>8204</v>
      </c>
    </row>
    <row r="1412" spans="1:52" ht="30" customHeight="1">
      <c r="A1412" s="60" t="s">
        <v>2018</v>
      </c>
      <c r="B1412" s="60" t="s">
        <v>2019</v>
      </c>
      <c r="C1412" s="60" t="s">
        <v>71</v>
      </c>
      <c r="D1412" s="61">
        <v>1.05</v>
      </c>
      <c r="E1412" s="62"/>
      <c r="F1412" s="63"/>
      <c r="G1412" s="62"/>
      <c r="H1412" s="63"/>
      <c r="I1412" s="62"/>
      <c r="J1412" s="63"/>
      <c r="K1412" s="62"/>
      <c r="L1412" s="63"/>
      <c r="M1412" s="60" t="s">
        <v>935</v>
      </c>
      <c r="N1412" s="54" t="s">
        <v>8204</v>
      </c>
      <c r="O1412" s="54" t="s">
        <v>9897</v>
      </c>
      <c r="P1412" s="54" t="s">
        <v>56</v>
      </c>
      <c r="Q1412" s="54" t="s">
        <v>56</v>
      </c>
      <c r="R1412" s="54" t="s">
        <v>55</v>
      </c>
      <c r="AV1412" s="54" t="s">
        <v>47</v>
      </c>
      <c r="AW1412" s="54" t="s">
        <v>9954</v>
      </c>
      <c r="AX1412" s="54" t="s">
        <v>47</v>
      </c>
      <c r="AY1412" s="54" t="s">
        <v>47</v>
      </c>
      <c r="AZ1412" s="54" t="s">
        <v>47</v>
      </c>
    </row>
    <row r="1413" spans="1:52" ht="30" customHeight="1">
      <c r="A1413" s="60" t="s">
        <v>2031</v>
      </c>
      <c r="B1413" s="60" t="s">
        <v>2032</v>
      </c>
      <c r="C1413" s="60" t="s">
        <v>2033</v>
      </c>
      <c r="D1413" s="61">
        <v>1</v>
      </c>
      <c r="E1413" s="62"/>
      <c r="F1413" s="63"/>
      <c r="G1413" s="62"/>
      <c r="H1413" s="63"/>
      <c r="I1413" s="62"/>
      <c r="J1413" s="63"/>
      <c r="K1413" s="62"/>
      <c r="L1413" s="63"/>
      <c r="M1413" s="60" t="s">
        <v>157</v>
      </c>
      <c r="N1413" s="54" t="s">
        <v>8204</v>
      </c>
      <c r="O1413" s="54" t="s">
        <v>9944</v>
      </c>
      <c r="P1413" s="54" t="s">
        <v>56</v>
      </c>
      <c r="Q1413" s="54" t="s">
        <v>56</v>
      </c>
      <c r="R1413" s="54" t="s">
        <v>55</v>
      </c>
      <c r="AV1413" s="54" t="s">
        <v>47</v>
      </c>
      <c r="AW1413" s="54" t="s">
        <v>9955</v>
      </c>
      <c r="AX1413" s="54" t="s">
        <v>47</v>
      </c>
      <c r="AY1413" s="54" t="s">
        <v>47</v>
      </c>
      <c r="AZ1413" s="54" t="s">
        <v>47</v>
      </c>
    </row>
    <row r="1414" spans="1:52" ht="30" customHeight="1">
      <c r="A1414" s="60" t="s">
        <v>1992</v>
      </c>
      <c r="B1414" s="60" t="s">
        <v>1993</v>
      </c>
      <c r="C1414" s="60" t="s">
        <v>59</v>
      </c>
      <c r="D1414" s="61">
        <v>10.210000000000001</v>
      </c>
      <c r="E1414" s="62"/>
      <c r="F1414" s="63"/>
      <c r="G1414" s="62"/>
      <c r="H1414" s="63"/>
      <c r="I1414" s="62"/>
      <c r="J1414" s="63"/>
      <c r="K1414" s="62"/>
      <c r="L1414" s="63"/>
      <c r="M1414" s="60" t="s">
        <v>1991</v>
      </c>
      <c r="N1414" s="54" t="s">
        <v>8204</v>
      </c>
      <c r="O1414" s="54" t="s">
        <v>9876</v>
      </c>
      <c r="P1414" s="54" t="s">
        <v>56</v>
      </c>
      <c r="Q1414" s="54" t="s">
        <v>56</v>
      </c>
      <c r="R1414" s="54" t="s">
        <v>55</v>
      </c>
      <c r="AV1414" s="54" t="s">
        <v>47</v>
      </c>
      <c r="AW1414" s="54" t="s">
        <v>9956</v>
      </c>
      <c r="AX1414" s="54" t="s">
        <v>47</v>
      </c>
      <c r="AY1414" s="54" t="s">
        <v>47</v>
      </c>
      <c r="AZ1414" s="54" t="s">
        <v>47</v>
      </c>
    </row>
    <row r="1415" spans="1:52" ht="30" customHeight="1">
      <c r="A1415" s="60" t="s">
        <v>1992</v>
      </c>
      <c r="B1415" s="60" t="s">
        <v>1995</v>
      </c>
      <c r="C1415" s="60" t="s">
        <v>59</v>
      </c>
      <c r="D1415" s="61">
        <v>19.440000000000001</v>
      </c>
      <c r="E1415" s="62"/>
      <c r="F1415" s="63"/>
      <c r="G1415" s="62"/>
      <c r="H1415" s="63"/>
      <c r="I1415" s="62"/>
      <c r="J1415" s="63"/>
      <c r="K1415" s="62"/>
      <c r="L1415" s="63"/>
      <c r="M1415" s="60" t="s">
        <v>1994</v>
      </c>
      <c r="N1415" s="54" t="s">
        <v>8204</v>
      </c>
      <c r="O1415" s="54" t="s">
        <v>9878</v>
      </c>
      <c r="P1415" s="54" t="s">
        <v>56</v>
      </c>
      <c r="Q1415" s="54" t="s">
        <v>56</v>
      </c>
      <c r="R1415" s="54" t="s">
        <v>55</v>
      </c>
      <c r="AV1415" s="54" t="s">
        <v>47</v>
      </c>
      <c r="AW1415" s="54" t="s">
        <v>9957</v>
      </c>
      <c r="AX1415" s="54" t="s">
        <v>47</v>
      </c>
      <c r="AY1415" s="54" t="s">
        <v>47</v>
      </c>
      <c r="AZ1415" s="54" t="s">
        <v>47</v>
      </c>
    </row>
    <row r="1416" spans="1:52" ht="30" customHeight="1">
      <c r="A1416" s="60" t="s">
        <v>1997</v>
      </c>
      <c r="B1416" s="60" t="s">
        <v>1998</v>
      </c>
      <c r="C1416" s="60" t="s">
        <v>53</v>
      </c>
      <c r="D1416" s="61">
        <v>1.05</v>
      </c>
      <c r="E1416" s="62"/>
      <c r="F1416" s="63"/>
      <c r="G1416" s="62"/>
      <c r="H1416" s="63"/>
      <c r="I1416" s="62"/>
      <c r="J1416" s="63"/>
      <c r="K1416" s="62"/>
      <c r="L1416" s="63"/>
      <c r="M1416" s="60" t="s">
        <v>1996</v>
      </c>
      <c r="N1416" s="54" t="s">
        <v>8204</v>
      </c>
      <c r="O1416" s="54" t="s">
        <v>9880</v>
      </c>
      <c r="P1416" s="54" t="s">
        <v>56</v>
      </c>
      <c r="Q1416" s="54" t="s">
        <v>56</v>
      </c>
      <c r="R1416" s="54" t="s">
        <v>55</v>
      </c>
      <c r="AV1416" s="54" t="s">
        <v>47</v>
      </c>
      <c r="AW1416" s="54" t="s">
        <v>9958</v>
      </c>
      <c r="AX1416" s="54" t="s">
        <v>47</v>
      </c>
      <c r="AY1416" s="54" t="s">
        <v>47</v>
      </c>
      <c r="AZ1416" s="54" t="s">
        <v>47</v>
      </c>
    </row>
    <row r="1417" spans="1:52" ht="30" customHeight="1">
      <c r="A1417" s="60" t="s">
        <v>2000</v>
      </c>
      <c r="B1417" s="60" t="s">
        <v>2001</v>
      </c>
      <c r="C1417" s="60" t="s">
        <v>1410</v>
      </c>
      <c r="D1417" s="61">
        <v>0.22</v>
      </c>
      <c r="E1417" s="62"/>
      <c r="F1417" s="63"/>
      <c r="G1417" s="62"/>
      <c r="H1417" s="63"/>
      <c r="I1417" s="62"/>
      <c r="J1417" s="63"/>
      <c r="K1417" s="62"/>
      <c r="L1417" s="63"/>
      <c r="M1417" s="60" t="s">
        <v>1999</v>
      </c>
      <c r="N1417" s="54" t="s">
        <v>8204</v>
      </c>
      <c r="O1417" s="54" t="s">
        <v>9882</v>
      </c>
      <c r="P1417" s="54" t="s">
        <v>56</v>
      </c>
      <c r="Q1417" s="54" t="s">
        <v>56</v>
      </c>
      <c r="R1417" s="54" t="s">
        <v>55</v>
      </c>
      <c r="AV1417" s="54" t="s">
        <v>47</v>
      </c>
      <c r="AW1417" s="54" t="s">
        <v>9959</v>
      </c>
      <c r="AX1417" s="54" t="s">
        <v>47</v>
      </c>
      <c r="AY1417" s="54" t="s">
        <v>47</v>
      </c>
      <c r="AZ1417" s="54" t="s">
        <v>47</v>
      </c>
    </row>
    <row r="1418" spans="1:52" ht="30" customHeight="1">
      <c r="A1418" s="60" t="s">
        <v>2003</v>
      </c>
      <c r="B1418" s="60" t="s">
        <v>2004</v>
      </c>
      <c r="C1418" s="60" t="s">
        <v>2005</v>
      </c>
      <c r="D1418" s="61">
        <v>0.37</v>
      </c>
      <c r="E1418" s="62"/>
      <c r="F1418" s="63"/>
      <c r="G1418" s="62"/>
      <c r="H1418" s="63"/>
      <c r="I1418" s="62"/>
      <c r="J1418" s="63"/>
      <c r="K1418" s="62"/>
      <c r="L1418" s="63"/>
      <c r="M1418" s="60" t="s">
        <v>2002</v>
      </c>
      <c r="N1418" s="54" t="s">
        <v>8204</v>
      </c>
      <c r="O1418" s="54" t="s">
        <v>9884</v>
      </c>
      <c r="P1418" s="54" t="s">
        <v>56</v>
      </c>
      <c r="Q1418" s="54" t="s">
        <v>56</v>
      </c>
      <c r="R1418" s="54" t="s">
        <v>55</v>
      </c>
      <c r="AV1418" s="54" t="s">
        <v>47</v>
      </c>
      <c r="AW1418" s="54" t="s">
        <v>9960</v>
      </c>
      <c r="AX1418" s="54" t="s">
        <v>47</v>
      </c>
      <c r="AY1418" s="54" t="s">
        <v>47</v>
      </c>
      <c r="AZ1418" s="54" t="s">
        <v>47</v>
      </c>
    </row>
    <row r="1419" spans="1:52" ht="30" customHeight="1">
      <c r="A1419" s="60" t="s">
        <v>2013</v>
      </c>
      <c r="B1419" s="60" t="s">
        <v>1264</v>
      </c>
      <c r="C1419" s="60" t="s">
        <v>1265</v>
      </c>
      <c r="D1419" s="61">
        <v>3.2000000000000001E-2</v>
      </c>
      <c r="E1419" s="62"/>
      <c r="F1419" s="63"/>
      <c r="G1419" s="62"/>
      <c r="H1419" s="63"/>
      <c r="I1419" s="62"/>
      <c r="J1419" s="63"/>
      <c r="K1419" s="62"/>
      <c r="L1419" s="63"/>
      <c r="M1419" s="60" t="s">
        <v>2014</v>
      </c>
      <c r="N1419" s="54" t="s">
        <v>8204</v>
      </c>
      <c r="O1419" s="54" t="s">
        <v>9890</v>
      </c>
      <c r="P1419" s="54" t="s">
        <v>56</v>
      </c>
      <c r="Q1419" s="54" t="s">
        <v>56</v>
      </c>
      <c r="R1419" s="54" t="s">
        <v>55</v>
      </c>
      <c r="AV1419" s="54" t="s">
        <v>47</v>
      </c>
      <c r="AW1419" s="54" t="s">
        <v>9961</v>
      </c>
      <c r="AX1419" s="54" t="s">
        <v>47</v>
      </c>
      <c r="AY1419" s="54" t="s">
        <v>47</v>
      </c>
      <c r="AZ1419" s="54" t="s">
        <v>47</v>
      </c>
    </row>
    <row r="1420" spans="1:52" ht="30" customHeight="1">
      <c r="A1420" s="60" t="s">
        <v>1851</v>
      </c>
      <c r="B1420" s="60" t="s">
        <v>1264</v>
      </c>
      <c r="C1420" s="60" t="s">
        <v>1265</v>
      </c>
      <c r="D1420" s="61">
        <v>0.04</v>
      </c>
      <c r="E1420" s="62"/>
      <c r="F1420" s="63"/>
      <c r="G1420" s="62"/>
      <c r="H1420" s="63"/>
      <c r="I1420" s="62"/>
      <c r="J1420" s="63"/>
      <c r="K1420" s="62"/>
      <c r="L1420" s="63"/>
      <c r="M1420" s="60" t="s">
        <v>1852</v>
      </c>
      <c r="N1420" s="54" t="s">
        <v>8204</v>
      </c>
      <c r="O1420" s="54" t="s">
        <v>9696</v>
      </c>
      <c r="P1420" s="54" t="s">
        <v>56</v>
      </c>
      <c r="Q1420" s="54" t="s">
        <v>56</v>
      </c>
      <c r="R1420" s="54" t="s">
        <v>55</v>
      </c>
      <c r="AV1420" s="54" t="s">
        <v>47</v>
      </c>
      <c r="AW1420" s="54" t="s">
        <v>9962</v>
      </c>
      <c r="AX1420" s="54" t="s">
        <v>47</v>
      </c>
      <c r="AY1420" s="54" t="s">
        <v>47</v>
      </c>
      <c r="AZ1420" s="54" t="s">
        <v>47</v>
      </c>
    </row>
    <row r="1421" spans="1:52" ht="30" customHeight="1">
      <c r="A1421" s="60" t="s">
        <v>2015</v>
      </c>
      <c r="B1421" s="60" t="s">
        <v>1264</v>
      </c>
      <c r="C1421" s="60" t="s">
        <v>1265</v>
      </c>
      <c r="D1421" s="61">
        <v>0.01</v>
      </c>
      <c r="E1421" s="62"/>
      <c r="F1421" s="63"/>
      <c r="G1421" s="62"/>
      <c r="H1421" s="63"/>
      <c r="I1421" s="62"/>
      <c r="J1421" s="63"/>
      <c r="K1421" s="62"/>
      <c r="L1421" s="63"/>
      <c r="M1421" s="60" t="s">
        <v>2016</v>
      </c>
      <c r="N1421" s="54" t="s">
        <v>8204</v>
      </c>
      <c r="O1421" s="54" t="s">
        <v>9893</v>
      </c>
      <c r="P1421" s="54" t="s">
        <v>56</v>
      </c>
      <c r="Q1421" s="54" t="s">
        <v>56</v>
      </c>
      <c r="R1421" s="54" t="s">
        <v>55</v>
      </c>
      <c r="AV1421" s="54" t="s">
        <v>47</v>
      </c>
      <c r="AW1421" s="54" t="s">
        <v>9963</v>
      </c>
      <c r="AX1421" s="54" t="s">
        <v>47</v>
      </c>
      <c r="AY1421" s="54" t="s">
        <v>47</v>
      </c>
      <c r="AZ1421" s="54" t="s">
        <v>47</v>
      </c>
    </row>
    <row r="1422" spans="1:52" ht="30" customHeight="1">
      <c r="A1422" s="60" t="s">
        <v>1267</v>
      </c>
      <c r="B1422" s="60" t="s">
        <v>47</v>
      </c>
      <c r="C1422" s="60" t="s">
        <v>47</v>
      </c>
      <c r="D1422" s="61"/>
      <c r="E1422" s="62"/>
      <c r="F1422" s="63"/>
      <c r="G1422" s="62"/>
      <c r="H1422" s="63"/>
      <c r="I1422" s="62"/>
      <c r="J1422" s="63"/>
      <c r="K1422" s="62"/>
      <c r="L1422" s="63"/>
      <c r="M1422" s="60" t="s">
        <v>47</v>
      </c>
      <c r="N1422" s="54" t="s">
        <v>78</v>
      </c>
      <c r="O1422" s="54" t="s">
        <v>78</v>
      </c>
      <c r="P1422" s="54" t="s">
        <v>47</v>
      </c>
      <c r="Q1422" s="54" t="s">
        <v>47</v>
      </c>
      <c r="R1422" s="54" t="s">
        <v>47</v>
      </c>
      <c r="AV1422" s="54" t="s">
        <v>47</v>
      </c>
      <c r="AW1422" s="54" t="s">
        <v>47</v>
      </c>
      <c r="AX1422" s="54" t="s">
        <v>47</v>
      </c>
      <c r="AY1422" s="54" t="s">
        <v>47</v>
      </c>
      <c r="AZ1422" s="54" t="s">
        <v>47</v>
      </c>
    </row>
    <row r="1423" spans="1:52" ht="30" customHeight="1">
      <c r="A1423" s="61"/>
      <c r="B1423" s="61"/>
      <c r="C1423" s="61"/>
      <c r="D1423" s="61"/>
      <c r="E1423" s="62"/>
      <c r="F1423" s="63"/>
      <c r="G1423" s="62"/>
      <c r="H1423" s="63"/>
      <c r="I1423" s="62"/>
      <c r="J1423" s="63"/>
      <c r="K1423" s="62"/>
      <c r="L1423" s="63"/>
      <c r="M1423" s="61"/>
    </row>
    <row r="1424" spans="1:52" ht="30" customHeight="1">
      <c r="A1424" s="55" t="s">
        <v>2036</v>
      </c>
      <c r="B1424" s="56"/>
      <c r="C1424" s="56"/>
      <c r="D1424" s="56"/>
      <c r="E1424" s="57"/>
      <c r="F1424" s="58"/>
      <c r="G1424" s="57"/>
      <c r="H1424" s="58"/>
      <c r="I1424" s="57"/>
      <c r="J1424" s="58"/>
      <c r="K1424" s="57"/>
      <c r="L1424" s="58"/>
      <c r="M1424" s="59"/>
      <c r="N1424" s="54" t="s">
        <v>8206</v>
      </c>
    </row>
    <row r="1425" spans="1:52" ht="30" customHeight="1">
      <c r="A1425" s="60" t="s">
        <v>2037</v>
      </c>
      <c r="B1425" s="60" t="s">
        <v>2038</v>
      </c>
      <c r="C1425" s="60" t="s">
        <v>53</v>
      </c>
      <c r="D1425" s="61">
        <v>3.8336999999999999</v>
      </c>
      <c r="E1425" s="62"/>
      <c r="F1425" s="63"/>
      <c r="G1425" s="62"/>
      <c r="H1425" s="63"/>
      <c r="I1425" s="62"/>
      <c r="J1425" s="63"/>
      <c r="K1425" s="62"/>
      <c r="L1425" s="63"/>
      <c r="M1425" s="60" t="s">
        <v>2039</v>
      </c>
      <c r="N1425" s="54" t="s">
        <v>8206</v>
      </c>
      <c r="O1425" s="54" t="s">
        <v>8981</v>
      </c>
      <c r="P1425" s="54" t="s">
        <v>55</v>
      </c>
      <c r="Q1425" s="54" t="s">
        <v>56</v>
      </c>
      <c r="R1425" s="54" t="s">
        <v>56</v>
      </c>
      <c r="AV1425" s="54" t="s">
        <v>47</v>
      </c>
      <c r="AW1425" s="54" t="s">
        <v>9964</v>
      </c>
      <c r="AX1425" s="54" t="s">
        <v>47</v>
      </c>
      <c r="AY1425" s="54" t="s">
        <v>47</v>
      </c>
      <c r="AZ1425" s="54" t="s">
        <v>47</v>
      </c>
    </row>
    <row r="1426" spans="1:52" ht="30" customHeight="1">
      <c r="A1426" s="60" t="s">
        <v>2040</v>
      </c>
      <c r="B1426" s="60" t="s">
        <v>2041</v>
      </c>
      <c r="C1426" s="60" t="s">
        <v>53</v>
      </c>
      <c r="D1426" s="61">
        <v>2.6656</v>
      </c>
      <c r="E1426" s="62"/>
      <c r="F1426" s="63"/>
      <c r="G1426" s="62"/>
      <c r="H1426" s="63"/>
      <c r="I1426" s="62"/>
      <c r="J1426" s="63"/>
      <c r="K1426" s="62"/>
      <c r="L1426" s="63"/>
      <c r="M1426" s="60" t="s">
        <v>2042</v>
      </c>
      <c r="N1426" s="54" t="s">
        <v>8206</v>
      </c>
      <c r="O1426" s="54" t="s">
        <v>8982</v>
      </c>
      <c r="P1426" s="54" t="s">
        <v>55</v>
      </c>
      <c r="Q1426" s="54" t="s">
        <v>56</v>
      </c>
      <c r="R1426" s="54" t="s">
        <v>56</v>
      </c>
      <c r="AV1426" s="54" t="s">
        <v>47</v>
      </c>
      <c r="AW1426" s="54" t="s">
        <v>9965</v>
      </c>
      <c r="AX1426" s="54" t="s">
        <v>47</v>
      </c>
      <c r="AY1426" s="54" t="s">
        <v>47</v>
      </c>
      <c r="AZ1426" s="54" t="s">
        <v>47</v>
      </c>
    </row>
    <row r="1427" spans="1:52" ht="30" customHeight="1">
      <c r="A1427" s="60" t="s">
        <v>1267</v>
      </c>
      <c r="B1427" s="60" t="s">
        <v>47</v>
      </c>
      <c r="C1427" s="60" t="s">
        <v>47</v>
      </c>
      <c r="D1427" s="61"/>
      <c r="E1427" s="62"/>
      <c r="F1427" s="63"/>
      <c r="G1427" s="62"/>
      <c r="H1427" s="63"/>
      <c r="I1427" s="62"/>
      <c r="J1427" s="63"/>
      <c r="K1427" s="62"/>
      <c r="L1427" s="63"/>
      <c r="M1427" s="60" t="s">
        <v>47</v>
      </c>
      <c r="N1427" s="54" t="s">
        <v>78</v>
      </c>
      <c r="O1427" s="54" t="s">
        <v>78</v>
      </c>
      <c r="P1427" s="54" t="s">
        <v>47</v>
      </c>
      <c r="Q1427" s="54" t="s">
        <v>47</v>
      </c>
      <c r="R1427" s="54" t="s">
        <v>47</v>
      </c>
      <c r="AV1427" s="54" t="s">
        <v>47</v>
      </c>
      <c r="AW1427" s="54" t="s">
        <v>47</v>
      </c>
      <c r="AX1427" s="54" t="s">
        <v>47</v>
      </c>
      <c r="AY1427" s="54" t="s">
        <v>47</v>
      </c>
      <c r="AZ1427" s="54" t="s">
        <v>47</v>
      </c>
    </row>
    <row r="1428" spans="1:52" ht="30" customHeight="1">
      <c r="A1428" s="61"/>
      <c r="B1428" s="61"/>
      <c r="C1428" s="61"/>
      <c r="D1428" s="61"/>
      <c r="E1428" s="62"/>
      <c r="F1428" s="63"/>
      <c r="G1428" s="62"/>
      <c r="H1428" s="63"/>
      <c r="I1428" s="62"/>
      <c r="J1428" s="63"/>
      <c r="K1428" s="62"/>
      <c r="L1428" s="63"/>
      <c r="M1428" s="61"/>
    </row>
    <row r="1429" spans="1:52" ht="30" customHeight="1">
      <c r="A1429" s="55" t="s">
        <v>2043</v>
      </c>
      <c r="B1429" s="56"/>
      <c r="C1429" s="56"/>
      <c r="D1429" s="56"/>
      <c r="E1429" s="57"/>
      <c r="F1429" s="58"/>
      <c r="G1429" s="57"/>
      <c r="H1429" s="58"/>
      <c r="I1429" s="57"/>
      <c r="J1429" s="58"/>
      <c r="K1429" s="57"/>
      <c r="L1429" s="58"/>
      <c r="M1429" s="59"/>
      <c r="N1429" s="54" t="s">
        <v>8208</v>
      </c>
    </row>
    <row r="1430" spans="1:52" ht="30" customHeight="1">
      <c r="A1430" s="60" t="s">
        <v>2037</v>
      </c>
      <c r="B1430" s="60" t="s">
        <v>2038</v>
      </c>
      <c r="C1430" s="60" t="s">
        <v>53</v>
      </c>
      <c r="D1430" s="61">
        <v>3.9134000000000002</v>
      </c>
      <c r="E1430" s="62"/>
      <c r="F1430" s="63"/>
      <c r="G1430" s="62"/>
      <c r="H1430" s="63"/>
      <c r="I1430" s="62"/>
      <c r="J1430" s="63"/>
      <c r="K1430" s="62"/>
      <c r="L1430" s="63"/>
      <c r="M1430" s="60" t="s">
        <v>2039</v>
      </c>
      <c r="N1430" s="54" t="s">
        <v>8208</v>
      </c>
      <c r="O1430" s="54" t="s">
        <v>8981</v>
      </c>
      <c r="P1430" s="54" t="s">
        <v>55</v>
      </c>
      <c r="Q1430" s="54" t="s">
        <v>56</v>
      </c>
      <c r="R1430" s="54" t="s">
        <v>56</v>
      </c>
      <c r="AV1430" s="54" t="s">
        <v>47</v>
      </c>
      <c r="AW1430" s="54" t="s">
        <v>9966</v>
      </c>
      <c r="AX1430" s="54" t="s">
        <v>47</v>
      </c>
      <c r="AY1430" s="54" t="s">
        <v>47</v>
      </c>
      <c r="AZ1430" s="54" t="s">
        <v>47</v>
      </c>
    </row>
    <row r="1431" spans="1:52" ht="30" customHeight="1">
      <c r="A1431" s="60" t="s">
        <v>2040</v>
      </c>
      <c r="B1431" s="60" t="s">
        <v>2041</v>
      </c>
      <c r="C1431" s="60" t="s">
        <v>53</v>
      </c>
      <c r="D1431" s="61">
        <v>2.7814999999999999</v>
      </c>
      <c r="E1431" s="62"/>
      <c r="F1431" s="63"/>
      <c r="G1431" s="62"/>
      <c r="H1431" s="63"/>
      <c r="I1431" s="62"/>
      <c r="J1431" s="63"/>
      <c r="K1431" s="62"/>
      <c r="L1431" s="63"/>
      <c r="M1431" s="60" t="s">
        <v>2042</v>
      </c>
      <c r="N1431" s="54" t="s">
        <v>8208</v>
      </c>
      <c r="O1431" s="54" t="s">
        <v>8982</v>
      </c>
      <c r="P1431" s="54" t="s">
        <v>55</v>
      </c>
      <c r="Q1431" s="54" t="s">
        <v>56</v>
      </c>
      <c r="R1431" s="54" t="s">
        <v>56</v>
      </c>
      <c r="AV1431" s="54" t="s">
        <v>47</v>
      </c>
      <c r="AW1431" s="54" t="s">
        <v>9967</v>
      </c>
      <c r="AX1431" s="54" t="s">
        <v>47</v>
      </c>
      <c r="AY1431" s="54" t="s">
        <v>47</v>
      </c>
      <c r="AZ1431" s="54" t="s">
        <v>47</v>
      </c>
    </row>
    <row r="1432" spans="1:52" ht="30" customHeight="1">
      <c r="A1432" s="60" t="s">
        <v>1267</v>
      </c>
      <c r="B1432" s="60" t="s">
        <v>47</v>
      </c>
      <c r="C1432" s="60" t="s">
        <v>47</v>
      </c>
      <c r="D1432" s="61"/>
      <c r="E1432" s="62"/>
      <c r="F1432" s="63"/>
      <c r="G1432" s="62"/>
      <c r="H1432" s="63"/>
      <c r="I1432" s="62"/>
      <c r="J1432" s="63"/>
      <c r="K1432" s="62"/>
      <c r="L1432" s="63"/>
      <c r="M1432" s="60" t="s">
        <v>47</v>
      </c>
      <c r="N1432" s="54" t="s">
        <v>78</v>
      </c>
      <c r="O1432" s="54" t="s">
        <v>78</v>
      </c>
      <c r="P1432" s="54" t="s">
        <v>47</v>
      </c>
      <c r="Q1432" s="54" t="s">
        <v>47</v>
      </c>
      <c r="R1432" s="54" t="s">
        <v>47</v>
      </c>
      <c r="AV1432" s="54" t="s">
        <v>47</v>
      </c>
      <c r="AW1432" s="54" t="s">
        <v>47</v>
      </c>
      <c r="AX1432" s="54" t="s">
        <v>47</v>
      </c>
      <c r="AY1432" s="54" t="s">
        <v>47</v>
      </c>
      <c r="AZ1432" s="54" t="s">
        <v>47</v>
      </c>
    </row>
    <row r="1433" spans="1:52" ht="30" customHeight="1">
      <c r="A1433" s="61"/>
      <c r="B1433" s="61"/>
      <c r="C1433" s="61"/>
      <c r="D1433" s="61"/>
      <c r="E1433" s="62"/>
      <c r="F1433" s="63"/>
      <c r="G1433" s="62"/>
      <c r="H1433" s="63"/>
      <c r="I1433" s="62"/>
      <c r="J1433" s="63"/>
      <c r="K1433" s="62"/>
      <c r="L1433" s="63"/>
      <c r="M1433" s="61"/>
    </row>
    <row r="1434" spans="1:52" ht="30" customHeight="1">
      <c r="A1434" s="55" t="s">
        <v>2044</v>
      </c>
      <c r="B1434" s="56"/>
      <c r="C1434" s="56"/>
      <c r="D1434" s="56"/>
      <c r="E1434" s="57"/>
      <c r="F1434" s="58"/>
      <c r="G1434" s="57"/>
      <c r="H1434" s="58"/>
      <c r="I1434" s="57"/>
      <c r="J1434" s="58"/>
      <c r="K1434" s="57"/>
      <c r="L1434" s="58"/>
      <c r="M1434" s="59"/>
      <c r="N1434" s="54" t="s">
        <v>8210</v>
      </c>
    </row>
    <row r="1435" spans="1:52" ht="30" customHeight="1">
      <c r="A1435" s="60" t="s">
        <v>2037</v>
      </c>
      <c r="B1435" s="60" t="s">
        <v>2038</v>
      </c>
      <c r="C1435" s="60" t="s">
        <v>53</v>
      </c>
      <c r="D1435" s="61">
        <v>4.1670999999999996</v>
      </c>
      <c r="E1435" s="62"/>
      <c r="F1435" s="63"/>
      <c r="G1435" s="62"/>
      <c r="H1435" s="63"/>
      <c r="I1435" s="62"/>
      <c r="J1435" s="63"/>
      <c r="K1435" s="62"/>
      <c r="L1435" s="63"/>
      <c r="M1435" s="60" t="s">
        <v>2039</v>
      </c>
      <c r="N1435" s="54" t="s">
        <v>8210</v>
      </c>
      <c r="O1435" s="54" t="s">
        <v>8981</v>
      </c>
      <c r="P1435" s="54" t="s">
        <v>55</v>
      </c>
      <c r="Q1435" s="54" t="s">
        <v>56</v>
      </c>
      <c r="R1435" s="54" t="s">
        <v>56</v>
      </c>
      <c r="AV1435" s="54" t="s">
        <v>47</v>
      </c>
      <c r="AW1435" s="54" t="s">
        <v>9968</v>
      </c>
      <c r="AX1435" s="54" t="s">
        <v>47</v>
      </c>
      <c r="AY1435" s="54" t="s">
        <v>47</v>
      </c>
      <c r="AZ1435" s="54" t="s">
        <v>47</v>
      </c>
    </row>
    <row r="1436" spans="1:52" ht="30" customHeight="1">
      <c r="A1436" s="60" t="s">
        <v>2045</v>
      </c>
      <c r="B1436" s="60" t="s">
        <v>2046</v>
      </c>
      <c r="C1436" s="60" t="s">
        <v>71</v>
      </c>
      <c r="D1436" s="61">
        <v>2.73</v>
      </c>
      <c r="E1436" s="62"/>
      <c r="F1436" s="63"/>
      <c r="G1436" s="62"/>
      <c r="H1436" s="63"/>
      <c r="I1436" s="62"/>
      <c r="J1436" s="63"/>
      <c r="K1436" s="62"/>
      <c r="L1436" s="63"/>
      <c r="M1436" s="60" t="s">
        <v>2047</v>
      </c>
      <c r="N1436" s="54" t="s">
        <v>8210</v>
      </c>
      <c r="O1436" s="54" t="s">
        <v>9969</v>
      </c>
      <c r="P1436" s="54" t="s">
        <v>56</v>
      </c>
      <c r="Q1436" s="54" t="s">
        <v>56</v>
      </c>
      <c r="R1436" s="54" t="s">
        <v>55</v>
      </c>
      <c r="AV1436" s="54" t="s">
        <v>47</v>
      </c>
      <c r="AW1436" s="54" t="s">
        <v>9970</v>
      </c>
      <c r="AX1436" s="54" t="s">
        <v>47</v>
      </c>
      <c r="AY1436" s="54" t="s">
        <v>47</v>
      </c>
      <c r="AZ1436" s="54" t="s">
        <v>47</v>
      </c>
    </row>
    <row r="1437" spans="1:52" ht="30" customHeight="1">
      <c r="A1437" s="60" t="s">
        <v>2048</v>
      </c>
      <c r="B1437" s="60" t="s">
        <v>2049</v>
      </c>
      <c r="C1437" s="60" t="s">
        <v>71</v>
      </c>
      <c r="D1437" s="61">
        <v>1.3</v>
      </c>
      <c r="E1437" s="62"/>
      <c r="F1437" s="63"/>
      <c r="G1437" s="62"/>
      <c r="H1437" s="63"/>
      <c r="I1437" s="62"/>
      <c r="J1437" s="63"/>
      <c r="K1437" s="62"/>
      <c r="L1437" s="63"/>
      <c r="M1437" s="60" t="s">
        <v>2050</v>
      </c>
      <c r="N1437" s="54" t="s">
        <v>8210</v>
      </c>
      <c r="O1437" s="54" t="s">
        <v>8965</v>
      </c>
      <c r="P1437" s="54" t="s">
        <v>55</v>
      </c>
      <c r="Q1437" s="54" t="s">
        <v>56</v>
      </c>
      <c r="R1437" s="54" t="s">
        <v>56</v>
      </c>
      <c r="AV1437" s="54" t="s">
        <v>47</v>
      </c>
      <c r="AW1437" s="54" t="s">
        <v>9971</v>
      </c>
      <c r="AX1437" s="54" t="s">
        <v>47</v>
      </c>
      <c r="AY1437" s="54" t="s">
        <v>47</v>
      </c>
      <c r="AZ1437" s="54" t="s">
        <v>47</v>
      </c>
    </row>
    <row r="1438" spans="1:52" ht="30" customHeight="1">
      <c r="A1438" s="60" t="s">
        <v>1267</v>
      </c>
      <c r="B1438" s="60" t="s">
        <v>47</v>
      </c>
      <c r="C1438" s="60" t="s">
        <v>47</v>
      </c>
      <c r="D1438" s="61"/>
      <c r="E1438" s="62"/>
      <c r="F1438" s="63"/>
      <c r="G1438" s="62"/>
      <c r="H1438" s="63"/>
      <c r="I1438" s="62"/>
      <c r="J1438" s="63"/>
      <c r="K1438" s="62"/>
      <c r="L1438" s="63"/>
      <c r="M1438" s="60" t="s">
        <v>47</v>
      </c>
      <c r="N1438" s="54" t="s">
        <v>78</v>
      </c>
      <c r="O1438" s="54" t="s">
        <v>78</v>
      </c>
      <c r="P1438" s="54" t="s">
        <v>47</v>
      </c>
      <c r="Q1438" s="54" t="s">
        <v>47</v>
      </c>
      <c r="R1438" s="54" t="s">
        <v>47</v>
      </c>
      <c r="AV1438" s="54" t="s">
        <v>47</v>
      </c>
      <c r="AW1438" s="54" t="s">
        <v>47</v>
      </c>
      <c r="AX1438" s="54" t="s">
        <v>47</v>
      </c>
      <c r="AY1438" s="54" t="s">
        <v>47</v>
      </c>
      <c r="AZ1438" s="54" t="s">
        <v>47</v>
      </c>
    </row>
    <row r="1439" spans="1:52" ht="30" customHeight="1">
      <c r="A1439" s="61"/>
      <c r="B1439" s="61"/>
      <c r="C1439" s="61"/>
      <c r="D1439" s="61"/>
      <c r="E1439" s="62"/>
      <c r="F1439" s="63"/>
      <c r="G1439" s="62"/>
      <c r="H1439" s="63"/>
      <c r="I1439" s="62"/>
      <c r="J1439" s="63"/>
      <c r="K1439" s="62"/>
      <c r="L1439" s="63"/>
      <c r="M1439" s="61"/>
    </row>
    <row r="1440" spans="1:52" ht="30" customHeight="1">
      <c r="A1440" s="55" t="s">
        <v>2051</v>
      </c>
      <c r="B1440" s="56"/>
      <c r="C1440" s="56"/>
      <c r="D1440" s="56"/>
      <c r="E1440" s="57"/>
      <c r="F1440" s="58"/>
      <c r="G1440" s="57"/>
      <c r="H1440" s="58"/>
      <c r="I1440" s="57"/>
      <c r="J1440" s="58"/>
      <c r="K1440" s="57"/>
      <c r="L1440" s="58"/>
      <c r="M1440" s="59"/>
      <c r="N1440" s="54" t="s">
        <v>8212</v>
      </c>
    </row>
    <row r="1441" spans="1:52" ht="30" customHeight="1">
      <c r="A1441" s="60" t="s">
        <v>2037</v>
      </c>
      <c r="B1441" s="60" t="s">
        <v>2038</v>
      </c>
      <c r="C1441" s="60" t="s">
        <v>53</v>
      </c>
      <c r="D1441" s="61">
        <v>2.6110000000000002</v>
      </c>
      <c r="E1441" s="62"/>
      <c r="F1441" s="63"/>
      <c r="G1441" s="62"/>
      <c r="H1441" s="63"/>
      <c r="I1441" s="62"/>
      <c r="J1441" s="63"/>
      <c r="K1441" s="62"/>
      <c r="L1441" s="63"/>
      <c r="M1441" s="60" t="s">
        <v>2039</v>
      </c>
      <c r="N1441" s="54" t="s">
        <v>8212</v>
      </c>
      <c r="O1441" s="54" t="s">
        <v>8981</v>
      </c>
      <c r="P1441" s="54" t="s">
        <v>55</v>
      </c>
      <c r="Q1441" s="54" t="s">
        <v>56</v>
      </c>
      <c r="R1441" s="54" t="s">
        <v>56</v>
      </c>
      <c r="AV1441" s="54" t="s">
        <v>47</v>
      </c>
      <c r="AW1441" s="54" t="s">
        <v>9972</v>
      </c>
      <c r="AX1441" s="54" t="s">
        <v>47</v>
      </c>
      <c r="AY1441" s="54" t="s">
        <v>47</v>
      </c>
      <c r="AZ1441" s="54" t="s">
        <v>47</v>
      </c>
    </row>
    <row r="1442" spans="1:52" ht="30" customHeight="1">
      <c r="A1442" s="60" t="s">
        <v>2045</v>
      </c>
      <c r="B1442" s="60" t="s">
        <v>2046</v>
      </c>
      <c r="C1442" s="60" t="s">
        <v>71</v>
      </c>
      <c r="D1442" s="61">
        <v>1.155</v>
      </c>
      <c r="E1442" s="62"/>
      <c r="F1442" s="63"/>
      <c r="G1442" s="62"/>
      <c r="H1442" s="63"/>
      <c r="I1442" s="62"/>
      <c r="J1442" s="63"/>
      <c r="K1442" s="62"/>
      <c r="L1442" s="63"/>
      <c r="M1442" s="60" t="s">
        <v>2047</v>
      </c>
      <c r="N1442" s="54" t="s">
        <v>8212</v>
      </c>
      <c r="O1442" s="54" t="s">
        <v>9969</v>
      </c>
      <c r="P1442" s="54" t="s">
        <v>56</v>
      </c>
      <c r="Q1442" s="54" t="s">
        <v>56</v>
      </c>
      <c r="R1442" s="54" t="s">
        <v>55</v>
      </c>
      <c r="AV1442" s="54" t="s">
        <v>47</v>
      </c>
      <c r="AW1442" s="54" t="s">
        <v>9973</v>
      </c>
      <c r="AX1442" s="54" t="s">
        <v>47</v>
      </c>
      <c r="AY1442" s="54" t="s">
        <v>47</v>
      </c>
      <c r="AZ1442" s="54" t="s">
        <v>47</v>
      </c>
    </row>
    <row r="1443" spans="1:52" ht="30" customHeight="1">
      <c r="A1443" s="60" t="s">
        <v>2048</v>
      </c>
      <c r="B1443" s="60" t="s">
        <v>2049</v>
      </c>
      <c r="C1443" s="60" t="s">
        <v>71</v>
      </c>
      <c r="D1443" s="61">
        <v>0.55000000000000004</v>
      </c>
      <c r="E1443" s="62"/>
      <c r="F1443" s="63"/>
      <c r="G1443" s="62"/>
      <c r="H1443" s="63"/>
      <c r="I1443" s="62"/>
      <c r="J1443" s="63"/>
      <c r="K1443" s="62"/>
      <c r="L1443" s="63"/>
      <c r="M1443" s="60" t="s">
        <v>2050</v>
      </c>
      <c r="N1443" s="54" t="s">
        <v>8212</v>
      </c>
      <c r="O1443" s="54" t="s">
        <v>8965</v>
      </c>
      <c r="P1443" s="54" t="s">
        <v>55</v>
      </c>
      <c r="Q1443" s="54" t="s">
        <v>56</v>
      </c>
      <c r="R1443" s="54" t="s">
        <v>56</v>
      </c>
      <c r="AV1443" s="54" t="s">
        <v>47</v>
      </c>
      <c r="AW1443" s="54" t="s">
        <v>9974</v>
      </c>
      <c r="AX1443" s="54" t="s">
        <v>47</v>
      </c>
      <c r="AY1443" s="54" t="s">
        <v>47</v>
      </c>
      <c r="AZ1443" s="54" t="s">
        <v>47</v>
      </c>
    </row>
    <row r="1444" spans="1:52" ht="30" customHeight="1">
      <c r="A1444" s="60" t="s">
        <v>1267</v>
      </c>
      <c r="B1444" s="60" t="s">
        <v>47</v>
      </c>
      <c r="C1444" s="60" t="s">
        <v>47</v>
      </c>
      <c r="D1444" s="61"/>
      <c r="E1444" s="62"/>
      <c r="F1444" s="63"/>
      <c r="G1444" s="62"/>
      <c r="H1444" s="63"/>
      <c r="I1444" s="62"/>
      <c r="J1444" s="63"/>
      <c r="K1444" s="62"/>
      <c r="L1444" s="63"/>
      <c r="M1444" s="60" t="s">
        <v>47</v>
      </c>
      <c r="N1444" s="54" t="s">
        <v>78</v>
      </c>
      <c r="O1444" s="54" t="s">
        <v>78</v>
      </c>
      <c r="P1444" s="54" t="s">
        <v>47</v>
      </c>
      <c r="Q1444" s="54" t="s">
        <v>47</v>
      </c>
      <c r="R1444" s="54" t="s">
        <v>47</v>
      </c>
      <c r="AV1444" s="54" t="s">
        <v>47</v>
      </c>
      <c r="AW1444" s="54" t="s">
        <v>47</v>
      </c>
      <c r="AX1444" s="54" t="s">
        <v>47</v>
      </c>
      <c r="AY1444" s="54" t="s">
        <v>47</v>
      </c>
      <c r="AZ1444" s="54" t="s">
        <v>47</v>
      </c>
    </row>
    <row r="1445" spans="1:52" ht="30" customHeight="1">
      <c r="A1445" s="61"/>
      <c r="B1445" s="61"/>
      <c r="C1445" s="61"/>
      <c r="D1445" s="61"/>
      <c r="E1445" s="62"/>
      <c r="F1445" s="63"/>
      <c r="G1445" s="62"/>
      <c r="H1445" s="63"/>
      <c r="I1445" s="62"/>
      <c r="J1445" s="63"/>
      <c r="K1445" s="62"/>
      <c r="L1445" s="63"/>
      <c r="M1445" s="61"/>
    </row>
    <row r="1446" spans="1:52" ht="30" customHeight="1">
      <c r="A1446" s="55" t="s">
        <v>2052</v>
      </c>
      <c r="B1446" s="56"/>
      <c r="C1446" s="56"/>
      <c r="D1446" s="56"/>
      <c r="E1446" s="57"/>
      <c r="F1446" s="58"/>
      <c r="G1446" s="57"/>
      <c r="H1446" s="58"/>
      <c r="I1446" s="57"/>
      <c r="J1446" s="58"/>
      <c r="K1446" s="57"/>
      <c r="L1446" s="58"/>
      <c r="M1446" s="59"/>
      <c r="N1446" s="54" t="s">
        <v>8190</v>
      </c>
    </row>
    <row r="1447" spans="1:52" ht="30" customHeight="1">
      <c r="A1447" s="60" t="s">
        <v>2053</v>
      </c>
      <c r="B1447" s="60" t="s">
        <v>2054</v>
      </c>
      <c r="C1447" s="60" t="s">
        <v>71</v>
      </c>
      <c r="D1447" s="61">
        <v>1</v>
      </c>
      <c r="E1447" s="62"/>
      <c r="F1447" s="63"/>
      <c r="G1447" s="62"/>
      <c r="H1447" s="63"/>
      <c r="I1447" s="62"/>
      <c r="J1447" s="63"/>
      <c r="K1447" s="62"/>
      <c r="L1447" s="63"/>
      <c r="M1447" s="60" t="s">
        <v>362</v>
      </c>
      <c r="N1447" s="54" t="s">
        <v>8190</v>
      </c>
      <c r="O1447" s="54" t="s">
        <v>9975</v>
      </c>
      <c r="P1447" s="54" t="s">
        <v>56</v>
      </c>
      <c r="Q1447" s="54" t="s">
        <v>56</v>
      </c>
      <c r="R1447" s="54" t="s">
        <v>55</v>
      </c>
      <c r="AV1447" s="54" t="s">
        <v>47</v>
      </c>
      <c r="AW1447" s="54" t="s">
        <v>9976</v>
      </c>
      <c r="AX1447" s="54" t="s">
        <v>47</v>
      </c>
      <c r="AY1447" s="54" t="s">
        <v>47</v>
      </c>
      <c r="AZ1447" s="54" t="s">
        <v>47</v>
      </c>
    </row>
    <row r="1448" spans="1:52" ht="30" customHeight="1">
      <c r="A1448" s="60" t="s">
        <v>1267</v>
      </c>
      <c r="B1448" s="60" t="s">
        <v>47</v>
      </c>
      <c r="C1448" s="60" t="s">
        <v>47</v>
      </c>
      <c r="D1448" s="61"/>
      <c r="E1448" s="62"/>
      <c r="F1448" s="63"/>
      <c r="G1448" s="62"/>
      <c r="H1448" s="63"/>
      <c r="I1448" s="62"/>
      <c r="J1448" s="63"/>
      <c r="K1448" s="62"/>
      <c r="L1448" s="63"/>
      <c r="M1448" s="60" t="s">
        <v>47</v>
      </c>
      <c r="N1448" s="54" t="s">
        <v>78</v>
      </c>
      <c r="O1448" s="54" t="s">
        <v>78</v>
      </c>
      <c r="P1448" s="54" t="s">
        <v>47</v>
      </c>
      <c r="Q1448" s="54" t="s">
        <v>47</v>
      </c>
      <c r="R1448" s="54" t="s">
        <v>47</v>
      </c>
      <c r="AV1448" s="54" t="s">
        <v>47</v>
      </c>
      <c r="AW1448" s="54" t="s">
        <v>47</v>
      </c>
      <c r="AX1448" s="54" t="s">
        <v>47</v>
      </c>
      <c r="AY1448" s="54" t="s">
        <v>47</v>
      </c>
      <c r="AZ1448" s="54" t="s">
        <v>47</v>
      </c>
    </row>
    <row r="1449" spans="1:52" ht="30" customHeight="1">
      <c r="A1449" s="61"/>
      <c r="B1449" s="61"/>
      <c r="C1449" s="61"/>
      <c r="D1449" s="61"/>
      <c r="E1449" s="62"/>
      <c r="F1449" s="63"/>
      <c r="G1449" s="62"/>
      <c r="H1449" s="63"/>
      <c r="I1449" s="62"/>
      <c r="J1449" s="63"/>
      <c r="K1449" s="62"/>
      <c r="L1449" s="63"/>
      <c r="M1449" s="61"/>
    </row>
    <row r="1450" spans="1:52" ht="30" customHeight="1">
      <c r="A1450" s="55" t="s">
        <v>2056</v>
      </c>
      <c r="B1450" s="56"/>
      <c r="C1450" s="56"/>
      <c r="D1450" s="56"/>
      <c r="E1450" s="57"/>
      <c r="F1450" s="58"/>
      <c r="G1450" s="57"/>
      <c r="H1450" s="58"/>
      <c r="I1450" s="57"/>
      <c r="J1450" s="58"/>
      <c r="K1450" s="57"/>
      <c r="L1450" s="58"/>
      <c r="M1450" s="59"/>
      <c r="N1450" s="54" t="s">
        <v>8904</v>
      </c>
    </row>
    <row r="1451" spans="1:52" ht="30" customHeight="1">
      <c r="A1451" s="60" t="s">
        <v>2060</v>
      </c>
      <c r="B1451" s="60" t="s">
        <v>2061</v>
      </c>
      <c r="C1451" s="60" t="s">
        <v>53</v>
      </c>
      <c r="D1451" s="61">
        <v>2.2574999999999998</v>
      </c>
      <c r="E1451" s="62"/>
      <c r="F1451" s="63"/>
      <c r="G1451" s="62"/>
      <c r="H1451" s="63"/>
      <c r="I1451" s="62"/>
      <c r="J1451" s="63"/>
      <c r="K1451" s="62"/>
      <c r="L1451" s="63"/>
      <c r="M1451" s="60" t="s">
        <v>2062</v>
      </c>
      <c r="N1451" s="54" t="s">
        <v>8904</v>
      </c>
      <c r="O1451" s="54" t="s">
        <v>9977</v>
      </c>
      <c r="P1451" s="54" t="s">
        <v>56</v>
      </c>
      <c r="Q1451" s="54" t="s">
        <v>56</v>
      </c>
      <c r="R1451" s="54" t="s">
        <v>55</v>
      </c>
      <c r="AV1451" s="54" t="s">
        <v>47</v>
      </c>
      <c r="AW1451" s="54" t="s">
        <v>9978</v>
      </c>
      <c r="AX1451" s="54" t="s">
        <v>47</v>
      </c>
      <c r="AY1451" s="54" t="s">
        <v>47</v>
      </c>
      <c r="AZ1451" s="54" t="s">
        <v>47</v>
      </c>
    </row>
    <row r="1452" spans="1:52" ht="30" customHeight="1">
      <c r="A1452" s="60" t="s">
        <v>2060</v>
      </c>
      <c r="B1452" s="60" t="s">
        <v>2063</v>
      </c>
      <c r="C1452" s="60" t="s">
        <v>53</v>
      </c>
      <c r="D1452" s="61">
        <v>1.3986000000000001</v>
      </c>
      <c r="E1452" s="62"/>
      <c r="F1452" s="63"/>
      <c r="G1452" s="62"/>
      <c r="H1452" s="63"/>
      <c r="I1452" s="62"/>
      <c r="J1452" s="63"/>
      <c r="K1452" s="62"/>
      <c r="L1452" s="63"/>
      <c r="M1452" s="60" t="s">
        <v>2064</v>
      </c>
      <c r="N1452" s="54" t="s">
        <v>8904</v>
      </c>
      <c r="O1452" s="54" t="s">
        <v>9979</v>
      </c>
      <c r="P1452" s="54" t="s">
        <v>56</v>
      </c>
      <c r="Q1452" s="54" t="s">
        <v>56</v>
      </c>
      <c r="R1452" s="54" t="s">
        <v>55</v>
      </c>
      <c r="AV1452" s="54" t="s">
        <v>47</v>
      </c>
      <c r="AW1452" s="54" t="s">
        <v>9980</v>
      </c>
      <c r="AX1452" s="54" t="s">
        <v>47</v>
      </c>
      <c r="AY1452" s="54" t="s">
        <v>47</v>
      </c>
      <c r="AZ1452" s="54" t="s">
        <v>47</v>
      </c>
    </row>
    <row r="1453" spans="1:52" ht="30" customHeight="1">
      <c r="A1453" s="60" t="s">
        <v>2065</v>
      </c>
      <c r="B1453" s="60" t="s">
        <v>2066</v>
      </c>
      <c r="C1453" s="60" t="s">
        <v>146</v>
      </c>
      <c r="D1453" s="61">
        <v>0.5</v>
      </c>
      <c r="E1453" s="62"/>
      <c r="F1453" s="63"/>
      <c r="G1453" s="62"/>
      <c r="H1453" s="63"/>
      <c r="I1453" s="62"/>
      <c r="J1453" s="63"/>
      <c r="K1453" s="62"/>
      <c r="L1453" s="63"/>
      <c r="M1453" s="60" t="s">
        <v>2067</v>
      </c>
      <c r="N1453" s="54" t="s">
        <v>8904</v>
      </c>
      <c r="O1453" s="54" t="s">
        <v>9981</v>
      </c>
      <c r="P1453" s="54" t="s">
        <v>56</v>
      </c>
      <c r="Q1453" s="54" t="s">
        <v>56</v>
      </c>
      <c r="R1453" s="54" t="s">
        <v>55</v>
      </c>
      <c r="AV1453" s="54" t="s">
        <v>47</v>
      </c>
      <c r="AW1453" s="54" t="s">
        <v>9982</v>
      </c>
      <c r="AX1453" s="54" t="s">
        <v>47</v>
      </c>
      <c r="AY1453" s="54" t="s">
        <v>47</v>
      </c>
      <c r="AZ1453" s="54" t="s">
        <v>47</v>
      </c>
    </row>
    <row r="1454" spans="1:52" ht="30" customHeight="1">
      <c r="A1454" s="60" t="s">
        <v>2068</v>
      </c>
      <c r="B1454" s="60" t="s">
        <v>2069</v>
      </c>
      <c r="C1454" s="60" t="s">
        <v>146</v>
      </c>
      <c r="D1454" s="61">
        <v>0.5</v>
      </c>
      <c r="E1454" s="62"/>
      <c r="F1454" s="63"/>
      <c r="G1454" s="62"/>
      <c r="H1454" s="63"/>
      <c r="I1454" s="62"/>
      <c r="J1454" s="63"/>
      <c r="K1454" s="62"/>
      <c r="L1454" s="63"/>
      <c r="M1454" s="60" t="s">
        <v>2070</v>
      </c>
      <c r="N1454" s="54" t="s">
        <v>8904</v>
      </c>
      <c r="O1454" s="54" t="s">
        <v>8908</v>
      </c>
      <c r="P1454" s="54" t="s">
        <v>55</v>
      </c>
      <c r="Q1454" s="54" t="s">
        <v>56</v>
      </c>
      <c r="R1454" s="54" t="s">
        <v>56</v>
      </c>
      <c r="AV1454" s="54" t="s">
        <v>47</v>
      </c>
      <c r="AW1454" s="54" t="s">
        <v>9983</v>
      </c>
      <c r="AX1454" s="54" t="s">
        <v>47</v>
      </c>
      <c r="AY1454" s="54" t="s">
        <v>47</v>
      </c>
      <c r="AZ1454" s="54" t="s">
        <v>47</v>
      </c>
    </row>
    <row r="1455" spans="1:52" ht="30" customHeight="1">
      <c r="A1455" s="60" t="s">
        <v>1827</v>
      </c>
      <c r="B1455" s="60" t="s">
        <v>2071</v>
      </c>
      <c r="C1455" s="60" t="s">
        <v>1410</v>
      </c>
      <c r="D1455" s="61">
        <v>5.4230999999999998</v>
      </c>
      <c r="E1455" s="62"/>
      <c r="F1455" s="63"/>
      <c r="G1455" s="62"/>
      <c r="H1455" s="63"/>
      <c r="I1455" s="62"/>
      <c r="J1455" s="63"/>
      <c r="K1455" s="62"/>
      <c r="L1455" s="63"/>
      <c r="M1455" s="60" t="s">
        <v>2072</v>
      </c>
      <c r="N1455" s="54" t="s">
        <v>8904</v>
      </c>
      <c r="O1455" s="54" t="s">
        <v>8911</v>
      </c>
      <c r="P1455" s="54" t="s">
        <v>55</v>
      </c>
      <c r="Q1455" s="54" t="s">
        <v>56</v>
      </c>
      <c r="R1455" s="54" t="s">
        <v>56</v>
      </c>
      <c r="AV1455" s="54" t="s">
        <v>47</v>
      </c>
      <c r="AW1455" s="54" t="s">
        <v>9984</v>
      </c>
      <c r="AX1455" s="54" t="s">
        <v>47</v>
      </c>
      <c r="AY1455" s="54" t="s">
        <v>47</v>
      </c>
      <c r="AZ1455" s="54" t="s">
        <v>47</v>
      </c>
    </row>
    <row r="1456" spans="1:52" ht="30" customHeight="1">
      <c r="A1456" s="60" t="s">
        <v>1058</v>
      </c>
      <c r="B1456" s="60" t="s">
        <v>2073</v>
      </c>
      <c r="C1456" s="60" t="s">
        <v>1410</v>
      </c>
      <c r="D1456" s="61">
        <v>-0.189</v>
      </c>
      <c r="E1456" s="62"/>
      <c r="F1456" s="63"/>
      <c r="G1456" s="62"/>
      <c r="H1456" s="63"/>
      <c r="I1456" s="62"/>
      <c r="J1456" s="63"/>
      <c r="K1456" s="62"/>
      <c r="L1456" s="63"/>
      <c r="M1456" s="60" t="s">
        <v>2074</v>
      </c>
      <c r="N1456" s="54" t="s">
        <v>8904</v>
      </c>
      <c r="O1456" s="54" t="s">
        <v>9985</v>
      </c>
      <c r="P1456" s="54" t="s">
        <v>56</v>
      </c>
      <c r="Q1456" s="54" t="s">
        <v>56</v>
      </c>
      <c r="R1456" s="54" t="s">
        <v>55</v>
      </c>
      <c r="AV1456" s="54" t="s">
        <v>47</v>
      </c>
      <c r="AW1456" s="54" t="s">
        <v>9986</v>
      </c>
      <c r="AX1456" s="54" t="s">
        <v>47</v>
      </c>
      <c r="AY1456" s="54" t="s">
        <v>47</v>
      </c>
      <c r="AZ1456" s="54" t="s">
        <v>47</v>
      </c>
    </row>
    <row r="1457" spans="1:52" ht="30" customHeight="1">
      <c r="A1457" s="60" t="s">
        <v>1267</v>
      </c>
      <c r="B1457" s="60" t="s">
        <v>47</v>
      </c>
      <c r="C1457" s="60" t="s">
        <v>47</v>
      </c>
      <c r="D1457" s="61"/>
      <c r="E1457" s="62"/>
      <c r="F1457" s="63"/>
      <c r="G1457" s="62"/>
      <c r="H1457" s="63"/>
      <c r="I1457" s="62"/>
      <c r="J1457" s="63"/>
      <c r="K1457" s="62"/>
      <c r="L1457" s="63"/>
      <c r="M1457" s="60" t="s">
        <v>47</v>
      </c>
      <c r="N1457" s="54" t="s">
        <v>78</v>
      </c>
      <c r="O1457" s="54" t="s">
        <v>78</v>
      </c>
      <c r="P1457" s="54" t="s">
        <v>47</v>
      </c>
      <c r="Q1457" s="54" t="s">
        <v>47</v>
      </c>
      <c r="R1457" s="54" t="s">
        <v>47</v>
      </c>
      <c r="AV1457" s="54" t="s">
        <v>47</v>
      </c>
      <c r="AW1457" s="54" t="s">
        <v>47</v>
      </c>
      <c r="AX1457" s="54" t="s">
        <v>47</v>
      </c>
      <c r="AY1457" s="54" t="s">
        <v>47</v>
      </c>
      <c r="AZ1457" s="54" t="s">
        <v>47</v>
      </c>
    </row>
    <row r="1458" spans="1:52" ht="30" customHeight="1">
      <c r="A1458" s="61"/>
      <c r="B1458" s="61"/>
      <c r="C1458" s="61"/>
      <c r="D1458" s="61"/>
      <c r="E1458" s="62"/>
      <c r="F1458" s="63"/>
      <c r="G1458" s="62"/>
      <c r="H1458" s="63"/>
      <c r="I1458" s="62"/>
      <c r="J1458" s="63"/>
      <c r="K1458" s="62"/>
      <c r="L1458" s="63"/>
      <c r="M1458" s="61"/>
    </row>
    <row r="1459" spans="1:52" ht="30" customHeight="1">
      <c r="A1459" s="55" t="s">
        <v>2075</v>
      </c>
      <c r="B1459" s="56"/>
      <c r="C1459" s="56"/>
      <c r="D1459" s="56"/>
      <c r="E1459" s="57"/>
      <c r="F1459" s="58"/>
      <c r="G1459" s="57"/>
      <c r="H1459" s="58"/>
      <c r="I1459" s="57"/>
      <c r="J1459" s="58"/>
      <c r="K1459" s="57"/>
      <c r="L1459" s="58"/>
      <c r="M1459" s="59"/>
      <c r="N1459" s="54" t="s">
        <v>8905</v>
      </c>
    </row>
    <row r="1460" spans="1:52" ht="30" customHeight="1">
      <c r="A1460" s="60" t="s">
        <v>2060</v>
      </c>
      <c r="B1460" s="60" t="s">
        <v>2061</v>
      </c>
      <c r="C1460" s="60" t="s">
        <v>53</v>
      </c>
      <c r="D1460" s="61">
        <v>2.2574999999999998</v>
      </c>
      <c r="E1460" s="62"/>
      <c r="F1460" s="63"/>
      <c r="G1460" s="62"/>
      <c r="H1460" s="63"/>
      <c r="I1460" s="62"/>
      <c r="J1460" s="63"/>
      <c r="K1460" s="62"/>
      <c r="L1460" s="63"/>
      <c r="M1460" s="60" t="s">
        <v>2062</v>
      </c>
      <c r="N1460" s="54" t="s">
        <v>8905</v>
      </c>
      <c r="O1460" s="54" t="s">
        <v>9977</v>
      </c>
      <c r="P1460" s="54" t="s">
        <v>56</v>
      </c>
      <c r="Q1460" s="54" t="s">
        <v>56</v>
      </c>
      <c r="R1460" s="54" t="s">
        <v>55</v>
      </c>
      <c r="AV1460" s="54" t="s">
        <v>47</v>
      </c>
      <c r="AW1460" s="54" t="s">
        <v>9987</v>
      </c>
      <c r="AX1460" s="54" t="s">
        <v>47</v>
      </c>
      <c r="AY1460" s="54" t="s">
        <v>47</v>
      </c>
      <c r="AZ1460" s="54" t="s">
        <v>47</v>
      </c>
    </row>
    <row r="1461" spans="1:52" ht="30" customHeight="1">
      <c r="A1461" s="60" t="s">
        <v>2060</v>
      </c>
      <c r="B1461" s="60" t="s">
        <v>2063</v>
      </c>
      <c r="C1461" s="60" t="s">
        <v>53</v>
      </c>
      <c r="D1461" s="61">
        <v>1.7482</v>
      </c>
      <c r="E1461" s="62"/>
      <c r="F1461" s="63"/>
      <c r="G1461" s="62"/>
      <c r="H1461" s="63"/>
      <c r="I1461" s="62"/>
      <c r="J1461" s="63"/>
      <c r="K1461" s="62"/>
      <c r="L1461" s="63"/>
      <c r="M1461" s="60" t="s">
        <v>2064</v>
      </c>
      <c r="N1461" s="54" t="s">
        <v>8905</v>
      </c>
      <c r="O1461" s="54" t="s">
        <v>9979</v>
      </c>
      <c r="P1461" s="54" t="s">
        <v>56</v>
      </c>
      <c r="Q1461" s="54" t="s">
        <v>56</v>
      </c>
      <c r="R1461" s="54" t="s">
        <v>55</v>
      </c>
      <c r="AV1461" s="54" t="s">
        <v>47</v>
      </c>
      <c r="AW1461" s="54" t="s">
        <v>9988</v>
      </c>
      <c r="AX1461" s="54" t="s">
        <v>47</v>
      </c>
      <c r="AY1461" s="54" t="s">
        <v>47</v>
      </c>
      <c r="AZ1461" s="54" t="s">
        <v>47</v>
      </c>
    </row>
    <row r="1462" spans="1:52" ht="30" customHeight="1">
      <c r="A1462" s="60" t="s">
        <v>2065</v>
      </c>
      <c r="B1462" s="60" t="s">
        <v>2066</v>
      </c>
      <c r="C1462" s="60" t="s">
        <v>146</v>
      </c>
      <c r="D1462" s="61">
        <v>0.5</v>
      </c>
      <c r="E1462" s="62"/>
      <c r="F1462" s="63"/>
      <c r="G1462" s="62"/>
      <c r="H1462" s="63"/>
      <c r="I1462" s="62"/>
      <c r="J1462" s="63"/>
      <c r="K1462" s="62"/>
      <c r="L1462" s="63"/>
      <c r="M1462" s="60" t="s">
        <v>2067</v>
      </c>
      <c r="N1462" s="54" t="s">
        <v>8905</v>
      </c>
      <c r="O1462" s="54" t="s">
        <v>9981</v>
      </c>
      <c r="P1462" s="54" t="s">
        <v>56</v>
      </c>
      <c r="Q1462" s="54" t="s">
        <v>56</v>
      </c>
      <c r="R1462" s="54" t="s">
        <v>55</v>
      </c>
      <c r="AV1462" s="54" t="s">
        <v>47</v>
      </c>
      <c r="AW1462" s="54" t="s">
        <v>9989</v>
      </c>
      <c r="AX1462" s="54" t="s">
        <v>47</v>
      </c>
      <c r="AY1462" s="54" t="s">
        <v>47</v>
      </c>
      <c r="AZ1462" s="54" t="s">
        <v>47</v>
      </c>
    </row>
    <row r="1463" spans="1:52" ht="30" customHeight="1">
      <c r="A1463" s="60" t="s">
        <v>2068</v>
      </c>
      <c r="B1463" s="60" t="s">
        <v>2069</v>
      </c>
      <c r="C1463" s="60" t="s">
        <v>146</v>
      </c>
      <c r="D1463" s="61">
        <v>0.5</v>
      </c>
      <c r="E1463" s="62"/>
      <c r="F1463" s="63"/>
      <c r="G1463" s="62"/>
      <c r="H1463" s="63"/>
      <c r="I1463" s="62"/>
      <c r="J1463" s="63"/>
      <c r="K1463" s="62"/>
      <c r="L1463" s="63"/>
      <c r="M1463" s="60" t="s">
        <v>2070</v>
      </c>
      <c r="N1463" s="54" t="s">
        <v>8905</v>
      </c>
      <c r="O1463" s="54" t="s">
        <v>8908</v>
      </c>
      <c r="P1463" s="54" t="s">
        <v>55</v>
      </c>
      <c r="Q1463" s="54" t="s">
        <v>56</v>
      </c>
      <c r="R1463" s="54" t="s">
        <v>56</v>
      </c>
      <c r="AV1463" s="54" t="s">
        <v>47</v>
      </c>
      <c r="AW1463" s="54" t="s">
        <v>9990</v>
      </c>
      <c r="AX1463" s="54" t="s">
        <v>47</v>
      </c>
      <c r="AY1463" s="54" t="s">
        <v>47</v>
      </c>
      <c r="AZ1463" s="54" t="s">
        <v>47</v>
      </c>
    </row>
    <row r="1464" spans="1:52" ht="30" customHeight="1">
      <c r="A1464" s="60" t="s">
        <v>1827</v>
      </c>
      <c r="B1464" s="60" t="s">
        <v>2071</v>
      </c>
      <c r="C1464" s="60" t="s">
        <v>1410</v>
      </c>
      <c r="D1464" s="61">
        <v>5.8113000000000001</v>
      </c>
      <c r="E1464" s="62"/>
      <c r="F1464" s="63"/>
      <c r="G1464" s="62"/>
      <c r="H1464" s="63"/>
      <c r="I1464" s="62"/>
      <c r="J1464" s="63"/>
      <c r="K1464" s="62"/>
      <c r="L1464" s="63"/>
      <c r="M1464" s="60" t="s">
        <v>2072</v>
      </c>
      <c r="N1464" s="54" t="s">
        <v>8905</v>
      </c>
      <c r="O1464" s="54" t="s">
        <v>8911</v>
      </c>
      <c r="P1464" s="54" t="s">
        <v>55</v>
      </c>
      <c r="Q1464" s="54" t="s">
        <v>56</v>
      </c>
      <c r="R1464" s="54" t="s">
        <v>56</v>
      </c>
      <c r="AV1464" s="54" t="s">
        <v>47</v>
      </c>
      <c r="AW1464" s="54" t="s">
        <v>9991</v>
      </c>
      <c r="AX1464" s="54" t="s">
        <v>47</v>
      </c>
      <c r="AY1464" s="54" t="s">
        <v>47</v>
      </c>
      <c r="AZ1464" s="54" t="s">
        <v>47</v>
      </c>
    </row>
    <row r="1465" spans="1:52" ht="30" customHeight="1">
      <c r="A1465" s="60" t="s">
        <v>1058</v>
      </c>
      <c r="B1465" s="60" t="s">
        <v>2073</v>
      </c>
      <c r="C1465" s="60" t="s">
        <v>1410</v>
      </c>
      <c r="D1465" s="61">
        <v>-0.20300000000000001</v>
      </c>
      <c r="E1465" s="62"/>
      <c r="F1465" s="63"/>
      <c r="G1465" s="62"/>
      <c r="H1465" s="63"/>
      <c r="I1465" s="62"/>
      <c r="J1465" s="63"/>
      <c r="K1465" s="62"/>
      <c r="L1465" s="63"/>
      <c r="M1465" s="60" t="s">
        <v>2074</v>
      </c>
      <c r="N1465" s="54" t="s">
        <v>8905</v>
      </c>
      <c r="O1465" s="54" t="s">
        <v>9985</v>
      </c>
      <c r="P1465" s="54" t="s">
        <v>56</v>
      </c>
      <c r="Q1465" s="54" t="s">
        <v>56</v>
      </c>
      <c r="R1465" s="54" t="s">
        <v>55</v>
      </c>
      <c r="AV1465" s="54" t="s">
        <v>47</v>
      </c>
      <c r="AW1465" s="54" t="s">
        <v>9992</v>
      </c>
      <c r="AX1465" s="54" t="s">
        <v>47</v>
      </c>
      <c r="AY1465" s="54" t="s">
        <v>47</v>
      </c>
      <c r="AZ1465" s="54" t="s">
        <v>47</v>
      </c>
    </row>
    <row r="1466" spans="1:52" ht="30" customHeight="1">
      <c r="A1466" s="60" t="s">
        <v>1267</v>
      </c>
      <c r="B1466" s="60" t="s">
        <v>47</v>
      </c>
      <c r="C1466" s="60" t="s">
        <v>47</v>
      </c>
      <c r="D1466" s="61"/>
      <c r="E1466" s="62"/>
      <c r="F1466" s="63"/>
      <c r="G1466" s="62"/>
      <c r="H1466" s="63"/>
      <c r="I1466" s="62"/>
      <c r="J1466" s="63"/>
      <c r="K1466" s="62"/>
      <c r="L1466" s="63"/>
      <c r="M1466" s="60" t="s">
        <v>47</v>
      </c>
      <c r="N1466" s="54" t="s">
        <v>78</v>
      </c>
      <c r="O1466" s="54" t="s">
        <v>78</v>
      </c>
      <c r="P1466" s="54" t="s">
        <v>47</v>
      </c>
      <c r="Q1466" s="54" t="s">
        <v>47</v>
      </c>
      <c r="R1466" s="54" t="s">
        <v>47</v>
      </c>
      <c r="AV1466" s="54" t="s">
        <v>47</v>
      </c>
      <c r="AW1466" s="54" t="s">
        <v>47</v>
      </c>
      <c r="AX1466" s="54" t="s">
        <v>47</v>
      </c>
      <c r="AY1466" s="54" t="s">
        <v>47</v>
      </c>
      <c r="AZ1466" s="54" t="s">
        <v>47</v>
      </c>
    </row>
    <row r="1467" spans="1:52" ht="30" customHeight="1">
      <c r="A1467" s="61"/>
      <c r="B1467" s="61"/>
      <c r="C1467" s="61"/>
      <c r="D1467" s="61"/>
      <c r="E1467" s="62"/>
      <c r="F1467" s="63"/>
      <c r="G1467" s="62"/>
      <c r="H1467" s="63"/>
      <c r="I1467" s="62"/>
      <c r="J1467" s="63"/>
      <c r="K1467" s="62"/>
      <c r="L1467" s="63"/>
      <c r="M1467" s="61"/>
    </row>
    <row r="1468" spans="1:52" ht="30" customHeight="1">
      <c r="A1468" s="55" t="s">
        <v>2078</v>
      </c>
      <c r="B1468" s="56"/>
      <c r="C1468" s="56"/>
      <c r="D1468" s="56"/>
      <c r="E1468" s="57"/>
      <c r="F1468" s="58"/>
      <c r="G1468" s="57"/>
      <c r="H1468" s="58"/>
      <c r="I1468" s="57"/>
      <c r="J1468" s="58"/>
      <c r="K1468" s="57"/>
      <c r="L1468" s="58"/>
      <c r="M1468" s="59"/>
      <c r="N1468" s="54" t="s">
        <v>8314</v>
      </c>
    </row>
    <row r="1469" spans="1:52" ht="30" customHeight="1">
      <c r="A1469" s="60" t="s">
        <v>2057</v>
      </c>
      <c r="B1469" s="60" t="s">
        <v>2058</v>
      </c>
      <c r="C1469" s="60" t="s">
        <v>53</v>
      </c>
      <c r="D1469" s="61">
        <v>5.4279999999999999</v>
      </c>
      <c r="E1469" s="62"/>
      <c r="F1469" s="63"/>
      <c r="G1469" s="62"/>
      <c r="H1469" s="63"/>
      <c r="I1469" s="62"/>
      <c r="J1469" s="63"/>
      <c r="K1469" s="62"/>
      <c r="L1469" s="63"/>
      <c r="M1469" s="60" t="s">
        <v>2059</v>
      </c>
      <c r="N1469" s="54" t="s">
        <v>8314</v>
      </c>
      <c r="O1469" s="54" t="s">
        <v>8904</v>
      </c>
      <c r="P1469" s="54" t="s">
        <v>55</v>
      </c>
      <c r="Q1469" s="54" t="s">
        <v>56</v>
      </c>
      <c r="R1469" s="54" t="s">
        <v>56</v>
      </c>
      <c r="AV1469" s="54" t="s">
        <v>47</v>
      </c>
      <c r="AW1469" s="54" t="s">
        <v>9993</v>
      </c>
      <c r="AX1469" s="54" t="s">
        <v>47</v>
      </c>
      <c r="AY1469" s="54" t="s">
        <v>47</v>
      </c>
      <c r="AZ1469" s="54" t="s">
        <v>47</v>
      </c>
    </row>
    <row r="1470" spans="1:52" ht="30" customHeight="1">
      <c r="A1470" s="60" t="s">
        <v>2079</v>
      </c>
      <c r="B1470" s="60" t="s">
        <v>2080</v>
      </c>
      <c r="C1470" s="60" t="s">
        <v>71</v>
      </c>
      <c r="D1470" s="61">
        <v>0.31984000000000001</v>
      </c>
      <c r="E1470" s="62"/>
      <c r="F1470" s="63"/>
      <c r="G1470" s="62"/>
      <c r="H1470" s="63"/>
      <c r="I1470" s="62"/>
      <c r="J1470" s="63"/>
      <c r="K1470" s="62"/>
      <c r="L1470" s="63"/>
      <c r="M1470" s="60" t="s">
        <v>2081</v>
      </c>
      <c r="N1470" s="54" t="s">
        <v>8314</v>
      </c>
      <c r="O1470" s="54" t="s">
        <v>8980</v>
      </c>
      <c r="P1470" s="54" t="s">
        <v>55</v>
      </c>
      <c r="Q1470" s="54" t="s">
        <v>56</v>
      </c>
      <c r="R1470" s="54" t="s">
        <v>56</v>
      </c>
      <c r="AV1470" s="54" t="s">
        <v>47</v>
      </c>
      <c r="AW1470" s="54" t="s">
        <v>9994</v>
      </c>
      <c r="AX1470" s="54" t="s">
        <v>47</v>
      </c>
      <c r="AY1470" s="54" t="s">
        <v>47</v>
      </c>
      <c r="AZ1470" s="54" t="s">
        <v>47</v>
      </c>
    </row>
    <row r="1471" spans="1:52" ht="30" customHeight="1">
      <c r="A1471" s="60" t="s">
        <v>2060</v>
      </c>
      <c r="B1471" s="60" t="s">
        <v>2082</v>
      </c>
      <c r="C1471" s="60" t="s">
        <v>53</v>
      </c>
      <c r="D1471" s="61">
        <v>20.947500000000002</v>
      </c>
      <c r="E1471" s="62"/>
      <c r="F1471" s="63"/>
      <c r="G1471" s="62"/>
      <c r="H1471" s="63"/>
      <c r="I1471" s="62"/>
      <c r="J1471" s="63"/>
      <c r="K1471" s="62"/>
      <c r="L1471" s="63"/>
      <c r="M1471" s="60" t="s">
        <v>2083</v>
      </c>
      <c r="N1471" s="54" t="s">
        <v>8314</v>
      </c>
      <c r="O1471" s="54" t="s">
        <v>9995</v>
      </c>
      <c r="P1471" s="54" t="s">
        <v>56</v>
      </c>
      <c r="Q1471" s="54" t="s">
        <v>56</v>
      </c>
      <c r="R1471" s="54" t="s">
        <v>55</v>
      </c>
      <c r="AV1471" s="54" t="s">
        <v>47</v>
      </c>
      <c r="AW1471" s="54" t="s">
        <v>9996</v>
      </c>
      <c r="AX1471" s="54" t="s">
        <v>47</v>
      </c>
      <c r="AY1471" s="54" t="s">
        <v>47</v>
      </c>
      <c r="AZ1471" s="54" t="s">
        <v>47</v>
      </c>
    </row>
    <row r="1472" spans="1:52" ht="30" customHeight="1">
      <c r="A1472" s="60" t="s">
        <v>1827</v>
      </c>
      <c r="B1472" s="60" t="s">
        <v>2071</v>
      </c>
      <c r="C1472" s="60" t="s">
        <v>1410</v>
      </c>
      <c r="D1472" s="61">
        <v>16.997399999999999</v>
      </c>
      <c r="E1472" s="62"/>
      <c r="F1472" s="63"/>
      <c r="G1472" s="62"/>
      <c r="H1472" s="63"/>
      <c r="I1472" s="62"/>
      <c r="J1472" s="63"/>
      <c r="K1472" s="62"/>
      <c r="L1472" s="63"/>
      <c r="M1472" s="60" t="s">
        <v>2072</v>
      </c>
      <c r="N1472" s="54" t="s">
        <v>8314</v>
      </c>
      <c r="O1472" s="54" t="s">
        <v>8911</v>
      </c>
      <c r="P1472" s="54" t="s">
        <v>55</v>
      </c>
      <c r="Q1472" s="54" t="s">
        <v>56</v>
      </c>
      <c r="R1472" s="54" t="s">
        <v>56</v>
      </c>
      <c r="AV1472" s="54" t="s">
        <v>47</v>
      </c>
      <c r="AW1472" s="54" t="s">
        <v>9997</v>
      </c>
      <c r="AX1472" s="54" t="s">
        <v>47</v>
      </c>
      <c r="AY1472" s="54" t="s">
        <v>47</v>
      </c>
      <c r="AZ1472" s="54" t="s">
        <v>47</v>
      </c>
    </row>
    <row r="1473" spans="1:52" ht="30" customHeight="1">
      <c r="A1473" s="60" t="s">
        <v>1058</v>
      </c>
      <c r="B1473" s="60" t="s">
        <v>2073</v>
      </c>
      <c r="C1473" s="60" t="s">
        <v>1410</v>
      </c>
      <c r="D1473" s="61">
        <v>-0.59489999999999998</v>
      </c>
      <c r="E1473" s="62"/>
      <c r="F1473" s="63"/>
      <c r="G1473" s="62"/>
      <c r="H1473" s="63"/>
      <c r="I1473" s="62"/>
      <c r="J1473" s="63"/>
      <c r="K1473" s="62"/>
      <c r="L1473" s="63"/>
      <c r="M1473" s="60" t="s">
        <v>2074</v>
      </c>
      <c r="N1473" s="54" t="s">
        <v>8314</v>
      </c>
      <c r="O1473" s="54" t="s">
        <v>9985</v>
      </c>
      <c r="P1473" s="54" t="s">
        <v>56</v>
      </c>
      <c r="Q1473" s="54" t="s">
        <v>56</v>
      </c>
      <c r="R1473" s="54" t="s">
        <v>55</v>
      </c>
      <c r="AV1473" s="54" t="s">
        <v>47</v>
      </c>
      <c r="AW1473" s="54" t="s">
        <v>9998</v>
      </c>
      <c r="AX1473" s="54" t="s">
        <v>47</v>
      </c>
      <c r="AY1473" s="54" t="s">
        <v>47</v>
      </c>
      <c r="AZ1473" s="54" t="s">
        <v>47</v>
      </c>
    </row>
    <row r="1474" spans="1:52" ht="30" customHeight="1">
      <c r="A1474" s="60" t="s">
        <v>1267</v>
      </c>
      <c r="B1474" s="60" t="s">
        <v>47</v>
      </c>
      <c r="C1474" s="60" t="s">
        <v>47</v>
      </c>
      <c r="D1474" s="61"/>
      <c r="E1474" s="62"/>
      <c r="F1474" s="63"/>
      <c r="G1474" s="62"/>
      <c r="H1474" s="63"/>
      <c r="I1474" s="62"/>
      <c r="J1474" s="63"/>
      <c r="K1474" s="62"/>
      <c r="L1474" s="63"/>
      <c r="M1474" s="60" t="s">
        <v>47</v>
      </c>
      <c r="N1474" s="54" t="s">
        <v>78</v>
      </c>
      <c r="O1474" s="54" t="s">
        <v>78</v>
      </c>
      <c r="P1474" s="54" t="s">
        <v>47</v>
      </c>
      <c r="Q1474" s="54" t="s">
        <v>47</v>
      </c>
      <c r="R1474" s="54" t="s">
        <v>47</v>
      </c>
      <c r="AV1474" s="54" t="s">
        <v>47</v>
      </c>
      <c r="AW1474" s="54" t="s">
        <v>47</v>
      </c>
      <c r="AX1474" s="54" t="s">
        <v>47</v>
      </c>
      <c r="AY1474" s="54" t="s">
        <v>47</v>
      </c>
      <c r="AZ1474" s="54" t="s">
        <v>47</v>
      </c>
    </row>
    <row r="1475" spans="1:52" ht="30" customHeight="1">
      <c r="A1475" s="61"/>
      <c r="B1475" s="61"/>
      <c r="C1475" s="61"/>
      <c r="D1475" s="61"/>
      <c r="E1475" s="62"/>
      <c r="F1475" s="63"/>
      <c r="G1475" s="62"/>
      <c r="H1475" s="63"/>
      <c r="I1475" s="62"/>
      <c r="J1475" s="63"/>
      <c r="K1475" s="62"/>
      <c r="L1475" s="63"/>
      <c r="M1475" s="61"/>
    </row>
    <row r="1476" spans="1:52" ht="30" customHeight="1">
      <c r="A1476" s="55" t="s">
        <v>2084</v>
      </c>
      <c r="B1476" s="56"/>
      <c r="C1476" s="56"/>
      <c r="D1476" s="56"/>
      <c r="E1476" s="57"/>
      <c r="F1476" s="58"/>
      <c r="G1476" s="57"/>
      <c r="H1476" s="58"/>
      <c r="I1476" s="57"/>
      <c r="J1476" s="58"/>
      <c r="K1476" s="57"/>
      <c r="L1476" s="58"/>
      <c r="M1476" s="59"/>
      <c r="N1476" s="54" t="s">
        <v>8316</v>
      </c>
    </row>
    <row r="1477" spans="1:52" ht="30" customHeight="1">
      <c r="A1477" s="60" t="s">
        <v>2057</v>
      </c>
      <c r="B1477" s="60" t="s">
        <v>2076</v>
      </c>
      <c r="C1477" s="60" t="s">
        <v>53</v>
      </c>
      <c r="D1477" s="61">
        <v>4.55</v>
      </c>
      <c r="E1477" s="62"/>
      <c r="F1477" s="63"/>
      <c r="G1477" s="62"/>
      <c r="H1477" s="63"/>
      <c r="I1477" s="62"/>
      <c r="J1477" s="63"/>
      <c r="K1477" s="62"/>
      <c r="L1477" s="63"/>
      <c r="M1477" s="60" t="s">
        <v>2077</v>
      </c>
      <c r="N1477" s="54" t="s">
        <v>8316</v>
      </c>
      <c r="O1477" s="54" t="s">
        <v>8905</v>
      </c>
      <c r="P1477" s="54" t="s">
        <v>55</v>
      </c>
      <c r="Q1477" s="54" t="s">
        <v>56</v>
      </c>
      <c r="R1477" s="54" t="s">
        <v>56</v>
      </c>
      <c r="AV1477" s="54" t="s">
        <v>47</v>
      </c>
      <c r="AW1477" s="54" t="s">
        <v>9999</v>
      </c>
      <c r="AX1477" s="54" t="s">
        <v>47</v>
      </c>
      <c r="AY1477" s="54" t="s">
        <v>47</v>
      </c>
      <c r="AZ1477" s="54" t="s">
        <v>47</v>
      </c>
    </row>
    <row r="1478" spans="1:52" ht="30" customHeight="1">
      <c r="A1478" s="60" t="s">
        <v>1267</v>
      </c>
      <c r="B1478" s="60" t="s">
        <v>47</v>
      </c>
      <c r="C1478" s="60" t="s">
        <v>47</v>
      </c>
      <c r="D1478" s="61"/>
      <c r="E1478" s="62"/>
      <c r="F1478" s="63"/>
      <c r="G1478" s="62"/>
      <c r="H1478" s="63"/>
      <c r="I1478" s="62"/>
      <c r="J1478" s="63"/>
      <c r="K1478" s="62"/>
      <c r="L1478" s="63"/>
      <c r="M1478" s="60" t="s">
        <v>47</v>
      </c>
      <c r="N1478" s="54" t="s">
        <v>78</v>
      </c>
      <c r="O1478" s="54" t="s">
        <v>78</v>
      </c>
      <c r="P1478" s="54" t="s">
        <v>47</v>
      </c>
      <c r="Q1478" s="54" t="s">
        <v>47</v>
      </c>
      <c r="R1478" s="54" t="s">
        <v>47</v>
      </c>
      <c r="AV1478" s="54" t="s">
        <v>47</v>
      </c>
      <c r="AW1478" s="54" t="s">
        <v>47</v>
      </c>
      <c r="AX1478" s="54" t="s">
        <v>47</v>
      </c>
      <c r="AY1478" s="54" t="s">
        <v>47</v>
      </c>
      <c r="AZ1478" s="54" t="s">
        <v>47</v>
      </c>
    </row>
    <row r="1479" spans="1:52" ht="30" customHeight="1">
      <c r="A1479" s="61"/>
      <c r="B1479" s="61"/>
      <c r="C1479" s="61"/>
      <c r="D1479" s="61"/>
      <c r="E1479" s="62"/>
      <c r="F1479" s="63"/>
      <c r="G1479" s="62"/>
      <c r="H1479" s="63"/>
      <c r="I1479" s="62"/>
      <c r="J1479" s="63"/>
      <c r="K1479" s="62"/>
      <c r="L1479" s="63"/>
      <c r="M1479" s="61"/>
    </row>
    <row r="1480" spans="1:52" ht="30" customHeight="1">
      <c r="A1480" s="55" t="s">
        <v>2085</v>
      </c>
      <c r="B1480" s="56"/>
      <c r="C1480" s="56"/>
      <c r="D1480" s="56"/>
      <c r="E1480" s="57"/>
      <c r="F1480" s="58"/>
      <c r="G1480" s="57"/>
      <c r="H1480" s="58"/>
      <c r="I1480" s="57"/>
      <c r="J1480" s="58"/>
      <c r="K1480" s="57"/>
      <c r="L1480" s="58"/>
      <c r="M1480" s="59"/>
      <c r="N1480" s="54" t="s">
        <v>8318</v>
      </c>
    </row>
    <row r="1481" spans="1:52" ht="30" customHeight="1">
      <c r="A1481" s="60" t="s">
        <v>2057</v>
      </c>
      <c r="B1481" s="60" t="s">
        <v>2058</v>
      </c>
      <c r="C1481" s="60" t="s">
        <v>53</v>
      </c>
      <c r="D1481" s="61">
        <v>1.59</v>
      </c>
      <c r="E1481" s="62"/>
      <c r="F1481" s="63"/>
      <c r="G1481" s="62"/>
      <c r="H1481" s="63"/>
      <c r="I1481" s="62"/>
      <c r="J1481" s="63"/>
      <c r="K1481" s="62"/>
      <c r="L1481" s="63"/>
      <c r="M1481" s="60" t="s">
        <v>2059</v>
      </c>
      <c r="N1481" s="54" t="s">
        <v>8318</v>
      </c>
      <c r="O1481" s="54" t="s">
        <v>8904</v>
      </c>
      <c r="P1481" s="54" t="s">
        <v>55</v>
      </c>
      <c r="Q1481" s="54" t="s">
        <v>56</v>
      </c>
      <c r="R1481" s="54" t="s">
        <v>56</v>
      </c>
      <c r="AV1481" s="54" t="s">
        <v>47</v>
      </c>
      <c r="AW1481" s="54" t="s">
        <v>10000</v>
      </c>
      <c r="AX1481" s="54" t="s">
        <v>47</v>
      </c>
      <c r="AY1481" s="54" t="s">
        <v>47</v>
      </c>
      <c r="AZ1481" s="54" t="s">
        <v>47</v>
      </c>
    </row>
    <row r="1482" spans="1:52" ht="30" customHeight="1">
      <c r="A1482" s="60" t="s">
        <v>1267</v>
      </c>
      <c r="B1482" s="60" t="s">
        <v>47</v>
      </c>
      <c r="C1482" s="60" t="s">
        <v>47</v>
      </c>
      <c r="D1482" s="61"/>
      <c r="E1482" s="62"/>
      <c r="F1482" s="63"/>
      <c r="G1482" s="62"/>
      <c r="H1482" s="63"/>
      <c r="I1482" s="62"/>
      <c r="J1482" s="63"/>
      <c r="K1482" s="62"/>
      <c r="L1482" s="63"/>
      <c r="M1482" s="60" t="s">
        <v>47</v>
      </c>
      <c r="N1482" s="54" t="s">
        <v>78</v>
      </c>
      <c r="O1482" s="54" t="s">
        <v>78</v>
      </c>
      <c r="P1482" s="54" t="s">
        <v>47</v>
      </c>
      <c r="Q1482" s="54" t="s">
        <v>47</v>
      </c>
      <c r="R1482" s="54" t="s">
        <v>47</v>
      </c>
      <c r="AV1482" s="54" t="s">
        <v>47</v>
      </c>
      <c r="AW1482" s="54" t="s">
        <v>47</v>
      </c>
      <c r="AX1482" s="54" t="s">
        <v>47</v>
      </c>
      <c r="AY1482" s="54" t="s">
        <v>47</v>
      </c>
      <c r="AZ1482" s="54" t="s">
        <v>47</v>
      </c>
    </row>
    <row r="1483" spans="1:52" ht="30" customHeight="1">
      <c r="A1483" s="61"/>
      <c r="B1483" s="61"/>
      <c r="C1483" s="61"/>
      <c r="D1483" s="61"/>
      <c r="E1483" s="62"/>
      <c r="F1483" s="63"/>
      <c r="G1483" s="62"/>
      <c r="H1483" s="63"/>
      <c r="I1483" s="62"/>
      <c r="J1483" s="63"/>
      <c r="K1483" s="62"/>
      <c r="L1483" s="63"/>
      <c r="M1483" s="61"/>
    </row>
    <row r="1484" spans="1:52" ht="30" customHeight="1">
      <c r="A1484" s="55" t="s">
        <v>2086</v>
      </c>
      <c r="B1484" s="56"/>
      <c r="C1484" s="56"/>
      <c r="D1484" s="56"/>
      <c r="E1484" s="57"/>
      <c r="F1484" s="58"/>
      <c r="G1484" s="57"/>
      <c r="H1484" s="58"/>
      <c r="I1484" s="57"/>
      <c r="J1484" s="58"/>
      <c r="K1484" s="57"/>
      <c r="L1484" s="58"/>
      <c r="M1484" s="59"/>
      <c r="N1484" s="54" t="s">
        <v>8906</v>
      </c>
    </row>
    <row r="1485" spans="1:52" ht="30" customHeight="1">
      <c r="A1485" s="60" t="s">
        <v>2090</v>
      </c>
      <c r="B1485" s="60" t="s">
        <v>1264</v>
      </c>
      <c r="C1485" s="60" t="s">
        <v>1265</v>
      </c>
      <c r="D1485" s="61">
        <v>9.1000000000000004E-3</v>
      </c>
      <c r="E1485" s="62"/>
      <c r="F1485" s="63"/>
      <c r="G1485" s="62"/>
      <c r="H1485" s="63"/>
      <c r="I1485" s="62"/>
      <c r="J1485" s="63"/>
      <c r="K1485" s="62"/>
      <c r="L1485" s="63"/>
      <c r="M1485" s="60" t="s">
        <v>2091</v>
      </c>
      <c r="N1485" s="54" t="s">
        <v>8906</v>
      </c>
      <c r="O1485" s="54" t="s">
        <v>10001</v>
      </c>
      <c r="P1485" s="54" t="s">
        <v>56</v>
      </c>
      <c r="Q1485" s="54" t="s">
        <v>56</v>
      </c>
      <c r="R1485" s="54" t="s">
        <v>55</v>
      </c>
      <c r="V1485" s="50">
        <v>1</v>
      </c>
      <c r="W1485" s="50">
        <v>2</v>
      </c>
      <c r="AV1485" s="54" t="s">
        <v>47</v>
      </c>
      <c r="AW1485" s="54" t="s">
        <v>10002</v>
      </c>
      <c r="AX1485" s="54" t="s">
        <v>47</v>
      </c>
      <c r="AY1485" s="54" t="s">
        <v>47</v>
      </c>
      <c r="AZ1485" s="54" t="s">
        <v>47</v>
      </c>
    </row>
    <row r="1486" spans="1:52" ht="30" customHeight="1">
      <c r="A1486" s="60" t="s">
        <v>2013</v>
      </c>
      <c r="B1486" s="60" t="s">
        <v>1264</v>
      </c>
      <c r="C1486" s="60" t="s">
        <v>1265</v>
      </c>
      <c r="D1486" s="61">
        <v>9.1000000000000004E-3</v>
      </c>
      <c r="E1486" s="62"/>
      <c r="F1486" s="63"/>
      <c r="G1486" s="62"/>
      <c r="H1486" s="63"/>
      <c r="I1486" s="62"/>
      <c r="J1486" s="63"/>
      <c r="K1486" s="62"/>
      <c r="L1486" s="63"/>
      <c r="M1486" s="60" t="s">
        <v>2014</v>
      </c>
      <c r="N1486" s="54" t="s">
        <v>8906</v>
      </c>
      <c r="O1486" s="54" t="s">
        <v>9890</v>
      </c>
      <c r="P1486" s="54" t="s">
        <v>56</v>
      </c>
      <c r="Q1486" s="54" t="s">
        <v>56</v>
      </c>
      <c r="R1486" s="54" t="s">
        <v>55</v>
      </c>
      <c r="V1486" s="50">
        <v>1</v>
      </c>
      <c r="W1486" s="50">
        <v>2</v>
      </c>
      <c r="AV1486" s="54" t="s">
        <v>47</v>
      </c>
      <c r="AW1486" s="54" t="s">
        <v>10003</v>
      </c>
      <c r="AX1486" s="54" t="s">
        <v>47</v>
      </c>
      <c r="AY1486" s="54" t="s">
        <v>47</v>
      </c>
      <c r="AZ1486" s="54" t="s">
        <v>47</v>
      </c>
    </row>
    <row r="1487" spans="1:52" ht="30" customHeight="1">
      <c r="A1487" s="60" t="s">
        <v>1366</v>
      </c>
      <c r="B1487" s="60" t="s">
        <v>1264</v>
      </c>
      <c r="C1487" s="60" t="s">
        <v>1265</v>
      </c>
      <c r="D1487" s="61">
        <v>4.4999999999999997E-3</v>
      </c>
      <c r="E1487" s="62"/>
      <c r="F1487" s="63"/>
      <c r="G1487" s="62"/>
      <c r="H1487" s="63"/>
      <c r="I1487" s="62"/>
      <c r="J1487" s="63"/>
      <c r="K1487" s="62"/>
      <c r="L1487" s="63"/>
      <c r="M1487" s="60" t="s">
        <v>1415</v>
      </c>
      <c r="N1487" s="54" t="s">
        <v>8906</v>
      </c>
      <c r="O1487" s="54" t="s">
        <v>9071</v>
      </c>
      <c r="P1487" s="54" t="s">
        <v>56</v>
      </c>
      <c r="Q1487" s="54" t="s">
        <v>56</v>
      </c>
      <c r="R1487" s="54" t="s">
        <v>55</v>
      </c>
      <c r="V1487" s="50">
        <v>1</v>
      </c>
      <c r="W1487" s="50">
        <v>2</v>
      </c>
      <c r="AV1487" s="54" t="s">
        <v>47</v>
      </c>
      <c r="AW1487" s="54" t="s">
        <v>10004</v>
      </c>
      <c r="AX1487" s="54" t="s">
        <v>47</v>
      </c>
      <c r="AY1487" s="54" t="s">
        <v>47</v>
      </c>
      <c r="AZ1487" s="54" t="s">
        <v>47</v>
      </c>
    </row>
    <row r="1488" spans="1:52" ht="30" customHeight="1">
      <c r="A1488" s="60" t="s">
        <v>1367</v>
      </c>
      <c r="B1488" s="60" t="s">
        <v>1368</v>
      </c>
      <c r="C1488" s="60" t="s">
        <v>352</v>
      </c>
      <c r="D1488" s="61">
        <v>1</v>
      </c>
      <c r="E1488" s="62"/>
      <c r="F1488" s="63"/>
      <c r="G1488" s="62"/>
      <c r="H1488" s="63"/>
      <c r="I1488" s="62"/>
      <c r="J1488" s="63"/>
      <c r="K1488" s="62"/>
      <c r="L1488" s="63"/>
      <c r="M1488" s="60" t="s">
        <v>47</v>
      </c>
      <c r="N1488" s="54" t="s">
        <v>8906</v>
      </c>
      <c r="O1488" s="54" t="s">
        <v>8795</v>
      </c>
      <c r="P1488" s="54" t="s">
        <v>56</v>
      </c>
      <c r="Q1488" s="54" t="s">
        <v>56</v>
      </c>
      <c r="R1488" s="54" t="s">
        <v>56</v>
      </c>
      <c r="S1488" s="50">
        <v>1</v>
      </c>
      <c r="T1488" s="50">
        <v>2</v>
      </c>
      <c r="U1488" s="50">
        <v>0.02</v>
      </c>
      <c r="AV1488" s="54" t="s">
        <v>47</v>
      </c>
      <c r="AW1488" s="54" t="s">
        <v>10005</v>
      </c>
      <c r="AX1488" s="54" t="s">
        <v>47</v>
      </c>
      <c r="AY1488" s="54" t="s">
        <v>47</v>
      </c>
      <c r="AZ1488" s="54" t="s">
        <v>47</v>
      </c>
    </row>
    <row r="1489" spans="1:52" ht="30" customHeight="1">
      <c r="A1489" s="60" t="s">
        <v>1261</v>
      </c>
      <c r="B1489" s="60" t="s">
        <v>1368</v>
      </c>
      <c r="C1489" s="60" t="s">
        <v>352</v>
      </c>
      <c r="D1489" s="61">
        <v>1</v>
      </c>
      <c r="E1489" s="62"/>
      <c r="F1489" s="63"/>
      <c r="G1489" s="62"/>
      <c r="H1489" s="63"/>
      <c r="I1489" s="62"/>
      <c r="J1489" s="63"/>
      <c r="K1489" s="62"/>
      <c r="L1489" s="63"/>
      <c r="M1489" s="60" t="s">
        <v>47</v>
      </c>
      <c r="N1489" s="54" t="s">
        <v>8906</v>
      </c>
      <c r="O1489" s="54" t="s">
        <v>9075</v>
      </c>
      <c r="P1489" s="54" t="s">
        <v>56</v>
      </c>
      <c r="Q1489" s="54" t="s">
        <v>56</v>
      </c>
      <c r="R1489" s="54" t="s">
        <v>56</v>
      </c>
      <c r="S1489" s="50">
        <v>1</v>
      </c>
      <c r="T1489" s="50">
        <v>0</v>
      </c>
      <c r="U1489" s="50">
        <v>0.02</v>
      </c>
      <c r="AV1489" s="54" t="s">
        <v>47</v>
      </c>
      <c r="AW1489" s="54" t="s">
        <v>10006</v>
      </c>
      <c r="AX1489" s="54" t="s">
        <v>47</v>
      </c>
      <c r="AY1489" s="54" t="s">
        <v>47</v>
      </c>
      <c r="AZ1489" s="54" t="s">
        <v>47</v>
      </c>
    </row>
    <row r="1490" spans="1:52" ht="30" customHeight="1">
      <c r="A1490" s="60" t="s">
        <v>1267</v>
      </c>
      <c r="B1490" s="60" t="s">
        <v>47</v>
      </c>
      <c r="C1490" s="60" t="s">
        <v>47</v>
      </c>
      <c r="D1490" s="61"/>
      <c r="E1490" s="62"/>
      <c r="F1490" s="63"/>
      <c r="G1490" s="62"/>
      <c r="H1490" s="63"/>
      <c r="I1490" s="62"/>
      <c r="J1490" s="63"/>
      <c r="K1490" s="62"/>
      <c r="L1490" s="63"/>
      <c r="M1490" s="60" t="s">
        <v>47</v>
      </c>
      <c r="N1490" s="54" t="s">
        <v>78</v>
      </c>
      <c r="O1490" s="54" t="s">
        <v>78</v>
      </c>
      <c r="P1490" s="54" t="s">
        <v>47</v>
      </c>
      <c r="Q1490" s="54" t="s">
        <v>47</v>
      </c>
      <c r="R1490" s="54" t="s">
        <v>47</v>
      </c>
      <c r="AV1490" s="54" t="s">
        <v>47</v>
      </c>
      <c r="AW1490" s="54" t="s">
        <v>47</v>
      </c>
      <c r="AX1490" s="54" t="s">
        <v>47</v>
      </c>
      <c r="AY1490" s="54" t="s">
        <v>47</v>
      </c>
      <c r="AZ1490" s="54" t="s">
        <v>47</v>
      </c>
    </row>
    <row r="1491" spans="1:52" ht="30" customHeight="1">
      <c r="A1491" s="61"/>
      <c r="B1491" s="61"/>
      <c r="C1491" s="61"/>
      <c r="D1491" s="61"/>
      <c r="E1491" s="62"/>
      <c r="F1491" s="63"/>
      <c r="G1491" s="62"/>
      <c r="H1491" s="63"/>
      <c r="I1491" s="62"/>
      <c r="J1491" s="63"/>
      <c r="K1491" s="62"/>
      <c r="L1491" s="63"/>
      <c r="M1491" s="61"/>
    </row>
    <row r="1492" spans="1:52" ht="30" customHeight="1">
      <c r="A1492" s="55" t="s">
        <v>2092</v>
      </c>
      <c r="B1492" s="56"/>
      <c r="C1492" s="56"/>
      <c r="D1492" s="56"/>
      <c r="E1492" s="57"/>
      <c r="F1492" s="58"/>
      <c r="G1492" s="57"/>
      <c r="H1492" s="58"/>
      <c r="I1492" s="57"/>
      <c r="J1492" s="58"/>
      <c r="K1492" s="57"/>
      <c r="L1492" s="58"/>
      <c r="M1492" s="59"/>
      <c r="N1492" s="54" t="s">
        <v>8907</v>
      </c>
    </row>
    <row r="1493" spans="1:52" ht="30" customHeight="1">
      <c r="A1493" s="60" t="s">
        <v>2096</v>
      </c>
      <c r="B1493" s="60" t="s">
        <v>2097</v>
      </c>
      <c r="C1493" s="60" t="s">
        <v>1410</v>
      </c>
      <c r="D1493" s="61">
        <v>4.3499999999999997E-2</v>
      </c>
      <c r="E1493" s="62"/>
      <c r="F1493" s="63"/>
      <c r="G1493" s="62"/>
      <c r="H1493" s="63"/>
      <c r="I1493" s="62"/>
      <c r="J1493" s="63"/>
      <c r="K1493" s="62"/>
      <c r="L1493" s="63"/>
      <c r="M1493" s="60" t="s">
        <v>2098</v>
      </c>
      <c r="N1493" s="54" t="s">
        <v>8907</v>
      </c>
      <c r="O1493" s="54" t="s">
        <v>10007</v>
      </c>
      <c r="P1493" s="54" t="s">
        <v>56</v>
      </c>
      <c r="Q1493" s="54" t="s">
        <v>56</v>
      </c>
      <c r="R1493" s="54" t="s">
        <v>55</v>
      </c>
      <c r="AV1493" s="54" t="s">
        <v>47</v>
      </c>
      <c r="AW1493" s="54" t="s">
        <v>10008</v>
      </c>
      <c r="AX1493" s="54" t="s">
        <v>47</v>
      </c>
      <c r="AY1493" s="54" t="s">
        <v>47</v>
      </c>
      <c r="AZ1493" s="54" t="s">
        <v>47</v>
      </c>
    </row>
    <row r="1494" spans="1:52" ht="30" customHeight="1">
      <c r="A1494" s="60" t="s">
        <v>1827</v>
      </c>
      <c r="B1494" s="60" t="s">
        <v>1828</v>
      </c>
      <c r="C1494" s="60" t="s">
        <v>1410</v>
      </c>
      <c r="D1494" s="61">
        <v>0.04</v>
      </c>
      <c r="E1494" s="62"/>
      <c r="F1494" s="63"/>
      <c r="G1494" s="62"/>
      <c r="H1494" s="63"/>
      <c r="I1494" s="62"/>
      <c r="J1494" s="63"/>
      <c r="K1494" s="62"/>
      <c r="L1494" s="63"/>
      <c r="M1494" s="60" t="s">
        <v>1829</v>
      </c>
      <c r="N1494" s="54" t="s">
        <v>8907</v>
      </c>
      <c r="O1494" s="54" t="s">
        <v>8910</v>
      </c>
      <c r="P1494" s="54" t="s">
        <v>55</v>
      </c>
      <c r="Q1494" s="54" t="s">
        <v>56</v>
      </c>
      <c r="R1494" s="54" t="s">
        <v>56</v>
      </c>
      <c r="AV1494" s="54" t="s">
        <v>47</v>
      </c>
      <c r="AW1494" s="54" t="s">
        <v>10009</v>
      </c>
      <c r="AX1494" s="54" t="s">
        <v>47</v>
      </c>
      <c r="AY1494" s="54" t="s">
        <v>47</v>
      </c>
      <c r="AZ1494" s="54" t="s">
        <v>47</v>
      </c>
    </row>
    <row r="1495" spans="1:52" ht="30" customHeight="1">
      <c r="A1495" s="60" t="s">
        <v>1830</v>
      </c>
      <c r="B1495" s="60" t="s">
        <v>1831</v>
      </c>
      <c r="C1495" s="60" t="s">
        <v>71</v>
      </c>
      <c r="D1495" s="61">
        <v>5.0000000000000001E-3</v>
      </c>
      <c r="E1495" s="62"/>
      <c r="F1495" s="63"/>
      <c r="G1495" s="62"/>
      <c r="H1495" s="63"/>
      <c r="I1495" s="62"/>
      <c r="J1495" s="63"/>
      <c r="K1495" s="62"/>
      <c r="L1495" s="63"/>
      <c r="M1495" s="60" t="s">
        <v>1832</v>
      </c>
      <c r="N1495" s="54" t="s">
        <v>8907</v>
      </c>
      <c r="O1495" s="54" t="s">
        <v>8936</v>
      </c>
      <c r="P1495" s="54" t="s">
        <v>55</v>
      </c>
      <c r="Q1495" s="54" t="s">
        <v>56</v>
      </c>
      <c r="R1495" s="54" t="s">
        <v>56</v>
      </c>
      <c r="AV1495" s="54" t="s">
        <v>47</v>
      </c>
      <c r="AW1495" s="54" t="s">
        <v>10010</v>
      </c>
      <c r="AX1495" s="54" t="s">
        <v>47</v>
      </c>
      <c r="AY1495" s="54" t="s">
        <v>47</v>
      </c>
      <c r="AZ1495" s="54" t="s">
        <v>47</v>
      </c>
    </row>
    <row r="1496" spans="1:52" ht="30" customHeight="1">
      <c r="A1496" s="60" t="s">
        <v>1833</v>
      </c>
      <c r="B1496" s="60" t="s">
        <v>942</v>
      </c>
      <c r="C1496" s="60" t="s">
        <v>71</v>
      </c>
      <c r="D1496" s="61">
        <v>5.0000000000000001E-3</v>
      </c>
      <c r="E1496" s="62"/>
      <c r="F1496" s="63"/>
      <c r="G1496" s="62"/>
      <c r="H1496" s="63"/>
      <c r="I1496" s="62"/>
      <c r="J1496" s="63"/>
      <c r="K1496" s="62"/>
      <c r="L1496" s="63"/>
      <c r="M1496" s="60" t="s">
        <v>1834</v>
      </c>
      <c r="N1496" s="54" t="s">
        <v>8907</v>
      </c>
      <c r="O1496" s="54" t="s">
        <v>8940</v>
      </c>
      <c r="P1496" s="54" t="s">
        <v>55</v>
      </c>
      <c r="Q1496" s="54" t="s">
        <v>56</v>
      </c>
      <c r="R1496" s="54" t="s">
        <v>56</v>
      </c>
      <c r="AV1496" s="54" t="s">
        <v>47</v>
      </c>
      <c r="AW1496" s="54" t="s">
        <v>10011</v>
      </c>
      <c r="AX1496" s="54" t="s">
        <v>47</v>
      </c>
      <c r="AY1496" s="54" t="s">
        <v>47</v>
      </c>
      <c r="AZ1496" s="54" t="s">
        <v>47</v>
      </c>
    </row>
    <row r="1497" spans="1:52" ht="30" customHeight="1">
      <c r="A1497" s="60" t="s">
        <v>1058</v>
      </c>
      <c r="B1497" s="60" t="s">
        <v>1059</v>
      </c>
      <c r="C1497" s="60" t="s">
        <v>1410</v>
      </c>
      <c r="D1497" s="61">
        <v>-3.0000000000000001E-3</v>
      </c>
      <c r="E1497" s="62"/>
      <c r="F1497" s="63"/>
      <c r="G1497" s="62"/>
      <c r="H1497" s="63"/>
      <c r="I1497" s="62"/>
      <c r="J1497" s="63"/>
      <c r="K1497" s="62"/>
      <c r="L1497" s="63"/>
      <c r="M1497" s="60" t="s">
        <v>1735</v>
      </c>
      <c r="N1497" s="54" t="s">
        <v>8907</v>
      </c>
      <c r="O1497" s="54" t="s">
        <v>9567</v>
      </c>
      <c r="P1497" s="54" t="s">
        <v>56</v>
      </c>
      <c r="Q1497" s="54" t="s">
        <v>56</v>
      </c>
      <c r="R1497" s="54" t="s">
        <v>55</v>
      </c>
      <c r="AV1497" s="54" t="s">
        <v>47</v>
      </c>
      <c r="AW1497" s="54" t="s">
        <v>10012</v>
      </c>
      <c r="AX1497" s="54" t="s">
        <v>47</v>
      </c>
      <c r="AY1497" s="54" t="s">
        <v>47</v>
      </c>
      <c r="AZ1497" s="54" t="s">
        <v>47</v>
      </c>
    </row>
    <row r="1498" spans="1:52" ht="30" customHeight="1">
      <c r="A1498" s="60" t="s">
        <v>1835</v>
      </c>
      <c r="B1498" s="60" t="s">
        <v>1836</v>
      </c>
      <c r="C1498" s="60" t="s">
        <v>71</v>
      </c>
      <c r="D1498" s="61">
        <v>5.0000000000000001E-3</v>
      </c>
      <c r="E1498" s="62"/>
      <c r="F1498" s="63"/>
      <c r="G1498" s="62"/>
      <c r="H1498" s="63"/>
      <c r="I1498" s="62"/>
      <c r="J1498" s="63"/>
      <c r="K1498" s="62"/>
      <c r="L1498" s="63"/>
      <c r="M1498" s="60" t="s">
        <v>1837</v>
      </c>
      <c r="N1498" s="54" t="s">
        <v>8907</v>
      </c>
      <c r="O1498" s="54" t="s">
        <v>8935</v>
      </c>
      <c r="P1498" s="54" t="s">
        <v>55</v>
      </c>
      <c r="Q1498" s="54" t="s">
        <v>56</v>
      </c>
      <c r="R1498" s="54" t="s">
        <v>56</v>
      </c>
      <c r="AV1498" s="54" t="s">
        <v>47</v>
      </c>
      <c r="AW1498" s="54" t="s">
        <v>10013</v>
      </c>
      <c r="AX1498" s="54" t="s">
        <v>47</v>
      </c>
      <c r="AY1498" s="54" t="s">
        <v>47</v>
      </c>
      <c r="AZ1498" s="54" t="s">
        <v>47</v>
      </c>
    </row>
    <row r="1499" spans="1:52" ht="30" customHeight="1">
      <c r="A1499" s="60" t="s">
        <v>1838</v>
      </c>
      <c r="B1499" s="60" t="s">
        <v>1839</v>
      </c>
      <c r="C1499" s="60" t="s">
        <v>71</v>
      </c>
      <c r="D1499" s="61">
        <v>5.0000000000000001E-3</v>
      </c>
      <c r="E1499" s="62"/>
      <c r="F1499" s="63"/>
      <c r="G1499" s="62"/>
      <c r="H1499" s="63"/>
      <c r="I1499" s="62"/>
      <c r="J1499" s="63"/>
      <c r="K1499" s="62"/>
      <c r="L1499" s="63"/>
      <c r="M1499" s="60" t="s">
        <v>1840</v>
      </c>
      <c r="N1499" s="54" t="s">
        <v>8907</v>
      </c>
      <c r="O1499" s="54" t="s">
        <v>8939</v>
      </c>
      <c r="P1499" s="54" t="s">
        <v>55</v>
      </c>
      <c r="Q1499" s="54" t="s">
        <v>56</v>
      </c>
      <c r="R1499" s="54" t="s">
        <v>56</v>
      </c>
      <c r="AV1499" s="54" t="s">
        <v>47</v>
      </c>
      <c r="AW1499" s="54" t="s">
        <v>10014</v>
      </c>
      <c r="AX1499" s="54" t="s">
        <v>47</v>
      </c>
      <c r="AY1499" s="54" t="s">
        <v>47</v>
      </c>
      <c r="AZ1499" s="54" t="s">
        <v>47</v>
      </c>
    </row>
    <row r="1500" spans="1:52" ht="30" customHeight="1">
      <c r="A1500" s="60" t="s">
        <v>1267</v>
      </c>
      <c r="B1500" s="60" t="s">
        <v>47</v>
      </c>
      <c r="C1500" s="60" t="s">
        <v>47</v>
      </c>
      <c r="D1500" s="61"/>
      <c r="E1500" s="62"/>
      <c r="F1500" s="63"/>
      <c r="G1500" s="62"/>
      <c r="H1500" s="63"/>
      <c r="I1500" s="62"/>
      <c r="J1500" s="63"/>
      <c r="K1500" s="62"/>
      <c r="L1500" s="63"/>
      <c r="M1500" s="60" t="s">
        <v>47</v>
      </c>
      <c r="N1500" s="54" t="s">
        <v>78</v>
      </c>
      <c r="O1500" s="54" t="s">
        <v>78</v>
      </c>
      <c r="P1500" s="54" t="s">
        <v>47</v>
      </c>
      <c r="Q1500" s="54" t="s">
        <v>47</v>
      </c>
      <c r="R1500" s="54" t="s">
        <v>47</v>
      </c>
      <c r="AV1500" s="54" t="s">
        <v>47</v>
      </c>
      <c r="AW1500" s="54" t="s">
        <v>47</v>
      </c>
      <c r="AX1500" s="54" t="s">
        <v>47</v>
      </c>
      <c r="AY1500" s="54" t="s">
        <v>47</v>
      </c>
      <c r="AZ1500" s="54" t="s">
        <v>47</v>
      </c>
    </row>
    <row r="1501" spans="1:52" ht="30" customHeight="1">
      <c r="A1501" s="61"/>
      <c r="B1501" s="61"/>
      <c r="C1501" s="61"/>
      <c r="D1501" s="61"/>
      <c r="E1501" s="62"/>
      <c r="F1501" s="63"/>
      <c r="G1501" s="62"/>
      <c r="H1501" s="63"/>
      <c r="I1501" s="62"/>
      <c r="J1501" s="63"/>
      <c r="K1501" s="62"/>
      <c r="L1501" s="63"/>
      <c r="M1501" s="61"/>
    </row>
    <row r="1502" spans="1:52" ht="30" customHeight="1">
      <c r="A1502" s="55" t="s">
        <v>2099</v>
      </c>
      <c r="B1502" s="56"/>
      <c r="C1502" s="56"/>
      <c r="D1502" s="56"/>
      <c r="E1502" s="57"/>
      <c r="F1502" s="58"/>
      <c r="G1502" s="57"/>
      <c r="H1502" s="58"/>
      <c r="I1502" s="57"/>
      <c r="J1502" s="58"/>
      <c r="K1502" s="57"/>
      <c r="L1502" s="58"/>
      <c r="M1502" s="59"/>
      <c r="N1502" s="54" t="s">
        <v>8908</v>
      </c>
    </row>
    <row r="1503" spans="1:52" ht="30" customHeight="1">
      <c r="A1503" s="60" t="s">
        <v>2100</v>
      </c>
      <c r="B1503" s="60" t="s">
        <v>2101</v>
      </c>
      <c r="C1503" s="60" t="s">
        <v>1410</v>
      </c>
      <c r="D1503" s="61">
        <v>3.7600000000000001E-2</v>
      </c>
      <c r="E1503" s="62"/>
      <c r="F1503" s="63"/>
      <c r="G1503" s="62"/>
      <c r="H1503" s="63"/>
      <c r="I1503" s="62"/>
      <c r="J1503" s="63"/>
      <c r="K1503" s="62"/>
      <c r="L1503" s="63"/>
      <c r="M1503" s="60" t="s">
        <v>2102</v>
      </c>
      <c r="N1503" s="54" t="s">
        <v>8908</v>
      </c>
      <c r="O1503" s="54" t="s">
        <v>10015</v>
      </c>
      <c r="P1503" s="54" t="s">
        <v>56</v>
      </c>
      <c r="Q1503" s="54" t="s">
        <v>56</v>
      </c>
      <c r="R1503" s="54" t="s">
        <v>55</v>
      </c>
      <c r="AV1503" s="54" t="s">
        <v>47</v>
      </c>
      <c r="AW1503" s="54" t="s">
        <v>10016</v>
      </c>
      <c r="AX1503" s="54" t="s">
        <v>47</v>
      </c>
      <c r="AY1503" s="54" t="s">
        <v>47</v>
      </c>
      <c r="AZ1503" s="54" t="s">
        <v>47</v>
      </c>
    </row>
    <row r="1504" spans="1:52" ht="30" customHeight="1">
      <c r="A1504" s="60" t="s">
        <v>1827</v>
      </c>
      <c r="B1504" s="60" t="s">
        <v>2071</v>
      </c>
      <c r="C1504" s="60" t="s">
        <v>1410</v>
      </c>
      <c r="D1504" s="61">
        <v>3.4000000000000002E-2</v>
      </c>
      <c r="E1504" s="62"/>
      <c r="F1504" s="63"/>
      <c r="G1504" s="62"/>
      <c r="H1504" s="63"/>
      <c r="I1504" s="62"/>
      <c r="J1504" s="63"/>
      <c r="K1504" s="62"/>
      <c r="L1504" s="63"/>
      <c r="M1504" s="60" t="s">
        <v>2072</v>
      </c>
      <c r="N1504" s="54" t="s">
        <v>8908</v>
      </c>
      <c r="O1504" s="54" t="s">
        <v>8911</v>
      </c>
      <c r="P1504" s="54" t="s">
        <v>55</v>
      </c>
      <c r="Q1504" s="54" t="s">
        <v>56</v>
      </c>
      <c r="R1504" s="54" t="s">
        <v>56</v>
      </c>
      <c r="AV1504" s="54" t="s">
        <v>47</v>
      </c>
      <c r="AW1504" s="54" t="s">
        <v>10017</v>
      </c>
      <c r="AX1504" s="54" t="s">
        <v>47</v>
      </c>
      <c r="AY1504" s="54" t="s">
        <v>47</v>
      </c>
      <c r="AZ1504" s="54" t="s">
        <v>47</v>
      </c>
    </row>
    <row r="1505" spans="1:52" ht="30" customHeight="1">
      <c r="A1505" s="60" t="s">
        <v>1058</v>
      </c>
      <c r="B1505" s="60" t="s">
        <v>2073</v>
      </c>
      <c r="C1505" s="60" t="s">
        <v>1410</v>
      </c>
      <c r="D1505" s="61">
        <v>-2E-3</v>
      </c>
      <c r="E1505" s="62"/>
      <c r="F1505" s="63"/>
      <c r="G1505" s="62"/>
      <c r="H1505" s="63"/>
      <c r="I1505" s="62"/>
      <c r="J1505" s="63"/>
      <c r="K1505" s="62"/>
      <c r="L1505" s="63"/>
      <c r="M1505" s="60" t="s">
        <v>2074</v>
      </c>
      <c r="N1505" s="54" t="s">
        <v>8908</v>
      </c>
      <c r="O1505" s="54" t="s">
        <v>9985</v>
      </c>
      <c r="P1505" s="54" t="s">
        <v>56</v>
      </c>
      <c r="Q1505" s="54" t="s">
        <v>56</v>
      </c>
      <c r="R1505" s="54" t="s">
        <v>55</v>
      </c>
      <c r="AV1505" s="54" t="s">
        <v>47</v>
      </c>
      <c r="AW1505" s="54" t="s">
        <v>10018</v>
      </c>
      <c r="AX1505" s="54" t="s">
        <v>47</v>
      </c>
      <c r="AY1505" s="54" t="s">
        <v>47</v>
      </c>
      <c r="AZ1505" s="54" t="s">
        <v>47</v>
      </c>
    </row>
    <row r="1506" spans="1:52" ht="30" customHeight="1">
      <c r="A1506" s="60" t="s">
        <v>1267</v>
      </c>
      <c r="B1506" s="60" t="s">
        <v>47</v>
      </c>
      <c r="C1506" s="60" t="s">
        <v>47</v>
      </c>
      <c r="D1506" s="61"/>
      <c r="E1506" s="62"/>
      <c r="F1506" s="63"/>
      <c r="G1506" s="62"/>
      <c r="H1506" s="63"/>
      <c r="I1506" s="62"/>
      <c r="J1506" s="63"/>
      <c r="K1506" s="62"/>
      <c r="L1506" s="63"/>
      <c r="M1506" s="60" t="s">
        <v>47</v>
      </c>
      <c r="N1506" s="54" t="s">
        <v>78</v>
      </c>
      <c r="O1506" s="54" t="s">
        <v>78</v>
      </c>
      <c r="P1506" s="54" t="s">
        <v>47</v>
      </c>
      <c r="Q1506" s="54" t="s">
        <v>47</v>
      </c>
      <c r="R1506" s="54" t="s">
        <v>47</v>
      </c>
      <c r="AV1506" s="54" t="s">
        <v>47</v>
      </c>
      <c r="AW1506" s="54" t="s">
        <v>47</v>
      </c>
      <c r="AX1506" s="54" t="s">
        <v>47</v>
      </c>
      <c r="AY1506" s="54" t="s">
        <v>47</v>
      </c>
      <c r="AZ1506" s="54" t="s">
        <v>47</v>
      </c>
    </row>
    <row r="1507" spans="1:52" ht="30" customHeight="1">
      <c r="A1507" s="61"/>
      <c r="B1507" s="61"/>
      <c r="C1507" s="61"/>
      <c r="D1507" s="61"/>
      <c r="E1507" s="62"/>
      <c r="F1507" s="63"/>
      <c r="G1507" s="62"/>
      <c r="H1507" s="63"/>
      <c r="I1507" s="62"/>
      <c r="J1507" s="63"/>
      <c r="K1507" s="62"/>
      <c r="L1507" s="63"/>
      <c r="M1507" s="61"/>
    </row>
    <row r="1508" spans="1:52" ht="30" customHeight="1">
      <c r="A1508" s="55" t="s">
        <v>2103</v>
      </c>
      <c r="B1508" s="56"/>
      <c r="C1508" s="56"/>
      <c r="D1508" s="56"/>
      <c r="E1508" s="57"/>
      <c r="F1508" s="58"/>
      <c r="G1508" s="57"/>
      <c r="H1508" s="58"/>
      <c r="I1508" s="57"/>
      <c r="J1508" s="58"/>
      <c r="K1508" s="57"/>
      <c r="L1508" s="58"/>
      <c r="M1508" s="59"/>
      <c r="N1508" s="54" t="s">
        <v>8909</v>
      </c>
    </row>
    <row r="1509" spans="1:52" ht="30" customHeight="1">
      <c r="A1509" s="60" t="s">
        <v>2106</v>
      </c>
      <c r="B1509" s="60" t="s">
        <v>2107</v>
      </c>
      <c r="C1509" s="60" t="s">
        <v>53</v>
      </c>
      <c r="D1509" s="61">
        <v>1</v>
      </c>
      <c r="E1509" s="62"/>
      <c r="F1509" s="63"/>
      <c r="G1509" s="62"/>
      <c r="H1509" s="63"/>
      <c r="I1509" s="62"/>
      <c r="J1509" s="63"/>
      <c r="K1509" s="62"/>
      <c r="L1509" s="63"/>
      <c r="M1509" s="60" t="s">
        <v>2108</v>
      </c>
      <c r="N1509" s="54" t="s">
        <v>8909</v>
      </c>
      <c r="O1509" s="54" t="s">
        <v>10019</v>
      </c>
      <c r="P1509" s="54" t="s">
        <v>56</v>
      </c>
      <c r="Q1509" s="54" t="s">
        <v>56</v>
      </c>
      <c r="R1509" s="54" t="s">
        <v>55</v>
      </c>
      <c r="AV1509" s="54" t="s">
        <v>47</v>
      </c>
      <c r="AW1509" s="54" t="s">
        <v>10020</v>
      </c>
      <c r="AX1509" s="54" t="s">
        <v>47</v>
      </c>
      <c r="AY1509" s="54" t="s">
        <v>47</v>
      </c>
      <c r="AZ1509" s="54" t="s">
        <v>47</v>
      </c>
    </row>
    <row r="1510" spans="1:52" ht="30" customHeight="1">
      <c r="A1510" s="60" t="s">
        <v>2109</v>
      </c>
      <c r="B1510" s="60" t="s">
        <v>2110</v>
      </c>
      <c r="C1510" s="60" t="s">
        <v>1910</v>
      </c>
      <c r="D1510" s="61">
        <v>0.1099</v>
      </c>
      <c r="E1510" s="62"/>
      <c r="F1510" s="63"/>
      <c r="G1510" s="62"/>
      <c r="H1510" s="63"/>
      <c r="I1510" s="62"/>
      <c r="J1510" s="63"/>
      <c r="K1510" s="62"/>
      <c r="L1510" s="63"/>
      <c r="M1510" s="60" t="s">
        <v>2111</v>
      </c>
      <c r="N1510" s="54" t="s">
        <v>8909</v>
      </c>
      <c r="O1510" s="54" t="s">
        <v>10021</v>
      </c>
      <c r="P1510" s="54" t="s">
        <v>56</v>
      </c>
      <c r="Q1510" s="54" t="s">
        <v>56</v>
      </c>
      <c r="R1510" s="54" t="s">
        <v>55</v>
      </c>
      <c r="AV1510" s="54" t="s">
        <v>47</v>
      </c>
      <c r="AW1510" s="54" t="s">
        <v>10022</v>
      </c>
      <c r="AX1510" s="54" t="s">
        <v>47</v>
      </c>
      <c r="AY1510" s="54" t="s">
        <v>47</v>
      </c>
      <c r="AZ1510" s="54" t="s">
        <v>47</v>
      </c>
    </row>
    <row r="1511" spans="1:52" ht="30" customHeight="1">
      <c r="A1511" s="60" t="s">
        <v>1824</v>
      </c>
      <c r="B1511" s="60" t="s">
        <v>2112</v>
      </c>
      <c r="C1511" s="60" t="s">
        <v>1410</v>
      </c>
      <c r="D1511" s="61">
        <v>0.27650000000000002</v>
      </c>
      <c r="E1511" s="62"/>
      <c r="F1511" s="63"/>
      <c r="G1511" s="62"/>
      <c r="H1511" s="63"/>
      <c r="I1511" s="62"/>
      <c r="J1511" s="63"/>
      <c r="K1511" s="62"/>
      <c r="L1511" s="63"/>
      <c r="M1511" s="60" t="s">
        <v>2113</v>
      </c>
      <c r="N1511" s="54" t="s">
        <v>8909</v>
      </c>
      <c r="O1511" s="54" t="s">
        <v>10023</v>
      </c>
      <c r="P1511" s="54" t="s">
        <v>56</v>
      </c>
      <c r="Q1511" s="54" t="s">
        <v>56</v>
      </c>
      <c r="R1511" s="54" t="s">
        <v>55</v>
      </c>
      <c r="AV1511" s="54" t="s">
        <v>47</v>
      </c>
      <c r="AW1511" s="54" t="s">
        <v>10024</v>
      </c>
      <c r="AX1511" s="54" t="s">
        <v>47</v>
      </c>
      <c r="AY1511" s="54" t="s">
        <v>47</v>
      </c>
      <c r="AZ1511" s="54" t="s">
        <v>47</v>
      </c>
    </row>
    <row r="1512" spans="1:52" ht="30" customHeight="1">
      <c r="A1512" s="60" t="s">
        <v>2087</v>
      </c>
      <c r="B1512" s="60" t="s">
        <v>2088</v>
      </c>
      <c r="C1512" s="60" t="s">
        <v>1410</v>
      </c>
      <c r="D1512" s="61">
        <v>0.26329999999999998</v>
      </c>
      <c r="E1512" s="62"/>
      <c r="F1512" s="63"/>
      <c r="G1512" s="62"/>
      <c r="H1512" s="63"/>
      <c r="I1512" s="62"/>
      <c r="J1512" s="63"/>
      <c r="K1512" s="62"/>
      <c r="L1512" s="63"/>
      <c r="M1512" s="60" t="s">
        <v>2089</v>
      </c>
      <c r="N1512" s="54" t="s">
        <v>8909</v>
      </c>
      <c r="O1512" s="54" t="s">
        <v>8906</v>
      </c>
      <c r="P1512" s="54" t="s">
        <v>55</v>
      </c>
      <c r="Q1512" s="54" t="s">
        <v>56</v>
      </c>
      <c r="R1512" s="54" t="s">
        <v>56</v>
      </c>
      <c r="AV1512" s="54" t="s">
        <v>47</v>
      </c>
      <c r="AW1512" s="54" t="s">
        <v>10025</v>
      </c>
      <c r="AX1512" s="54" t="s">
        <v>47</v>
      </c>
      <c r="AY1512" s="54" t="s">
        <v>47</v>
      </c>
      <c r="AZ1512" s="54" t="s">
        <v>47</v>
      </c>
    </row>
    <row r="1513" spans="1:52" ht="30" customHeight="1">
      <c r="A1513" s="60" t="s">
        <v>1830</v>
      </c>
      <c r="B1513" s="60" t="s">
        <v>1831</v>
      </c>
      <c r="C1513" s="60" t="s">
        <v>71</v>
      </c>
      <c r="D1513" s="61">
        <v>8.0000000000000002E-3</v>
      </c>
      <c r="E1513" s="62"/>
      <c r="F1513" s="63"/>
      <c r="G1513" s="62"/>
      <c r="H1513" s="63"/>
      <c r="I1513" s="62"/>
      <c r="J1513" s="63"/>
      <c r="K1513" s="62"/>
      <c r="L1513" s="63"/>
      <c r="M1513" s="60" t="s">
        <v>1832</v>
      </c>
      <c r="N1513" s="54" t="s">
        <v>8909</v>
      </c>
      <c r="O1513" s="54" t="s">
        <v>8936</v>
      </c>
      <c r="P1513" s="54" t="s">
        <v>55</v>
      </c>
      <c r="Q1513" s="54" t="s">
        <v>56</v>
      </c>
      <c r="R1513" s="54" t="s">
        <v>56</v>
      </c>
      <c r="AV1513" s="54" t="s">
        <v>47</v>
      </c>
      <c r="AW1513" s="54" t="s">
        <v>10026</v>
      </c>
      <c r="AX1513" s="54" t="s">
        <v>47</v>
      </c>
      <c r="AY1513" s="54" t="s">
        <v>47</v>
      </c>
      <c r="AZ1513" s="54" t="s">
        <v>47</v>
      </c>
    </row>
    <row r="1514" spans="1:52" ht="30" customHeight="1">
      <c r="A1514" s="60" t="s">
        <v>1833</v>
      </c>
      <c r="B1514" s="60" t="s">
        <v>942</v>
      </c>
      <c r="C1514" s="60" t="s">
        <v>71</v>
      </c>
      <c r="D1514" s="61">
        <v>8.0000000000000002E-3</v>
      </c>
      <c r="E1514" s="62"/>
      <c r="F1514" s="63"/>
      <c r="G1514" s="62"/>
      <c r="H1514" s="63"/>
      <c r="I1514" s="62"/>
      <c r="J1514" s="63"/>
      <c r="K1514" s="62"/>
      <c r="L1514" s="63"/>
      <c r="M1514" s="60" t="s">
        <v>1834</v>
      </c>
      <c r="N1514" s="54" t="s">
        <v>8909</v>
      </c>
      <c r="O1514" s="54" t="s">
        <v>8940</v>
      </c>
      <c r="P1514" s="54" t="s">
        <v>55</v>
      </c>
      <c r="Q1514" s="54" t="s">
        <v>56</v>
      </c>
      <c r="R1514" s="54" t="s">
        <v>56</v>
      </c>
      <c r="AV1514" s="54" t="s">
        <v>47</v>
      </c>
      <c r="AW1514" s="54" t="s">
        <v>10027</v>
      </c>
      <c r="AX1514" s="54" t="s">
        <v>47</v>
      </c>
      <c r="AY1514" s="54" t="s">
        <v>47</v>
      </c>
      <c r="AZ1514" s="54" t="s">
        <v>47</v>
      </c>
    </row>
    <row r="1515" spans="1:52" ht="30" customHeight="1">
      <c r="A1515" s="60" t="s">
        <v>1058</v>
      </c>
      <c r="B1515" s="60" t="s">
        <v>1059</v>
      </c>
      <c r="C1515" s="60" t="s">
        <v>1410</v>
      </c>
      <c r="D1515" s="61">
        <v>-9.1999999999999998E-3</v>
      </c>
      <c r="E1515" s="62"/>
      <c r="F1515" s="63"/>
      <c r="G1515" s="62"/>
      <c r="H1515" s="63"/>
      <c r="I1515" s="62"/>
      <c r="J1515" s="63"/>
      <c r="K1515" s="62"/>
      <c r="L1515" s="63"/>
      <c r="M1515" s="60" t="s">
        <v>1735</v>
      </c>
      <c r="N1515" s="54" t="s">
        <v>8909</v>
      </c>
      <c r="O1515" s="54" t="s">
        <v>9567</v>
      </c>
      <c r="P1515" s="54" t="s">
        <v>56</v>
      </c>
      <c r="Q1515" s="54" t="s">
        <v>56</v>
      </c>
      <c r="R1515" s="54" t="s">
        <v>55</v>
      </c>
      <c r="AV1515" s="54" t="s">
        <v>47</v>
      </c>
      <c r="AW1515" s="54" t="s">
        <v>10028</v>
      </c>
      <c r="AX1515" s="54" t="s">
        <v>47</v>
      </c>
      <c r="AY1515" s="54" t="s">
        <v>47</v>
      </c>
      <c r="AZ1515" s="54" t="s">
        <v>47</v>
      </c>
    </row>
    <row r="1516" spans="1:52" ht="30" customHeight="1">
      <c r="A1516" s="60" t="s">
        <v>1835</v>
      </c>
      <c r="B1516" s="60" t="s">
        <v>1836</v>
      </c>
      <c r="C1516" s="60" t="s">
        <v>71</v>
      </c>
      <c r="D1516" s="61">
        <v>8.0000000000000002E-3</v>
      </c>
      <c r="E1516" s="62"/>
      <c r="F1516" s="63"/>
      <c r="G1516" s="62"/>
      <c r="H1516" s="63"/>
      <c r="I1516" s="62"/>
      <c r="J1516" s="63"/>
      <c r="K1516" s="62"/>
      <c r="L1516" s="63"/>
      <c r="M1516" s="60" t="s">
        <v>1837</v>
      </c>
      <c r="N1516" s="54" t="s">
        <v>8909</v>
      </c>
      <c r="O1516" s="54" t="s">
        <v>8935</v>
      </c>
      <c r="P1516" s="54" t="s">
        <v>55</v>
      </c>
      <c r="Q1516" s="54" t="s">
        <v>56</v>
      </c>
      <c r="R1516" s="54" t="s">
        <v>56</v>
      </c>
      <c r="AV1516" s="54" t="s">
        <v>47</v>
      </c>
      <c r="AW1516" s="54" t="s">
        <v>10029</v>
      </c>
      <c r="AX1516" s="54" t="s">
        <v>47</v>
      </c>
      <c r="AY1516" s="54" t="s">
        <v>47</v>
      </c>
      <c r="AZ1516" s="54" t="s">
        <v>47</v>
      </c>
    </row>
    <row r="1517" spans="1:52" ht="30" customHeight="1">
      <c r="A1517" s="60" t="s">
        <v>1838</v>
      </c>
      <c r="B1517" s="60" t="s">
        <v>1839</v>
      </c>
      <c r="C1517" s="60" t="s">
        <v>71</v>
      </c>
      <c r="D1517" s="61">
        <v>8.0000000000000002E-3</v>
      </c>
      <c r="E1517" s="62"/>
      <c r="F1517" s="63"/>
      <c r="G1517" s="62"/>
      <c r="H1517" s="63"/>
      <c r="I1517" s="62"/>
      <c r="J1517" s="63"/>
      <c r="K1517" s="62"/>
      <c r="L1517" s="63"/>
      <c r="M1517" s="60" t="s">
        <v>1840</v>
      </c>
      <c r="N1517" s="54" t="s">
        <v>8909</v>
      </c>
      <c r="O1517" s="54" t="s">
        <v>8939</v>
      </c>
      <c r="P1517" s="54" t="s">
        <v>55</v>
      </c>
      <c r="Q1517" s="54" t="s">
        <v>56</v>
      </c>
      <c r="R1517" s="54" t="s">
        <v>56</v>
      </c>
      <c r="AV1517" s="54" t="s">
        <v>47</v>
      </c>
      <c r="AW1517" s="54" t="s">
        <v>10030</v>
      </c>
      <c r="AX1517" s="54" t="s">
        <v>47</v>
      </c>
      <c r="AY1517" s="54" t="s">
        <v>47</v>
      </c>
      <c r="AZ1517" s="54" t="s">
        <v>47</v>
      </c>
    </row>
    <row r="1518" spans="1:52" ht="30" customHeight="1">
      <c r="A1518" s="60" t="s">
        <v>1267</v>
      </c>
      <c r="B1518" s="60" t="s">
        <v>47</v>
      </c>
      <c r="C1518" s="60" t="s">
        <v>47</v>
      </c>
      <c r="D1518" s="61"/>
      <c r="E1518" s="62"/>
      <c r="F1518" s="63"/>
      <c r="G1518" s="62"/>
      <c r="H1518" s="63"/>
      <c r="I1518" s="62"/>
      <c r="J1518" s="63"/>
      <c r="K1518" s="62"/>
      <c r="L1518" s="63"/>
      <c r="M1518" s="60" t="s">
        <v>47</v>
      </c>
      <c r="N1518" s="54" t="s">
        <v>78</v>
      </c>
      <c r="O1518" s="54" t="s">
        <v>78</v>
      </c>
      <c r="P1518" s="54" t="s">
        <v>47</v>
      </c>
      <c r="Q1518" s="54" t="s">
        <v>47</v>
      </c>
      <c r="R1518" s="54" t="s">
        <v>47</v>
      </c>
      <c r="AV1518" s="54" t="s">
        <v>47</v>
      </c>
      <c r="AW1518" s="54" t="s">
        <v>47</v>
      </c>
      <c r="AX1518" s="54" t="s">
        <v>47</v>
      </c>
      <c r="AY1518" s="54" t="s">
        <v>47</v>
      </c>
      <c r="AZ1518" s="54" t="s">
        <v>47</v>
      </c>
    </row>
    <row r="1519" spans="1:52" ht="30" customHeight="1">
      <c r="A1519" s="61"/>
      <c r="B1519" s="61"/>
      <c r="C1519" s="61"/>
      <c r="D1519" s="61"/>
      <c r="E1519" s="62"/>
      <c r="F1519" s="63"/>
      <c r="G1519" s="62"/>
      <c r="H1519" s="63"/>
      <c r="I1519" s="62"/>
      <c r="J1519" s="63"/>
      <c r="K1519" s="62"/>
      <c r="L1519" s="63"/>
      <c r="M1519" s="61"/>
    </row>
    <row r="1520" spans="1:52" ht="30" customHeight="1">
      <c r="A1520" s="55" t="s">
        <v>2114</v>
      </c>
      <c r="B1520" s="56"/>
      <c r="C1520" s="56"/>
      <c r="D1520" s="56"/>
      <c r="E1520" s="57"/>
      <c r="F1520" s="58"/>
      <c r="G1520" s="57"/>
      <c r="H1520" s="58"/>
      <c r="I1520" s="57"/>
      <c r="J1520" s="58"/>
      <c r="K1520" s="57"/>
      <c r="L1520" s="58"/>
      <c r="M1520" s="59"/>
      <c r="N1520" s="54" t="s">
        <v>8320</v>
      </c>
    </row>
    <row r="1521" spans="1:52" ht="30" customHeight="1">
      <c r="A1521" s="60" t="s">
        <v>2106</v>
      </c>
      <c r="B1521" s="60" t="s">
        <v>2107</v>
      </c>
      <c r="C1521" s="60" t="s">
        <v>53</v>
      </c>
      <c r="D1521" s="61">
        <v>1</v>
      </c>
      <c r="E1521" s="62"/>
      <c r="F1521" s="63"/>
      <c r="G1521" s="62"/>
      <c r="H1521" s="63"/>
      <c r="I1521" s="62"/>
      <c r="J1521" s="63"/>
      <c r="K1521" s="62"/>
      <c r="L1521" s="63"/>
      <c r="M1521" s="60" t="s">
        <v>2108</v>
      </c>
      <c r="N1521" s="54" t="s">
        <v>8320</v>
      </c>
      <c r="O1521" s="54" t="s">
        <v>10019</v>
      </c>
      <c r="P1521" s="54" t="s">
        <v>56</v>
      </c>
      <c r="Q1521" s="54" t="s">
        <v>56</v>
      </c>
      <c r="R1521" s="54" t="s">
        <v>55</v>
      </c>
      <c r="AV1521" s="54" t="s">
        <v>47</v>
      </c>
      <c r="AW1521" s="54" t="s">
        <v>10031</v>
      </c>
      <c r="AX1521" s="54" t="s">
        <v>47</v>
      </c>
      <c r="AY1521" s="54" t="s">
        <v>47</v>
      </c>
      <c r="AZ1521" s="54" t="s">
        <v>47</v>
      </c>
    </row>
    <row r="1522" spans="1:52" ht="30" customHeight="1">
      <c r="A1522" s="60" t="s">
        <v>2109</v>
      </c>
      <c r="B1522" s="60" t="s">
        <v>2110</v>
      </c>
      <c r="C1522" s="60" t="s">
        <v>1910</v>
      </c>
      <c r="D1522" s="61">
        <v>0.1099</v>
      </c>
      <c r="E1522" s="62"/>
      <c r="F1522" s="63"/>
      <c r="G1522" s="62"/>
      <c r="H1522" s="63"/>
      <c r="I1522" s="62"/>
      <c r="J1522" s="63"/>
      <c r="K1522" s="62"/>
      <c r="L1522" s="63"/>
      <c r="M1522" s="60" t="s">
        <v>2111</v>
      </c>
      <c r="N1522" s="54" t="s">
        <v>8320</v>
      </c>
      <c r="O1522" s="54" t="s">
        <v>10021</v>
      </c>
      <c r="P1522" s="54" t="s">
        <v>56</v>
      </c>
      <c r="Q1522" s="54" t="s">
        <v>56</v>
      </c>
      <c r="R1522" s="54" t="s">
        <v>55</v>
      </c>
      <c r="AV1522" s="54" t="s">
        <v>47</v>
      </c>
      <c r="AW1522" s="54" t="s">
        <v>10032</v>
      </c>
      <c r="AX1522" s="54" t="s">
        <v>47</v>
      </c>
      <c r="AY1522" s="54" t="s">
        <v>47</v>
      </c>
      <c r="AZ1522" s="54" t="s">
        <v>47</v>
      </c>
    </row>
    <row r="1523" spans="1:52" ht="30" customHeight="1">
      <c r="A1523" s="60" t="s">
        <v>2115</v>
      </c>
      <c r="B1523" s="60" t="s">
        <v>2116</v>
      </c>
      <c r="C1523" s="60" t="s">
        <v>191</v>
      </c>
      <c r="D1523" s="61">
        <v>3.5860000000000002E-3</v>
      </c>
      <c r="E1523" s="62"/>
      <c r="F1523" s="63"/>
      <c r="G1523" s="62"/>
      <c r="H1523" s="63"/>
      <c r="I1523" s="62"/>
      <c r="J1523" s="63"/>
      <c r="K1523" s="62"/>
      <c r="L1523" s="63"/>
      <c r="M1523" s="60" t="s">
        <v>2117</v>
      </c>
      <c r="N1523" s="54" t="s">
        <v>8320</v>
      </c>
      <c r="O1523" s="54" t="s">
        <v>10033</v>
      </c>
      <c r="P1523" s="54" t="s">
        <v>56</v>
      </c>
      <c r="Q1523" s="54" t="s">
        <v>56</v>
      </c>
      <c r="R1523" s="54" t="s">
        <v>55</v>
      </c>
      <c r="AV1523" s="54" t="s">
        <v>47</v>
      </c>
      <c r="AW1523" s="54" t="s">
        <v>10034</v>
      </c>
      <c r="AX1523" s="54" t="s">
        <v>47</v>
      </c>
      <c r="AY1523" s="54" t="s">
        <v>47</v>
      </c>
      <c r="AZ1523" s="54" t="s">
        <v>47</v>
      </c>
    </row>
    <row r="1524" spans="1:52" ht="30" customHeight="1">
      <c r="A1524" s="60" t="s">
        <v>1824</v>
      </c>
      <c r="B1524" s="60" t="s">
        <v>2118</v>
      </c>
      <c r="C1524" s="60" t="s">
        <v>1410</v>
      </c>
      <c r="D1524" s="61">
        <v>5.7375999999999996</v>
      </c>
      <c r="E1524" s="62"/>
      <c r="F1524" s="63"/>
      <c r="G1524" s="62"/>
      <c r="H1524" s="63"/>
      <c r="I1524" s="62"/>
      <c r="J1524" s="63"/>
      <c r="K1524" s="62"/>
      <c r="L1524" s="63"/>
      <c r="M1524" s="60" t="s">
        <v>2119</v>
      </c>
      <c r="N1524" s="54" t="s">
        <v>8320</v>
      </c>
      <c r="O1524" s="54" t="s">
        <v>10035</v>
      </c>
      <c r="P1524" s="54" t="s">
        <v>56</v>
      </c>
      <c r="Q1524" s="54" t="s">
        <v>56</v>
      </c>
      <c r="R1524" s="54" t="s">
        <v>55</v>
      </c>
      <c r="AV1524" s="54" t="s">
        <v>47</v>
      </c>
      <c r="AW1524" s="54" t="s">
        <v>10036</v>
      </c>
      <c r="AX1524" s="54" t="s">
        <v>47</v>
      </c>
      <c r="AY1524" s="54" t="s">
        <v>47</v>
      </c>
      <c r="AZ1524" s="54" t="s">
        <v>47</v>
      </c>
    </row>
    <row r="1525" spans="1:52" ht="30" customHeight="1">
      <c r="A1525" s="60" t="s">
        <v>2065</v>
      </c>
      <c r="B1525" s="60" t="s">
        <v>2066</v>
      </c>
      <c r="C1525" s="60" t="s">
        <v>146</v>
      </c>
      <c r="D1525" s="61">
        <v>2.5640000000000001</v>
      </c>
      <c r="E1525" s="62"/>
      <c r="F1525" s="63"/>
      <c r="G1525" s="62"/>
      <c r="H1525" s="63"/>
      <c r="I1525" s="62"/>
      <c r="J1525" s="63"/>
      <c r="K1525" s="62"/>
      <c r="L1525" s="63"/>
      <c r="M1525" s="60" t="s">
        <v>2067</v>
      </c>
      <c r="N1525" s="54" t="s">
        <v>8320</v>
      </c>
      <c r="O1525" s="54" t="s">
        <v>9981</v>
      </c>
      <c r="P1525" s="54" t="s">
        <v>56</v>
      </c>
      <c r="Q1525" s="54" t="s">
        <v>56</v>
      </c>
      <c r="R1525" s="54" t="s">
        <v>55</v>
      </c>
      <c r="AV1525" s="54" t="s">
        <v>47</v>
      </c>
      <c r="AW1525" s="54" t="s">
        <v>10037</v>
      </c>
      <c r="AX1525" s="54" t="s">
        <v>47</v>
      </c>
      <c r="AY1525" s="54" t="s">
        <v>47</v>
      </c>
      <c r="AZ1525" s="54" t="s">
        <v>47</v>
      </c>
    </row>
    <row r="1526" spans="1:52" ht="30" customHeight="1">
      <c r="A1526" s="60" t="s">
        <v>2093</v>
      </c>
      <c r="B1526" s="60" t="s">
        <v>2094</v>
      </c>
      <c r="C1526" s="60" t="s">
        <v>146</v>
      </c>
      <c r="D1526" s="61">
        <v>1.282</v>
      </c>
      <c r="E1526" s="62"/>
      <c r="F1526" s="63"/>
      <c r="G1526" s="62"/>
      <c r="H1526" s="63"/>
      <c r="I1526" s="62"/>
      <c r="J1526" s="63"/>
      <c r="K1526" s="62"/>
      <c r="L1526" s="63"/>
      <c r="M1526" s="60" t="s">
        <v>2095</v>
      </c>
      <c r="N1526" s="54" t="s">
        <v>8320</v>
      </c>
      <c r="O1526" s="54" t="s">
        <v>8907</v>
      </c>
      <c r="P1526" s="54" t="s">
        <v>55</v>
      </c>
      <c r="Q1526" s="54" t="s">
        <v>56</v>
      </c>
      <c r="R1526" s="54" t="s">
        <v>56</v>
      </c>
      <c r="AV1526" s="54" t="s">
        <v>47</v>
      </c>
      <c r="AW1526" s="54" t="s">
        <v>10038</v>
      </c>
      <c r="AX1526" s="54" t="s">
        <v>47</v>
      </c>
      <c r="AY1526" s="54" t="s">
        <v>47</v>
      </c>
      <c r="AZ1526" s="54" t="s">
        <v>47</v>
      </c>
    </row>
    <row r="1527" spans="1:52" ht="30" customHeight="1">
      <c r="A1527" s="60" t="s">
        <v>2087</v>
      </c>
      <c r="B1527" s="60" t="s">
        <v>2088</v>
      </c>
      <c r="C1527" s="60" t="s">
        <v>1410</v>
      </c>
      <c r="D1527" s="61">
        <v>8.7249999999999996</v>
      </c>
      <c r="E1527" s="62"/>
      <c r="F1527" s="63"/>
      <c r="G1527" s="62"/>
      <c r="H1527" s="63"/>
      <c r="I1527" s="62"/>
      <c r="J1527" s="63"/>
      <c r="K1527" s="62"/>
      <c r="L1527" s="63"/>
      <c r="M1527" s="60" t="s">
        <v>2089</v>
      </c>
      <c r="N1527" s="54" t="s">
        <v>8320</v>
      </c>
      <c r="O1527" s="54" t="s">
        <v>8906</v>
      </c>
      <c r="P1527" s="54" t="s">
        <v>55</v>
      </c>
      <c r="Q1527" s="54" t="s">
        <v>56</v>
      </c>
      <c r="R1527" s="54" t="s">
        <v>56</v>
      </c>
      <c r="AV1527" s="54" t="s">
        <v>47</v>
      </c>
      <c r="AW1527" s="54" t="s">
        <v>10039</v>
      </c>
      <c r="AX1527" s="54" t="s">
        <v>47</v>
      </c>
      <c r="AY1527" s="54" t="s">
        <v>47</v>
      </c>
      <c r="AZ1527" s="54" t="s">
        <v>47</v>
      </c>
    </row>
    <row r="1528" spans="1:52" ht="30" customHeight="1">
      <c r="A1528" s="60" t="s">
        <v>1830</v>
      </c>
      <c r="B1528" s="60" t="s">
        <v>1831</v>
      </c>
      <c r="C1528" s="60" t="s">
        <v>71</v>
      </c>
      <c r="D1528" s="61">
        <v>0.36570000000000003</v>
      </c>
      <c r="E1528" s="62"/>
      <c r="F1528" s="63"/>
      <c r="G1528" s="62"/>
      <c r="H1528" s="63"/>
      <c r="I1528" s="62"/>
      <c r="J1528" s="63"/>
      <c r="K1528" s="62"/>
      <c r="L1528" s="63"/>
      <c r="M1528" s="60" t="s">
        <v>1832</v>
      </c>
      <c r="N1528" s="54" t="s">
        <v>8320</v>
      </c>
      <c r="O1528" s="54" t="s">
        <v>8936</v>
      </c>
      <c r="P1528" s="54" t="s">
        <v>55</v>
      </c>
      <c r="Q1528" s="54" t="s">
        <v>56</v>
      </c>
      <c r="R1528" s="54" t="s">
        <v>56</v>
      </c>
      <c r="AV1528" s="54" t="s">
        <v>47</v>
      </c>
      <c r="AW1528" s="54" t="s">
        <v>10040</v>
      </c>
      <c r="AX1528" s="54" t="s">
        <v>47</v>
      </c>
      <c r="AY1528" s="54" t="s">
        <v>47</v>
      </c>
      <c r="AZ1528" s="54" t="s">
        <v>47</v>
      </c>
    </row>
    <row r="1529" spans="1:52" ht="30" customHeight="1">
      <c r="A1529" s="60" t="s">
        <v>1833</v>
      </c>
      <c r="B1529" s="60" t="s">
        <v>942</v>
      </c>
      <c r="C1529" s="60" t="s">
        <v>71</v>
      </c>
      <c r="D1529" s="61">
        <v>0.36570000000000003</v>
      </c>
      <c r="E1529" s="62"/>
      <c r="F1529" s="63"/>
      <c r="G1529" s="62"/>
      <c r="H1529" s="63"/>
      <c r="I1529" s="62"/>
      <c r="J1529" s="63"/>
      <c r="K1529" s="62"/>
      <c r="L1529" s="63"/>
      <c r="M1529" s="60" t="s">
        <v>1834</v>
      </c>
      <c r="N1529" s="54" t="s">
        <v>8320</v>
      </c>
      <c r="O1529" s="54" t="s">
        <v>8940</v>
      </c>
      <c r="P1529" s="54" t="s">
        <v>55</v>
      </c>
      <c r="Q1529" s="54" t="s">
        <v>56</v>
      </c>
      <c r="R1529" s="54" t="s">
        <v>56</v>
      </c>
      <c r="AV1529" s="54" t="s">
        <v>47</v>
      </c>
      <c r="AW1529" s="54" t="s">
        <v>10041</v>
      </c>
      <c r="AX1529" s="54" t="s">
        <v>47</v>
      </c>
      <c r="AY1529" s="54" t="s">
        <v>47</v>
      </c>
      <c r="AZ1529" s="54" t="s">
        <v>47</v>
      </c>
    </row>
    <row r="1530" spans="1:52" ht="30" customHeight="1">
      <c r="A1530" s="60" t="s">
        <v>1058</v>
      </c>
      <c r="B1530" s="60" t="s">
        <v>1059</v>
      </c>
      <c r="C1530" s="60" t="s">
        <v>1410</v>
      </c>
      <c r="D1530" s="61">
        <v>-0.41949999999999998</v>
      </c>
      <c r="E1530" s="62"/>
      <c r="F1530" s="63"/>
      <c r="G1530" s="62"/>
      <c r="H1530" s="63"/>
      <c r="I1530" s="62"/>
      <c r="J1530" s="63"/>
      <c r="K1530" s="62"/>
      <c r="L1530" s="63"/>
      <c r="M1530" s="60" t="s">
        <v>1735</v>
      </c>
      <c r="N1530" s="54" t="s">
        <v>8320</v>
      </c>
      <c r="O1530" s="54" t="s">
        <v>9567</v>
      </c>
      <c r="P1530" s="54" t="s">
        <v>56</v>
      </c>
      <c r="Q1530" s="54" t="s">
        <v>56</v>
      </c>
      <c r="R1530" s="54" t="s">
        <v>55</v>
      </c>
      <c r="AV1530" s="54" t="s">
        <v>47</v>
      </c>
      <c r="AW1530" s="54" t="s">
        <v>10042</v>
      </c>
      <c r="AX1530" s="54" t="s">
        <v>47</v>
      </c>
      <c r="AY1530" s="54" t="s">
        <v>47</v>
      </c>
      <c r="AZ1530" s="54" t="s">
        <v>47</v>
      </c>
    </row>
    <row r="1531" spans="1:52" ht="30" customHeight="1">
      <c r="A1531" s="60" t="s">
        <v>1835</v>
      </c>
      <c r="B1531" s="60" t="s">
        <v>1836</v>
      </c>
      <c r="C1531" s="60" t="s">
        <v>71</v>
      </c>
      <c r="D1531" s="61">
        <v>0.36570000000000003</v>
      </c>
      <c r="E1531" s="62"/>
      <c r="F1531" s="63"/>
      <c r="G1531" s="62"/>
      <c r="H1531" s="63"/>
      <c r="I1531" s="62"/>
      <c r="J1531" s="63"/>
      <c r="K1531" s="62"/>
      <c r="L1531" s="63"/>
      <c r="M1531" s="60" t="s">
        <v>1837</v>
      </c>
      <c r="N1531" s="54" t="s">
        <v>8320</v>
      </c>
      <c r="O1531" s="54" t="s">
        <v>8935</v>
      </c>
      <c r="P1531" s="54" t="s">
        <v>55</v>
      </c>
      <c r="Q1531" s="54" t="s">
        <v>56</v>
      </c>
      <c r="R1531" s="54" t="s">
        <v>56</v>
      </c>
      <c r="AV1531" s="54" t="s">
        <v>47</v>
      </c>
      <c r="AW1531" s="54" t="s">
        <v>10043</v>
      </c>
      <c r="AX1531" s="54" t="s">
        <v>47</v>
      </c>
      <c r="AY1531" s="54" t="s">
        <v>47</v>
      </c>
      <c r="AZ1531" s="54" t="s">
        <v>47</v>
      </c>
    </row>
    <row r="1532" spans="1:52" ht="30" customHeight="1">
      <c r="A1532" s="60" t="s">
        <v>1838</v>
      </c>
      <c r="B1532" s="60" t="s">
        <v>1839</v>
      </c>
      <c r="C1532" s="60" t="s">
        <v>71</v>
      </c>
      <c r="D1532" s="61">
        <v>0.36570000000000003</v>
      </c>
      <c r="E1532" s="62"/>
      <c r="F1532" s="63"/>
      <c r="G1532" s="62"/>
      <c r="H1532" s="63"/>
      <c r="I1532" s="62"/>
      <c r="J1532" s="63"/>
      <c r="K1532" s="62"/>
      <c r="L1532" s="63"/>
      <c r="M1532" s="60" t="s">
        <v>1840</v>
      </c>
      <c r="N1532" s="54" t="s">
        <v>8320</v>
      </c>
      <c r="O1532" s="54" t="s">
        <v>8939</v>
      </c>
      <c r="P1532" s="54" t="s">
        <v>55</v>
      </c>
      <c r="Q1532" s="54" t="s">
        <v>56</v>
      </c>
      <c r="R1532" s="54" t="s">
        <v>56</v>
      </c>
      <c r="AV1532" s="54" t="s">
        <v>47</v>
      </c>
      <c r="AW1532" s="54" t="s">
        <v>10044</v>
      </c>
      <c r="AX1532" s="54" t="s">
        <v>47</v>
      </c>
      <c r="AY1532" s="54" t="s">
        <v>47</v>
      </c>
      <c r="AZ1532" s="54" t="s">
        <v>47</v>
      </c>
    </row>
    <row r="1533" spans="1:52" ht="30" customHeight="1">
      <c r="A1533" s="60" t="s">
        <v>1267</v>
      </c>
      <c r="B1533" s="60" t="s">
        <v>47</v>
      </c>
      <c r="C1533" s="60" t="s">
        <v>47</v>
      </c>
      <c r="D1533" s="61"/>
      <c r="E1533" s="62"/>
      <c r="F1533" s="63"/>
      <c r="G1533" s="62"/>
      <c r="H1533" s="63"/>
      <c r="I1533" s="62"/>
      <c r="J1533" s="63"/>
      <c r="K1533" s="62"/>
      <c r="L1533" s="63"/>
      <c r="M1533" s="60" t="s">
        <v>47</v>
      </c>
      <c r="N1533" s="54" t="s">
        <v>78</v>
      </c>
      <c r="O1533" s="54" t="s">
        <v>78</v>
      </c>
      <c r="P1533" s="54" t="s">
        <v>47</v>
      </c>
      <c r="Q1533" s="54" t="s">
        <v>47</v>
      </c>
      <c r="R1533" s="54" t="s">
        <v>47</v>
      </c>
      <c r="AV1533" s="54" t="s">
        <v>47</v>
      </c>
      <c r="AW1533" s="54" t="s">
        <v>47</v>
      </c>
      <c r="AX1533" s="54" t="s">
        <v>47</v>
      </c>
      <c r="AY1533" s="54" t="s">
        <v>47</v>
      </c>
      <c r="AZ1533" s="54" t="s">
        <v>47</v>
      </c>
    </row>
    <row r="1534" spans="1:52" ht="30" customHeight="1">
      <c r="A1534" s="61"/>
      <c r="B1534" s="61"/>
      <c r="C1534" s="61"/>
      <c r="D1534" s="61"/>
      <c r="E1534" s="62"/>
      <c r="F1534" s="63"/>
      <c r="G1534" s="62"/>
      <c r="H1534" s="63"/>
      <c r="I1534" s="62"/>
      <c r="J1534" s="63"/>
      <c r="K1534" s="62"/>
      <c r="L1534" s="63"/>
      <c r="M1534" s="61"/>
    </row>
    <row r="1535" spans="1:52" ht="30" customHeight="1">
      <c r="A1535" s="55" t="s">
        <v>2120</v>
      </c>
      <c r="B1535" s="56"/>
      <c r="C1535" s="56"/>
      <c r="D1535" s="56"/>
      <c r="E1535" s="57"/>
      <c r="F1535" s="58"/>
      <c r="G1535" s="57"/>
      <c r="H1535" s="58"/>
      <c r="I1535" s="57"/>
      <c r="J1535" s="58"/>
      <c r="K1535" s="57"/>
      <c r="L1535" s="58"/>
      <c r="M1535" s="59"/>
      <c r="N1535" s="54" t="s">
        <v>8322</v>
      </c>
    </row>
    <row r="1536" spans="1:52" ht="30" customHeight="1">
      <c r="A1536" s="60" t="s">
        <v>2106</v>
      </c>
      <c r="B1536" s="60" t="s">
        <v>2107</v>
      </c>
      <c r="C1536" s="60" t="s">
        <v>53</v>
      </c>
      <c r="D1536" s="61">
        <v>1</v>
      </c>
      <c r="E1536" s="62"/>
      <c r="F1536" s="63"/>
      <c r="G1536" s="62"/>
      <c r="H1536" s="63"/>
      <c r="I1536" s="62"/>
      <c r="J1536" s="63"/>
      <c r="K1536" s="62"/>
      <c r="L1536" s="63"/>
      <c r="M1536" s="60" t="s">
        <v>2108</v>
      </c>
      <c r="N1536" s="54" t="s">
        <v>8322</v>
      </c>
      <c r="O1536" s="54" t="s">
        <v>10019</v>
      </c>
      <c r="P1536" s="54" t="s">
        <v>56</v>
      </c>
      <c r="Q1536" s="54" t="s">
        <v>56</v>
      </c>
      <c r="R1536" s="54" t="s">
        <v>55</v>
      </c>
      <c r="AV1536" s="54" t="s">
        <v>47</v>
      </c>
      <c r="AW1536" s="54" t="s">
        <v>10045</v>
      </c>
      <c r="AX1536" s="54" t="s">
        <v>47</v>
      </c>
      <c r="AY1536" s="54" t="s">
        <v>47</v>
      </c>
      <c r="AZ1536" s="54" t="s">
        <v>47</v>
      </c>
    </row>
    <row r="1537" spans="1:52" ht="30" customHeight="1">
      <c r="A1537" s="60" t="s">
        <v>2109</v>
      </c>
      <c r="B1537" s="60" t="s">
        <v>2110</v>
      </c>
      <c r="C1537" s="60" t="s">
        <v>1910</v>
      </c>
      <c r="D1537" s="61">
        <v>0.1099</v>
      </c>
      <c r="E1537" s="62"/>
      <c r="F1537" s="63"/>
      <c r="G1537" s="62"/>
      <c r="H1537" s="63"/>
      <c r="I1537" s="62"/>
      <c r="J1537" s="63"/>
      <c r="K1537" s="62"/>
      <c r="L1537" s="63"/>
      <c r="M1537" s="60" t="s">
        <v>2111</v>
      </c>
      <c r="N1537" s="54" t="s">
        <v>8322</v>
      </c>
      <c r="O1537" s="54" t="s">
        <v>10021</v>
      </c>
      <c r="P1537" s="54" t="s">
        <v>56</v>
      </c>
      <c r="Q1537" s="54" t="s">
        <v>56</v>
      </c>
      <c r="R1537" s="54" t="s">
        <v>55</v>
      </c>
      <c r="AV1537" s="54" t="s">
        <v>47</v>
      </c>
      <c r="AW1537" s="54" t="s">
        <v>10046</v>
      </c>
      <c r="AX1537" s="54" t="s">
        <v>47</v>
      </c>
      <c r="AY1537" s="54" t="s">
        <v>47</v>
      </c>
      <c r="AZ1537" s="54" t="s">
        <v>47</v>
      </c>
    </row>
    <row r="1538" spans="1:52" ht="30" customHeight="1">
      <c r="A1538" s="60" t="s">
        <v>2115</v>
      </c>
      <c r="B1538" s="60" t="s">
        <v>2116</v>
      </c>
      <c r="C1538" s="60" t="s">
        <v>191</v>
      </c>
      <c r="D1538" s="61">
        <v>4.7809999999999997E-3</v>
      </c>
      <c r="E1538" s="62"/>
      <c r="F1538" s="63"/>
      <c r="G1538" s="62"/>
      <c r="H1538" s="63"/>
      <c r="I1538" s="62"/>
      <c r="J1538" s="63"/>
      <c r="K1538" s="62"/>
      <c r="L1538" s="63"/>
      <c r="M1538" s="60" t="s">
        <v>2117</v>
      </c>
      <c r="N1538" s="54" t="s">
        <v>8322</v>
      </c>
      <c r="O1538" s="54" t="s">
        <v>10033</v>
      </c>
      <c r="P1538" s="54" t="s">
        <v>56</v>
      </c>
      <c r="Q1538" s="54" t="s">
        <v>56</v>
      </c>
      <c r="R1538" s="54" t="s">
        <v>55</v>
      </c>
      <c r="AV1538" s="54" t="s">
        <v>47</v>
      </c>
      <c r="AW1538" s="54" t="s">
        <v>10047</v>
      </c>
      <c r="AX1538" s="54" t="s">
        <v>47</v>
      </c>
      <c r="AY1538" s="54" t="s">
        <v>47</v>
      </c>
      <c r="AZ1538" s="54" t="s">
        <v>47</v>
      </c>
    </row>
    <row r="1539" spans="1:52" ht="30" customHeight="1">
      <c r="A1539" s="60" t="s">
        <v>1824</v>
      </c>
      <c r="B1539" s="60" t="s">
        <v>2118</v>
      </c>
      <c r="C1539" s="60" t="s">
        <v>1410</v>
      </c>
      <c r="D1539" s="61">
        <v>7.6501000000000001</v>
      </c>
      <c r="E1539" s="62"/>
      <c r="F1539" s="63"/>
      <c r="G1539" s="62"/>
      <c r="H1539" s="63"/>
      <c r="I1539" s="62"/>
      <c r="J1539" s="63"/>
      <c r="K1539" s="62"/>
      <c r="L1539" s="63"/>
      <c r="M1539" s="60" t="s">
        <v>2119</v>
      </c>
      <c r="N1539" s="54" t="s">
        <v>8322</v>
      </c>
      <c r="O1539" s="54" t="s">
        <v>10035</v>
      </c>
      <c r="P1539" s="54" t="s">
        <v>56</v>
      </c>
      <c r="Q1539" s="54" t="s">
        <v>56</v>
      </c>
      <c r="R1539" s="54" t="s">
        <v>55</v>
      </c>
      <c r="AV1539" s="54" t="s">
        <v>47</v>
      </c>
      <c r="AW1539" s="54" t="s">
        <v>10048</v>
      </c>
      <c r="AX1539" s="54" t="s">
        <v>47</v>
      </c>
      <c r="AY1539" s="54" t="s">
        <v>47</v>
      </c>
      <c r="AZ1539" s="54" t="s">
        <v>47</v>
      </c>
    </row>
    <row r="1540" spans="1:52" ht="30" customHeight="1">
      <c r="A1540" s="60" t="s">
        <v>2065</v>
      </c>
      <c r="B1540" s="60" t="s">
        <v>2066</v>
      </c>
      <c r="C1540" s="60" t="s">
        <v>146</v>
      </c>
      <c r="D1540" s="61">
        <v>2.5640000000000001</v>
      </c>
      <c r="E1540" s="62"/>
      <c r="F1540" s="63"/>
      <c r="G1540" s="62"/>
      <c r="H1540" s="63"/>
      <c r="I1540" s="62"/>
      <c r="J1540" s="63"/>
      <c r="K1540" s="62"/>
      <c r="L1540" s="63"/>
      <c r="M1540" s="60" t="s">
        <v>2067</v>
      </c>
      <c r="N1540" s="54" t="s">
        <v>8322</v>
      </c>
      <c r="O1540" s="54" t="s">
        <v>9981</v>
      </c>
      <c r="P1540" s="54" t="s">
        <v>56</v>
      </c>
      <c r="Q1540" s="54" t="s">
        <v>56</v>
      </c>
      <c r="R1540" s="54" t="s">
        <v>55</v>
      </c>
      <c r="AV1540" s="54" t="s">
        <v>47</v>
      </c>
      <c r="AW1540" s="54" t="s">
        <v>10049</v>
      </c>
      <c r="AX1540" s="54" t="s">
        <v>47</v>
      </c>
      <c r="AY1540" s="54" t="s">
        <v>47</v>
      </c>
      <c r="AZ1540" s="54" t="s">
        <v>47</v>
      </c>
    </row>
    <row r="1541" spans="1:52" ht="30" customHeight="1">
      <c r="A1541" s="60" t="s">
        <v>2093</v>
      </c>
      <c r="B1541" s="60" t="s">
        <v>2094</v>
      </c>
      <c r="C1541" s="60" t="s">
        <v>146</v>
      </c>
      <c r="D1541" s="61">
        <v>1.282</v>
      </c>
      <c r="E1541" s="62"/>
      <c r="F1541" s="63"/>
      <c r="G1541" s="62"/>
      <c r="H1541" s="63"/>
      <c r="I1541" s="62"/>
      <c r="J1541" s="63"/>
      <c r="K1541" s="62"/>
      <c r="L1541" s="63"/>
      <c r="M1541" s="60" t="s">
        <v>2095</v>
      </c>
      <c r="N1541" s="54" t="s">
        <v>8322</v>
      </c>
      <c r="O1541" s="54" t="s">
        <v>8907</v>
      </c>
      <c r="P1541" s="54" t="s">
        <v>55</v>
      </c>
      <c r="Q1541" s="54" t="s">
        <v>56</v>
      </c>
      <c r="R1541" s="54" t="s">
        <v>56</v>
      </c>
      <c r="AV1541" s="54" t="s">
        <v>47</v>
      </c>
      <c r="AW1541" s="54" t="s">
        <v>10050</v>
      </c>
      <c r="AX1541" s="54" t="s">
        <v>47</v>
      </c>
      <c r="AY1541" s="54" t="s">
        <v>47</v>
      </c>
      <c r="AZ1541" s="54" t="s">
        <v>47</v>
      </c>
    </row>
    <row r="1542" spans="1:52" ht="30" customHeight="1">
      <c r="A1542" s="60" t="s">
        <v>2087</v>
      </c>
      <c r="B1542" s="60" t="s">
        <v>2088</v>
      </c>
      <c r="C1542" s="60" t="s">
        <v>1410</v>
      </c>
      <c r="D1542" s="61">
        <v>11.632999999999999</v>
      </c>
      <c r="E1542" s="62"/>
      <c r="F1542" s="63"/>
      <c r="G1542" s="62"/>
      <c r="H1542" s="63"/>
      <c r="I1542" s="62"/>
      <c r="J1542" s="63"/>
      <c r="K1542" s="62"/>
      <c r="L1542" s="63"/>
      <c r="M1542" s="60" t="s">
        <v>2089</v>
      </c>
      <c r="N1542" s="54" t="s">
        <v>8322</v>
      </c>
      <c r="O1542" s="54" t="s">
        <v>8906</v>
      </c>
      <c r="P1542" s="54" t="s">
        <v>55</v>
      </c>
      <c r="Q1542" s="54" t="s">
        <v>56</v>
      </c>
      <c r="R1542" s="54" t="s">
        <v>56</v>
      </c>
      <c r="AV1542" s="54" t="s">
        <v>47</v>
      </c>
      <c r="AW1542" s="54" t="s">
        <v>10051</v>
      </c>
      <c r="AX1542" s="54" t="s">
        <v>47</v>
      </c>
      <c r="AY1542" s="54" t="s">
        <v>47</v>
      </c>
      <c r="AZ1542" s="54" t="s">
        <v>47</v>
      </c>
    </row>
    <row r="1543" spans="1:52" ht="30" customHeight="1">
      <c r="A1543" s="60" t="s">
        <v>1830</v>
      </c>
      <c r="B1543" s="60" t="s">
        <v>1831</v>
      </c>
      <c r="C1543" s="60" t="s">
        <v>71</v>
      </c>
      <c r="D1543" s="61">
        <v>0.48759999999999998</v>
      </c>
      <c r="E1543" s="62"/>
      <c r="F1543" s="63"/>
      <c r="G1543" s="62"/>
      <c r="H1543" s="63"/>
      <c r="I1543" s="62"/>
      <c r="J1543" s="63"/>
      <c r="K1543" s="62"/>
      <c r="L1543" s="63"/>
      <c r="M1543" s="60" t="s">
        <v>1832</v>
      </c>
      <c r="N1543" s="54" t="s">
        <v>8322</v>
      </c>
      <c r="O1543" s="54" t="s">
        <v>8936</v>
      </c>
      <c r="P1543" s="54" t="s">
        <v>55</v>
      </c>
      <c r="Q1543" s="54" t="s">
        <v>56</v>
      </c>
      <c r="R1543" s="54" t="s">
        <v>56</v>
      </c>
      <c r="AV1543" s="54" t="s">
        <v>47</v>
      </c>
      <c r="AW1543" s="54" t="s">
        <v>10052</v>
      </c>
      <c r="AX1543" s="54" t="s">
        <v>47</v>
      </c>
      <c r="AY1543" s="54" t="s">
        <v>47</v>
      </c>
      <c r="AZ1543" s="54" t="s">
        <v>47</v>
      </c>
    </row>
    <row r="1544" spans="1:52" ht="30" customHeight="1">
      <c r="A1544" s="60" t="s">
        <v>1833</v>
      </c>
      <c r="B1544" s="60" t="s">
        <v>942</v>
      </c>
      <c r="C1544" s="60" t="s">
        <v>71</v>
      </c>
      <c r="D1544" s="61">
        <v>0.48759999999999998</v>
      </c>
      <c r="E1544" s="62"/>
      <c r="F1544" s="63"/>
      <c r="G1544" s="62"/>
      <c r="H1544" s="63"/>
      <c r="I1544" s="62"/>
      <c r="J1544" s="63"/>
      <c r="K1544" s="62"/>
      <c r="L1544" s="63"/>
      <c r="M1544" s="60" t="s">
        <v>1834</v>
      </c>
      <c r="N1544" s="54" t="s">
        <v>8322</v>
      </c>
      <c r="O1544" s="54" t="s">
        <v>8940</v>
      </c>
      <c r="P1544" s="54" t="s">
        <v>55</v>
      </c>
      <c r="Q1544" s="54" t="s">
        <v>56</v>
      </c>
      <c r="R1544" s="54" t="s">
        <v>56</v>
      </c>
      <c r="AV1544" s="54" t="s">
        <v>47</v>
      </c>
      <c r="AW1544" s="54" t="s">
        <v>10053</v>
      </c>
      <c r="AX1544" s="54" t="s">
        <v>47</v>
      </c>
      <c r="AY1544" s="54" t="s">
        <v>47</v>
      </c>
      <c r="AZ1544" s="54" t="s">
        <v>47</v>
      </c>
    </row>
    <row r="1545" spans="1:52" ht="30" customHeight="1">
      <c r="A1545" s="60" t="s">
        <v>1058</v>
      </c>
      <c r="B1545" s="60" t="s">
        <v>1059</v>
      </c>
      <c r="C1545" s="60" t="s">
        <v>1410</v>
      </c>
      <c r="D1545" s="61">
        <v>-0.55930000000000002</v>
      </c>
      <c r="E1545" s="62"/>
      <c r="F1545" s="63"/>
      <c r="G1545" s="62"/>
      <c r="H1545" s="63"/>
      <c r="I1545" s="62"/>
      <c r="J1545" s="63"/>
      <c r="K1545" s="62"/>
      <c r="L1545" s="63"/>
      <c r="M1545" s="60" t="s">
        <v>1735</v>
      </c>
      <c r="N1545" s="54" t="s">
        <v>8322</v>
      </c>
      <c r="O1545" s="54" t="s">
        <v>9567</v>
      </c>
      <c r="P1545" s="54" t="s">
        <v>56</v>
      </c>
      <c r="Q1545" s="54" t="s">
        <v>56</v>
      </c>
      <c r="R1545" s="54" t="s">
        <v>55</v>
      </c>
      <c r="AV1545" s="54" t="s">
        <v>47</v>
      </c>
      <c r="AW1545" s="54" t="s">
        <v>10054</v>
      </c>
      <c r="AX1545" s="54" t="s">
        <v>47</v>
      </c>
      <c r="AY1545" s="54" t="s">
        <v>47</v>
      </c>
      <c r="AZ1545" s="54" t="s">
        <v>47</v>
      </c>
    </row>
    <row r="1546" spans="1:52" ht="30" customHeight="1">
      <c r="A1546" s="60" t="s">
        <v>1835</v>
      </c>
      <c r="B1546" s="60" t="s">
        <v>1836</v>
      </c>
      <c r="C1546" s="60" t="s">
        <v>71</v>
      </c>
      <c r="D1546" s="61">
        <v>0.48759999999999998</v>
      </c>
      <c r="E1546" s="62"/>
      <c r="F1546" s="63"/>
      <c r="G1546" s="62"/>
      <c r="H1546" s="63"/>
      <c r="I1546" s="62"/>
      <c r="J1546" s="63"/>
      <c r="K1546" s="62"/>
      <c r="L1546" s="63"/>
      <c r="M1546" s="60" t="s">
        <v>1837</v>
      </c>
      <c r="N1546" s="54" t="s">
        <v>8322</v>
      </c>
      <c r="O1546" s="54" t="s">
        <v>8935</v>
      </c>
      <c r="P1546" s="54" t="s">
        <v>55</v>
      </c>
      <c r="Q1546" s="54" t="s">
        <v>56</v>
      </c>
      <c r="R1546" s="54" t="s">
        <v>56</v>
      </c>
      <c r="AV1546" s="54" t="s">
        <v>47</v>
      </c>
      <c r="AW1546" s="54" t="s">
        <v>10055</v>
      </c>
      <c r="AX1546" s="54" t="s">
        <v>47</v>
      </c>
      <c r="AY1546" s="54" t="s">
        <v>47</v>
      </c>
      <c r="AZ1546" s="54" t="s">
        <v>47</v>
      </c>
    </row>
    <row r="1547" spans="1:52" ht="30" customHeight="1">
      <c r="A1547" s="60" t="s">
        <v>1838</v>
      </c>
      <c r="B1547" s="60" t="s">
        <v>1839</v>
      </c>
      <c r="C1547" s="60" t="s">
        <v>71</v>
      </c>
      <c r="D1547" s="61">
        <v>0.48759999999999998</v>
      </c>
      <c r="E1547" s="62"/>
      <c r="F1547" s="63"/>
      <c r="G1547" s="62"/>
      <c r="H1547" s="63"/>
      <c r="I1547" s="62"/>
      <c r="J1547" s="63"/>
      <c r="K1547" s="62"/>
      <c r="L1547" s="63"/>
      <c r="M1547" s="60" t="s">
        <v>1840</v>
      </c>
      <c r="N1547" s="54" t="s">
        <v>8322</v>
      </c>
      <c r="O1547" s="54" t="s">
        <v>8939</v>
      </c>
      <c r="P1547" s="54" t="s">
        <v>55</v>
      </c>
      <c r="Q1547" s="54" t="s">
        <v>56</v>
      </c>
      <c r="R1547" s="54" t="s">
        <v>56</v>
      </c>
      <c r="AV1547" s="54" t="s">
        <v>47</v>
      </c>
      <c r="AW1547" s="54" t="s">
        <v>10056</v>
      </c>
      <c r="AX1547" s="54" t="s">
        <v>47</v>
      </c>
      <c r="AY1547" s="54" t="s">
        <v>47</v>
      </c>
      <c r="AZ1547" s="54" t="s">
        <v>47</v>
      </c>
    </row>
    <row r="1548" spans="1:52" ht="30" customHeight="1">
      <c r="A1548" s="60" t="s">
        <v>1267</v>
      </c>
      <c r="B1548" s="60" t="s">
        <v>47</v>
      </c>
      <c r="C1548" s="60" t="s">
        <v>47</v>
      </c>
      <c r="D1548" s="61"/>
      <c r="E1548" s="62"/>
      <c r="F1548" s="63"/>
      <c r="G1548" s="62"/>
      <c r="H1548" s="63"/>
      <c r="I1548" s="62"/>
      <c r="J1548" s="63"/>
      <c r="K1548" s="62"/>
      <c r="L1548" s="63"/>
      <c r="M1548" s="60" t="s">
        <v>47</v>
      </c>
      <c r="N1548" s="54" t="s">
        <v>78</v>
      </c>
      <c r="O1548" s="54" t="s">
        <v>78</v>
      </c>
      <c r="P1548" s="54" t="s">
        <v>47</v>
      </c>
      <c r="Q1548" s="54" t="s">
        <v>47</v>
      </c>
      <c r="R1548" s="54" t="s">
        <v>47</v>
      </c>
      <c r="AV1548" s="54" t="s">
        <v>47</v>
      </c>
      <c r="AW1548" s="54" t="s">
        <v>47</v>
      </c>
      <c r="AX1548" s="54" t="s">
        <v>47</v>
      </c>
      <c r="AY1548" s="54" t="s">
        <v>47</v>
      </c>
      <c r="AZ1548" s="54" t="s">
        <v>47</v>
      </c>
    </row>
    <row r="1549" spans="1:52" ht="30" customHeight="1">
      <c r="A1549" s="61"/>
      <c r="B1549" s="61"/>
      <c r="C1549" s="61"/>
      <c r="D1549" s="61"/>
      <c r="E1549" s="62"/>
      <c r="F1549" s="63"/>
      <c r="G1549" s="62"/>
      <c r="H1549" s="63"/>
      <c r="I1549" s="62"/>
      <c r="J1549" s="63"/>
      <c r="K1549" s="62"/>
      <c r="L1549" s="63"/>
      <c r="M1549" s="61"/>
    </row>
    <row r="1550" spans="1:52" ht="30" customHeight="1">
      <c r="A1550" s="55" t="s">
        <v>2121</v>
      </c>
      <c r="B1550" s="56"/>
      <c r="C1550" s="56"/>
      <c r="D1550" s="56"/>
      <c r="E1550" s="57"/>
      <c r="F1550" s="58"/>
      <c r="G1550" s="57"/>
      <c r="H1550" s="58"/>
      <c r="I1550" s="57"/>
      <c r="J1550" s="58"/>
      <c r="K1550" s="57"/>
      <c r="L1550" s="58"/>
      <c r="M1550" s="59"/>
      <c r="N1550" s="54" t="s">
        <v>8324</v>
      </c>
    </row>
    <row r="1551" spans="1:52" ht="30" customHeight="1">
      <c r="A1551" s="60" t="s">
        <v>2106</v>
      </c>
      <c r="B1551" s="60" t="s">
        <v>2107</v>
      </c>
      <c r="C1551" s="60" t="s">
        <v>53</v>
      </c>
      <c r="D1551" s="61">
        <v>1</v>
      </c>
      <c r="E1551" s="62"/>
      <c r="F1551" s="63"/>
      <c r="G1551" s="62"/>
      <c r="H1551" s="63"/>
      <c r="I1551" s="62"/>
      <c r="J1551" s="63"/>
      <c r="K1551" s="62"/>
      <c r="L1551" s="63"/>
      <c r="M1551" s="60" t="s">
        <v>2108</v>
      </c>
      <c r="N1551" s="54" t="s">
        <v>8324</v>
      </c>
      <c r="O1551" s="54" t="s">
        <v>10019</v>
      </c>
      <c r="P1551" s="54" t="s">
        <v>56</v>
      </c>
      <c r="Q1551" s="54" t="s">
        <v>56</v>
      </c>
      <c r="R1551" s="54" t="s">
        <v>55</v>
      </c>
      <c r="AV1551" s="54" t="s">
        <v>47</v>
      </c>
      <c r="AW1551" s="54" t="s">
        <v>10057</v>
      </c>
      <c r="AX1551" s="54" t="s">
        <v>47</v>
      </c>
      <c r="AY1551" s="54" t="s">
        <v>47</v>
      </c>
      <c r="AZ1551" s="54" t="s">
        <v>47</v>
      </c>
    </row>
    <row r="1552" spans="1:52" ht="30" customHeight="1">
      <c r="A1552" s="60" t="s">
        <v>2109</v>
      </c>
      <c r="B1552" s="60" t="s">
        <v>2110</v>
      </c>
      <c r="C1552" s="60" t="s">
        <v>1910</v>
      </c>
      <c r="D1552" s="61">
        <v>0.1099</v>
      </c>
      <c r="E1552" s="62"/>
      <c r="F1552" s="63"/>
      <c r="G1552" s="62"/>
      <c r="H1552" s="63"/>
      <c r="I1552" s="62"/>
      <c r="J1552" s="63"/>
      <c r="K1552" s="62"/>
      <c r="L1552" s="63"/>
      <c r="M1552" s="60" t="s">
        <v>2111</v>
      </c>
      <c r="N1552" s="54" t="s">
        <v>8324</v>
      </c>
      <c r="O1552" s="54" t="s">
        <v>10021</v>
      </c>
      <c r="P1552" s="54" t="s">
        <v>56</v>
      </c>
      <c r="Q1552" s="54" t="s">
        <v>56</v>
      </c>
      <c r="R1552" s="54" t="s">
        <v>55</v>
      </c>
      <c r="AV1552" s="54" t="s">
        <v>47</v>
      </c>
      <c r="AW1552" s="54" t="s">
        <v>10058</v>
      </c>
      <c r="AX1552" s="54" t="s">
        <v>47</v>
      </c>
      <c r="AY1552" s="54" t="s">
        <v>47</v>
      </c>
      <c r="AZ1552" s="54" t="s">
        <v>47</v>
      </c>
    </row>
    <row r="1553" spans="1:52" ht="30" customHeight="1">
      <c r="A1553" s="60" t="s">
        <v>1824</v>
      </c>
      <c r="B1553" s="60" t="s">
        <v>2112</v>
      </c>
      <c r="C1553" s="60" t="s">
        <v>1410</v>
      </c>
      <c r="D1553" s="61">
        <v>0.27650000000000002</v>
      </c>
      <c r="E1553" s="62"/>
      <c r="F1553" s="63"/>
      <c r="G1553" s="62"/>
      <c r="H1553" s="63"/>
      <c r="I1553" s="62"/>
      <c r="J1553" s="63"/>
      <c r="K1553" s="62"/>
      <c r="L1553" s="63"/>
      <c r="M1553" s="60" t="s">
        <v>2113</v>
      </c>
      <c r="N1553" s="54" t="s">
        <v>8324</v>
      </c>
      <c r="O1553" s="54" t="s">
        <v>10023</v>
      </c>
      <c r="P1553" s="54" t="s">
        <v>56</v>
      </c>
      <c r="Q1553" s="54" t="s">
        <v>56</v>
      </c>
      <c r="R1553" s="54" t="s">
        <v>55</v>
      </c>
      <c r="AV1553" s="54" t="s">
        <v>47</v>
      </c>
      <c r="AW1553" s="54" t="s">
        <v>10059</v>
      </c>
      <c r="AX1553" s="54" t="s">
        <v>47</v>
      </c>
      <c r="AY1553" s="54" t="s">
        <v>47</v>
      </c>
      <c r="AZ1553" s="54" t="s">
        <v>47</v>
      </c>
    </row>
    <row r="1554" spans="1:52" ht="30" customHeight="1">
      <c r="A1554" s="60" t="s">
        <v>2065</v>
      </c>
      <c r="B1554" s="60" t="s">
        <v>2066</v>
      </c>
      <c r="C1554" s="60" t="s">
        <v>146</v>
      </c>
      <c r="D1554" s="61">
        <v>2.5640000000000001</v>
      </c>
      <c r="E1554" s="62"/>
      <c r="F1554" s="63"/>
      <c r="G1554" s="62"/>
      <c r="H1554" s="63"/>
      <c r="I1554" s="62"/>
      <c r="J1554" s="63"/>
      <c r="K1554" s="62"/>
      <c r="L1554" s="63"/>
      <c r="M1554" s="60" t="s">
        <v>2067</v>
      </c>
      <c r="N1554" s="54" t="s">
        <v>8324</v>
      </c>
      <c r="O1554" s="54" t="s">
        <v>9981</v>
      </c>
      <c r="P1554" s="54" t="s">
        <v>56</v>
      </c>
      <c r="Q1554" s="54" t="s">
        <v>56</v>
      </c>
      <c r="R1554" s="54" t="s">
        <v>55</v>
      </c>
      <c r="AV1554" s="54" t="s">
        <v>47</v>
      </c>
      <c r="AW1554" s="54" t="s">
        <v>10060</v>
      </c>
      <c r="AX1554" s="54" t="s">
        <v>47</v>
      </c>
      <c r="AY1554" s="54" t="s">
        <v>47</v>
      </c>
      <c r="AZ1554" s="54" t="s">
        <v>47</v>
      </c>
    </row>
    <row r="1555" spans="1:52" ht="30" customHeight="1">
      <c r="A1555" s="60" t="s">
        <v>2093</v>
      </c>
      <c r="B1555" s="60" t="s">
        <v>2094</v>
      </c>
      <c r="C1555" s="60" t="s">
        <v>146</v>
      </c>
      <c r="D1555" s="61">
        <v>1.282</v>
      </c>
      <c r="E1555" s="62"/>
      <c r="F1555" s="63"/>
      <c r="G1555" s="62"/>
      <c r="H1555" s="63"/>
      <c r="I1555" s="62"/>
      <c r="J1555" s="63"/>
      <c r="K1555" s="62"/>
      <c r="L1555" s="63"/>
      <c r="M1555" s="60" t="s">
        <v>2095</v>
      </c>
      <c r="N1555" s="54" t="s">
        <v>8324</v>
      </c>
      <c r="O1555" s="54" t="s">
        <v>8907</v>
      </c>
      <c r="P1555" s="54" t="s">
        <v>55</v>
      </c>
      <c r="Q1555" s="54" t="s">
        <v>56</v>
      </c>
      <c r="R1555" s="54" t="s">
        <v>56</v>
      </c>
      <c r="AV1555" s="54" t="s">
        <v>47</v>
      </c>
      <c r="AW1555" s="54" t="s">
        <v>10061</v>
      </c>
      <c r="AX1555" s="54" t="s">
        <v>47</v>
      </c>
      <c r="AY1555" s="54" t="s">
        <v>47</v>
      </c>
      <c r="AZ1555" s="54" t="s">
        <v>47</v>
      </c>
    </row>
    <row r="1556" spans="1:52" ht="30" customHeight="1">
      <c r="A1556" s="60" t="s">
        <v>2087</v>
      </c>
      <c r="B1556" s="60" t="s">
        <v>2088</v>
      </c>
      <c r="C1556" s="60" t="s">
        <v>1410</v>
      </c>
      <c r="D1556" s="61">
        <v>0.26329999999999998</v>
      </c>
      <c r="E1556" s="62"/>
      <c r="F1556" s="63"/>
      <c r="G1556" s="62"/>
      <c r="H1556" s="63"/>
      <c r="I1556" s="62"/>
      <c r="J1556" s="63"/>
      <c r="K1556" s="62"/>
      <c r="L1556" s="63"/>
      <c r="M1556" s="60" t="s">
        <v>2089</v>
      </c>
      <c r="N1556" s="54" t="s">
        <v>8324</v>
      </c>
      <c r="O1556" s="54" t="s">
        <v>8906</v>
      </c>
      <c r="P1556" s="54" t="s">
        <v>55</v>
      </c>
      <c r="Q1556" s="54" t="s">
        <v>56</v>
      </c>
      <c r="R1556" s="54" t="s">
        <v>56</v>
      </c>
      <c r="AV1556" s="54" t="s">
        <v>47</v>
      </c>
      <c r="AW1556" s="54" t="s">
        <v>10062</v>
      </c>
      <c r="AX1556" s="54" t="s">
        <v>47</v>
      </c>
      <c r="AY1556" s="54" t="s">
        <v>47</v>
      </c>
      <c r="AZ1556" s="54" t="s">
        <v>47</v>
      </c>
    </row>
    <row r="1557" spans="1:52" ht="30" customHeight="1">
      <c r="A1557" s="60" t="s">
        <v>1830</v>
      </c>
      <c r="B1557" s="60" t="s">
        <v>1831</v>
      </c>
      <c r="C1557" s="60" t="s">
        <v>71</v>
      </c>
      <c r="D1557" s="61">
        <v>8.0000000000000002E-3</v>
      </c>
      <c r="E1557" s="62"/>
      <c r="F1557" s="63"/>
      <c r="G1557" s="62"/>
      <c r="H1557" s="63"/>
      <c r="I1557" s="62"/>
      <c r="J1557" s="63"/>
      <c r="K1557" s="62"/>
      <c r="L1557" s="63"/>
      <c r="M1557" s="60" t="s">
        <v>1832</v>
      </c>
      <c r="N1557" s="54" t="s">
        <v>8324</v>
      </c>
      <c r="O1557" s="54" t="s">
        <v>8936</v>
      </c>
      <c r="P1557" s="54" t="s">
        <v>55</v>
      </c>
      <c r="Q1557" s="54" t="s">
        <v>56</v>
      </c>
      <c r="R1557" s="54" t="s">
        <v>56</v>
      </c>
      <c r="AV1557" s="54" t="s">
        <v>47</v>
      </c>
      <c r="AW1557" s="54" t="s">
        <v>10063</v>
      </c>
      <c r="AX1557" s="54" t="s">
        <v>47</v>
      </c>
      <c r="AY1557" s="54" t="s">
        <v>47</v>
      </c>
      <c r="AZ1557" s="54" t="s">
        <v>47</v>
      </c>
    </row>
    <row r="1558" spans="1:52" ht="30" customHeight="1">
      <c r="A1558" s="60" t="s">
        <v>1833</v>
      </c>
      <c r="B1558" s="60" t="s">
        <v>942</v>
      </c>
      <c r="C1558" s="60" t="s">
        <v>71</v>
      </c>
      <c r="D1558" s="61">
        <v>8.0000000000000002E-3</v>
      </c>
      <c r="E1558" s="62"/>
      <c r="F1558" s="63"/>
      <c r="G1558" s="62"/>
      <c r="H1558" s="63"/>
      <c r="I1558" s="62"/>
      <c r="J1558" s="63"/>
      <c r="K1558" s="62"/>
      <c r="L1558" s="63"/>
      <c r="M1558" s="60" t="s">
        <v>1834</v>
      </c>
      <c r="N1558" s="54" t="s">
        <v>8324</v>
      </c>
      <c r="O1558" s="54" t="s">
        <v>8940</v>
      </c>
      <c r="P1558" s="54" t="s">
        <v>55</v>
      </c>
      <c r="Q1558" s="54" t="s">
        <v>56</v>
      </c>
      <c r="R1558" s="54" t="s">
        <v>56</v>
      </c>
      <c r="AV1558" s="54" t="s">
        <v>47</v>
      </c>
      <c r="AW1558" s="54" t="s">
        <v>10064</v>
      </c>
      <c r="AX1558" s="54" t="s">
        <v>47</v>
      </c>
      <c r="AY1558" s="54" t="s">
        <v>47</v>
      </c>
      <c r="AZ1558" s="54" t="s">
        <v>47</v>
      </c>
    </row>
    <row r="1559" spans="1:52" ht="30" customHeight="1">
      <c r="A1559" s="60" t="s">
        <v>1058</v>
      </c>
      <c r="B1559" s="60" t="s">
        <v>1059</v>
      </c>
      <c r="C1559" s="60" t="s">
        <v>1410</v>
      </c>
      <c r="D1559" s="61">
        <v>-9.1999999999999998E-3</v>
      </c>
      <c r="E1559" s="62"/>
      <c r="F1559" s="63"/>
      <c r="G1559" s="62"/>
      <c r="H1559" s="63"/>
      <c r="I1559" s="62"/>
      <c r="J1559" s="63"/>
      <c r="K1559" s="62"/>
      <c r="L1559" s="63"/>
      <c r="M1559" s="60" t="s">
        <v>1735</v>
      </c>
      <c r="N1559" s="54" t="s">
        <v>8324</v>
      </c>
      <c r="O1559" s="54" t="s">
        <v>9567</v>
      </c>
      <c r="P1559" s="54" t="s">
        <v>56</v>
      </c>
      <c r="Q1559" s="54" t="s">
        <v>56</v>
      </c>
      <c r="R1559" s="54" t="s">
        <v>55</v>
      </c>
      <c r="AV1559" s="54" t="s">
        <v>47</v>
      </c>
      <c r="AW1559" s="54" t="s">
        <v>10065</v>
      </c>
      <c r="AX1559" s="54" t="s">
        <v>47</v>
      </c>
      <c r="AY1559" s="54" t="s">
        <v>47</v>
      </c>
      <c r="AZ1559" s="54" t="s">
        <v>47</v>
      </c>
    </row>
    <row r="1560" spans="1:52" ht="30" customHeight="1">
      <c r="A1560" s="60" t="s">
        <v>1835</v>
      </c>
      <c r="B1560" s="60" t="s">
        <v>1836</v>
      </c>
      <c r="C1560" s="60" t="s">
        <v>71</v>
      </c>
      <c r="D1560" s="61">
        <v>8.0000000000000002E-3</v>
      </c>
      <c r="E1560" s="62"/>
      <c r="F1560" s="63"/>
      <c r="G1560" s="62"/>
      <c r="H1560" s="63"/>
      <c r="I1560" s="62"/>
      <c r="J1560" s="63"/>
      <c r="K1560" s="62"/>
      <c r="L1560" s="63"/>
      <c r="M1560" s="60" t="s">
        <v>1837</v>
      </c>
      <c r="N1560" s="54" t="s">
        <v>8324</v>
      </c>
      <c r="O1560" s="54" t="s">
        <v>8935</v>
      </c>
      <c r="P1560" s="54" t="s">
        <v>55</v>
      </c>
      <c r="Q1560" s="54" t="s">
        <v>56</v>
      </c>
      <c r="R1560" s="54" t="s">
        <v>56</v>
      </c>
      <c r="AV1560" s="54" t="s">
        <v>47</v>
      </c>
      <c r="AW1560" s="54" t="s">
        <v>10066</v>
      </c>
      <c r="AX1560" s="54" t="s">
        <v>47</v>
      </c>
      <c r="AY1560" s="54" t="s">
        <v>47</v>
      </c>
      <c r="AZ1560" s="54" t="s">
        <v>47</v>
      </c>
    </row>
    <row r="1561" spans="1:52" ht="30" customHeight="1">
      <c r="A1561" s="60" t="s">
        <v>1838</v>
      </c>
      <c r="B1561" s="60" t="s">
        <v>1839</v>
      </c>
      <c r="C1561" s="60" t="s">
        <v>71</v>
      </c>
      <c r="D1561" s="61">
        <v>8.0000000000000002E-3</v>
      </c>
      <c r="E1561" s="62"/>
      <c r="F1561" s="63"/>
      <c r="G1561" s="62"/>
      <c r="H1561" s="63"/>
      <c r="I1561" s="62"/>
      <c r="J1561" s="63"/>
      <c r="K1561" s="62"/>
      <c r="L1561" s="63"/>
      <c r="M1561" s="60" t="s">
        <v>1840</v>
      </c>
      <c r="N1561" s="54" t="s">
        <v>8324</v>
      </c>
      <c r="O1561" s="54" t="s">
        <v>8939</v>
      </c>
      <c r="P1561" s="54" t="s">
        <v>55</v>
      </c>
      <c r="Q1561" s="54" t="s">
        <v>56</v>
      </c>
      <c r="R1561" s="54" t="s">
        <v>56</v>
      </c>
      <c r="AV1561" s="54" t="s">
        <v>47</v>
      </c>
      <c r="AW1561" s="54" t="s">
        <v>10067</v>
      </c>
      <c r="AX1561" s="54" t="s">
        <v>47</v>
      </c>
      <c r="AY1561" s="54" t="s">
        <v>47</v>
      </c>
      <c r="AZ1561" s="54" t="s">
        <v>47</v>
      </c>
    </row>
    <row r="1562" spans="1:52" ht="30" customHeight="1">
      <c r="A1562" s="60" t="s">
        <v>1267</v>
      </c>
      <c r="B1562" s="60" t="s">
        <v>47</v>
      </c>
      <c r="C1562" s="60" t="s">
        <v>47</v>
      </c>
      <c r="D1562" s="61"/>
      <c r="E1562" s="62"/>
      <c r="F1562" s="63"/>
      <c r="G1562" s="62"/>
      <c r="H1562" s="63"/>
      <c r="I1562" s="62"/>
      <c r="J1562" s="63"/>
      <c r="K1562" s="62"/>
      <c r="L1562" s="63"/>
      <c r="M1562" s="60" t="s">
        <v>47</v>
      </c>
      <c r="N1562" s="54" t="s">
        <v>78</v>
      </c>
      <c r="O1562" s="54" t="s">
        <v>78</v>
      </c>
      <c r="P1562" s="54" t="s">
        <v>47</v>
      </c>
      <c r="Q1562" s="54" t="s">
        <v>47</v>
      </c>
      <c r="R1562" s="54" t="s">
        <v>47</v>
      </c>
      <c r="AV1562" s="54" t="s">
        <v>47</v>
      </c>
      <c r="AW1562" s="54" t="s">
        <v>47</v>
      </c>
      <c r="AX1562" s="54" t="s">
        <v>47</v>
      </c>
      <c r="AY1562" s="54" t="s">
        <v>47</v>
      </c>
      <c r="AZ1562" s="54" t="s">
        <v>47</v>
      </c>
    </row>
    <row r="1563" spans="1:52" ht="30" customHeight="1">
      <c r="A1563" s="61"/>
      <c r="B1563" s="61"/>
      <c r="C1563" s="61"/>
      <c r="D1563" s="61"/>
      <c r="E1563" s="62"/>
      <c r="F1563" s="63"/>
      <c r="G1563" s="62"/>
      <c r="H1563" s="63"/>
      <c r="I1563" s="62"/>
      <c r="J1563" s="63"/>
      <c r="K1563" s="62"/>
      <c r="L1563" s="63"/>
      <c r="M1563" s="61"/>
    </row>
    <row r="1564" spans="1:52" ht="30" customHeight="1">
      <c r="A1564" s="55" t="s">
        <v>2122</v>
      </c>
      <c r="B1564" s="56"/>
      <c r="C1564" s="56"/>
      <c r="D1564" s="56"/>
      <c r="E1564" s="57"/>
      <c r="F1564" s="58"/>
      <c r="G1564" s="57"/>
      <c r="H1564" s="58"/>
      <c r="I1564" s="57"/>
      <c r="J1564" s="58"/>
      <c r="K1564" s="57"/>
      <c r="L1564" s="58"/>
      <c r="M1564" s="59"/>
      <c r="N1564" s="54" t="s">
        <v>8326</v>
      </c>
    </row>
    <row r="1565" spans="1:52" ht="30" customHeight="1">
      <c r="A1565" s="60" t="s">
        <v>2096</v>
      </c>
      <c r="B1565" s="60" t="s">
        <v>2123</v>
      </c>
      <c r="C1565" s="60" t="s">
        <v>191</v>
      </c>
      <c r="D1565" s="61">
        <v>1.3050000000000001E-2</v>
      </c>
      <c r="E1565" s="62"/>
      <c r="F1565" s="63"/>
      <c r="G1565" s="62"/>
      <c r="H1565" s="63"/>
      <c r="I1565" s="62"/>
      <c r="J1565" s="63"/>
      <c r="K1565" s="62"/>
      <c r="L1565" s="63"/>
      <c r="M1565" s="60" t="s">
        <v>2124</v>
      </c>
      <c r="N1565" s="54" t="s">
        <v>8326</v>
      </c>
      <c r="O1565" s="54" t="s">
        <v>10068</v>
      </c>
      <c r="P1565" s="54" t="s">
        <v>56</v>
      </c>
      <c r="Q1565" s="54" t="s">
        <v>56</v>
      </c>
      <c r="R1565" s="54" t="s">
        <v>55</v>
      </c>
      <c r="AV1565" s="54" t="s">
        <v>47</v>
      </c>
      <c r="AW1565" s="54" t="s">
        <v>10069</v>
      </c>
      <c r="AX1565" s="54" t="s">
        <v>47</v>
      </c>
      <c r="AY1565" s="54" t="s">
        <v>47</v>
      </c>
      <c r="AZ1565" s="54" t="s">
        <v>47</v>
      </c>
    </row>
    <row r="1566" spans="1:52" ht="30" customHeight="1">
      <c r="A1566" s="60" t="s">
        <v>2096</v>
      </c>
      <c r="B1566" s="60" t="s">
        <v>2125</v>
      </c>
      <c r="C1566" s="60" t="s">
        <v>191</v>
      </c>
      <c r="D1566" s="61">
        <v>1.372E-2</v>
      </c>
      <c r="E1566" s="62"/>
      <c r="F1566" s="63"/>
      <c r="G1566" s="62"/>
      <c r="H1566" s="63"/>
      <c r="I1566" s="62"/>
      <c r="J1566" s="63"/>
      <c r="K1566" s="62"/>
      <c r="L1566" s="63"/>
      <c r="M1566" s="60" t="s">
        <v>2126</v>
      </c>
      <c r="N1566" s="54" t="s">
        <v>8326</v>
      </c>
      <c r="O1566" s="54" t="s">
        <v>10070</v>
      </c>
      <c r="P1566" s="54" t="s">
        <v>56</v>
      </c>
      <c r="Q1566" s="54" t="s">
        <v>56</v>
      </c>
      <c r="R1566" s="54" t="s">
        <v>55</v>
      </c>
      <c r="AV1566" s="54" t="s">
        <v>47</v>
      </c>
      <c r="AW1566" s="54" t="s">
        <v>10071</v>
      </c>
      <c r="AX1566" s="54" t="s">
        <v>47</v>
      </c>
      <c r="AY1566" s="54" t="s">
        <v>47</v>
      </c>
      <c r="AZ1566" s="54" t="s">
        <v>47</v>
      </c>
    </row>
    <row r="1567" spans="1:52" ht="30" customHeight="1">
      <c r="A1567" s="60" t="s">
        <v>2065</v>
      </c>
      <c r="B1567" s="60" t="s">
        <v>2066</v>
      </c>
      <c r="C1567" s="60" t="s">
        <v>146</v>
      </c>
      <c r="D1567" s="61">
        <v>2.11</v>
      </c>
      <c r="E1567" s="62"/>
      <c r="F1567" s="63"/>
      <c r="G1567" s="62"/>
      <c r="H1567" s="63"/>
      <c r="I1567" s="62"/>
      <c r="J1567" s="63"/>
      <c r="K1567" s="62"/>
      <c r="L1567" s="63"/>
      <c r="M1567" s="60" t="s">
        <v>2067</v>
      </c>
      <c r="N1567" s="54" t="s">
        <v>8326</v>
      </c>
      <c r="O1567" s="54" t="s">
        <v>9981</v>
      </c>
      <c r="P1567" s="54" t="s">
        <v>56</v>
      </c>
      <c r="Q1567" s="54" t="s">
        <v>56</v>
      </c>
      <c r="R1567" s="54" t="s">
        <v>55</v>
      </c>
      <c r="AV1567" s="54" t="s">
        <v>47</v>
      </c>
      <c r="AW1567" s="54" t="s">
        <v>10072</v>
      </c>
      <c r="AX1567" s="54" t="s">
        <v>47</v>
      </c>
      <c r="AY1567" s="54" t="s">
        <v>47</v>
      </c>
      <c r="AZ1567" s="54" t="s">
        <v>47</v>
      </c>
    </row>
    <row r="1568" spans="1:52" ht="30" customHeight="1">
      <c r="A1568" s="60" t="s">
        <v>2093</v>
      </c>
      <c r="B1568" s="60" t="s">
        <v>2094</v>
      </c>
      <c r="C1568" s="60" t="s">
        <v>146</v>
      </c>
      <c r="D1568" s="61">
        <v>2.11</v>
      </c>
      <c r="E1568" s="62"/>
      <c r="F1568" s="63"/>
      <c r="G1568" s="62"/>
      <c r="H1568" s="63"/>
      <c r="I1568" s="62"/>
      <c r="J1568" s="63"/>
      <c r="K1568" s="62"/>
      <c r="L1568" s="63"/>
      <c r="M1568" s="60" t="s">
        <v>2095</v>
      </c>
      <c r="N1568" s="54" t="s">
        <v>8326</v>
      </c>
      <c r="O1568" s="54" t="s">
        <v>8907</v>
      </c>
      <c r="P1568" s="54" t="s">
        <v>55</v>
      </c>
      <c r="Q1568" s="54" t="s">
        <v>56</v>
      </c>
      <c r="R1568" s="54" t="s">
        <v>56</v>
      </c>
      <c r="AV1568" s="54" t="s">
        <v>47</v>
      </c>
      <c r="AW1568" s="54" t="s">
        <v>10073</v>
      </c>
      <c r="AX1568" s="54" t="s">
        <v>47</v>
      </c>
      <c r="AY1568" s="54" t="s">
        <v>47</v>
      </c>
      <c r="AZ1568" s="54" t="s">
        <v>47</v>
      </c>
    </row>
    <row r="1569" spans="1:52" ht="30" customHeight="1">
      <c r="A1569" s="60" t="s">
        <v>2087</v>
      </c>
      <c r="B1569" s="60" t="s">
        <v>2088</v>
      </c>
      <c r="C1569" s="60" t="s">
        <v>1410</v>
      </c>
      <c r="D1569" s="61">
        <v>24.346</v>
      </c>
      <c r="E1569" s="62"/>
      <c r="F1569" s="63"/>
      <c r="G1569" s="62"/>
      <c r="H1569" s="63"/>
      <c r="I1569" s="62"/>
      <c r="J1569" s="63"/>
      <c r="K1569" s="62"/>
      <c r="L1569" s="63"/>
      <c r="M1569" s="60" t="s">
        <v>2089</v>
      </c>
      <c r="N1569" s="54" t="s">
        <v>8326</v>
      </c>
      <c r="O1569" s="54" t="s">
        <v>8906</v>
      </c>
      <c r="P1569" s="54" t="s">
        <v>55</v>
      </c>
      <c r="Q1569" s="54" t="s">
        <v>56</v>
      </c>
      <c r="R1569" s="54" t="s">
        <v>56</v>
      </c>
      <c r="AV1569" s="54" t="s">
        <v>47</v>
      </c>
      <c r="AW1569" s="54" t="s">
        <v>10074</v>
      </c>
      <c r="AX1569" s="54" t="s">
        <v>47</v>
      </c>
      <c r="AY1569" s="54" t="s">
        <v>47</v>
      </c>
      <c r="AZ1569" s="54" t="s">
        <v>47</v>
      </c>
    </row>
    <row r="1570" spans="1:52" ht="30" customHeight="1">
      <c r="A1570" s="60" t="s">
        <v>1830</v>
      </c>
      <c r="B1570" s="60" t="s">
        <v>1831</v>
      </c>
      <c r="C1570" s="60" t="s">
        <v>71</v>
      </c>
      <c r="D1570" s="61">
        <v>1.028</v>
      </c>
      <c r="E1570" s="62"/>
      <c r="F1570" s="63"/>
      <c r="G1570" s="62"/>
      <c r="H1570" s="63"/>
      <c r="I1570" s="62"/>
      <c r="J1570" s="63"/>
      <c r="K1570" s="62"/>
      <c r="L1570" s="63"/>
      <c r="M1570" s="60" t="s">
        <v>1832</v>
      </c>
      <c r="N1570" s="54" t="s">
        <v>8326</v>
      </c>
      <c r="O1570" s="54" t="s">
        <v>8936</v>
      </c>
      <c r="P1570" s="54" t="s">
        <v>55</v>
      </c>
      <c r="Q1570" s="54" t="s">
        <v>56</v>
      </c>
      <c r="R1570" s="54" t="s">
        <v>56</v>
      </c>
      <c r="AV1570" s="54" t="s">
        <v>47</v>
      </c>
      <c r="AW1570" s="54" t="s">
        <v>10075</v>
      </c>
      <c r="AX1570" s="54" t="s">
        <v>47</v>
      </c>
      <c r="AY1570" s="54" t="s">
        <v>47</v>
      </c>
      <c r="AZ1570" s="54" t="s">
        <v>47</v>
      </c>
    </row>
    <row r="1571" spans="1:52" ht="30" customHeight="1">
      <c r="A1571" s="60" t="s">
        <v>1833</v>
      </c>
      <c r="B1571" s="60" t="s">
        <v>942</v>
      </c>
      <c r="C1571" s="60" t="s">
        <v>71</v>
      </c>
      <c r="D1571" s="61">
        <v>1.028</v>
      </c>
      <c r="E1571" s="62"/>
      <c r="F1571" s="63"/>
      <c r="G1571" s="62"/>
      <c r="H1571" s="63"/>
      <c r="I1571" s="62"/>
      <c r="J1571" s="63"/>
      <c r="K1571" s="62"/>
      <c r="L1571" s="63"/>
      <c r="M1571" s="60" t="s">
        <v>1834</v>
      </c>
      <c r="N1571" s="54" t="s">
        <v>8326</v>
      </c>
      <c r="O1571" s="54" t="s">
        <v>8940</v>
      </c>
      <c r="P1571" s="54" t="s">
        <v>55</v>
      </c>
      <c r="Q1571" s="54" t="s">
        <v>56</v>
      </c>
      <c r="R1571" s="54" t="s">
        <v>56</v>
      </c>
      <c r="AV1571" s="54" t="s">
        <v>47</v>
      </c>
      <c r="AW1571" s="54" t="s">
        <v>10076</v>
      </c>
      <c r="AX1571" s="54" t="s">
        <v>47</v>
      </c>
      <c r="AY1571" s="54" t="s">
        <v>47</v>
      </c>
      <c r="AZ1571" s="54" t="s">
        <v>47</v>
      </c>
    </row>
    <row r="1572" spans="1:52" ht="30" customHeight="1">
      <c r="A1572" s="60" t="s">
        <v>1058</v>
      </c>
      <c r="B1572" s="60" t="s">
        <v>1059</v>
      </c>
      <c r="C1572" s="60" t="s">
        <v>1410</v>
      </c>
      <c r="D1572" s="61">
        <v>-1.7041999999999999</v>
      </c>
      <c r="E1572" s="62"/>
      <c r="F1572" s="63"/>
      <c r="G1572" s="62"/>
      <c r="H1572" s="63"/>
      <c r="I1572" s="62"/>
      <c r="J1572" s="63"/>
      <c r="K1572" s="62"/>
      <c r="L1572" s="63"/>
      <c r="M1572" s="60" t="s">
        <v>1735</v>
      </c>
      <c r="N1572" s="54" t="s">
        <v>8326</v>
      </c>
      <c r="O1572" s="54" t="s">
        <v>9567</v>
      </c>
      <c r="P1572" s="54" t="s">
        <v>56</v>
      </c>
      <c r="Q1572" s="54" t="s">
        <v>56</v>
      </c>
      <c r="R1572" s="54" t="s">
        <v>55</v>
      </c>
      <c r="AV1572" s="54" t="s">
        <v>47</v>
      </c>
      <c r="AW1572" s="54" t="s">
        <v>10077</v>
      </c>
      <c r="AX1572" s="54" t="s">
        <v>47</v>
      </c>
      <c r="AY1572" s="54" t="s">
        <v>47</v>
      </c>
      <c r="AZ1572" s="54" t="s">
        <v>47</v>
      </c>
    </row>
    <row r="1573" spans="1:52" ht="30" customHeight="1">
      <c r="A1573" s="60" t="s">
        <v>1835</v>
      </c>
      <c r="B1573" s="60" t="s">
        <v>1836</v>
      </c>
      <c r="C1573" s="60" t="s">
        <v>71</v>
      </c>
      <c r="D1573" s="61">
        <v>1.028</v>
      </c>
      <c r="E1573" s="62"/>
      <c r="F1573" s="63"/>
      <c r="G1573" s="62"/>
      <c r="H1573" s="63"/>
      <c r="I1573" s="62"/>
      <c r="J1573" s="63"/>
      <c r="K1573" s="62"/>
      <c r="L1573" s="63"/>
      <c r="M1573" s="60" t="s">
        <v>1837</v>
      </c>
      <c r="N1573" s="54" t="s">
        <v>8326</v>
      </c>
      <c r="O1573" s="54" t="s">
        <v>8935</v>
      </c>
      <c r="P1573" s="54" t="s">
        <v>55</v>
      </c>
      <c r="Q1573" s="54" t="s">
        <v>56</v>
      </c>
      <c r="R1573" s="54" t="s">
        <v>56</v>
      </c>
      <c r="AV1573" s="54" t="s">
        <v>47</v>
      </c>
      <c r="AW1573" s="54" t="s">
        <v>10078</v>
      </c>
      <c r="AX1573" s="54" t="s">
        <v>47</v>
      </c>
      <c r="AY1573" s="54" t="s">
        <v>47</v>
      </c>
      <c r="AZ1573" s="54" t="s">
        <v>47</v>
      </c>
    </row>
    <row r="1574" spans="1:52" ht="30" customHeight="1">
      <c r="A1574" s="60" t="s">
        <v>1838</v>
      </c>
      <c r="B1574" s="60" t="s">
        <v>1839</v>
      </c>
      <c r="C1574" s="60" t="s">
        <v>71</v>
      </c>
      <c r="D1574" s="61">
        <v>1.028</v>
      </c>
      <c r="E1574" s="62"/>
      <c r="F1574" s="63"/>
      <c r="G1574" s="62"/>
      <c r="H1574" s="63"/>
      <c r="I1574" s="62"/>
      <c r="J1574" s="63"/>
      <c r="K1574" s="62"/>
      <c r="L1574" s="63"/>
      <c r="M1574" s="60" t="s">
        <v>1840</v>
      </c>
      <c r="N1574" s="54" t="s">
        <v>8326</v>
      </c>
      <c r="O1574" s="54" t="s">
        <v>8939</v>
      </c>
      <c r="P1574" s="54" t="s">
        <v>55</v>
      </c>
      <c r="Q1574" s="54" t="s">
        <v>56</v>
      </c>
      <c r="R1574" s="54" t="s">
        <v>56</v>
      </c>
      <c r="AV1574" s="54" t="s">
        <v>47</v>
      </c>
      <c r="AW1574" s="54" t="s">
        <v>10079</v>
      </c>
      <c r="AX1574" s="54" t="s">
        <v>47</v>
      </c>
      <c r="AY1574" s="54" t="s">
        <v>47</v>
      </c>
      <c r="AZ1574" s="54" t="s">
        <v>47</v>
      </c>
    </row>
    <row r="1575" spans="1:52" ht="30" customHeight="1">
      <c r="A1575" s="60" t="s">
        <v>2104</v>
      </c>
      <c r="B1575" s="60" t="s">
        <v>548</v>
      </c>
      <c r="C1575" s="60" t="s">
        <v>53</v>
      </c>
      <c r="D1575" s="61">
        <v>1</v>
      </c>
      <c r="E1575" s="62"/>
      <c r="F1575" s="63"/>
      <c r="G1575" s="62"/>
      <c r="H1575" s="63"/>
      <c r="I1575" s="62"/>
      <c r="J1575" s="63"/>
      <c r="K1575" s="62"/>
      <c r="L1575" s="63"/>
      <c r="M1575" s="60" t="s">
        <v>2105</v>
      </c>
      <c r="N1575" s="54" t="s">
        <v>8326</v>
      </c>
      <c r="O1575" s="54" t="s">
        <v>8909</v>
      </c>
      <c r="P1575" s="54" t="s">
        <v>55</v>
      </c>
      <c r="Q1575" s="54" t="s">
        <v>56</v>
      </c>
      <c r="R1575" s="54" t="s">
        <v>56</v>
      </c>
      <c r="AV1575" s="54" t="s">
        <v>47</v>
      </c>
      <c r="AW1575" s="54" t="s">
        <v>10080</v>
      </c>
      <c r="AX1575" s="54" t="s">
        <v>47</v>
      </c>
      <c r="AY1575" s="54" t="s">
        <v>47</v>
      </c>
      <c r="AZ1575" s="54" t="s">
        <v>47</v>
      </c>
    </row>
    <row r="1576" spans="1:52" ht="30" customHeight="1">
      <c r="A1576" s="60" t="s">
        <v>1267</v>
      </c>
      <c r="B1576" s="60" t="s">
        <v>47</v>
      </c>
      <c r="C1576" s="60" t="s">
        <v>47</v>
      </c>
      <c r="D1576" s="61"/>
      <c r="E1576" s="62"/>
      <c r="F1576" s="63"/>
      <c r="G1576" s="62"/>
      <c r="H1576" s="63"/>
      <c r="I1576" s="62"/>
      <c r="J1576" s="63"/>
      <c r="K1576" s="62"/>
      <c r="L1576" s="63"/>
      <c r="M1576" s="60" t="s">
        <v>47</v>
      </c>
      <c r="N1576" s="54" t="s">
        <v>78</v>
      </c>
      <c r="O1576" s="54" t="s">
        <v>78</v>
      </c>
      <c r="P1576" s="54" t="s">
        <v>47</v>
      </c>
      <c r="Q1576" s="54" t="s">
        <v>47</v>
      </c>
      <c r="R1576" s="54" t="s">
        <v>47</v>
      </c>
      <c r="AV1576" s="54" t="s">
        <v>47</v>
      </c>
      <c r="AW1576" s="54" t="s">
        <v>47</v>
      </c>
      <c r="AX1576" s="54" t="s">
        <v>47</v>
      </c>
      <c r="AY1576" s="54" t="s">
        <v>47</v>
      </c>
      <c r="AZ1576" s="54" t="s">
        <v>47</v>
      </c>
    </row>
    <row r="1577" spans="1:52" ht="30" customHeight="1">
      <c r="A1577" s="61"/>
      <c r="B1577" s="61"/>
      <c r="C1577" s="61"/>
      <c r="D1577" s="61"/>
      <c r="E1577" s="62"/>
      <c r="F1577" s="63"/>
      <c r="G1577" s="62"/>
      <c r="H1577" s="63"/>
      <c r="I1577" s="62"/>
      <c r="J1577" s="63"/>
      <c r="K1577" s="62"/>
      <c r="L1577" s="63"/>
      <c r="M1577" s="61"/>
    </row>
    <row r="1578" spans="1:52" ht="30" customHeight="1">
      <c r="A1578" s="55" t="s">
        <v>2127</v>
      </c>
      <c r="B1578" s="56"/>
      <c r="C1578" s="56"/>
      <c r="D1578" s="56"/>
      <c r="E1578" s="57"/>
      <c r="F1578" s="58"/>
      <c r="G1578" s="57"/>
      <c r="H1578" s="58"/>
      <c r="I1578" s="57"/>
      <c r="J1578" s="58"/>
      <c r="K1578" s="57"/>
      <c r="L1578" s="58"/>
      <c r="M1578" s="59"/>
      <c r="N1578" s="54" t="s">
        <v>8328</v>
      </c>
    </row>
    <row r="1579" spans="1:52" ht="30" customHeight="1">
      <c r="A1579" s="60" t="s">
        <v>2106</v>
      </c>
      <c r="B1579" s="60" t="s">
        <v>2107</v>
      </c>
      <c r="C1579" s="60" t="s">
        <v>53</v>
      </c>
      <c r="D1579" s="61">
        <v>1</v>
      </c>
      <c r="E1579" s="62"/>
      <c r="F1579" s="63"/>
      <c r="G1579" s="62"/>
      <c r="H1579" s="63"/>
      <c r="I1579" s="62"/>
      <c r="J1579" s="63"/>
      <c r="K1579" s="62"/>
      <c r="L1579" s="63"/>
      <c r="M1579" s="60" t="s">
        <v>2108</v>
      </c>
      <c r="N1579" s="54" t="s">
        <v>8328</v>
      </c>
      <c r="O1579" s="54" t="s">
        <v>10019</v>
      </c>
      <c r="P1579" s="54" t="s">
        <v>56</v>
      </c>
      <c r="Q1579" s="54" t="s">
        <v>56</v>
      </c>
      <c r="R1579" s="54" t="s">
        <v>55</v>
      </c>
      <c r="AV1579" s="54" t="s">
        <v>47</v>
      </c>
      <c r="AW1579" s="54" t="s">
        <v>10081</v>
      </c>
      <c r="AX1579" s="54" t="s">
        <v>47</v>
      </c>
      <c r="AY1579" s="54" t="s">
        <v>47</v>
      </c>
      <c r="AZ1579" s="54" t="s">
        <v>47</v>
      </c>
    </row>
    <row r="1580" spans="1:52" ht="30" customHeight="1">
      <c r="A1580" s="60" t="s">
        <v>2109</v>
      </c>
      <c r="B1580" s="60" t="s">
        <v>2110</v>
      </c>
      <c r="C1580" s="60" t="s">
        <v>1910</v>
      </c>
      <c r="D1580" s="61">
        <v>0.1099</v>
      </c>
      <c r="E1580" s="62"/>
      <c r="F1580" s="63"/>
      <c r="G1580" s="62"/>
      <c r="H1580" s="63"/>
      <c r="I1580" s="62"/>
      <c r="J1580" s="63"/>
      <c r="K1580" s="62"/>
      <c r="L1580" s="63"/>
      <c r="M1580" s="60" t="s">
        <v>2111</v>
      </c>
      <c r="N1580" s="54" t="s">
        <v>8328</v>
      </c>
      <c r="O1580" s="54" t="s">
        <v>10021</v>
      </c>
      <c r="P1580" s="54" t="s">
        <v>56</v>
      </c>
      <c r="Q1580" s="54" t="s">
        <v>56</v>
      </c>
      <c r="R1580" s="54" t="s">
        <v>55</v>
      </c>
      <c r="AV1580" s="54" t="s">
        <v>47</v>
      </c>
      <c r="AW1580" s="54" t="s">
        <v>10082</v>
      </c>
      <c r="AX1580" s="54" t="s">
        <v>47</v>
      </c>
      <c r="AY1580" s="54" t="s">
        <v>47</v>
      </c>
      <c r="AZ1580" s="54" t="s">
        <v>47</v>
      </c>
    </row>
    <row r="1581" spans="1:52" ht="30" customHeight="1">
      <c r="A1581" s="60" t="s">
        <v>1824</v>
      </c>
      <c r="B1581" s="60" t="s">
        <v>2112</v>
      </c>
      <c r="C1581" s="60" t="s">
        <v>1410</v>
      </c>
      <c r="D1581" s="61">
        <v>0.27650000000000002</v>
      </c>
      <c r="E1581" s="62"/>
      <c r="F1581" s="63"/>
      <c r="G1581" s="62"/>
      <c r="H1581" s="63"/>
      <c r="I1581" s="62"/>
      <c r="J1581" s="63"/>
      <c r="K1581" s="62"/>
      <c r="L1581" s="63"/>
      <c r="M1581" s="60" t="s">
        <v>2113</v>
      </c>
      <c r="N1581" s="54" t="s">
        <v>8328</v>
      </c>
      <c r="O1581" s="54" t="s">
        <v>10023</v>
      </c>
      <c r="P1581" s="54" t="s">
        <v>56</v>
      </c>
      <c r="Q1581" s="54" t="s">
        <v>56</v>
      </c>
      <c r="R1581" s="54" t="s">
        <v>55</v>
      </c>
      <c r="AV1581" s="54" t="s">
        <v>47</v>
      </c>
      <c r="AW1581" s="54" t="s">
        <v>10083</v>
      </c>
      <c r="AX1581" s="54" t="s">
        <v>47</v>
      </c>
      <c r="AY1581" s="54" t="s">
        <v>47</v>
      </c>
      <c r="AZ1581" s="54" t="s">
        <v>47</v>
      </c>
    </row>
    <row r="1582" spans="1:52" ht="30" customHeight="1">
      <c r="A1582" s="60" t="s">
        <v>2065</v>
      </c>
      <c r="B1582" s="60" t="s">
        <v>2066</v>
      </c>
      <c r="C1582" s="60" t="s">
        <v>146</v>
      </c>
      <c r="D1582" s="61">
        <v>2.5640000000000001</v>
      </c>
      <c r="E1582" s="62"/>
      <c r="F1582" s="63"/>
      <c r="G1582" s="62"/>
      <c r="H1582" s="63"/>
      <c r="I1582" s="62"/>
      <c r="J1582" s="63"/>
      <c r="K1582" s="62"/>
      <c r="L1582" s="63"/>
      <c r="M1582" s="60" t="s">
        <v>2067</v>
      </c>
      <c r="N1582" s="54" t="s">
        <v>8328</v>
      </c>
      <c r="O1582" s="54" t="s">
        <v>9981</v>
      </c>
      <c r="P1582" s="54" t="s">
        <v>56</v>
      </c>
      <c r="Q1582" s="54" t="s">
        <v>56</v>
      </c>
      <c r="R1582" s="54" t="s">
        <v>55</v>
      </c>
      <c r="AV1582" s="54" t="s">
        <v>47</v>
      </c>
      <c r="AW1582" s="54" t="s">
        <v>10084</v>
      </c>
      <c r="AX1582" s="54" t="s">
        <v>47</v>
      </c>
      <c r="AY1582" s="54" t="s">
        <v>47</v>
      </c>
      <c r="AZ1582" s="54" t="s">
        <v>47</v>
      </c>
    </row>
    <row r="1583" spans="1:52" ht="30" customHeight="1">
      <c r="A1583" s="60" t="s">
        <v>2093</v>
      </c>
      <c r="B1583" s="60" t="s">
        <v>2094</v>
      </c>
      <c r="C1583" s="60" t="s">
        <v>146</v>
      </c>
      <c r="D1583" s="61">
        <v>1.282</v>
      </c>
      <c r="E1583" s="62"/>
      <c r="F1583" s="63"/>
      <c r="G1583" s="62"/>
      <c r="H1583" s="63"/>
      <c r="I1583" s="62"/>
      <c r="J1583" s="63"/>
      <c r="K1583" s="62"/>
      <c r="L1583" s="63"/>
      <c r="M1583" s="60" t="s">
        <v>2095</v>
      </c>
      <c r="N1583" s="54" t="s">
        <v>8328</v>
      </c>
      <c r="O1583" s="54" t="s">
        <v>8907</v>
      </c>
      <c r="P1583" s="54" t="s">
        <v>55</v>
      </c>
      <c r="Q1583" s="54" t="s">
        <v>56</v>
      </c>
      <c r="R1583" s="54" t="s">
        <v>56</v>
      </c>
      <c r="AV1583" s="54" t="s">
        <v>47</v>
      </c>
      <c r="AW1583" s="54" t="s">
        <v>10085</v>
      </c>
      <c r="AX1583" s="54" t="s">
        <v>47</v>
      </c>
      <c r="AY1583" s="54" t="s">
        <v>47</v>
      </c>
      <c r="AZ1583" s="54" t="s">
        <v>47</v>
      </c>
    </row>
    <row r="1584" spans="1:52" ht="30" customHeight="1">
      <c r="A1584" s="60" t="s">
        <v>2087</v>
      </c>
      <c r="B1584" s="60" t="s">
        <v>2088</v>
      </c>
      <c r="C1584" s="60" t="s">
        <v>1410</v>
      </c>
      <c r="D1584" s="61">
        <v>0.26329999999999998</v>
      </c>
      <c r="E1584" s="62"/>
      <c r="F1584" s="63"/>
      <c r="G1584" s="62"/>
      <c r="H1584" s="63"/>
      <c r="I1584" s="62"/>
      <c r="J1584" s="63"/>
      <c r="K1584" s="62"/>
      <c r="L1584" s="63"/>
      <c r="M1584" s="60" t="s">
        <v>2089</v>
      </c>
      <c r="N1584" s="54" t="s">
        <v>8328</v>
      </c>
      <c r="O1584" s="54" t="s">
        <v>8906</v>
      </c>
      <c r="P1584" s="54" t="s">
        <v>55</v>
      </c>
      <c r="Q1584" s="54" t="s">
        <v>56</v>
      </c>
      <c r="R1584" s="54" t="s">
        <v>56</v>
      </c>
      <c r="AV1584" s="54" t="s">
        <v>47</v>
      </c>
      <c r="AW1584" s="54" t="s">
        <v>10086</v>
      </c>
      <c r="AX1584" s="54" t="s">
        <v>47</v>
      </c>
      <c r="AY1584" s="54" t="s">
        <v>47</v>
      </c>
      <c r="AZ1584" s="54" t="s">
        <v>47</v>
      </c>
    </row>
    <row r="1585" spans="1:52" ht="30" customHeight="1">
      <c r="A1585" s="60" t="s">
        <v>1830</v>
      </c>
      <c r="B1585" s="60" t="s">
        <v>1831</v>
      </c>
      <c r="C1585" s="60" t="s">
        <v>71</v>
      </c>
      <c r="D1585" s="61">
        <v>8.0000000000000002E-3</v>
      </c>
      <c r="E1585" s="62"/>
      <c r="F1585" s="63"/>
      <c r="G1585" s="62"/>
      <c r="H1585" s="63"/>
      <c r="I1585" s="62"/>
      <c r="J1585" s="63"/>
      <c r="K1585" s="62"/>
      <c r="L1585" s="63"/>
      <c r="M1585" s="60" t="s">
        <v>1832</v>
      </c>
      <c r="N1585" s="54" t="s">
        <v>8328</v>
      </c>
      <c r="O1585" s="54" t="s">
        <v>8936</v>
      </c>
      <c r="P1585" s="54" t="s">
        <v>55</v>
      </c>
      <c r="Q1585" s="54" t="s">
        <v>56</v>
      </c>
      <c r="R1585" s="54" t="s">
        <v>56</v>
      </c>
      <c r="AV1585" s="54" t="s">
        <v>47</v>
      </c>
      <c r="AW1585" s="54" t="s">
        <v>10087</v>
      </c>
      <c r="AX1585" s="54" t="s">
        <v>47</v>
      </c>
      <c r="AY1585" s="54" t="s">
        <v>47</v>
      </c>
      <c r="AZ1585" s="54" t="s">
        <v>47</v>
      </c>
    </row>
    <row r="1586" spans="1:52" ht="30" customHeight="1">
      <c r="A1586" s="60" t="s">
        <v>1833</v>
      </c>
      <c r="B1586" s="60" t="s">
        <v>942</v>
      </c>
      <c r="C1586" s="60" t="s">
        <v>71</v>
      </c>
      <c r="D1586" s="61">
        <v>8.0000000000000002E-3</v>
      </c>
      <c r="E1586" s="62"/>
      <c r="F1586" s="63"/>
      <c r="G1586" s="62"/>
      <c r="H1586" s="63"/>
      <c r="I1586" s="62"/>
      <c r="J1586" s="63"/>
      <c r="K1586" s="62"/>
      <c r="L1586" s="63"/>
      <c r="M1586" s="60" t="s">
        <v>1834</v>
      </c>
      <c r="N1586" s="54" t="s">
        <v>8328</v>
      </c>
      <c r="O1586" s="54" t="s">
        <v>8940</v>
      </c>
      <c r="P1586" s="54" t="s">
        <v>55</v>
      </c>
      <c r="Q1586" s="54" t="s">
        <v>56</v>
      </c>
      <c r="R1586" s="54" t="s">
        <v>56</v>
      </c>
      <c r="AV1586" s="54" t="s">
        <v>47</v>
      </c>
      <c r="AW1586" s="54" t="s">
        <v>10088</v>
      </c>
      <c r="AX1586" s="54" t="s">
        <v>47</v>
      </c>
      <c r="AY1586" s="54" t="s">
        <v>47</v>
      </c>
      <c r="AZ1586" s="54" t="s">
        <v>47</v>
      </c>
    </row>
    <row r="1587" spans="1:52" ht="30" customHeight="1">
      <c r="A1587" s="60" t="s">
        <v>1058</v>
      </c>
      <c r="B1587" s="60" t="s">
        <v>1059</v>
      </c>
      <c r="C1587" s="60" t="s">
        <v>1410</v>
      </c>
      <c r="D1587" s="61">
        <v>-9.1999999999999998E-3</v>
      </c>
      <c r="E1587" s="62"/>
      <c r="F1587" s="63"/>
      <c r="G1587" s="62"/>
      <c r="H1587" s="63"/>
      <c r="I1587" s="62"/>
      <c r="J1587" s="63"/>
      <c r="K1587" s="62"/>
      <c r="L1587" s="63"/>
      <c r="M1587" s="60" t="s">
        <v>1735</v>
      </c>
      <c r="N1587" s="54" t="s">
        <v>8328</v>
      </c>
      <c r="O1587" s="54" t="s">
        <v>9567</v>
      </c>
      <c r="P1587" s="54" t="s">
        <v>56</v>
      </c>
      <c r="Q1587" s="54" t="s">
        <v>56</v>
      </c>
      <c r="R1587" s="54" t="s">
        <v>55</v>
      </c>
      <c r="AV1587" s="54" t="s">
        <v>47</v>
      </c>
      <c r="AW1587" s="54" t="s">
        <v>10089</v>
      </c>
      <c r="AX1587" s="54" t="s">
        <v>47</v>
      </c>
      <c r="AY1587" s="54" t="s">
        <v>47</v>
      </c>
      <c r="AZ1587" s="54" t="s">
        <v>47</v>
      </c>
    </row>
    <row r="1588" spans="1:52" ht="30" customHeight="1">
      <c r="A1588" s="60" t="s">
        <v>1835</v>
      </c>
      <c r="B1588" s="60" t="s">
        <v>1836</v>
      </c>
      <c r="C1588" s="60" t="s">
        <v>71</v>
      </c>
      <c r="D1588" s="61">
        <v>8.0000000000000002E-3</v>
      </c>
      <c r="E1588" s="62"/>
      <c r="F1588" s="63"/>
      <c r="G1588" s="62"/>
      <c r="H1588" s="63"/>
      <c r="I1588" s="62"/>
      <c r="J1588" s="63"/>
      <c r="K1588" s="62"/>
      <c r="L1588" s="63"/>
      <c r="M1588" s="60" t="s">
        <v>1837</v>
      </c>
      <c r="N1588" s="54" t="s">
        <v>8328</v>
      </c>
      <c r="O1588" s="54" t="s">
        <v>8935</v>
      </c>
      <c r="P1588" s="54" t="s">
        <v>55</v>
      </c>
      <c r="Q1588" s="54" t="s">
        <v>56</v>
      </c>
      <c r="R1588" s="54" t="s">
        <v>56</v>
      </c>
      <c r="AV1588" s="54" t="s">
        <v>47</v>
      </c>
      <c r="AW1588" s="54" t="s">
        <v>10090</v>
      </c>
      <c r="AX1588" s="54" t="s">
        <v>47</v>
      </c>
      <c r="AY1588" s="54" t="s">
        <v>47</v>
      </c>
      <c r="AZ1588" s="54" t="s">
        <v>47</v>
      </c>
    </row>
    <row r="1589" spans="1:52" ht="30" customHeight="1">
      <c r="A1589" s="60" t="s">
        <v>1838</v>
      </c>
      <c r="B1589" s="60" t="s">
        <v>1839</v>
      </c>
      <c r="C1589" s="60" t="s">
        <v>71</v>
      </c>
      <c r="D1589" s="61">
        <v>8.0000000000000002E-3</v>
      </c>
      <c r="E1589" s="62"/>
      <c r="F1589" s="63"/>
      <c r="G1589" s="62"/>
      <c r="H1589" s="63"/>
      <c r="I1589" s="62"/>
      <c r="J1589" s="63"/>
      <c r="K1589" s="62"/>
      <c r="L1589" s="63"/>
      <c r="M1589" s="60" t="s">
        <v>1840</v>
      </c>
      <c r="N1589" s="54" t="s">
        <v>8328</v>
      </c>
      <c r="O1589" s="54" t="s">
        <v>8939</v>
      </c>
      <c r="P1589" s="54" t="s">
        <v>55</v>
      </c>
      <c r="Q1589" s="54" t="s">
        <v>56</v>
      </c>
      <c r="R1589" s="54" t="s">
        <v>56</v>
      </c>
      <c r="AV1589" s="54" t="s">
        <v>47</v>
      </c>
      <c r="AW1589" s="54" t="s">
        <v>10091</v>
      </c>
      <c r="AX1589" s="54" t="s">
        <v>47</v>
      </c>
      <c r="AY1589" s="54" t="s">
        <v>47</v>
      </c>
      <c r="AZ1589" s="54" t="s">
        <v>47</v>
      </c>
    </row>
    <row r="1590" spans="1:52" ht="30" customHeight="1">
      <c r="A1590" s="60" t="s">
        <v>1267</v>
      </c>
      <c r="B1590" s="60" t="s">
        <v>47</v>
      </c>
      <c r="C1590" s="60" t="s">
        <v>47</v>
      </c>
      <c r="D1590" s="61"/>
      <c r="E1590" s="62"/>
      <c r="F1590" s="63"/>
      <c r="G1590" s="62"/>
      <c r="H1590" s="63"/>
      <c r="I1590" s="62"/>
      <c r="J1590" s="63"/>
      <c r="K1590" s="62"/>
      <c r="L1590" s="63"/>
      <c r="M1590" s="60" t="s">
        <v>47</v>
      </c>
      <c r="N1590" s="54" t="s">
        <v>78</v>
      </c>
      <c r="O1590" s="54" t="s">
        <v>78</v>
      </c>
      <c r="P1590" s="54" t="s">
        <v>47</v>
      </c>
      <c r="Q1590" s="54" t="s">
        <v>47</v>
      </c>
      <c r="R1590" s="54" t="s">
        <v>47</v>
      </c>
      <c r="AV1590" s="54" t="s">
        <v>47</v>
      </c>
      <c r="AW1590" s="54" t="s">
        <v>47</v>
      </c>
      <c r="AX1590" s="54" t="s">
        <v>47</v>
      </c>
      <c r="AY1590" s="54" t="s">
        <v>47</v>
      </c>
      <c r="AZ1590" s="54" t="s">
        <v>47</v>
      </c>
    </row>
    <row r="1591" spans="1:52" ht="30" customHeight="1">
      <c r="A1591" s="61"/>
      <c r="B1591" s="61"/>
      <c r="C1591" s="61"/>
      <c r="D1591" s="61"/>
      <c r="E1591" s="62"/>
      <c r="F1591" s="63"/>
      <c r="G1591" s="62"/>
      <c r="H1591" s="63"/>
      <c r="I1591" s="62"/>
      <c r="J1591" s="63"/>
      <c r="K1591" s="62"/>
      <c r="L1591" s="63"/>
      <c r="M1591" s="61"/>
    </row>
    <row r="1592" spans="1:52" ht="30" customHeight="1">
      <c r="A1592" s="55" t="s">
        <v>2128</v>
      </c>
      <c r="B1592" s="56"/>
      <c r="C1592" s="56"/>
      <c r="D1592" s="56"/>
      <c r="E1592" s="57"/>
      <c r="F1592" s="58"/>
      <c r="G1592" s="57"/>
      <c r="H1592" s="58"/>
      <c r="I1592" s="57"/>
      <c r="J1592" s="58"/>
      <c r="K1592" s="57"/>
      <c r="L1592" s="58"/>
      <c r="M1592" s="59"/>
      <c r="N1592" s="54" t="s">
        <v>8330</v>
      </c>
    </row>
    <row r="1593" spans="1:52" ht="30" customHeight="1">
      <c r="A1593" s="60" t="s">
        <v>2096</v>
      </c>
      <c r="B1593" s="60" t="s">
        <v>2123</v>
      </c>
      <c r="C1593" s="60" t="s">
        <v>191</v>
      </c>
      <c r="D1593" s="61">
        <v>1.04E-2</v>
      </c>
      <c r="E1593" s="62"/>
      <c r="F1593" s="63"/>
      <c r="G1593" s="62"/>
      <c r="H1593" s="63"/>
      <c r="I1593" s="62"/>
      <c r="J1593" s="63"/>
      <c r="K1593" s="62"/>
      <c r="L1593" s="63"/>
      <c r="M1593" s="60" t="s">
        <v>2124</v>
      </c>
      <c r="N1593" s="54" t="s">
        <v>8330</v>
      </c>
      <c r="O1593" s="54" t="s">
        <v>10068</v>
      </c>
      <c r="P1593" s="54" t="s">
        <v>56</v>
      </c>
      <c r="Q1593" s="54" t="s">
        <v>56</v>
      </c>
      <c r="R1593" s="54" t="s">
        <v>55</v>
      </c>
      <c r="AV1593" s="54" t="s">
        <v>47</v>
      </c>
      <c r="AW1593" s="54" t="s">
        <v>10092</v>
      </c>
      <c r="AX1593" s="54" t="s">
        <v>47</v>
      </c>
      <c r="AY1593" s="54" t="s">
        <v>47</v>
      </c>
      <c r="AZ1593" s="54" t="s">
        <v>47</v>
      </c>
    </row>
    <row r="1594" spans="1:52" ht="30" customHeight="1">
      <c r="A1594" s="60" t="s">
        <v>2096</v>
      </c>
      <c r="B1594" s="60" t="s">
        <v>2125</v>
      </c>
      <c r="C1594" s="60" t="s">
        <v>191</v>
      </c>
      <c r="D1594" s="61">
        <v>1.21E-2</v>
      </c>
      <c r="E1594" s="62"/>
      <c r="F1594" s="63"/>
      <c r="G1594" s="62"/>
      <c r="H1594" s="63"/>
      <c r="I1594" s="62"/>
      <c r="J1594" s="63"/>
      <c r="K1594" s="62"/>
      <c r="L1594" s="63"/>
      <c r="M1594" s="60" t="s">
        <v>2126</v>
      </c>
      <c r="N1594" s="54" t="s">
        <v>8330</v>
      </c>
      <c r="O1594" s="54" t="s">
        <v>10070</v>
      </c>
      <c r="P1594" s="54" t="s">
        <v>56</v>
      </c>
      <c r="Q1594" s="54" t="s">
        <v>56</v>
      </c>
      <c r="R1594" s="54" t="s">
        <v>55</v>
      </c>
      <c r="AV1594" s="54" t="s">
        <v>47</v>
      </c>
      <c r="AW1594" s="54" t="s">
        <v>10093</v>
      </c>
      <c r="AX1594" s="54" t="s">
        <v>47</v>
      </c>
      <c r="AY1594" s="54" t="s">
        <v>47</v>
      </c>
      <c r="AZ1594" s="54" t="s">
        <v>47</v>
      </c>
    </row>
    <row r="1595" spans="1:52" ht="30" customHeight="1">
      <c r="A1595" s="60" t="s">
        <v>2065</v>
      </c>
      <c r="B1595" s="60" t="s">
        <v>2066</v>
      </c>
      <c r="C1595" s="60" t="s">
        <v>146</v>
      </c>
      <c r="D1595" s="61">
        <v>4</v>
      </c>
      <c r="E1595" s="62"/>
      <c r="F1595" s="63"/>
      <c r="G1595" s="62"/>
      <c r="H1595" s="63"/>
      <c r="I1595" s="62"/>
      <c r="J1595" s="63"/>
      <c r="K1595" s="62"/>
      <c r="L1595" s="63"/>
      <c r="M1595" s="60" t="s">
        <v>2067</v>
      </c>
      <c r="N1595" s="54" t="s">
        <v>8330</v>
      </c>
      <c r="O1595" s="54" t="s">
        <v>9981</v>
      </c>
      <c r="P1595" s="54" t="s">
        <v>56</v>
      </c>
      <c r="Q1595" s="54" t="s">
        <v>56</v>
      </c>
      <c r="R1595" s="54" t="s">
        <v>55</v>
      </c>
      <c r="AV1595" s="54" t="s">
        <v>47</v>
      </c>
      <c r="AW1595" s="54" t="s">
        <v>10094</v>
      </c>
      <c r="AX1595" s="54" t="s">
        <v>47</v>
      </c>
      <c r="AY1595" s="54" t="s">
        <v>47</v>
      </c>
      <c r="AZ1595" s="54" t="s">
        <v>47</v>
      </c>
    </row>
    <row r="1596" spans="1:52" ht="30" customHeight="1">
      <c r="A1596" s="60" t="s">
        <v>2093</v>
      </c>
      <c r="B1596" s="60" t="s">
        <v>2094</v>
      </c>
      <c r="C1596" s="60" t="s">
        <v>146</v>
      </c>
      <c r="D1596" s="61">
        <v>1</v>
      </c>
      <c r="E1596" s="62"/>
      <c r="F1596" s="63"/>
      <c r="G1596" s="62"/>
      <c r="H1596" s="63"/>
      <c r="I1596" s="62"/>
      <c r="J1596" s="63"/>
      <c r="K1596" s="62"/>
      <c r="L1596" s="63"/>
      <c r="M1596" s="60" t="s">
        <v>2095</v>
      </c>
      <c r="N1596" s="54" t="s">
        <v>8330</v>
      </c>
      <c r="O1596" s="54" t="s">
        <v>8907</v>
      </c>
      <c r="P1596" s="54" t="s">
        <v>55</v>
      </c>
      <c r="Q1596" s="54" t="s">
        <v>56</v>
      </c>
      <c r="R1596" s="54" t="s">
        <v>56</v>
      </c>
      <c r="AV1596" s="54" t="s">
        <v>47</v>
      </c>
      <c r="AW1596" s="54" t="s">
        <v>10095</v>
      </c>
      <c r="AX1596" s="54" t="s">
        <v>47</v>
      </c>
      <c r="AY1596" s="54" t="s">
        <v>47</v>
      </c>
      <c r="AZ1596" s="54" t="s">
        <v>47</v>
      </c>
    </row>
    <row r="1597" spans="1:52" ht="30" customHeight="1">
      <c r="A1597" s="60" t="s">
        <v>2087</v>
      </c>
      <c r="B1597" s="60" t="s">
        <v>2088</v>
      </c>
      <c r="C1597" s="60" t="s">
        <v>1410</v>
      </c>
      <c r="D1597" s="61">
        <v>20.498999999999999</v>
      </c>
      <c r="E1597" s="62"/>
      <c r="F1597" s="63"/>
      <c r="G1597" s="62"/>
      <c r="H1597" s="63"/>
      <c r="I1597" s="62"/>
      <c r="J1597" s="63"/>
      <c r="K1597" s="62"/>
      <c r="L1597" s="63"/>
      <c r="M1597" s="60" t="s">
        <v>2089</v>
      </c>
      <c r="N1597" s="54" t="s">
        <v>8330</v>
      </c>
      <c r="O1597" s="54" t="s">
        <v>8906</v>
      </c>
      <c r="P1597" s="54" t="s">
        <v>55</v>
      </c>
      <c r="Q1597" s="54" t="s">
        <v>56</v>
      </c>
      <c r="R1597" s="54" t="s">
        <v>56</v>
      </c>
      <c r="AV1597" s="54" t="s">
        <v>47</v>
      </c>
      <c r="AW1597" s="54" t="s">
        <v>10096</v>
      </c>
      <c r="AX1597" s="54" t="s">
        <v>47</v>
      </c>
      <c r="AY1597" s="54" t="s">
        <v>47</v>
      </c>
      <c r="AZ1597" s="54" t="s">
        <v>47</v>
      </c>
    </row>
    <row r="1598" spans="1:52" ht="30" customHeight="1">
      <c r="A1598" s="60" t="s">
        <v>1830</v>
      </c>
      <c r="B1598" s="60" t="s">
        <v>1831</v>
      </c>
      <c r="C1598" s="60" t="s">
        <v>71</v>
      </c>
      <c r="D1598" s="61">
        <v>0.85709999999999997</v>
      </c>
      <c r="E1598" s="62"/>
      <c r="F1598" s="63"/>
      <c r="G1598" s="62"/>
      <c r="H1598" s="63"/>
      <c r="I1598" s="62"/>
      <c r="J1598" s="63"/>
      <c r="K1598" s="62"/>
      <c r="L1598" s="63"/>
      <c r="M1598" s="60" t="s">
        <v>1832</v>
      </c>
      <c r="N1598" s="54" t="s">
        <v>8330</v>
      </c>
      <c r="O1598" s="54" t="s">
        <v>8936</v>
      </c>
      <c r="P1598" s="54" t="s">
        <v>55</v>
      </c>
      <c r="Q1598" s="54" t="s">
        <v>56</v>
      </c>
      <c r="R1598" s="54" t="s">
        <v>56</v>
      </c>
      <c r="AV1598" s="54" t="s">
        <v>47</v>
      </c>
      <c r="AW1598" s="54" t="s">
        <v>10097</v>
      </c>
      <c r="AX1598" s="54" t="s">
        <v>47</v>
      </c>
      <c r="AY1598" s="54" t="s">
        <v>47</v>
      </c>
      <c r="AZ1598" s="54" t="s">
        <v>47</v>
      </c>
    </row>
    <row r="1599" spans="1:52" ht="30" customHeight="1">
      <c r="A1599" s="60" t="s">
        <v>1833</v>
      </c>
      <c r="B1599" s="60" t="s">
        <v>942</v>
      </c>
      <c r="C1599" s="60" t="s">
        <v>71</v>
      </c>
      <c r="D1599" s="61">
        <v>0.85709999999999997</v>
      </c>
      <c r="E1599" s="62"/>
      <c r="F1599" s="63"/>
      <c r="G1599" s="62"/>
      <c r="H1599" s="63"/>
      <c r="I1599" s="62"/>
      <c r="J1599" s="63"/>
      <c r="K1599" s="62"/>
      <c r="L1599" s="63"/>
      <c r="M1599" s="60" t="s">
        <v>1834</v>
      </c>
      <c r="N1599" s="54" t="s">
        <v>8330</v>
      </c>
      <c r="O1599" s="54" t="s">
        <v>8940</v>
      </c>
      <c r="P1599" s="54" t="s">
        <v>55</v>
      </c>
      <c r="Q1599" s="54" t="s">
        <v>56</v>
      </c>
      <c r="R1599" s="54" t="s">
        <v>56</v>
      </c>
      <c r="AV1599" s="54" t="s">
        <v>47</v>
      </c>
      <c r="AW1599" s="54" t="s">
        <v>10098</v>
      </c>
      <c r="AX1599" s="54" t="s">
        <v>47</v>
      </c>
      <c r="AY1599" s="54" t="s">
        <v>47</v>
      </c>
      <c r="AZ1599" s="54" t="s">
        <v>47</v>
      </c>
    </row>
    <row r="1600" spans="1:52" ht="30" customHeight="1">
      <c r="A1600" s="60" t="s">
        <v>1058</v>
      </c>
      <c r="B1600" s="60" t="s">
        <v>1059</v>
      </c>
      <c r="C1600" s="60" t="s">
        <v>1410</v>
      </c>
      <c r="D1600" s="61">
        <v>-1.4350000000000001</v>
      </c>
      <c r="E1600" s="62"/>
      <c r="F1600" s="63"/>
      <c r="G1600" s="62"/>
      <c r="H1600" s="63"/>
      <c r="I1600" s="62"/>
      <c r="J1600" s="63"/>
      <c r="K1600" s="62"/>
      <c r="L1600" s="63"/>
      <c r="M1600" s="60" t="s">
        <v>1735</v>
      </c>
      <c r="N1600" s="54" t="s">
        <v>8330</v>
      </c>
      <c r="O1600" s="54" t="s">
        <v>9567</v>
      </c>
      <c r="P1600" s="54" t="s">
        <v>56</v>
      </c>
      <c r="Q1600" s="54" t="s">
        <v>56</v>
      </c>
      <c r="R1600" s="54" t="s">
        <v>55</v>
      </c>
      <c r="AV1600" s="54" t="s">
        <v>47</v>
      </c>
      <c r="AW1600" s="54" t="s">
        <v>10099</v>
      </c>
      <c r="AX1600" s="54" t="s">
        <v>47</v>
      </c>
      <c r="AY1600" s="54" t="s">
        <v>47</v>
      </c>
      <c r="AZ1600" s="54" t="s">
        <v>47</v>
      </c>
    </row>
    <row r="1601" spans="1:52" ht="30" customHeight="1">
      <c r="A1601" s="60" t="s">
        <v>1835</v>
      </c>
      <c r="B1601" s="60" t="s">
        <v>1836</v>
      </c>
      <c r="C1601" s="60" t="s">
        <v>71</v>
      </c>
      <c r="D1601" s="61">
        <v>0.85709999999999997</v>
      </c>
      <c r="E1601" s="62"/>
      <c r="F1601" s="63"/>
      <c r="G1601" s="62"/>
      <c r="H1601" s="63"/>
      <c r="I1601" s="62"/>
      <c r="J1601" s="63"/>
      <c r="K1601" s="62"/>
      <c r="L1601" s="63"/>
      <c r="M1601" s="60" t="s">
        <v>1837</v>
      </c>
      <c r="N1601" s="54" t="s">
        <v>8330</v>
      </c>
      <c r="O1601" s="54" t="s">
        <v>8935</v>
      </c>
      <c r="P1601" s="54" t="s">
        <v>55</v>
      </c>
      <c r="Q1601" s="54" t="s">
        <v>56</v>
      </c>
      <c r="R1601" s="54" t="s">
        <v>56</v>
      </c>
      <c r="AV1601" s="54" t="s">
        <v>47</v>
      </c>
      <c r="AW1601" s="54" t="s">
        <v>10100</v>
      </c>
      <c r="AX1601" s="54" t="s">
        <v>47</v>
      </c>
      <c r="AY1601" s="54" t="s">
        <v>47</v>
      </c>
      <c r="AZ1601" s="54" t="s">
        <v>47</v>
      </c>
    </row>
    <row r="1602" spans="1:52" ht="30" customHeight="1">
      <c r="A1602" s="60" t="s">
        <v>1838</v>
      </c>
      <c r="B1602" s="60" t="s">
        <v>1839</v>
      </c>
      <c r="C1602" s="60" t="s">
        <v>71</v>
      </c>
      <c r="D1602" s="61">
        <v>0.85709999999999997</v>
      </c>
      <c r="E1602" s="62"/>
      <c r="F1602" s="63"/>
      <c r="G1602" s="62"/>
      <c r="H1602" s="63"/>
      <c r="I1602" s="62"/>
      <c r="J1602" s="63"/>
      <c r="K1602" s="62"/>
      <c r="L1602" s="63"/>
      <c r="M1602" s="60" t="s">
        <v>1840</v>
      </c>
      <c r="N1602" s="54" t="s">
        <v>8330</v>
      </c>
      <c r="O1602" s="54" t="s">
        <v>8939</v>
      </c>
      <c r="P1602" s="54" t="s">
        <v>55</v>
      </c>
      <c r="Q1602" s="54" t="s">
        <v>56</v>
      </c>
      <c r="R1602" s="54" t="s">
        <v>56</v>
      </c>
      <c r="AV1602" s="54" t="s">
        <v>47</v>
      </c>
      <c r="AW1602" s="54" t="s">
        <v>10101</v>
      </c>
      <c r="AX1602" s="54" t="s">
        <v>47</v>
      </c>
      <c r="AY1602" s="54" t="s">
        <v>47</v>
      </c>
      <c r="AZ1602" s="54" t="s">
        <v>47</v>
      </c>
    </row>
    <row r="1603" spans="1:52" ht="30" customHeight="1">
      <c r="A1603" s="60" t="s">
        <v>1267</v>
      </c>
      <c r="B1603" s="60" t="s">
        <v>47</v>
      </c>
      <c r="C1603" s="60" t="s">
        <v>47</v>
      </c>
      <c r="D1603" s="61"/>
      <c r="E1603" s="62"/>
      <c r="F1603" s="63"/>
      <c r="G1603" s="62"/>
      <c r="H1603" s="63"/>
      <c r="I1603" s="62"/>
      <c r="J1603" s="63"/>
      <c r="K1603" s="62"/>
      <c r="L1603" s="63"/>
      <c r="M1603" s="60" t="s">
        <v>47</v>
      </c>
      <c r="N1603" s="54" t="s">
        <v>78</v>
      </c>
      <c r="O1603" s="54" t="s">
        <v>78</v>
      </c>
      <c r="P1603" s="54" t="s">
        <v>47</v>
      </c>
      <c r="Q1603" s="54" t="s">
        <v>47</v>
      </c>
      <c r="R1603" s="54" t="s">
        <v>47</v>
      </c>
      <c r="AV1603" s="54" t="s">
        <v>47</v>
      </c>
      <c r="AW1603" s="54" t="s">
        <v>47</v>
      </c>
      <c r="AX1603" s="54" t="s">
        <v>47</v>
      </c>
      <c r="AY1603" s="54" t="s">
        <v>47</v>
      </c>
      <c r="AZ1603" s="54" t="s">
        <v>47</v>
      </c>
    </row>
    <row r="1604" spans="1:52" ht="30" customHeight="1">
      <c r="A1604" s="61"/>
      <c r="B1604" s="61"/>
      <c r="C1604" s="61"/>
      <c r="D1604" s="61"/>
      <c r="E1604" s="62"/>
      <c r="F1604" s="63"/>
      <c r="G1604" s="62"/>
      <c r="H1604" s="63"/>
      <c r="I1604" s="62"/>
      <c r="J1604" s="63"/>
      <c r="K1604" s="62"/>
      <c r="L1604" s="63"/>
      <c r="M1604" s="61"/>
    </row>
    <row r="1605" spans="1:52" ht="30" customHeight="1">
      <c r="A1605" s="55" t="s">
        <v>2129</v>
      </c>
      <c r="B1605" s="56"/>
      <c r="C1605" s="56"/>
      <c r="D1605" s="56"/>
      <c r="E1605" s="57"/>
      <c r="F1605" s="58"/>
      <c r="G1605" s="57"/>
      <c r="H1605" s="58"/>
      <c r="I1605" s="57"/>
      <c r="J1605" s="58"/>
      <c r="K1605" s="57"/>
      <c r="L1605" s="58"/>
      <c r="M1605" s="59"/>
      <c r="N1605" s="54" t="s">
        <v>8332</v>
      </c>
    </row>
    <row r="1606" spans="1:52" ht="30" customHeight="1">
      <c r="A1606" s="60" t="s">
        <v>2096</v>
      </c>
      <c r="B1606" s="60" t="s">
        <v>2123</v>
      </c>
      <c r="C1606" s="60" t="s">
        <v>191</v>
      </c>
      <c r="D1606" s="61">
        <v>1.83E-2</v>
      </c>
      <c r="E1606" s="62"/>
      <c r="F1606" s="63"/>
      <c r="G1606" s="62"/>
      <c r="H1606" s="63"/>
      <c r="I1606" s="62"/>
      <c r="J1606" s="63"/>
      <c r="K1606" s="62"/>
      <c r="L1606" s="63"/>
      <c r="M1606" s="60" t="s">
        <v>2124</v>
      </c>
      <c r="N1606" s="54" t="s">
        <v>8332</v>
      </c>
      <c r="O1606" s="54" t="s">
        <v>10068</v>
      </c>
      <c r="P1606" s="54" t="s">
        <v>56</v>
      </c>
      <c r="Q1606" s="54" t="s">
        <v>56</v>
      </c>
      <c r="R1606" s="54" t="s">
        <v>55</v>
      </c>
      <c r="AV1606" s="54" t="s">
        <v>47</v>
      </c>
      <c r="AW1606" s="54" t="s">
        <v>10102</v>
      </c>
      <c r="AX1606" s="54" t="s">
        <v>47</v>
      </c>
      <c r="AY1606" s="54" t="s">
        <v>47</v>
      </c>
      <c r="AZ1606" s="54" t="s">
        <v>47</v>
      </c>
    </row>
    <row r="1607" spans="1:52" ht="30" customHeight="1">
      <c r="A1607" s="60" t="s">
        <v>2096</v>
      </c>
      <c r="B1607" s="60" t="s">
        <v>2125</v>
      </c>
      <c r="C1607" s="60" t="s">
        <v>191</v>
      </c>
      <c r="D1607" s="61">
        <v>1.37E-2</v>
      </c>
      <c r="E1607" s="62"/>
      <c r="F1607" s="63"/>
      <c r="G1607" s="62"/>
      <c r="H1607" s="63"/>
      <c r="I1607" s="62"/>
      <c r="J1607" s="63"/>
      <c r="K1607" s="62"/>
      <c r="L1607" s="63"/>
      <c r="M1607" s="60" t="s">
        <v>2126</v>
      </c>
      <c r="N1607" s="54" t="s">
        <v>8332</v>
      </c>
      <c r="O1607" s="54" t="s">
        <v>10070</v>
      </c>
      <c r="P1607" s="54" t="s">
        <v>56</v>
      </c>
      <c r="Q1607" s="54" t="s">
        <v>56</v>
      </c>
      <c r="R1607" s="54" t="s">
        <v>55</v>
      </c>
      <c r="AV1607" s="54" t="s">
        <v>47</v>
      </c>
      <c r="AW1607" s="54" t="s">
        <v>10103</v>
      </c>
      <c r="AX1607" s="54" t="s">
        <v>47</v>
      </c>
      <c r="AY1607" s="54" t="s">
        <v>47</v>
      </c>
      <c r="AZ1607" s="54" t="s">
        <v>47</v>
      </c>
    </row>
    <row r="1608" spans="1:52" ht="30" customHeight="1">
      <c r="A1608" s="60" t="s">
        <v>2065</v>
      </c>
      <c r="B1608" s="60" t="s">
        <v>2066</v>
      </c>
      <c r="C1608" s="60" t="s">
        <v>146</v>
      </c>
      <c r="D1608" s="61">
        <v>4</v>
      </c>
      <c r="E1608" s="62"/>
      <c r="F1608" s="63"/>
      <c r="G1608" s="62"/>
      <c r="H1608" s="63"/>
      <c r="I1608" s="62"/>
      <c r="J1608" s="63"/>
      <c r="K1608" s="62"/>
      <c r="L1608" s="63"/>
      <c r="M1608" s="60" t="s">
        <v>2067</v>
      </c>
      <c r="N1608" s="54" t="s">
        <v>8332</v>
      </c>
      <c r="O1608" s="54" t="s">
        <v>9981</v>
      </c>
      <c r="P1608" s="54" t="s">
        <v>56</v>
      </c>
      <c r="Q1608" s="54" t="s">
        <v>56</v>
      </c>
      <c r="R1608" s="54" t="s">
        <v>55</v>
      </c>
      <c r="AV1608" s="54" t="s">
        <v>47</v>
      </c>
      <c r="AW1608" s="54" t="s">
        <v>10104</v>
      </c>
      <c r="AX1608" s="54" t="s">
        <v>47</v>
      </c>
      <c r="AY1608" s="54" t="s">
        <v>47</v>
      </c>
      <c r="AZ1608" s="54" t="s">
        <v>47</v>
      </c>
    </row>
    <row r="1609" spans="1:52" ht="30" customHeight="1">
      <c r="A1609" s="60" t="s">
        <v>2093</v>
      </c>
      <c r="B1609" s="60" t="s">
        <v>2094</v>
      </c>
      <c r="C1609" s="60" t="s">
        <v>146</v>
      </c>
      <c r="D1609" s="61">
        <v>1</v>
      </c>
      <c r="E1609" s="62"/>
      <c r="F1609" s="63"/>
      <c r="G1609" s="62"/>
      <c r="H1609" s="63"/>
      <c r="I1609" s="62"/>
      <c r="J1609" s="63"/>
      <c r="K1609" s="62"/>
      <c r="L1609" s="63"/>
      <c r="M1609" s="60" t="s">
        <v>2095</v>
      </c>
      <c r="N1609" s="54" t="s">
        <v>8332</v>
      </c>
      <c r="O1609" s="54" t="s">
        <v>8907</v>
      </c>
      <c r="P1609" s="54" t="s">
        <v>55</v>
      </c>
      <c r="Q1609" s="54" t="s">
        <v>56</v>
      </c>
      <c r="R1609" s="54" t="s">
        <v>56</v>
      </c>
      <c r="AV1609" s="54" t="s">
        <v>47</v>
      </c>
      <c r="AW1609" s="54" t="s">
        <v>10105</v>
      </c>
      <c r="AX1609" s="54" t="s">
        <v>47</v>
      </c>
      <c r="AY1609" s="54" t="s">
        <v>47</v>
      </c>
      <c r="AZ1609" s="54" t="s">
        <v>47</v>
      </c>
    </row>
    <row r="1610" spans="1:52" ht="30" customHeight="1">
      <c r="A1610" s="60" t="s">
        <v>2087</v>
      </c>
      <c r="B1610" s="60" t="s">
        <v>2088</v>
      </c>
      <c r="C1610" s="60" t="s">
        <v>1410</v>
      </c>
      <c r="D1610" s="61">
        <v>29.0335</v>
      </c>
      <c r="E1610" s="62"/>
      <c r="F1610" s="63"/>
      <c r="G1610" s="62"/>
      <c r="H1610" s="63"/>
      <c r="I1610" s="62"/>
      <c r="J1610" s="63"/>
      <c r="K1610" s="62"/>
      <c r="L1610" s="63"/>
      <c r="M1610" s="60" t="s">
        <v>2089</v>
      </c>
      <c r="N1610" s="54" t="s">
        <v>8332</v>
      </c>
      <c r="O1610" s="54" t="s">
        <v>8906</v>
      </c>
      <c r="P1610" s="54" t="s">
        <v>55</v>
      </c>
      <c r="Q1610" s="54" t="s">
        <v>56</v>
      </c>
      <c r="R1610" s="54" t="s">
        <v>56</v>
      </c>
      <c r="AV1610" s="54" t="s">
        <v>47</v>
      </c>
      <c r="AW1610" s="54" t="s">
        <v>10106</v>
      </c>
      <c r="AX1610" s="54" t="s">
        <v>47</v>
      </c>
      <c r="AY1610" s="54" t="s">
        <v>47</v>
      </c>
      <c r="AZ1610" s="54" t="s">
        <v>47</v>
      </c>
    </row>
    <row r="1611" spans="1:52" ht="30" customHeight="1">
      <c r="A1611" s="60" t="s">
        <v>1830</v>
      </c>
      <c r="B1611" s="60" t="s">
        <v>1831</v>
      </c>
      <c r="C1611" s="60" t="s">
        <v>71</v>
      </c>
      <c r="D1611" s="61">
        <v>1.2716000000000001</v>
      </c>
      <c r="E1611" s="62"/>
      <c r="F1611" s="63"/>
      <c r="G1611" s="62"/>
      <c r="H1611" s="63"/>
      <c r="I1611" s="62"/>
      <c r="J1611" s="63"/>
      <c r="K1611" s="62"/>
      <c r="L1611" s="63"/>
      <c r="M1611" s="60" t="s">
        <v>1832</v>
      </c>
      <c r="N1611" s="54" t="s">
        <v>8332</v>
      </c>
      <c r="O1611" s="54" t="s">
        <v>8936</v>
      </c>
      <c r="P1611" s="54" t="s">
        <v>55</v>
      </c>
      <c r="Q1611" s="54" t="s">
        <v>56</v>
      </c>
      <c r="R1611" s="54" t="s">
        <v>56</v>
      </c>
      <c r="AV1611" s="54" t="s">
        <v>47</v>
      </c>
      <c r="AW1611" s="54" t="s">
        <v>10107</v>
      </c>
      <c r="AX1611" s="54" t="s">
        <v>47</v>
      </c>
      <c r="AY1611" s="54" t="s">
        <v>47</v>
      </c>
      <c r="AZ1611" s="54" t="s">
        <v>47</v>
      </c>
    </row>
    <row r="1612" spans="1:52" ht="30" customHeight="1">
      <c r="A1612" s="60" t="s">
        <v>1833</v>
      </c>
      <c r="B1612" s="60" t="s">
        <v>942</v>
      </c>
      <c r="C1612" s="60" t="s">
        <v>71</v>
      </c>
      <c r="D1612" s="61">
        <v>1.2716000000000001</v>
      </c>
      <c r="E1612" s="62"/>
      <c r="F1612" s="63"/>
      <c r="G1612" s="62"/>
      <c r="H1612" s="63"/>
      <c r="I1612" s="62"/>
      <c r="J1612" s="63"/>
      <c r="K1612" s="62"/>
      <c r="L1612" s="63"/>
      <c r="M1612" s="60" t="s">
        <v>1834</v>
      </c>
      <c r="N1612" s="54" t="s">
        <v>8332</v>
      </c>
      <c r="O1612" s="54" t="s">
        <v>8940</v>
      </c>
      <c r="P1612" s="54" t="s">
        <v>55</v>
      </c>
      <c r="Q1612" s="54" t="s">
        <v>56</v>
      </c>
      <c r="R1612" s="54" t="s">
        <v>56</v>
      </c>
      <c r="AV1612" s="54" t="s">
        <v>47</v>
      </c>
      <c r="AW1612" s="54" t="s">
        <v>10108</v>
      </c>
      <c r="AX1612" s="54" t="s">
        <v>47</v>
      </c>
      <c r="AY1612" s="54" t="s">
        <v>47</v>
      </c>
      <c r="AZ1612" s="54" t="s">
        <v>47</v>
      </c>
    </row>
    <row r="1613" spans="1:52" ht="30" customHeight="1">
      <c r="A1613" s="60" t="s">
        <v>1058</v>
      </c>
      <c r="B1613" s="60" t="s">
        <v>1059</v>
      </c>
      <c r="C1613" s="60" t="s">
        <v>1410</v>
      </c>
      <c r="D1613" s="61">
        <v>-2.032</v>
      </c>
      <c r="E1613" s="62"/>
      <c r="F1613" s="63"/>
      <c r="G1613" s="62"/>
      <c r="H1613" s="63"/>
      <c r="I1613" s="62"/>
      <c r="J1613" s="63"/>
      <c r="K1613" s="62"/>
      <c r="L1613" s="63"/>
      <c r="M1613" s="60" t="s">
        <v>1735</v>
      </c>
      <c r="N1613" s="54" t="s">
        <v>8332</v>
      </c>
      <c r="O1613" s="54" t="s">
        <v>9567</v>
      </c>
      <c r="P1613" s="54" t="s">
        <v>56</v>
      </c>
      <c r="Q1613" s="54" t="s">
        <v>56</v>
      </c>
      <c r="R1613" s="54" t="s">
        <v>55</v>
      </c>
      <c r="AV1613" s="54" t="s">
        <v>47</v>
      </c>
      <c r="AW1613" s="54" t="s">
        <v>10109</v>
      </c>
      <c r="AX1613" s="54" t="s">
        <v>47</v>
      </c>
      <c r="AY1613" s="54" t="s">
        <v>47</v>
      </c>
      <c r="AZ1613" s="54" t="s">
        <v>47</v>
      </c>
    </row>
    <row r="1614" spans="1:52" ht="30" customHeight="1">
      <c r="A1614" s="60" t="s">
        <v>1835</v>
      </c>
      <c r="B1614" s="60" t="s">
        <v>1836</v>
      </c>
      <c r="C1614" s="60" t="s">
        <v>71</v>
      </c>
      <c r="D1614" s="61">
        <v>1.2716000000000001</v>
      </c>
      <c r="E1614" s="62"/>
      <c r="F1614" s="63"/>
      <c r="G1614" s="62"/>
      <c r="H1614" s="63"/>
      <c r="I1614" s="62"/>
      <c r="J1614" s="63"/>
      <c r="K1614" s="62"/>
      <c r="L1614" s="63"/>
      <c r="M1614" s="60" t="s">
        <v>1837</v>
      </c>
      <c r="N1614" s="54" t="s">
        <v>8332</v>
      </c>
      <c r="O1614" s="54" t="s">
        <v>8935</v>
      </c>
      <c r="P1614" s="54" t="s">
        <v>55</v>
      </c>
      <c r="Q1614" s="54" t="s">
        <v>56</v>
      </c>
      <c r="R1614" s="54" t="s">
        <v>56</v>
      </c>
      <c r="AV1614" s="54" t="s">
        <v>47</v>
      </c>
      <c r="AW1614" s="54" t="s">
        <v>10110</v>
      </c>
      <c r="AX1614" s="54" t="s">
        <v>47</v>
      </c>
      <c r="AY1614" s="54" t="s">
        <v>47</v>
      </c>
      <c r="AZ1614" s="54" t="s">
        <v>47</v>
      </c>
    </row>
    <row r="1615" spans="1:52" ht="30" customHeight="1">
      <c r="A1615" s="60" t="s">
        <v>1838</v>
      </c>
      <c r="B1615" s="60" t="s">
        <v>1839</v>
      </c>
      <c r="C1615" s="60" t="s">
        <v>71</v>
      </c>
      <c r="D1615" s="61">
        <v>1.2716000000000001</v>
      </c>
      <c r="E1615" s="62"/>
      <c r="F1615" s="63"/>
      <c r="G1615" s="62"/>
      <c r="H1615" s="63"/>
      <c r="I1615" s="62"/>
      <c r="J1615" s="63"/>
      <c r="K1615" s="62"/>
      <c r="L1615" s="63"/>
      <c r="M1615" s="60" t="s">
        <v>1840</v>
      </c>
      <c r="N1615" s="54" t="s">
        <v>8332</v>
      </c>
      <c r="O1615" s="54" t="s">
        <v>8939</v>
      </c>
      <c r="P1615" s="54" t="s">
        <v>55</v>
      </c>
      <c r="Q1615" s="54" t="s">
        <v>56</v>
      </c>
      <c r="R1615" s="54" t="s">
        <v>56</v>
      </c>
      <c r="AV1615" s="54" t="s">
        <v>47</v>
      </c>
      <c r="AW1615" s="54" t="s">
        <v>10111</v>
      </c>
      <c r="AX1615" s="54" t="s">
        <v>47</v>
      </c>
      <c r="AY1615" s="54" t="s">
        <v>47</v>
      </c>
      <c r="AZ1615" s="54" t="s">
        <v>47</v>
      </c>
    </row>
    <row r="1616" spans="1:52" ht="30" customHeight="1">
      <c r="A1616" s="60" t="s">
        <v>1267</v>
      </c>
      <c r="B1616" s="60" t="s">
        <v>47</v>
      </c>
      <c r="C1616" s="60" t="s">
        <v>47</v>
      </c>
      <c r="D1616" s="61"/>
      <c r="E1616" s="62"/>
      <c r="F1616" s="63"/>
      <c r="G1616" s="62"/>
      <c r="H1616" s="63"/>
      <c r="I1616" s="62"/>
      <c r="J1616" s="63"/>
      <c r="K1616" s="62"/>
      <c r="L1616" s="63"/>
      <c r="M1616" s="60" t="s">
        <v>47</v>
      </c>
      <c r="N1616" s="54" t="s">
        <v>78</v>
      </c>
      <c r="O1616" s="54" t="s">
        <v>78</v>
      </c>
      <c r="P1616" s="54" t="s">
        <v>47</v>
      </c>
      <c r="Q1616" s="54" t="s">
        <v>47</v>
      </c>
      <c r="R1616" s="54" t="s">
        <v>47</v>
      </c>
      <c r="AV1616" s="54" t="s">
        <v>47</v>
      </c>
      <c r="AW1616" s="54" t="s">
        <v>47</v>
      </c>
      <c r="AX1616" s="54" t="s">
        <v>47</v>
      </c>
      <c r="AY1616" s="54" t="s">
        <v>47</v>
      </c>
      <c r="AZ1616" s="54" t="s">
        <v>47</v>
      </c>
    </row>
    <row r="1617" spans="1:52" ht="30" customHeight="1">
      <c r="A1617" s="61"/>
      <c r="B1617" s="61"/>
      <c r="C1617" s="61"/>
      <c r="D1617" s="61"/>
      <c r="E1617" s="62"/>
      <c r="F1617" s="63"/>
      <c r="G1617" s="62"/>
      <c r="H1617" s="63"/>
      <c r="I1617" s="62"/>
      <c r="J1617" s="63"/>
      <c r="K1617" s="62"/>
      <c r="L1617" s="63"/>
      <c r="M1617" s="61"/>
    </row>
    <row r="1618" spans="1:52" ht="30" customHeight="1">
      <c r="A1618" s="55" t="s">
        <v>2130</v>
      </c>
      <c r="B1618" s="56"/>
      <c r="C1618" s="56"/>
      <c r="D1618" s="56"/>
      <c r="E1618" s="57"/>
      <c r="F1618" s="58"/>
      <c r="G1618" s="57"/>
      <c r="H1618" s="58"/>
      <c r="I1618" s="57"/>
      <c r="J1618" s="58"/>
      <c r="K1618" s="57"/>
      <c r="L1618" s="58"/>
      <c r="M1618" s="59"/>
      <c r="N1618" s="54" t="s">
        <v>8334</v>
      </c>
    </row>
    <row r="1619" spans="1:52" ht="30" customHeight="1">
      <c r="A1619" s="60" t="s">
        <v>2131</v>
      </c>
      <c r="B1619" s="60" t="s">
        <v>2132</v>
      </c>
      <c r="C1619" s="60" t="s">
        <v>53</v>
      </c>
      <c r="D1619" s="61">
        <v>1.05</v>
      </c>
      <c r="E1619" s="62"/>
      <c r="F1619" s="63"/>
      <c r="G1619" s="62"/>
      <c r="H1619" s="63"/>
      <c r="I1619" s="62"/>
      <c r="J1619" s="63"/>
      <c r="K1619" s="62"/>
      <c r="L1619" s="63"/>
      <c r="M1619" s="60" t="s">
        <v>2133</v>
      </c>
      <c r="N1619" s="54" t="s">
        <v>8334</v>
      </c>
      <c r="O1619" s="54" t="s">
        <v>10112</v>
      </c>
      <c r="P1619" s="54" t="s">
        <v>56</v>
      </c>
      <c r="Q1619" s="54" t="s">
        <v>56</v>
      </c>
      <c r="R1619" s="54" t="s">
        <v>55</v>
      </c>
      <c r="AV1619" s="54" t="s">
        <v>47</v>
      </c>
      <c r="AW1619" s="54" t="s">
        <v>10113</v>
      </c>
      <c r="AX1619" s="54" t="s">
        <v>47</v>
      </c>
      <c r="AY1619" s="54" t="s">
        <v>47</v>
      </c>
      <c r="AZ1619" s="54" t="s">
        <v>47</v>
      </c>
    </row>
    <row r="1620" spans="1:52" ht="30" customHeight="1">
      <c r="A1620" s="60" t="s">
        <v>2131</v>
      </c>
      <c r="B1620" s="60" t="s">
        <v>2134</v>
      </c>
      <c r="C1620" s="60" t="s">
        <v>53</v>
      </c>
      <c r="D1620" s="61">
        <v>4.0918000000000001</v>
      </c>
      <c r="E1620" s="62"/>
      <c r="F1620" s="63"/>
      <c r="G1620" s="62"/>
      <c r="H1620" s="63"/>
      <c r="I1620" s="62"/>
      <c r="J1620" s="63"/>
      <c r="K1620" s="62"/>
      <c r="L1620" s="63"/>
      <c r="M1620" s="60" t="s">
        <v>2135</v>
      </c>
      <c r="N1620" s="54" t="s">
        <v>8334</v>
      </c>
      <c r="O1620" s="54" t="s">
        <v>10114</v>
      </c>
      <c r="P1620" s="54" t="s">
        <v>56</v>
      </c>
      <c r="Q1620" s="54" t="s">
        <v>56</v>
      </c>
      <c r="R1620" s="54" t="s">
        <v>55</v>
      </c>
      <c r="AV1620" s="54" t="s">
        <v>47</v>
      </c>
      <c r="AW1620" s="54" t="s">
        <v>10115</v>
      </c>
      <c r="AX1620" s="54" t="s">
        <v>47</v>
      </c>
      <c r="AY1620" s="54" t="s">
        <v>47</v>
      </c>
      <c r="AZ1620" s="54" t="s">
        <v>47</v>
      </c>
    </row>
    <row r="1621" spans="1:52" ht="30" customHeight="1">
      <c r="A1621" s="60" t="s">
        <v>2065</v>
      </c>
      <c r="B1621" s="60" t="s">
        <v>2066</v>
      </c>
      <c r="C1621" s="60" t="s">
        <v>146</v>
      </c>
      <c r="D1621" s="61">
        <v>4.33</v>
      </c>
      <c r="E1621" s="62"/>
      <c r="F1621" s="63"/>
      <c r="G1621" s="62"/>
      <c r="H1621" s="63"/>
      <c r="I1621" s="62"/>
      <c r="J1621" s="63"/>
      <c r="K1621" s="62"/>
      <c r="L1621" s="63"/>
      <c r="M1621" s="60" t="s">
        <v>2067</v>
      </c>
      <c r="N1621" s="54" t="s">
        <v>8334</v>
      </c>
      <c r="O1621" s="54" t="s">
        <v>9981</v>
      </c>
      <c r="P1621" s="54" t="s">
        <v>56</v>
      </c>
      <c r="Q1621" s="54" t="s">
        <v>56</v>
      </c>
      <c r="R1621" s="54" t="s">
        <v>55</v>
      </c>
      <c r="AV1621" s="54" t="s">
        <v>47</v>
      </c>
      <c r="AW1621" s="54" t="s">
        <v>10116</v>
      </c>
      <c r="AX1621" s="54" t="s">
        <v>47</v>
      </c>
      <c r="AY1621" s="54" t="s">
        <v>47</v>
      </c>
      <c r="AZ1621" s="54" t="s">
        <v>47</v>
      </c>
    </row>
    <row r="1622" spans="1:52" ht="30" customHeight="1">
      <c r="A1622" s="60" t="s">
        <v>2093</v>
      </c>
      <c r="B1622" s="60" t="s">
        <v>2094</v>
      </c>
      <c r="C1622" s="60" t="s">
        <v>146</v>
      </c>
      <c r="D1622" s="61">
        <v>4.33</v>
      </c>
      <c r="E1622" s="62"/>
      <c r="F1622" s="63"/>
      <c r="G1622" s="62"/>
      <c r="H1622" s="63"/>
      <c r="I1622" s="62"/>
      <c r="J1622" s="63"/>
      <c r="K1622" s="62"/>
      <c r="L1622" s="63"/>
      <c r="M1622" s="60" t="s">
        <v>2095</v>
      </c>
      <c r="N1622" s="54" t="s">
        <v>8334</v>
      </c>
      <c r="O1622" s="54" t="s">
        <v>8907</v>
      </c>
      <c r="P1622" s="54" t="s">
        <v>55</v>
      </c>
      <c r="Q1622" s="54" t="s">
        <v>56</v>
      </c>
      <c r="R1622" s="54" t="s">
        <v>56</v>
      </c>
      <c r="AV1622" s="54" t="s">
        <v>47</v>
      </c>
      <c r="AW1622" s="54" t="s">
        <v>10117</v>
      </c>
      <c r="AX1622" s="54" t="s">
        <v>47</v>
      </c>
      <c r="AY1622" s="54" t="s">
        <v>47</v>
      </c>
      <c r="AZ1622" s="54" t="s">
        <v>47</v>
      </c>
    </row>
    <row r="1623" spans="1:52" ht="30" customHeight="1">
      <c r="A1623" s="60" t="s">
        <v>2087</v>
      </c>
      <c r="B1623" s="60" t="s">
        <v>2088</v>
      </c>
      <c r="C1623" s="60" t="s">
        <v>1410</v>
      </c>
      <c r="D1623" s="61">
        <v>4.8540000000000001</v>
      </c>
      <c r="E1623" s="62"/>
      <c r="F1623" s="63"/>
      <c r="G1623" s="62"/>
      <c r="H1623" s="63"/>
      <c r="I1623" s="62"/>
      <c r="J1623" s="63"/>
      <c r="K1623" s="62"/>
      <c r="L1623" s="63"/>
      <c r="M1623" s="60" t="s">
        <v>2089</v>
      </c>
      <c r="N1623" s="54" t="s">
        <v>8334</v>
      </c>
      <c r="O1623" s="54" t="s">
        <v>8906</v>
      </c>
      <c r="P1623" s="54" t="s">
        <v>55</v>
      </c>
      <c r="Q1623" s="54" t="s">
        <v>56</v>
      </c>
      <c r="R1623" s="54" t="s">
        <v>56</v>
      </c>
      <c r="AV1623" s="54" t="s">
        <v>47</v>
      </c>
      <c r="AW1623" s="54" t="s">
        <v>10118</v>
      </c>
      <c r="AX1623" s="54" t="s">
        <v>47</v>
      </c>
      <c r="AY1623" s="54" t="s">
        <v>47</v>
      </c>
      <c r="AZ1623" s="54" t="s">
        <v>47</v>
      </c>
    </row>
    <row r="1624" spans="1:52" ht="30" customHeight="1">
      <c r="A1624" s="60" t="s">
        <v>1830</v>
      </c>
      <c r="B1624" s="60" t="s">
        <v>1831</v>
      </c>
      <c r="C1624" s="60" t="s">
        <v>71</v>
      </c>
      <c r="D1624" s="61">
        <v>0.47</v>
      </c>
      <c r="E1624" s="62"/>
      <c r="F1624" s="63"/>
      <c r="G1624" s="62"/>
      <c r="H1624" s="63"/>
      <c r="I1624" s="62"/>
      <c r="J1624" s="63"/>
      <c r="K1624" s="62"/>
      <c r="L1624" s="63"/>
      <c r="M1624" s="60" t="s">
        <v>1832</v>
      </c>
      <c r="N1624" s="54" t="s">
        <v>8334</v>
      </c>
      <c r="O1624" s="54" t="s">
        <v>8936</v>
      </c>
      <c r="P1624" s="54" t="s">
        <v>55</v>
      </c>
      <c r="Q1624" s="54" t="s">
        <v>56</v>
      </c>
      <c r="R1624" s="54" t="s">
        <v>56</v>
      </c>
      <c r="AV1624" s="54" t="s">
        <v>47</v>
      </c>
      <c r="AW1624" s="54" t="s">
        <v>10119</v>
      </c>
      <c r="AX1624" s="54" t="s">
        <v>47</v>
      </c>
      <c r="AY1624" s="54" t="s">
        <v>47</v>
      </c>
      <c r="AZ1624" s="54" t="s">
        <v>47</v>
      </c>
    </row>
    <row r="1625" spans="1:52" ht="30" customHeight="1">
      <c r="A1625" s="60" t="s">
        <v>1833</v>
      </c>
      <c r="B1625" s="60" t="s">
        <v>942</v>
      </c>
      <c r="C1625" s="60" t="s">
        <v>71</v>
      </c>
      <c r="D1625" s="61">
        <v>0.47</v>
      </c>
      <c r="E1625" s="62"/>
      <c r="F1625" s="63"/>
      <c r="G1625" s="62"/>
      <c r="H1625" s="63"/>
      <c r="I1625" s="62"/>
      <c r="J1625" s="63"/>
      <c r="K1625" s="62"/>
      <c r="L1625" s="63"/>
      <c r="M1625" s="60" t="s">
        <v>1834</v>
      </c>
      <c r="N1625" s="54" t="s">
        <v>8334</v>
      </c>
      <c r="O1625" s="54" t="s">
        <v>8940</v>
      </c>
      <c r="P1625" s="54" t="s">
        <v>55</v>
      </c>
      <c r="Q1625" s="54" t="s">
        <v>56</v>
      </c>
      <c r="R1625" s="54" t="s">
        <v>56</v>
      </c>
      <c r="AV1625" s="54" t="s">
        <v>47</v>
      </c>
      <c r="AW1625" s="54" t="s">
        <v>10120</v>
      </c>
      <c r="AX1625" s="54" t="s">
        <v>47</v>
      </c>
      <c r="AY1625" s="54" t="s">
        <v>47</v>
      </c>
      <c r="AZ1625" s="54" t="s">
        <v>47</v>
      </c>
    </row>
    <row r="1626" spans="1:52" ht="30" customHeight="1">
      <c r="A1626" s="60" t="s">
        <v>1058</v>
      </c>
      <c r="B1626" s="60" t="s">
        <v>1059</v>
      </c>
      <c r="C1626" s="60" t="s">
        <v>1410</v>
      </c>
      <c r="D1626" s="61">
        <v>-0.17</v>
      </c>
      <c r="E1626" s="62"/>
      <c r="F1626" s="63"/>
      <c r="G1626" s="62"/>
      <c r="H1626" s="63"/>
      <c r="I1626" s="62"/>
      <c r="J1626" s="63"/>
      <c r="K1626" s="62"/>
      <c r="L1626" s="63"/>
      <c r="M1626" s="60" t="s">
        <v>1735</v>
      </c>
      <c r="N1626" s="54" t="s">
        <v>8334</v>
      </c>
      <c r="O1626" s="54" t="s">
        <v>9567</v>
      </c>
      <c r="P1626" s="54" t="s">
        <v>56</v>
      </c>
      <c r="Q1626" s="54" t="s">
        <v>56</v>
      </c>
      <c r="R1626" s="54" t="s">
        <v>55</v>
      </c>
      <c r="AV1626" s="54" t="s">
        <v>47</v>
      </c>
      <c r="AW1626" s="54" t="s">
        <v>10121</v>
      </c>
      <c r="AX1626" s="54" t="s">
        <v>47</v>
      </c>
      <c r="AY1626" s="54" t="s">
        <v>47</v>
      </c>
      <c r="AZ1626" s="54" t="s">
        <v>47</v>
      </c>
    </row>
    <row r="1627" spans="1:52" ht="30" customHeight="1">
      <c r="A1627" s="60" t="s">
        <v>1835</v>
      </c>
      <c r="B1627" s="60" t="s">
        <v>1836</v>
      </c>
      <c r="C1627" s="60" t="s">
        <v>71</v>
      </c>
      <c r="D1627" s="61">
        <v>0.47</v>
      </c>
      <c r="E1627" s="62"/>
      <c r="F1627" s="63"/>
      <c r="G1627" s="62"/>
      <c r="H1627" s="63"/>
      <c r="I1627" s="62"/>
      <c r="J1627" s="63"/>
      <c r="K1627" s="62"/>
      <c r="L1627" s="63"/>
      <c r="M1627" s="60" t="s">
        <v>1837</v>
      </c>
      <c r="N1627" s="54" t="s">
        <v>8334</v>
      </c>
      <c r="O1627" s="54" t="s">
        <v>8935</v>
      </c>
      <c r="P1627" s="54" t="s">
        <v>55</v>
      </c>
      <c r="Q1627" s="54" t="s">
        <v>56</v>
      </c>
      <c r="R1627" s="54" t="s">
        <v>56</v>
      </c>
      <c r="AV1627" s="54" t="s">
        <v>47</v>
      </c>
      <c r="AW1627" s="54" t="s">
        <v>10122</v>
      </c>
      <c r="AX1627" s="54" t="s">
        <v>47</v>
      </c>
      <c r="AY1627" s="54" t="s">
        <v>47</v>
      </c>
      <c r="AZ1627" s="54" t="s">
        <v>47</v>
      </c>
    </row>
    <row r="1628" spans="1:52" ht="30" customHeight="1">
      <c r="A1628" s="60" t="s">
        <v>1838</v>
      </c>
      <c r="B1628" s="60" t="s">
        <v>1839</v>
      </c>
      <c r="C1628" s="60" t="s">
        <v>71</v>
      </c>
      <c r="D1628" s="61">
        <v>0.47</v>
      </c>
      <c r="E1628" s="62"/>
      <c r="F1628" s="63"/>
      <c r="G1628" s="62"/>
      <c r="H1628" s="63"/>
      <c r="I1628" s="62"/>
      <c r="J1628" s="63"/>
      <c r="K1628" s="62"/>
      <c r="L1628" s="63"/>
      <c r="M1628" s="60" t="s">
        <v>1840</v>
      </c>
      <c r="N1628" s="54" t="s">
        <v>8334</v>
      </c>
      <c r="O1628" s="54" t="s">
        <v>8939</v>
      </c>
      <c r="P1628" s="54" t="s">
        <v>55</v>
      </c>
      <c r="Q1628" s="54" t="s">
        <v>56</v>
      </c>
      <c r="R1628" s="54" t="s">
        <v>56</v>
      </c>
      <c r="AV1628" s="54" t="s">
        <v>47</v>
      </c>
      <c r="AW1628" s="54" t="s">
        <v>10123</v>
      </c>
      <c r="AX1628" s="54" t="s">
        <v>47</v>
      </c>
      <c r="AY1628" s="54" t="s">
        <v>47</v>
      </c>
      <c r="AZ1628" s="54" t="s">
        <v>47</v>
      </c>
    </row>
    <row r="1629" spans="1:52" ht="30" customHeight="1">
      <c r="A1629" s="60" t="s">
        <v>1267</v>
      </c>
      <c r="B1629" s="60" t="s">
        <v>47</v>
      </c>
      <c r="C1629" s="60" t="s">
        <v>47</v>
      </c>
      <c r="D1629" s="61"/>
      <c r="E1629" s="62"/>
      <c r="F1629" s="63"/>
      <c r="G1629" s="62"/>
      <c r="H1629" s="63"/>
      <c r="I1629" s="62"/>
      <c r="J1629" s="63"/>
      <c r="K1629" s="62"/>
      <c r="L1629" s="63"/>
      <c r="M1629" s="60" t="s">
        <v>47</v>
      </c>
      <c r="N1629" s="54" t="s">
        <v>78</v>
      </c>
      <c r="O1629" s="54" t="s">
        <v>78</v>
      </c>
      <c r="P1629" s="54" t="s">
        <v>47</v>
      </c>
      <c r="Q1629" s="54" t="s">
        <v>47</v>
      </c>
      <c r="R1629" s="54" t="s">
        <v>47</v>
      </c>
      <c r="AV1629" s="54" t="s">
        <v>47</v>
      </c>
      <c r="AW1629" s="54" t="s">
        <v>47</v>
      </c>
      <c r="AX1629" s="54" t="s">
        <v>47</v>
      </c>
      <c r="AY1629" s="54" t="s">
        <v>47</v>
      </c>
      <c r="AZ1629" s="54" t="s">
        <v>47</v>
      </c>
    </row>
    <row r="1630" spans="1:52" ht="30" customHeight="1">
      <c r="A1630" s="61"/>
      <c r="B1630" s="61"/>
      <c r="C1630" s="61"/>
      <c r="D1630" s="61"/>
      <c r="E1630" s="62"/>
      <c r="F1630" s="63"/>
      <c r="G1630" s="62"/>
      <c r="H1630" s="63"/>
      <c r="I1630" s="62"/>
      <c r="J1630" s="63"/>
      <c r="K1630" s="62"/>
      <c r="L1630" s="63"/>
      <c r="M1630" s="61"/>
    </row>
    <row r="1631" spans="1:52" ht="30" customHeight="1">
      <c r="A1631" s="55" t="s">
        <v>2136</v>
      </c>
      <c r="B1631" s="56"/>
      <c r="C1631" s="56"/>
      <c r="D1631" s="56"/>
      <c r="E1631" s="57"/>
      <c r="F1631" s="58"/>
      <c r="G1631" s="57"/>
      <c r="H1631" s="58"/>
      <c r="I1631" s="57"/>
      <c r="J1631" s="58"/>
      <c r="K1631" s="57"/>
      <c r="L1631" s="58"/>
      <c r="M1631" s="59"/>
      <c r="N1631" s="54" t="s">
        <v>8336</v>
      </c>
    </row>
    <row r="1632" spans="1:52" ht="30" customHeight="1">
      <c r="A1632" s="60" t="s">
        <v>2137</v>
      </c>
      <c r="B1632" s="60" t="s">
        <v>2138</v>
      </c>
      <c r="C1632" s="60" t="s">
        <v>1410</v>
      </c>
      <c r="D1632" s="61">
        <v>14.444000000000001</v>
      </c>
      <c r="E1632" s="62"/>
      <c r="F1632" s="63"/>
      <c r="G1632" s="62"/>
      <c r="H1632" s="63"/>
      <c r="I1632" s="62"/>
      <c r="J1632" s="63"/>
      <c r="K1632" s="62"/>
      <c r="L1632" s="63"/>
      <c r="M1632" s="60" t="s">
        <v>2139</v>
      </c>
      <c r="N1632" s="54" t="s">
        <v>8336</v>
      </c>
      <c r="O1632" s="54" t="s">
        <v>10124</v>
      </c>
      <c r="P1632" s="54" t="s">
        <v>56</v>
      </c>
      <c r="Q1632" s="54" t="s">
        <v>56</v>
      </c>
      <c r="R1632" s="54" t="s">
        <v>55</v>
      </c>
      <c r="AV1632" s="54" t="s">
        <v>47</v>
      </c>
      <c r="AW1632" s="54" t="s">
        <v>10125</v>
      </c>
      <c r="AX1632" s="54" t="s">
        <v>47</v>
      </c>
      <c r="AY1632" s="54" t="s">
        <v>47</v>
      </c>
      <c r="AZ1632" s="54" t="s">
        <v>47</v>
      </c>
    </row>
    <row r="1633" spans="1:52" ht="30" customHeight="1">
      <c r="A1633" s="60" t="s">
        <v>1821</v>
      </c>
      <c r="B1633" s="60" t="s">
        <v>1842</v>
      </c>
      <c r="C1633" s="60" t="s">
        <v>1410</v>
      </c>
      <c r="D1633" s="61">
        <v>17.992799999999999</v>
      </c>
      <c r="E1633" s="62"/>
      <c r="F1633" s="63"/>
      <c r="G1633" s="62"/>
      <c r="H1633" s="63"/>
      <c r="I1633" s="62"/>
      <c r="J1633" s="63"/>
      <c r="K1633" s="62"/>
      <c r="L1633" s="63"/>
      <c r="M1633" s="60" t="s">
        <v>1843</v>
      </c>
      <c r="N1633" s="54" t="s">
        <v>8336</v>
      </c>
      <c r="O1633" s="54" t="s">
        <v>9682</v>
      </c>
      <c r="P1633" s="54" t="s">
        <v>56</v>
      </c>
      <c r="Q1633" s="54" t="s">
        <v>56</v>
      </c>
      <c r="R1633" s="54" t="s">
        <v>55</v>
      </c>
      <c r="AV1633" s="54" t="s">
        <v>47</v>
      </c>
      <c r="AW1633" s="54" t="s">
        <v>10126</v>
      </c>
      <c r="AX1633" s="54" t="s">
        <v>47</v>
      </c>
      <c r="AY1633" s="54" t="s">
        <v>47</v>
      </c>
      <c r="AZ1633" s="54" t="s">
        <v>47</v>
      </c>
    </row>
    <row r="1634" spans="1:52" ht="30" customHeight="1">
      <c r="A1634" s="60" t="s">
        <v>1821</v>
      </c>
      <c r="B1634" s="60" t="s">
        <v>2140</v>
      </c>
      <c r="C1634" s="60" t="s">
        <v>1410</v>
      </c>
      <c r="D1634" s="61">
        <v>2.3281999999999998</v>
      </c>
      <c r="E1634" s="62"/>
      <c r="F1634" s="63"/>
      <c r="G1634" s="62"/>
      <c r="H1634" s="63"/>
      <c r="I1634" s="62"/>
      <c r="J1634" s="63"/>
      <c r="K1634" s="62"/>
      <c r="L1634" s="63"/>
      <c r="M1634" s="60" t="s">
        <v>2141</v>
      </c>
      <c r="N1634" s="54" t="s">
        <v>8336</v>
      </c>
      <c r="O1634" s="54" t="s">
        <v>10127</v>
      </c>
      <c r="P1634" s="54" t="s">
        <v>56</v>
      </c>
      <c r="Q1634" s="54" t="s">
        <v>56</v>
      </c>
      <c r="R1634" s="54" t="s">
        <v>55</v>
      </c>
      <c r="AV1634" s="54" t="s">
        <v>47</v>
      </c>
      <c r="AW1634" s="54" t="s">
        <v>10128</v>
      </c>
      <c r="AX1634" s="54" t="s">
        <v>47</v>
      </c>
      <c r="AY1634" s="54" t="s">
        <v>47</v>
      </c>
      <c r="AZ1634" s="54" t="s">
        <v>47</v>
      </c>
    </row>
    <row r="1635" spans="1:52" ht="30" customHeight="1">
      <c r="A1635" s="60" t="s">
        <v>1824</v>
      </c>
      <c r="B1635" s="60" t="s">
        <v>2142</v>
      </c>
      <c r="C1635" s="60" t="s">
        <v>1410</v>
      </c>
      <c r="D1635" s="61">
        <v>0.42580000000000001</v>
      </c>
      <c r="E1635" s="62"/>
      <c r="F1635" s="63"/>
      <c r="G1635" s="62"/>
      <c r="H1635" s="63"/>
      <c r="I1635" s="62"/>
      <c r="J1635" s="63"/>
      <c r="K1635" s="62"/>
      <c r="L1635" s="63"/>
      <c r="M1635" s="60" t="s">
        <v>2143</v>
      </c>
      <c r="N1635" s="54" t="s">
        <v>8336</v>
      </c>
      <c r="O1635" s="54" t="s">
        <v>10129</v>
      </c>
      <c r="P1635" s="54" t="s">
        <v>56</v>
      </c>
      <c r="Q1635" s="54" t="s">
        <v>56</v>
      </c>
      <c r="R1635" s="54" t="s">
        <v>55</v>
      </c>
      <c r="AV1635" s="54" t="s">
        <v>47</v>
      </c>
      <c r="AW1635" s="54" t="s">
        <v>10130</v>
      </c>
      <c r="AX1635" s="54" t="s">
        <v>47</v>
      </c>
      <c r="AY1635" s="54" t="s">
        <v>47</v>
      </c>
      <c r="AZ1635" s="54" t="s">
        <v>47</v>
      </c>
    </row>
    <row r="1636" spans="1:52" ht="30" customHeight="1">
      <c r="A1636" s="60" t="s">
        <v>1827</v>
      </c>
      <c r="B1636" s="60" t="s">
        <v>1828</v>
      </c>
      <c r="C1636" s="60" t="s">
        <v>1410</v>
      </c>
      <c r="D1636" s="61">
        <v>32.889899999999997</v>
      </c>
      <c r="E1636" s="62"/>
      <c r="F1636" s="63"/>
      <c r="G1636" s="62"/>
      <c r="H1636" s="63"/>
      <c r="I1636" s="62"/>
      <c r="J1636" s="63"/>
      <c r="K1636" s="62"/>
      <c r="L1636" s="63"/>
      <c r="M1636" s="60" t="s">
        <v>1829</v>
      </c>
      <c r="N1636" s="54" t="s">
        <v>8336</v>
      </c>
      <c r="O1636" s="54" t="s">
        <v>8910</v>
      </c>
      <c r="P1636" s="54" t="s">
        <v>55</v>
      </c>
      <c r="Q1636" s="54" t="s">
        <v>56</v>
      </c>
      <c r="R1636" s="54" t="s">
        <v>56</v>
      </c>
      <c r="AV1636" s="54" t="s">
        <v>47</v>
      </c>
      <c r="AW1636" s="54" t="s">
        <v>10131</v>
      </c>
      <c r="AX1636" s="54" t="s">
        <v>47</v>
      </c>
      <c r="AY1636" s="54" t="s">
        <v>47</v>
      </c>
      <c r="AZ1636" s="54" t="s">
        <v>47</v>
      </c>
    </row>
    <row r="1637" spans="1:52" ht="30" customHeight="1">
      <c r="A1637" s="60" t="s">
        <v>1830</v>
      </c>
      <c r="B1637" s="60" t="s">
        <v>1831</v>
      </c>
      <c r="C1637" s="60" t="s">
        <v>71</v>
      </c>
      <c r="D1637" s="61">
        <v>2.3138000000000001</v>
      </c>
      <c r="E1637" s="62"/>
      <c r="F1637" s="63"/>
      <c r="G1637" s="62"/>
      <c r="H1637" s="63"/>
      <c r="I1637" s="62"/>
      <c r="J1637" s="63"/>
      <c r="K1637" s="62"/>
      <c r="L1637" s="63"/>
      <c r="M1637" s="60" t="s">
        <v>1832</v>
      </c>
      <c r="N1637" s="54" t="s">
        <v>8336</v>
      </c>
      <c r="O1637" s="54" t="s">
        <v>8936</v>
      </c>
      <c r="P1637" s="54" t="s">
        <v>55</v>
      </c>
      <c r="Q1637" s="54" t="s">
        <v>56</v>
      </c>
      <c r="R1637" s="54" t="s">
        <v>56</v>
      </c>
      <c r="AV1637" s="54" t="s">
        <v>47</v>
      </c>
      <c r="AW1637" s="54" t="s">
        <v>10132</v>
      </c>
      <c r="AX1637" s="54" t="s">
        <v>47</v>
      </c>
      <c r="AY1637" s="54" t="s">
        <v>47</v>
      </c>
      <c r="AZ1637" s="54" t="s">
        <v>47</v>
      </c>
    </row>
    <row r="1638" spans="1:52" ht="30" customHeight="1">
      <c r="A1638" s="60" t="s">
        <v>1833</v>
      </c>
      <c r="B1638" s="60" t="s">
        <v>942</v>
      </c>
      <c r="C1638" s="60" t="s">
        <v>71</v>
      </c>
      <c r="D1638" s="61">
        <v>2.3138000000000001</v>
      </c>
      <c r="E1638" s="62"/>
      <c r="F1638" s="63"/>
      <c r="G1638" s="62"/>
      <c r="H1638" s="63"/>
      <c r="I1638" s="62"/>
      <c r="J1638" s="63"/>
      <c r="K1638" s="62"/>
      <c r="L1638" s="63"/>
      <c r="M1638" s="60" t="s">
        <v>1834</v>
      </c>
      <c r="N1638" s="54" t="s">
        <v>8336</v>
      </c>
      <c r="O1638" s="54" t="s">
        <v>8940</v>
      </c>
      <c r="P1638" s="54" t="s">
        <v>55</v>
      </c>
      <c r="Q1638" s="54" t="s">
        <v>56</v>
      </c>
      <c r="R1638" s="54" t="s">
        <v>56</v>
      </c>
      <c r="AV1638" s="54" t="s">
        <v>47</v>
      </c>
      <c r="AW1638" s="54" t="s">
        <v>10133</v>
      </c>
      <c r="AX1638" s="54" t="s">
        <v>47</v>
      </c>
      <c r="AY1638" s="54" t="s">
        <v>47</v>
      </c>
      <c r="AZ1638" s="54" t="s">
        <v>47</v>
      </c>
    </row>
    <row r="1639" spans="1:52" ht="30" customHeight="1">
      <c r="A1639" s="60" t="s">
        <v>1058</v>
      </c>
      <c r="B1639" s="60" t="s">
        <v>1059</v>
      </c>
      <c r="C1639" s="60" t="s">
        <v>1410</v>
      </c>
      <c r="D1639" s="61">
        <v>-1.6106</v>
      </c>
      <c r="E1639" s="62"/>
      <c r="F1639" s="63"/>
      <c r="G1639" s="62"/>
      <c r="H1639" s="63"/>
      <c r="I1639" s="62"/>
      <c r="J1639" s="63"/>
      <c r="K1639" s="62"/>
      <c r="L1639" s="63"/>
      <c r="M1639" s="60" t="s">
        <v>1735</v>
      </c>
      <c r="N1639" s="54" t="s">
        <v>8336</v>
      </c>
      <c r="O1639" s="54" t="s">
        <v>9567</v>
      </c>
      <c r="P1639" s="54" t="s">
        <v>56</v>
      </c>
      <c r="Q1639" s="54" t="s">
        <v>56</v>
      </c>
      <c r="R1639" s="54" t="s">
        <v>55</v>
      </c>
      <c r="AV1639" s="54" t="s">
        <v>47</v>
      </c>
      <c r="AW1639" s="54" t="s">
        <v>10134</v>
      </c>
      <c r="AX1639" s="54" t="s">
        <v>47</v>
      </c>
      <c r="AY1639" s="54" t="s">
        <v>47</v>
      </c>
      <c r="AZ1639" s="54" t="s">
        <v>47</v>
      </c>
    </row>
    <row r="1640" spans="1:52" ht="30" customHeight="1">
      <c r="A1640" s="60" t="s">
        <v>1835</v>
      </c>
      <c r="B1640" s="60" t="s">
        <v>1836</v>
      </c>
      <c r="C1640" s="60" t="s">
        <v>71</v>
      </c>
      <c r="D1640" s="61">
        <v>2.3138000000000001</v>
      </c>
      <c r="E1640" s="62"/>
      <c r="F1640" s="63"/>
      <c r="G1640" s="62"/>
      <c r="H1640" s="63"/>
      <c r="I1640" s="62"/>
      <c r="J1640" s="63"/>
      <c r="K1640" s="62"/>
      <c r="L1640" s="63"/>
      <c r="M1640" s="60" t="s">
        <v>1837</v>
      </c>
      <c r="N1640" s="54" t="s">
        <v>8336</v>
      </c>
      <c r="O1640" s="54" t="s">
        <v>8935</v>
      </c>
      <c r="P1640" s="54" t="s">
        <v>55</v>
      </c>
      <c r="Q1640" s="54" t="s">
        <v>56</v>
      </c>
      <c r="R1640" s="54" t="s">
        <v>56</v>
      </c>
      <c r="AV1640" s="54" t="s">
        <v>47</v>
      </c>
      <c r="AW1640" s="54" t="s">
        <v>10135</v>
      </c>
      <c r="AX1640" s="54" t="s">
        <v>47</v>
      </c>
      <c r="AY1640" s="54" t="s">
        <v>47</v>
      </c>
      <c r="AZ1640" s="54" t="s">
        <v>47</v>
      </c>
    </row>
    <row r="1641" spans="1:52" ht="30" customHeight="1">
      <c r="A1641" s="60" t="s">
        <v>1838</v>
      </c>
      <c r="B1641" s="60" t="s">
        <v>1839</v>
      </c>
      <c r="C1641" s="60" t="s">
        <v>71</v>
      </c>
      <c r="D1641" s="61">
        <v>2.3138000000000001</v>
      </c>
      <c r="E1641" s="62"/>
      <c r="F1641" s="63"/>
      <c r="G1641" s="62"/>
      <c r="H1641" s="63"/>
      <c r="I1641" s="62"/>
      <c r="J1641" s="63"/>
      <c r="K1641" s="62"/>
      <c r="L1641" s="63"/>
      <c r="M1641" s="60" t="s">
        <v>1840</v>
      </c>
      <c r="N1641" s="54" t="s">
        <v>8336</v>
      </c>
      <c r="O1641" s="54" t="s">
        <v>8939</v>
      </c>
      <c r="P1641" s="54" t="s">
        <v>55</v>
      </c>
      <c r="Q1641" s="54" t="s">
        <v>56</v>
      </c>
      <c r="R1641" s="54" t="s">
        <v>56</v>
      </c>
      <c r="AV1641" s="54" t="s">
        <v>47</v>
      </c>
      <c r="AW1641" s="54" t="s">
        <v>10136</v>
      </c>
      <c r="AX1641" s="54" t="s">
        <v>47</v>
      </c>
      <c r="AY1641" s="54" t="s">
        <v>47</v>
      </c>
      <c r="AZ1641" s="54" t="s">
        <v>47</v>
      </c>
    </row>
    <row r="1642" spans="1:52" ht="30" customHeight="1">
      <c r="A1642" s="60" t="s">
        <v>1267</v>
      </c>
      <c r="B1642" s="60" t="s">
        <v>47</v>
      </c>
      <c r="C1642" s="60" t="s">
        <v>47</v>
      </c>
      <c r="D1642" s="61"/>
      <c r="E1642" s="62"/>
      <c r="F1642" s="63"/>
      <c r="G1642" s="62"/>
      <c r="H1642" s="63"/>
      <c r="I1642" s="62"/>
      <c r="J1642" s="63"/>
      <c r="K1642" s="62"/>
      <c r="L1642" s="63"/>
      <c r="M1642" s="60" t="s">
        <v>47</v>
      </c>
      <c r="N1642" s="54" t="s">
        <v>78</v>
      </c>
      <c r="O1642" s="54" t="s">
        <v>78</v>
      </c>
      <c r="P1642" s="54" t="s">
        <v>47</v>
      </c>
      <c r="Q1642" s="54" t="s">
        <v>47</v>
      </c>
      <c r="R1642" s="54" t="s">
        <v>47</v>
      </c>
      <c r="AV1642" s="54" t="s">
        <v>47</v>
      </c>
      <c r="AW1642" s="54" t="s">
        <v>47</v>
      </c>
      <c r="AX1642" s="54" t="s">
        <v>47</v>
      </c>
      <c r="AY1642" s="54" t="s">
        <v>47</v>
      </c>
      <c r="AZ1642" s="54" t="s">
        <v>47</v>
      </c>
    </row>
    <row r="1643" spans="1:52" ht="30" customHeight="1">
      <c r="A1643" s="61"/>
      <c r="B1643" s="61"/>
      <c r="C1643" s="61"/>
      <c r="D1643" s="61"/>
      <c r="E1643" s="62"/>
      <c r="F1643" s="63"/>
      <c r="G1643" s="62"/>
      <c r="H1643" s="63"/>
      <c r="I1643" s="62"/>
      <c r="J1643" s="63"/>
      <c r="K1643" s="62"/>
      <c r="L1643" s="63"/>
      <c r="M1643" s="61"/>
    </row>
    <row r="1644" spans="1:52" ht="30" customHeight="1">
      <c r="A1644" s="55" t="s">
        <v>2144</v>
      </c>
      <c r="B1644" s="56"/>
      <c r="C1644" s="56"/>
      <c r="D1644" s="56"/>
      <c r="E1644" s="57"/>
      <c r="F1644" s="58"/>
      <c r="G1644" s="57"/>
      <c r="H1644" s="58"/>
      <c r="I1644" s="57"/>
      <c r="J1644" s="58"/>
      <c r="K1644" s="57"/>
      <c r="L1644" s="58"/>
      <c r="M1644" s="59"/>
      <c r="N1644" s="54" t="s">
        <v>8338</v>
      </c>
    </row>
    <row r="1645" spans="1:52" ht="30" customHeight="1">
      <c r="A1645" s="60" t="s">
        <v>2137</v>
      </c>
      <c r="B1645" s="60" t="s">
        <v>2138</v>
      </c>
      <c r="C1645" s="60" t="s">
        <v>1410</v>
      </c>
      <c r="D1645" s="61">
        <v>14.444000000000001</v>
      </c>
      <c r="E1645" s="62"/>
      <c r="F1645" s="63"/>
      <c r="G1645" s="62"/>
      <c r="H1645" s="63"/>
      <c r="I1645" s="62"/>
      <c r="J1645" s="63"/>
      <c r="K1645" s="62"/>
      <c r="L1645" s="63"/>
      <c r="M1645" s="60" t="s">
        <v>2139</v>
      </c>
      <c r="N1645" s="54" t="s">
        <v>8338</v>
      </c>
      <c r="O1645" s="54" t="s">
        <v>10124</v>
      </c>
      <c r="P1645" s="54" t="s">
        <v>56</v>
      </c>
      <c r="Q1645" s="54" t="s">
        <v>56</v>
      </c>
      <c r="R1645" s="54" t="s">
        <v>55</v>
      </c>
      <c r="AV1645" s="54" t="s">
        <v>47</v>
      </c>
      <c r="AW1645" s="54" t="s">
        <v>10137</v>
      </c>
      <c r="AX1645" s="54" t="s">
        <v>47</v>
      </c>
      <c r="AY1645" s="54" t="s">
        <v>47</v>
      </c>
      <c r="AZ1645" s="54" t="s">
        <v>47</v>
      </c>
    </row>
    <row r="1646" spans="1:52" ht="30" customHeight="1">
      <c r="A1646" s="60" t="s">
        <v>1821</v>
      </c>
      <c r="B1646" s="60" t="s">
        <v>1842</v>
      </c>
      <c r="C1646" s="60" t="s">
        <v>1410</v>
      </c>
      <c r="D1646" s="61">
        <v>17.992799999999999</v>
      </c>
      <c r="E1646" s="62"/>
      <c r="F1646" s="63"/>
      <c r="G1646" s="62"/>
      <c r="H1646" s="63"/>
      <c r="I1646" s="62"/>
      <c r="J1646" s="63"/>
      <c r="K1646" s="62"/>
      <c r="L1646" s="63"/>
      <c r="M1646" s="60" t="s">
        <v>1843</v>
      </c>
      <c r="N1646" s="54" t="s">
        <v>8338</v>
      </c>
      <c r="O1646" s="54" t="s">
        <v>9682</v>
      </c>
      <c r="P1646" s="54" t="s">
        <v>56</v>
      </c>
      <c r="Q1646" s="54" t="s">
        <v>56</v>
      </c>
      <c r="R1646" s="54" t="s">
        <v>55</v>
      </c>
      <c r="AV1646" s="54" t="s">
        <v>47</v>
      </c>
      <c r="AW1646" s="54" t="s">
        <v>10138</v>
      </c>
      <c r="AX1646" s="54" t="s">
        <v>47</v>
      </c>
      <c r="AY1646" s="54" t="s">
        <v>47</v>
      </c>
      <c r="AZ1646" s="54" t="s">
        <v>47</v>
      </c>
    </row>
    <row r="1647" spans="1:52" ht="30" customHeight="1">
      <c r="A1647" s="60" t="s">
        <v>1821</v>
      </c>
      <c r="B1647" s="60" t="s">
        <v>2140</v>
      </c>
      <c r="C1647" s="60" t="s">
        <v>1410</v>
      </c>
      <c r="D1647" s="61">
        <v>2.3281999999999998</v>
      </c>
      <c r="E1647" s="62"/>
      <c r="F1647" s="63"/>
      <c r="G1647" s="62"/>
      <c r="H1647" s="63"/>
      <c r="I1647" s="62"/>
      <c r="J1647" s="63"/>
      <c r="K1647" s="62"/>
      <c r="L1647" s="63"/>
      <c r="M1647" s="60" t="s">
        <v>2141</v>
      </c>
      <c r="N1647" s="54" t="s">
        <v>8338</v>
      </c>
      <c r="O1647" s="54" t="s">
        <v>10127</v>
      </c>
      <c r="P1647" s="54" t="s">
        <v>56</v>
      </c>
      <c r="Q1647" s="54" t="s">
        <v>56</v>
      </c>
      <c r="R1647" s="54" t="s">
        <v>55</v>
      </c>
      <c r="AV1647" s="54" t="s">
        <v>47</v>
      </c>
      <c r="AW1647" s="54" t="s">
        <v>10139</v>
      </c>
      <c r="AX1647" s="54" t="s">
        <v>47</v>
      </c>
      <c r="AY1647" s="54" t="s">
        <v>47</v>
      </c>
      <c r="AZ1647" s="54" t="s">
        <v>47</v>
      </c>
    </row>
    <row r="1648" spans="1:52" ht="30" customHeight="1">
      <c r="A1648" s="60" t="s">
        <v>1824</v>
      </c>
      <c r="B1648" s="60" t="s">
        <v>2142</v>
      </c>
      <c r="C1648" s="60" t="s">
        <v>1410</v>
      </c>
      <c r="D1648" s="61">
        <v>0.42580000000000001</v>
      </c>
      <c r="E1648" s="62"/>
      <c r="F1648" s="63"/>
      <c r="G1648" s="62"/>
      <c r="H1648" s="63"/>
      <c r="I1648" s="62"/>
      <c r="J1648" s="63"/>
      <c r="K1648" s="62"/>
      <c r="L1648" s="63"/>
      <c r="M1648" s="60" t="s">
        <v>2143</v>
      </c>
      <c r="N1648" s="54" t="s">
        <v>8338</v>
      </c>
      <c r="O1648" s="54" t="s">
        <v>10129</v>
      </c>
      <c r="P1648" s="54" t="s">
        <v>56</v>
      </c>
      <c r="Q1648" s="54" t="s">
        <v>56</v>
      </c>
      <c r="R1648" s="54" t="s">
        <v>55</v>
      </c>
      <c r="AV1648" s="54" t="s">
        <v>47</v>
      </c>
      <c r="AW1648" s="54" t="s">
        <v>10140</v>
      </c>
      <c r="AX1648" s="54" t="s">
        <v>47</v>
      </c>
      <c r="AY1648" s="54" t="s">
        <v>47</v>
      </c>
      <c r="AZ1648" s="54" t="s">
        <v>47</v>
      </c>
    </row>
    <row r="1649" spans="1:52" ht="30" customHeight="1">
      <c r="A1649" s="60" t="s">
        <v>1827</v>
      </c>
      <c r="B1649" s="60" t="s">
        <v>1828</v>
      </c>
      <c r="C1649" s="60" t="s">
        <v>1410</v>
      </c>
      <c r="D1649" s="61">
        <v>32.889899999999997</v>
      </c>
      <c r="E1649" s="62"/>
      <c r="F1649" s="63"/>
      <c r="G1649" s="62"/>
      <c r="H1649" s="63"/>
      <c r="I1649" s="62"/>
      <c r="J1649" s="63"/>
      <c r="K1649" s="62"/>
      <c r="L1649" s="63"/>
      <c r="M1649" s="60" t="s">
        <v>1829</v>
      </c>
      <c r="N1649" s="54" t="s">
        <v>8338</v>
      </c>
      <c r="O1649" s="54" t="s">
        <v>8910</v>
      </c>
      <c r="P1649" s="54" t="s">
        <v>55</v>
      </c>
      <c r="Q1649" s="54" t="s">
        <v>56</v>
      </c>
      <c r="R1649" s="54" t="s">
        <v>56</v>
      </c>
      <c r="AV1649" s="54" t="s">
        <v>47</v>
      </c>
      <c r="AW1649" s="54" t="s">
        <v>10141</v>
      </c>
      <c r="AX1649" s="54" t="s">
        <v>47</v>
      </c>
      <c r="AY1649" s="54" t="s">
        <v>47</v>
      </c>
      <c r="AZ1649" s="54" t="s">
        <v>47</v>
      </c>
    </row>
    <row r="1650" spans="1:52" ht="30" customHeight="1">
      <c r="A1650" s="60" t="s">
        <v>1830</v>
      </c>
      <c r="B1650" s="60" t="s">
        <v>1831</v>
      </c>
      <c r="C1650" s="60" t="s">
        <v>71</v>
      </c>
      <c r="D1650" s="61">
        <v>2.3138000000000001</v>
      </c>
      <c r="E1650" s="62"/>
      <c r="F1650" s="63"/>
      <c r="G1650" s="62"/>
      <c r="H1650" s="63"/>
      <c r="I1650" s="62"/>
      <c r="J1650" s="63"/>
      <c r="K1650" s="62"/>
      <c r="L1650" s="63"/>
      <c r="M1650" s="60" t="s">
        <v>1832</v>
      </c>
      <c r="N1650" s="54" t="s">
        <v>8338</v>
      </c>
      <c r="O1650" s="54" t="s">
        <v>8936</v>
      </c>
      <c r="P1650" s="54" t="s">
        <v>55</v>
      </c>
      <c r="Q1650" s="54" t="s">
        <v>56</v>
      </c>
      <c r="R1650" s="54" t="s">
        <v>56</v>
      </c>
      <c r="AV1650" s="54" t="s">
        <v>47</v>
      </c>
      <c r="AW1650" s="54" t="s">
        <v>10142</v>
      </c>
      <c r="AX1650" s="54" t="s">
        <v>47</v>
      </c>
      <c r="AY1650" s="54" t="s">
        <v>47</v>
      </c>
      <c r="AZ1650" s="54" t="s">
        <v>47</v>
      </c>
    </row>
    <row r="1651" spans="1:52" ht="30" customHeight="1">
      <c r="A1651" s="60" t="s">
        <v>1833</v>
      </c>
      <c r="B1651" s="60" t="s">
        <v>942</v>
      </c>
      <c r="C1651" s="60" t="s">
        <v>71</v>
      </c>
      <c r="D1651" s="61">
        <v>2.3138000000000001</v>
      </c>
      <c r="E1651" s="62"/>
      <c r="F1651" s="63"/>
      <c r="G1651" s="62"/>
      <c r="H1651" s="63"/>
      <c r="I1651" s="62"/>
      <c r="J1651" s="63"/>
      <c r="K1651" s="62"/>
      <c r="L1651" s="63"/>
      <c r="M1651" s="60" t="s">
        <v>1834</v>
      </c>
      <c r="N1651" s="54" t="s">
        <v>8338</v>
      </c>
      <c r="O1651" s="54" t="s">
        <v>8940</v>
      </c>
      <c r="P1651" s="54" t="s">
        <v>55</v>
      </c>
      <c r="Q1651" s="54" t="s">
        <v>56</v>
      </c>
      <c r="R1651" s="54" t="s">
        <v>56</v>
      </c>
      <c r="AV1651" s="54" t="s">
        <v>47</v>
      </c>
      <c r="AW1651" s="54" t="s">
        <v>10143</v>
      </c>
      <c r="AX1651" s="54" t="s">
        <v>47</v>
      </c>
      <c r="AY1651" s="54" t="s">
        <v>47</v>
      </c>
      <c r="AZ1651" s="54" t="s">
        <v>47</v>
      </c>
    </row>
    <row r="1652" spans="1:52" ht="30" customHeight="1">
      <c r="A1652" s="60" t="s">
        <v>1058</v>
      </c>
      <c r="B1652" s="60" t="s">
        <v>1059</v>
      </c>
      <c r="C1652" s="60" t="s">
        <v>1410</v>
      </c>
      <c r="D1652" s="61">
        <v>-1.6106</v>
      </c>
      <c r="E1652" s="62"/>
      <c r="F1652" s="63"/>
      <c r="G1652" s="62"/>
      <c r="H1652" s="63"/>
      <c r="I1652" s="62"/>
      <c r="J1652" s="63"/>
      <c r="K1652" s="62"/>
      <c r="L1652" s="63"/>
      <c r="M1652" s="60" t="s">
        <v>1735</v>
      </c>
      <c r="N1652" s="54" t="s">
        <v>8338</v>
      </c>
      <c r="O1652" s="54" t="s">
        <v>9567</v>
      </c>
      <c r="P1652" s="54" t="s">
        <v>56</v>
      </c>
      <c r="Q1652" s="54" t="s">
        <v>56</v>
      </c>
      <c r="R1652" s="54" t="s">
        <v>55</v>
      </c>
      <c r="AV1652" s="54" t="s">
        <v>47</v>
      </c>
      <c r="AW1652" s="54" t="s">
        <v>10144</v>
      </c>
      <c r="AX1652" s="54" t="s">
        <v>47</v>
      </c>
      <c r="AY1652" s="54" t="s">
        <v>47</v>
      </c>
      <c r="AZ1652" s="54" t="s">
        <v>47</v>
      </c>
    </row>
    <row r="1653" spans="1:52" ht="30" customHeight="1">
      <c r="A1653" s="60" t="s">
        <v>1835</v>
      </c>
      <c r="B1653" s="60" t="s">
        <v>1836</v>
      </c>
      <c r="C1653" s="60" t="s">
        <v>71</v>
      </c>
      <c r="D1653" s="61">
        <v>2.3138000000000001</v>
      </c>
      <c r="E1653" s="62"/>
      <c r="F1653" s="63"/>
      <c r="G1653" s="62"/>
      <c r="H1653" s="63"/>
      <c r="I1653" s="62"/>
      <c r="J1653" s="63"/>
      <c r="K1653" s="62"/>
      <c r="L1653" s="63"/>
      <c r="M1653" s="60" t="s">
        <v>1837</v>
      </c>
      <c r="N1653" s="54" t="s">
        <v>8338</v>
      </c>
      <c r="O1653" s="54" t="s">
        <v>8935</v>
      </c>
      <c r="P1653" s="54" t="s">
        <v>55</v>
      </c>
      <c r="Q1653" s="54" t="s">
        <v>56</v>
      </c>
      <c r="R1653" s="54" t="s">
        <v>56</v>
      </c>
      <c r="AV1653" s="54" t="s">
        <v>47</v>
      </c>
      <c r="AW1653" s="54" t="s">
        <v>10145</v>
      </c>
      <c r="AX1653" s="54" t="s">
        <v>47</v>
      </c>
      <c r="AY1653" s="54" t="s">
        <v>47</v>
      </c>
      <c r="AZ1653" s="54" t="s">
        <v>47</v>
      </c>
    </row>
    <row r="1654" spans="1:52" ht="30" customHeight="1">
      <c r="A1654" s="60" t="s">
        <v>1838</v>
      </c>
      <c r="B1654" s="60" t="s">
        <v>1839</v>
      </c>
      <c r="C1654" s="60" t="s">
        <v>71</v>
      </c>
      <c r="D1654" s="61">
        <v>2.3138000000000001</v>
      </c>
      <c r="E1654" s="62"/>
      <c r="F1654" s="63"/>
      <c r="G1654" s="62"/>
      <c r="H1654" s="63"/>
      <c r="I1654" s="62"/>
      <c r="J1654" s="63"/>
      <c r="K1654" s="62"/>
      <c r="L1654" s="63"/>
      <c r="M1654" s="60" t="s">
        <v>1840</v>
      </c>
      <c r="N1654" s="54" t="s">
        <v>8338</v>
      </c>
      <c r="O1654" s="54" t="s">
        <v>8939</v>
      </c>
      <c r="P1654" s="54" t="s">
        <v>55</v>
      </c>
      <c r="Q1654" s="54" t="s">
        <v>56</v>
      </c>
      <c r="R1654" s="54" t="s">
        <v>56</v>
      </c>
      <c r="AV1654" s="54" t="s">
        <v>47</v>
      </c>
      <c r="AW1654" s="54" t="s">
        <v>10146</v>
      </c>
      <c r="AX1654" s="54" t="s">
        <v>47</v>
      </c>
      <c r="AY1654" s="54" t="s">
        <v>47</v>
      </c>
      <c r="AZ1654" s="54" t="s">
        <v>47</v>
      </c>
    </row>
    <row r="1655" spans="1:52" ht="30" customHeight="1">
      <c r="A1655" s="60" t="s">
        <v>1267</v>
      </c>
      <c r="B1655" s="60" t="s">
        <v>47</v>
      </c>
      <c r="C1655" s="60" t="s">
        <v>47</v>
      </c>
      <c r="D1655" s="61"/>
      <c r="E1655" s="62"/>
      <c r="F1655" s="63"/>
      <c r="G1655" s="62"/>
      <c r="H1655" s="63"/>
      <c r="I1655" s="62"/>
      <c r="J1655" s="63"/>
      <c r="K1655" s="62"/>
      <c r="L1655" s="63"/>
      <c r="M1655" s="60" t="s">
        <v>47</v>
      </c>
      <c r="N1655" s="54" t="s">
        <v>78</v>
      </c>
      <c r="O1655" s="54" t="s">
        <v>78</v>
      </c>
      <c r="P1655" s="54" t="s">
        <v>47</v>
      </c>
      <c r="Q1655" s="54" t="s">
        <v>47</v>
      </c>
      <c r="R1655" s="54" t="s">
        <v>47</v>
      </c>
      <c r="AV1655" s="54" t="s">
        <v>47</v>
      </c>
      <c r="AW1655" s="54" t="s">
        <v>47</v>
      </c>
      <c r="AX1655" s="54" t="s">
        <v>47</v>
      </c>
      <c r="AY1655" s="54" t="s">
        <v>47</v>
      </c>
      <c r="AZ1655" s="54" t="s">
        <v>47</v>
      </c>
    </row>
    <row r="1656" spans="1:52" ht="30" customHeight="1">
      <c r="A1656" s="61"/>
      <c r="B1656" s="61"/>
      <c r="C1656" s="61"/>
      <c r="D1656" s="61"/>
      <c r="E1656" s="62"/>
      <c r="F1656" s="63"/>
      <c r="G1656" s="62"/>
      <c r="H1656" s="63"/>
      <c r="I1656" s="62"/>
      <c r="J1656" s="63"/>
      <c r="K1656" s="62"/>
      <c r="L1656" s="63"/>
      <c r="M1656" s="61"/>
    </row>
    <row r="1657" spans="1:52" ht="30" customHeight="1">
      <c r="A1657" s="55" t="s">
        <v>2145</v>
      </c>
      <c r="B1657" s="56"/>
      <c r="C1657" s="56"/>
      <c r="D1657" s="56"/>
      <c r="E1657" s="57"/>
      <c r="F1657" s="58"/>
      <c r="G1657" s="57"/>
      <c r="H1657" s="58"/>
      <c r="I1657" s="57"/>
      <c r="J1657" s="58"/>
      <c r="K1657" s="57"/>
      <c r="L1657" s="58"/>
      <c r="M1657" s="59"/>
      <c r="N1657" s="54" t="s">
        <v>8340</v>
      </c>
    </row>
    <row r="1658" spans="1:52" ht="30" customHeight="1">
      <c r="A1658" s="60" t="s">
        <v>2146</v>
      </c>
      <c r="B1658" s="60" t="s">
        <v>2147</v>
      </c>
      <c r="C1658" s="60" t="s">
        <v>71</v>
      </c>
      <c r="D1658" s="61">
        <v>1</v>
      </c>
      <c r="E1658" s="62"/>
      <c r="F1658" s="63"/>
      <c r="G1658" s="62"/>
      <c r="H1658" s="63"/>
      <c r="I1658" s="62"/>
      <c r="J1658" s="63"/>
      <c r="K1658" s="62"/>
      <c r="L1658" s="63"/>
      <c r="M1658" s="60" t="s">
        <v>2148</v>
      </c>
      <c r="N1658" s="54" t="s">
        <v>8340</v>
      </c>
      <c r="O1658" s="54" t="s">
        <v>10147</v>
      </c>
      <c r="P1658" s="54" t="s">
        <v>56</v>
      </c>
      <c r="Q1658" s="54" t="s">
        <v>56</v>
      </c>
      <c r="R1658" s="54" t="s">
        <v>55</v>
      </c>
      <c r="AV1658" s="54" t="s">
        <v>47</v>
      </c>
      <c r="AW1658" s="54" t="s">
        <v>10148</v>
      </c>
      <c r="AX1658" s="54" t="s">
        <v>47</v>
      </c>
      <c r="AY1658" s="54" t="s">
        <v>47</v>
      </c>
      <c r="AZ1658" s="54" t="s">
        <v>47</v>
      </c>
    </row>
    <row r="1659" spans="1:52" ht="30" customHeight="1">
      <c r="A1659" s="60" t="s">
        <v>1821</v>
      </c>
      <c r="B1659" s="60" t="s">
        <v>1842</v>
      </c>
      <c r="C1659" s="60" t="s">
        <v>1410</v>
      </c>
      <c r="D1659" s="61">
        <v>12.852</v>
      </c>
      <c r="E1659" s="62"/>
      <c r="F1659" s="63"/>
      <c r="G1659" s="62"/>
      <c r="H1659" s="63"/>
      <c r="I1659" s="62"/>
      <c r="J1659" s="63"/>
      <c r="K1659" s="62"/>
      <c r="L1659" s="63"/>
      <c r="M1659" s="60" t="s">
        <v>1843</v>
      </c>
      <c r="N1659" s="54" t="s">
        <v>8340</v>
      </c>
      <c r="O1659" s="54" t="s">
        <v>9682</v>
      </c>
      <c r="P1659" s="54" t="s">
        <v>56</v>
      </c>
      <c r="Q1659" s="54" t="s">
        <v>56</v>
      </c>
      <c r="R1659" s="54" t="s">
        <v>55</v>
      </c>
      <c r="AV1659" s="54" t="s">
        <v>47</v>
      </c>
      <c r="AW1659" s="54" t="s">
        <v>10149</v>
      </c>
      <c r="AX1659" s="54" t="s">
        <v>47</v>
      </c>
      <c r="AY1659" s="54" t="s">
        <v>47</v>
      </c>
      <c r="AZ1659" s="54" t="s">
        <v>47</v>
      </c>
    </row>
    <row r="1660" spans="1:52" ht="30" customHeight="1">
      <c r="A1660" s="60" t="s">
        <v>2115</v>
      </c>
      <c r="B1660" s="60" t="s">
        <v>2149</v>
      </c>
      <c r="C1660" s="60" t="s">
        <v>1410</v>
      </c>
      <c r="D1660" s="61">
        <v>8.7040000000000006</v>
      </c>
      <c r="E1660" s="62"/>
      <c r="F1660" s="63"/>
      <c r="G1660" s="62"/>
      <c r="H1660" s="63"/>
      <c r="I1660" s="62"/>
      <c r="J1660" s="63"/>
      <c r="K1660" s="62"/>
      <c r="L1660" s="63"/>
      <c r="M1660" s="60" t="s">
        <v>2150</v>
      </c>
      <c r="N1660" s="54" t="s">
        <v>8340</v>
      </c>
      <c r="O1660" s="54" t="s">
        <v>10150</v>
      </c>
      <c r="P1660" s="54" t="s">
        <v>56</v>
      </c>
      <c r="Q1660" s="54" t="s">
        <v>56</v>
      </c>
      <c r="R1660" s="54" t="s">
        <v>55</v>
      </c>
      <c r="AV1660" s="54" t="s">
        <v>47</v>
      </c>
      <c r="AW1660" s="54" t="s">
        <v>10151</v>
      </c>
      <c r="AX1660" s="54" t="s">
        <v>47</v>
      </c>
      <c r="AY1660" s="54" t="s">
        <v>47</v>
      </c>
      <c r="AZ1660" s="54" t="s">
        <v>47</v>
      </c>
    </row>
    <row r="1661" spans="1:52" ht="30" customHeight="1">
      <c r="A1661" s="60" t="s">
        <v>1827</v>
      </c>
      <c r="B1661" s="60" t="s">
        <v>1828</v>
      </c>
      <c r="C1661" s="60" t="s">
        <v>1410</v>
      </c>
      <c r="D1661" s="61">
        <v>20.152000000000001</v>
      </c>
      <c r="E1661" s="62"/>
      <c r="F1661" s="63"/>
      <c r="G1661" s="62"/>
      <c r="H1661" s="63"/>
      <c r="I1661" s="62"/>
      <c r="J1661" s="63"/>
      <c r="K1661" s="62"/>
      <c r="L1661" s="63"/>
      <c r="M1661" s="60" t="s">
        <v>1829</v>
      </c>
      <c r="N1661" s="54" t="s">
        <v>8340</v>
      </c>
      <c r="O1661" s="54" t="s">
        <v>8910</v>
      </c>
      <c r="P1661" s="54" t="s">
        <v>55</v>
      </c>
      <c r="Q1661" s="54" t="s">
        <v>56</v>
      </c>
      <c r="R1661" s="54" t="s">
        <v>56</v>
      </c>
      <c r="AV1661" s="54" t="s">
        <v>47</v>
      </c>
      <c r="AW1661" s="54" t="s">
        <v>10152</v>
      </c>
      <c r="AX1661" s="54" t="s">
        <v>47</v>
      </c>
      <c r="AY1661" s="54" t="s">
        <v>47</v>
      </c>
      <c r="AZ1661" s="54" t="s">
        <v>47</v>
      </c>
    </row>
    <row r="1662" spans="1:52" ht="30" customHeight="1">
      <c r="A1662" s="60" t="s">
        <v>2151</v>
      </c>
      <c r="B1662" s="60" t="s">
        <v>47</v>
      </c>
      <c r="C1662" s="60" t="s">
        <v>1410</v>
      </c>
      <c r="D1662" s="61">
        <v>19.068999999999999</v>
      </c>
      <c r="E1662" s="62"/>
      <c r="F1662" s="63"/>
      <c r="G1662" s="62"/>
      <c r="H1662" s="63"/>
      <c r="I1662" s="62"/>
      <c r="J1662" s="63"/>
      <c r="K1662" s="62"/>
      <c r="L1662" s="63"/>
      <c r="M1662" s="60" t="s">
        <v>2152</v>
      </c>
      <c r="N1662" s="54" t="s">
        <v>8340</v>
      </c>
      <c r="O1662" s="54" t="s">
        <v>10153</v>
      </c>
      <c r="P1662" s="54" t="s">
        <v>56</v>
      </c>
      <c r="Q1662" s="54" t="s">
        <v>56</v>
      </c>
      <c r="R1662" s="54" t="s">
        <v>55</v>
      </c>
      <c r="AV1662" s="54" t="s">
        <v>47</v>
      </c>
      <c r="AW1662" s="54" t="s">
        <v>10154</v>
      </c>
      <c r="AX1662" s="54" t="s">
        <v>47</v>
      </c>
      <c r="AY1662" s="54" t="s">
        <v>47</v>
      </c>
      <c r="AZ1662" s="54" t="s">
        <v>47</v>
      </c>
    </row>
    <row r="1663" spans="1:52" ht="30" customHeight="1">
      <c r="A1663" s="60" t="s">
        <v>1830</v>
      </c>
      <c r="B1663" s="60" t="s">
        <v>1831</v>
      </c>
      <c r="C1663" s="60" t="s">
        <v>71</v>
      </c>
      <c r="D1663" s="61">
        <v>9.6000000000000002E-2</v>
      </c>
      <c r="E1663" s="62"/>
      <c r="F1663" s="63"/>
      <c r="G1663" s="62"/>
      <c r="H1663" s="63"/>
      <c r="I1663" s="62"/>
      <c r="J1663" s="63"/>
      <c r="K1663" s="62"/>
      <c r="L1663" s="63"/>
      <c r="M1663" s="60" t="s">
        <v>1832</v>
      </c>
      <c r="N1663" s="54" t="s">
        <v>8340</v>
      </c>
      <c r="O1663" s="54" t="s">
        <v>8936</v>
      </c>
      <c r="P1663" s="54" t="s">
        <v>55</v>
      </c>
      <c r="Q1663" s="54" t="s">
        <v>56</v>
      </c>
      <c r="R1663" s="54" t="s">
        <v>56</v>
      </c>
      <c r="AV1663" s="54" t="s">
        <v>47</v>
      </c>
      <c r="AW1663" s="54" t="s">
        <v>10155</v>
      </c>
      <c r="AX1663" s="54" t="s">
        <v>47</v>
      </c>
      <c r="AY1663" s="54" t="s">
        <v>47</v>
      </c>
      <c r="AZ1663" s="54" t="s">
        <v>47</v>
      </c>
    </row>
    <row r="1664" spans="1:52" ht="30" customHeight="1">
      <c r="A1664" s="60" t="s">
        <v>1058</v>
      </c>
      <c r="B1664" s="60" t="s">
        <v>1059</v>
      </c>
      <c r="C1664" s="60" t="s">
        <v>1410</v>
      </c>
      <c r="D1664" s="61">
        <v>-0.98299999999999998</v>
      </c>
      <c r="E1664" s="62"/>
      <c r="F1664" s="63"/>
      <c r="G1664" s="62"/>
      <c r="H1664" s="63"/>
      <c r="I1664" s="62"/>
      <c r="J1664" s="63"/>
      <c r="K1664" s="62"/>
      <c r="L1664" s="63"/>
      <c r="M1664" s="60" t="s">
        <v>1735</v>
      </c>
      <c r="N1664" s="54" t="s">
        <v>8340</v>
      </c>
      <c r="O1664" s="54" t="s">
        <v>9567</v>
      </c>
      <c r="P1664" s="54" t="s">
        <v>56</v>
      </c>
      <c r="Q1664" s="54" t="s">
        <v>56</v>
      </c>
      <c r="R1664" s="54" t="s">
        <v>55</v>
      </c>
      <c r="AV1664" s="54" t="s">
        <v>47</v>
      </c>
      <c r="AW1664" s="54" t="s">
        <v>10156</v>
      </c>
      <c r="AX1664" s="54" t="s">
        <v>47</v>
      </c>
      <c r="AY1664" s="54" t="s">
        <v>47</v>
      </c>
      <c r="AZ1664" s="54" t="s">
        <v>47</v>
      </c>
    </row>
    <row r="1665" spans="1:52" ht="30" customHeight="1">
      <c r="A1665" s="60" t="s">
        <v>1835</v>
      </c>
      <c r="B1665" s="60" t="s">
        <v>1836</v>
      </c>
      <c r="C1665" s="60" t="s">
        <v>71</v>
      </c>
      <c r="D1665" s="61">
        <v>9.6000000000000002E-2</v>
      </c>
      <c r="E1665" s="62"/>
      <c r="F1665" s="63"/>
      <c r="G1665" s="62"/>
      <c r="H1665" s="63"/>
      <c r="I1665" s="62"/>
      <c r="J1665" s="63"/>
      <c r="K1665" s="62"/>
      <c r="L1665" s="63"/>
      <c r="M1665" s="60" t="s">
        <v>1837</v>
      </c>
      <c r="N1665" s="54" t="s">
        <v>8340</v>
      </c>
      <c r="O1665" s="54" t="s">
        <v>8935</v>
      </c>
      <c r="P1665" s="54" t="s">
        <v>55</v>
      </c>
      <c r="Q1665" s="54" t="s">
        <v>56</v>
      </c>
      <c r="R1665" s="54" t="s">
        <v>56</v>
      </c>
      <c r="AV1665" s="54" t="s">
        <v>47</v>
      </c>
      <c r="AW1665" s="54" t="s">
        <v>10157</v>
      </c>
      <c r="AX1665" s="54" t="s">
        <v>47</v>
      </c>
      <c r="AY1665" s="54" t="s">
        <v>47</v>
      </c>
      <c r="AZ1665" s="54" t="s">
        <v>47</v>
      </c>
    </row>
    <row r="1666" spans="1:52" ht="30" customHeight="1">
      <c r="A1666" s="60" t="s">
        <v>1267</v>
      </c>
      <c r="B1666" s="60" t="s">
        <v>47</v>
      </c>
      <c r="C1666" s="60" t="s">
        <v>47</v>
      </c>
      <c r="D1666" s="61"/>
      <c r="E1666" s="62"/>
      <c r="F1666" s="63"/>
      <c r="G1666" s="62"/>
      <c r="H1666" s="63"/>
      <c r="I1666" s="62"/>
      <c r="J1666" s="63"/>
      <c r="K1666" s="62"/>
      <c r="L1666" s="63"/>
      <c r="M1666" s="60" t="s">
        <v>47</v>
      </c>
      <c r="N1666" s="54" t="s">
        <v>78</v>
      </c>
      <c r="O1666" s="54" t="s">
        <v>78</v>
      </c>
      <c r="P1666" s="54" t="s">
        <v>47</v>
      </c>
      <c r="Q1666" s="54" t="s">
        <v>47</v>
      </c>
      <c r="R1666" s="54" t="s">
        <v>47</v>
      </c>
      <c r="AV1666" s="54" t="s">
        <v>47</v>
      </c>
      <c r="AW1666" s="54" t="s">
        <v>47</v>
      </c>
      <c r="AX1666" s="54" t="s">
        <v>47</v>
      </c>
      <c r="AY1666" s="54" t="s">
        <v>47</v>
      </c>
      <c r="AZ1666" s="54" t="s">
        <v>47</v>
      </c>
    </row>
    <row r="1667" spans="1:52" ht="30" customHeight="1">
      <c r="A1667" s="61"/>
      <c r="B1667" s="61"/>
      <c r="C1667" s="61"/>
      <c r="D1667" s="61"/>
      <c r="E1667" s="62"/>
      <c r="F1667" s="63"/>
      <c r="G1667" s="62"/>
      <c r="H1667" s="63"/>
      <c r="I1667" s="62"/>
      <c r="J1667" s="63"/>
      <c r="K1667" s="62"/>
      <c r="L1667" s="63"/>
      <c r="M1667" s="61"/>
    </row>
    <row r="1668" spans="1:52" ht="30" customHeight="1">
      <c r="A1668" s="55" t="s">
        <v>2153</v>
      </c>
      <c r="B1668" s="56"/>
      <c r="C1668" s="56"/>
      <c r="D1668" s="56"/>
      <c r="E1668" s="57"/>
      <c r="F1668" s="58"/>
      <c r="G1668" s="57"/>
      <c r="H1668" s="58"/>
      <c r="I1668" s="57"/>
      <c r="J1668" s="58"/>
      <c r="K1668" s="57"/>
      <c r="L1668" s="58"/>
      <c r="M1668" s="59"/>
      <c r="N1668" s="54" t="s">
        <v>8342</v>
      </c>
    </row>
    <row r="1669" spans="1:52" ht="30" customHeight="1">
      <c r="A1669" s="60" t="s">
        <v>2146</v>
      </c>
      <c r="B1669" s="60" t="s">
        <v>2147</v>
      </c>
      <c r="C1669" s="60" t="s">
        <v>71</v>
      </c>
      <c r="D1669" s="61">
        <v>1.44</v>
      </c>
      <c r="E1669" s="62"/>
      <c r="F1669" s="63"/>
      <c r="G1669" s="62"/>
      <c r="H1669" s="63"/>
      <c r="I1669" s="62"/>
      <c r="J1669" s="63"/>
      <c r="K1669" s="62"/>
      <c r="L1669" s="63"/>
      <c r="M1669" s="60" t="s">
        <v>2148</v>
      </c>
      <c r="N1669" s="54" t="s">
        <v>8342</v>
      </c>
      <c r="O1669" s="54" t="s">
        <v>10147</v>
      </c>
      <c r="P1669" s="54" t="s">
        <v>56</v>
      </c>
      <c r="Q1669" s="54" t="s">
        <v>56</v>
      </c>
      <c r="R1669" s="54" t="s">
        <v>55</v>
      </c>
      <c r="AV1669" s="54" t="s">
        <v>47</v>
      </c>
      <c r="AW1669" s="54" t="s">
        <v>10158</v>
      </c>
      <c r="AX1669" s="54" t="s">
        <v>47</v>
      </c>
      <c r="AY1669" s="54" t="s">
        <v>47</v>
      </c>
      <c r="AZ1669" s="54" t="s">
        <v>47</v>
      </c>
    </row>
    <row r="1670" spans="1:52" ht="30" customHeight="1">
      <c r="A1670" s="60" t="s">
        <v>1821</v>
      </c>
      <c r="B1670" s="60" t="s">
        <v>1842</v>
      </c>
      <c r="C1670" s="60" t="s">
        <v>1410</v>
      </c>
      <c r="D1670" s="61">
        <v>15.422000000000001</v>
      </c>
      <c r="E1670" s="62"/>
      <c r="F1670" s="63"/>
      <c r="G1670" s="62"/>
      <c r="H1670" s="63"/>
      <c r="I1670" s="62"/>
      <c r="J1670" s="63"/>
      <c r="K1670" s="62"/>
      <c r="L1670" s="63"/>
      <c r="M1670" s="60" t="s">
        <v>1843</v>
      </c>
      <c r="N1670" s="54" t="s">
        <v>8342</v>
      </c>
      <c r="O1670" s="54" t="s">
        <v>9682</v>
      </c>
      <c r="P1670" s="54" t="s">
        <v>56</v>
      </c>
      <c r="Q1670" s="54" t="s">
        <v>56</v>
      </c>
      <c r="R1670" s="54" t="s">
        <v>55</v>
      </c>
      <c r="AV1670" s="54" t="s">
        <v>47</v>
      </c>
      <c r="AW1670" s="54" t="s">
        <v>10159</v>
      </c>
      <c r="AX1670" s="54" t="s">
        <v>47</v>
      </c>
      <c r="AY1670" s="54" t="s">
        <v>47</v>
      </c>
      <c r="AZ1670" s="54" t="s">
        <v>47</v>
      </c>
    </row>
    <row r="1671" spans="1:52" ht="30" customHeight="1">
      <c r="A1671" s="60" t="s">
        <v>2115</v>
      </c>
      <c r="B1671" s="60" t="s">
        <v>2149</v>
      </c>
      <c r="C1671" s="60" t="s">
        <v>1410</v>
      </c>
      <c r="D1671" s="61">
        <v>9.9474</v>
      </c>
      <c r="E1671" s="62"/>
      <c r="F1671" s="63"/>
      <c r="G1671" s="62"/>
      <c r="H1671" s="63"/>
      <c r="I1671" s="62"/>
      <c r="J1671" s="63"/>
      <c r="K1671" s="62"/>
      <c r="L1671" s="63"/>
      <c r="M1671" s="60" t="s">
        <v>2150</v>
      </c>
      <c r="N1671" s="54" t="s">
        <v>8342</v>
      </c>
      <c r="O1671" s="54" t="s">
        <v>10150</v>
      </c>
      <c r="P1671" s="54" t="s">
        <v>56</v>
      </c>
      <c r="Q1671" s="54" t="s">
        <v>56</v>
      </c>
      <c r="R1671" s="54" t="s">
        <v>55</v>
      </c>
      <c r="AV1671" s="54" t="s">
        <v>47</v>
      </c>
      <c r="AW1671" s="54" t="s">
        <v>10160</v>
      </c>
      <c r="AX1671" s="54" t="s">
        <v>47</v>
      </c>
      <c r="AY1671" s="54" t="s">
        <v>47</v>
      </c>
      <c r="AZ1671" s="54" t="s">
        <v>47</v>
      </c>
    </row>
    <row r="1672" spans="1:52" ht="30" customHeight="1">
      <c r="A1672" s="60" t="s">
        <v>1827</v>
      </c>
      <c r="B1672" s="60" t="s">
        <v>1828</v>
      </c>
      <c r="C1672" s="60" t="s">
        <v>1410</v>
      </c>
      <c r="D1672" s="61">
        <v>23.731000000000002</v>
      </c>
      <c r="E1672" s="62"/>
      <c r="F1672" s="63"/>
      <c r="G1672" s="62"/>
      <c r="H1672" s="63"/>
      <c r="I1672" s="62"/>
      <c r="J1672" s="63"/>
      <c r="K1672" s="62"/>
      <c r="L1672" s="63"/>
      <c r="M1672" s="60" t="s">
        <v>1829</v>
      </c>
      <c r="N1672" s="54" t="s">
        <v>8342</v>
      </c>
      <c r="O1672" s="54" t="s">
        <v>8910</v>
      </c>
      <c r="P1672" s="54" t="s">
        <v>55</v>
      </c>
      <c r="Q1672" s="54" t="s">
        <v>56</v>
      </c>
      <c r="R1672" s="54" t="s">
        <v>56</v>
      </c>
      <c r="AV1672" s="54" t="s">
        <v>47</v>
      </c>
      <c r="AW1672" s="54" t="s">
        <v>10161</v>
      </c>
      <c r="AX1672" s="54" t="s">
        <v>47</v>
      </c>
      <c r="AY1672" s="54" t="s">
        <v>47</v>
      </c>
      <c r="AZ1672" s="54" t="s">
        <v>47</v>
      </c>
    </row>
    <row r="1673" spans="1:52" ht="30" customHeight="1">
      <c r="A1673" s="60" t="s">
        <v>2151</v>
      </c>
      <c r="B1673" s="60" t="s">
        <v>47</v>
      </c>
      <c r="C1673" s="60" t="s">
        <v>1410</v>
      </c>
      <c r="D1673" s="61">
        <v>22.882000000000001</v>
      </c>
      <c r="E1673" s="62"/>
      <c r="F1673" s="63"/>
      <c r="G1673" s="62"/>
      <c r="H1673" s="63"/>
      <c r="I1673" s="62"/>
      <c r="J1673" s="63"/>
      <c r="K1673" s="62"/>
      <c r="L1673" s="63"/>
      <c r="M1673" s="60" t="s">
        <v>2152</v>
      </c>
      <c r="N1673" s="54" t="s">
        <v>8342</v>
      </c>
      <c r="O1673" s="54" t="s">
        <v>10153</v>
      </c>
      <c r="P1673" s="54" t="s">
        <v>56</v>
      </c>
      <c r="Q1673" s="54" t="s">
        <v>56</v>
      </c>
      <c r="R1673" s="54" t="s">
        <v>55</v>
      </c>
      <c r="AV1673" s="54" t="s">
        <v>47</v>
      </c>
      <c r="AW1673" s="54" t="s">
        <v>10162</v>
      </c>
      <c r="AX1673" s="54" t="s">
        <v>47</v>
      </c>
      <c r="AY1673" s="54" t="s">
        <v>47</v>
      </c>
      <c r="AZ1673" s="54" t="s">
        <v>47</v>
      </c>
    </row>
    <row r="1674" spans="1:52" ht="30" customHeight="1">
      <c r="A1674" s="60" t="s">
        <v>1830</v>
      </c>
      <c r="B1674" s="60" t="s">
        <v>1831</v>
      </c>
      <c r="C1674" s="60" t="s">
        <v>71</v>
      </c>
      <c r="D1674" s="61">
        <v>9.6000000000000002E-2</v>
      </c>
      <c r="E1674" s="62"/>
      <c r="F1674" s="63"/>
      <c r="G1674" s="62"/>
      <c r="H1674" s="63"/>
      <c r="I1674" s="62"/>
      <c r="J1674" s="63"/>
      <c r="K1674" s="62"/>
      <c r="L1674" s="63"/>
      <c r="M1674" s="60" t="s">
        <v>1832</v>
      </c>
      <c r="N1674" s="54" t="s">
        <v>8342</v>
      </c>
      <c r="O1674" s="54" t="s">
        <v>8936</v>
      </c>
      <c r="P1674" s="54" t="s">
        <v>55</v>
      </c>
      <c r="Q1674" s="54" t="s">
        <v>56</v>
      </c>
      <c r="R1674" s="54" t="s">
        <v>56</v>
      </c>
      <c r="AV1674" s="54" t="s">
        <v>47</v>
      </c>
      <c r="AW1674" s="54" t="s">
        <v>10163</v>
      </c>
      <c r="AX1674" s="54" t="s">
        <v>47</v>
      </c>
      <c r="AY1674" s="54" t="s">
        <v>47</v>
      </c>
      <c r="AZ1674" s="54" t="s">
        <v>47</v>
      </c>
    </row>
    <row r="1675" spans="1:52" ht="30" customHeight="1">
      <c r="A1675" s="60" t="s">
        <v>1058</v>
      </c>
      <c r="B1675" s="60" t="s">
        <v>1059</v>
      </c>
      <c r="C1675" s="60" t="s">
        <v>1410</v>
      </c>
      <c r="D1675" s="61">
        <v>-1.147</v>
      </c>
      <c r="E1675" s="62"/>
      <c r="F1675" s="63"/>
      <c r="G1675" s="62"/>
      <c r="H1675" s="63"/>
      <c r="I1675" s="62"/>
      <c r="J1675" s="63"/>
      <c r="K1675" s="62"/>
      <c r="L1675" s="63"/>
      <c r="M1675" s="60" t="s">
        <v>1735</v>
      </c>
      <c r="N1675" s="54" t="s">
        <v>8342</v>
      </c>
      <c r="O1675" s="54" t="s">
        <v>9567</v>
      </c>
      <c r="P1675" s="54" t="s">
        <v>56</v>
      </c>
      <c r="Q1675" s="54" t="s">
        <v>56</v>
      </c>
      <c r="R1675" s="54" t="s">
        <v>55</v>
      </c>
      <c r="AV1675" s="54" t="s">
        <v>47</v>
      </c>
      <c r="AW1675" s="54" t="s">
        <v>10164</v>
      </c>
      <c r="AX1675" s="54" t="s">
        <v>47</v>
      </c>
      <c r="AY1675" s="54" t="s">
        <v>47</v>
      </c>
      <c r="AZ1675" s="54" t="s">
        <v>47</v>
      </c>
    </row>
    <row r="1676" spans="1:52" ht="30" customHeight="1">
      <c r="A1676" s="60" t="s">
        <v>1835</v>
      </c>
      <c r="B1676" s="60" t="s">
        <v>1836</v>
      </c>
      <c r="C1676" s="60" t="s">
        <v>71</v>
      </c>
      <c r="D1676" s="61">
        <v>9.6000000000000002E-2</v>
      </c>
      <c r="E1676" s="62"/>
      <c r="F1676" s="63"/>
      <c r="G1676" s="62"/>
      <c r="H1676" s="63"/>
      <c r="I1676" s="62"/>
      <c r="J1676" s="63"/>
      <c r="K1676" s="62"/>
      <c r="L1676" s="63"/>
      <c r="M1676" s="60" t="s">
        <v>1837</v>
      </c>
      <c r="N1676" s="54" t="s">
        <v>8342</v>
      </c>
      <c r="O1676" s="54" t="s">
        <v>8935</v>
      </c>
      <c r="P1676" s="54" t="s">
        <v>55</v>
      </c>
      <c r="Q1676" s="54" t="s">
        <v>56</v>
      </c>
      <c r="R1676" s="54" t="s">
        <v>56</v>
      </c>
      <c r="AV1676" s="54" t="s">
        <v>47</v>
      </c>
      <c r="AW1676" s="54" t="s">
        <v>10165</v>
      </c>
      <c r="AX1676" s="54" t="s">
        <v>47</v>
      </c>
      <c r="AY1676" s="54" t="s">
        <v>47</v>
      </c>
      <c r="AZ1676" s="54" t="s">
        <v>47</v>
      </c>
    </row>
    <row r="1677" spans="1:52" ht="30" customHeight="1">
      <c r="A1677" s="60" t="s">
        <v>1267</v>
      </c>
      <c r="B1677" s="60" t="s">
        <v>47</v>
      </c>
      <c r="C1677" s="60" t="s">
        <v>47</v>
      </c>
      <c r="D1677" s="61"/>
      <c r="E1677" s="62"/>
      <c r="F1677" s="63"/>
      <c r="G1677" s="62"/>
      <c r="H1677" s="63"/>
      <c r="I1677" s="62"/>
      <c r="J1677" s="63"/>
      <c r="K1677" s="62"/>
      <c r="L1677" s="63"/>
      <c r="M1677" s="60" t="s">
        <v>47</v>
      </c>
      <c r="N1677" s="54" t="s">
        <v>78</v>
      </c>
      <c r="O1677" s="54" t="s">
        <v>78</v>
      </c>
      <c r="P1677" s="54" t="s">
        <v>47</v>
      </c>
      <c r="Q1677" s="54" t="s">
        <v>47</v>
      </c>
      <c r="R1677" s="54" t="s">
        <v>47</v>
      </c>
      <c r="AV1677" s="54" t="s">
        <v>47</v>
      </c>
      <c r="AW1677" s="54" t="s">
        <v>47</v>
      </c>
      <c r="AX1677" s="54" t="s">
        <v>47</v>
      </c>
      <c r="AY1677" s="54" t="s">
        <v>47</v>
      </c>
      <c r="AZ1677" s="54" t="s">
        <v>47</v>
      </c>
    </row>
    <row r="1678" spans="1:52" ht="30" customHeight="1">
      <c r="A1678" s="61"/>
      <c r="B1678" s="61"/>
      <c r="C1678" s="61"/>
      <c r="D1678" s="61"/>
      <c r="E1678" s="62"/>
      <c r="F1678" s="63"/>
      <c r="G1678" s="62"/>
      <c r="H1678" s="63"/>
      <c r="I1678" s="62"/>
      <c r="J1678" s="63"/>
      <c r="K1678" s="62"/>
      <c r="L1678" s="63"/>
      <c r="M1678" s="61"/>
    </row>
    <row r="1679" spans="1:52" ht="30" customHeight="1">
      <c r="A1679" s="55" t="s">
        <v>2154</v>
      </c>
      <c r="B1679" s="56"/>
      <c r="C1679" s="56"/>
      <c r="D1679" s="56"/>
      <c r="E1679" s="57"/>
      <c r="F1679" s="58"/>
      <c r="G1679" s="57"/>
      <c r="H1679" s="58"/>
      <c r="I1679" s="57"/>
      <c r="J1679" s="58"/>
      <c r="K1679" s="57"/>
      <c r="L1679" s="58"/>
      <c r="M1679" s="59"/>
      <c r="N1679" s="54" t="s">
        <v>8344</v>
      </c>
    </row>
    <row r="1680" spans="1:52" ht="30" customHeight="1">
      <c r="A1680" s="60" t="s">
        <v>1821</v>
      </c>
      <c r="B1680" s="60" t="s">
        <v>2155</v>
      </c>
      <c r="C1680" s="60" t="s">
        <v>1410</v>
      </c>
      <c r="D1680" s="61">
        <v>1.4279999999999999</v>
      </c>
      <c r="E1680" s="62"/>
      <c r="F1680" s="63"/>
      <c r="G1680" s="62"/>
      <c r="H1680" s="63"/>
      <c r="I1680" s="62"/>
      <c r="J1680" s="63"/>
      <c r="K1680" s="62"/>
      <c r="L1680" s="63"/>
      <c r="M1680" s="60" t="s">
        <v>2156</v>
      </c>
      <c r="N1680" s="54" t="s">
        <v>8344</v>
      </c>
      <c r="O1680" s="54" t="s">
        <v>10166</v>
      </c>
      <c r="P1680" s="54" t="s">
        <v>56</v>
      </c>
      <c r="Q1680" s="54" t="s">
        <v>56</v>
      </c>
      <c r="R1680" s="54" t="s">
        <v>55</v>
      </c>
      <c r="AV1680" s="54" t="s">
        <v>47</v>
      </c>
      <c r="AW1680" s="54" t="s">
        <v>10167</v>
      </c>
      <c r="AX1680" s="54" t="s">
        <v>47</v>
      </c>
      <c r="AY1680" s="54" t="s">
        <v>47</v>
      </c>
      <c r="AZ1680" s="54" t="s">
        <v>47</v>
      </c>
    </row>
    <row r="1681" spans="1:52" ht="30" customHeight="1">
      <c r="A1681" s="60" t="s">
        <v>2115</v>
      </c>
      <c r="B1681" s="60" t="s">
        <v>2157</v>
      </c>
      <c r="C1681" s="60" t="s">
        <v>1410</v>
      </c>
      <c r="D1681" s="61">
        <v>0.50039999999999996</v>
      </c>
      <c r="E1681" s="62"/>
      <c r="F1681" s="63"/>
      <c r="G1681" s="62"/>
      <c r="H1681" s="63"/>
      <c r="I1681" s="62"/>
      <c r="J1681" s="63"/>
      <c r="K1681" s="62"/>
      <c r="L1681" s="63"/>
      <c r="M1681" s="60" t="s">
        <v>2158</v>
      </c>
      <c r="N1681" s="54" t="s">
        <v>8344</v>
      </c>
      <c r="O1681" s="54" t="s">
        <v>10168</v>
      </c>
      <c r="P1681" s="54" t="s">
        <v>56</v>
      </c>
      <c r="Q1681" s="54" t="s">
        <v>56</v>
      </c>
      <c r="R1681" s="54" t="s">
        <v>55</v>
      </c>
      <c r="AV1681" s="54" t="s">
        <v>47</v>
      </c>
      <c r="AW1681" s="54" t="s">
        <v>10169</v>
      </c>
      <c r="AX1681" s="54" t="s">
        <v>47</v>
      </c>
      <c r="AY1681" s="54" t="s">
        <v>47</v>
      </c>
      <c r="AZ1681" s="54" t="s">
        <v>47</v>
      </c>
    </row>
    <row r="1682" spans="1:52" ht="30" customHeight="1">
      <c r="A1682" s="60" t="s">
        <v>1827</v>
      </c>
      <c r="B1682" s="60" t="s">
        <v>1828</v>
      </c>
      <c r="C1682" s="60" t="s">
        <v>1410</v>
      </c>
      <c r="D1682" s="61">
        <v>1.8149999999999999</v>
      </c>
      <c r="E1682" s="62"/>
      <c r="F1682" s="63"/>
      <c r="G1682" s="62"/>
      <c r="H1682" s="63"/>
      <c r="I1682" s="62"/>
      <c r="J1682" s="63"/>
      <c r="K1682" s="62"/>
      <c r="L1682" s="63"/>
      <c r="M1682" s="60" t="s">
        <v>1829</v>
      </c>
      <c r="N1682" s="54" t="s">
        <v>8344</v>
      </c>
      <c r="O1682" s="54" t="s">
        <v>8910</v>
      </c>
      <c r="P1682" s="54" t="s">
        <v>55</v>
      </c>
      <c r="Q1682" s="54" t="s">
        <v>56</v>
      </c>
      <c r="R1682" s="54" t="s">
        <v>56</v>
      </c>
      <c r="AV1682" s="54" t="s">
        <v>47</v>
      </c>
      <c r="AW1682" s="54" t="s">
        <v>10170</v>
      </c>
      <c r="AX1682" s="54" t="s">
        <v>47</v>
      </c>
      <c r="AY1682" s="54" t="s">
        <v>47</v>
      </c>
      <c r="AZ1682" s="54" t="s">
        <v>47</v>
      </c>
    </row>
    <row r="1683" spans="1:52" ht="30" customHeight="1">
      <c r="A1683" s="60" t="s">
        <v>2151</v>
      </c>
      <c r="B1683" s="60" t="s">
        <v>47</v>
      </c>
      <c r="C1683" s="60" t="s">
        <v>1410</v>
      </c>
      <c r="D1683" s="61">
        <v>1.4279999999999999</v>
      </c>
      <c r="E1683" s="62"/>
      <c r="F1683" s="63"/>
      <c r="G1683" s="62"/>
      <c r="H1683" s="63"/>
      <c r="I1683" s="62"/>
      <c r="J1683" s="63"/>
      <c r="K1683" s="62"/>
      <c r="L1683" s="63"/>
      <c r="M1683" s="60" t="s">
        <v>2152</v>
      </c>
      <c r="N1683" s="54" t="s">
        <v>8344</v>
      </c>
      <c r="O1683" s="54" t="s">
        <v>10153</v>
      </c>
      <c r="P1683" s="54" t="s">
        <v>56</v>
      </c>
      <c r="Q1683" s="54" t="s">
        <v>56</v>
      </c>
      <c r="R1683" s="54" t="s">
        <v>55</v>
      </c>
      <c r="AV1683" s="54" t="s">
        <v>47</v>
      </c>
      <c r="AW1683" s="54" t="s">
        <v>10171</v>
      </c>
      <c r="AX1683" s="54" t="s">
        <v>47</v>
      </c>
      <c r="AY1683" s="54" t="s">
        <v>47</v>
      </c>
      <c r="AZ1683" s="54" t="s">
        <v>47</v>
      </c>
    </row>
    <row r="1684" spans="1:52" ht="30" customHeight="1">
      <c r="A1684" s="60" t="s">
        <v>1830</v>
      </c>
      <c r="B1684" s="60" t="s">
        <v>1831</v>
      </c>
      <c r="C1684" s="60" t="s">
        <v>71</v>
      </c>
      <c r="D1684" s="61">
        <v>3.9E-2</v>
      </c>
      <c r="E1684" s="62"/>
      <c r="F1684" s="63"/>
      <c r="G1684" s="62"/>
      <c r="H1684" s="63"/>
      <c r="I1684" s="62"/>
      <c r="J1684" s="63"/>
      <c r="K1684" s="62"/>
      <c r="L1684" s="63"/>
      <c r="M1684" s="60" t="s">
        <v>1832</v>
      </c>
      <c r="N1684" s="54" t="s">
        <v>8344</v>
      </c>
      <c r="O1684" s="54" t="s">
        <v>8936</v>
      </c>
      <c r="P1684" s="54" t="s">
        <v>55</v>
      </c>
      <c r="Q1684" s="54" t="s">
        <v>56</v>
      </c>
      <c r="R1684" s="54" t="s">
        <v>56</v>
      </c>
      <c r="AV1684" s="54" t="s">
        <v>47</v>
      </c>
      <c r="AW1684" s="54" t="s">
        <v>10172</v>
      </c>
      <c r="AX1684" s="54" t="s">
        <v>47</v>
      </c>
      <c r="AY1684" s="54" t="s">
        <v>47</v>
      </c>
      <c r="AZ1684" s="54" t="s">
        <v>47</v>
      </c>
    </row>
    <row r="1685" spans="1:52" ht="30" customHeight="1">
      <c r="A1685" s="60" t="s">
        <v>1058</v>
      </c>
      <c r="B1685" s="60" t="s">
        <v>1059</v>
      </c>
      <c r="C1685" s="60" t="s">
        <v>1410</v>
      </c>
      <c r="D1685" s="61">
        <v>-7.9000000000000001E-2</v>
      </c>
      <c r="E1685" s="62"/>
      <c r="F1685" s="63"/>
      <c r="G1685" s="62"/>
      <c r="H1685" s="63"/>
      <c r="I1685" s="62"/>
      <c r="J1685" s="63"/>
      <c r="K1685" s="62"/>
      <c r="L1685" s="63"/>
      <c r="M1685" s="60" t="s">
        <v>1735</v>
      </c>
      <c r="N1685" s="54" t="s">
        <v>8344</v>
      </c>
      <c r="O1685" s="54" t="s">
        <v>9567</v>
      </c>
      <c r="P1685" s="54" t="s">
        <v>56</v>
      </c>
      <c r="Q1685" s="54" t="s">
        <v>56</v>
      </c>
      <c r="R1685" s="54" t="s">
        <v>55</v>
      </c>
      <c r="AV1685" s="54" t="s">
        <v>47</v>
      </c>
      <c r="AW1685" s="54" t="s">
        <v>10173</v>
      </c>
      <c r="AX1685" s="54" t="s">
        <v>47</v>
      </c>
      <c r="AY1685" s="54" t="s">
        <v>47</v>
      </c>
      <c r="AZ1685" s="54" t="s">
        <v>47</v>
      </c>
    </row>
    <row r="1686" spans="1:52" ht="30" customHeight="1">
      <c r="A1686" s="60" t="s">
        <v>1835</v>
      </c>
      <c r="B1686" s="60" t="s">
        <v>1836</v>
      </c>
      <c r="C1686" s="60" t="s">
        <v>71</v>
      </c>
      <c r="D1686" s="61">
        <v>3.9E-2</v>
      </c>
      <c r="E1686" s="62"/>
      <c r="F1686" s="63"/>
      <c r="G1686" s="62"/>
      <c r="H1686" s="63"/>
      <c r="I1686" s="62"/>
      <c r="J1686" s="63"/>
      <c r="K1686" s="62"/>
      <c r="L1686" s="63"/>
      <c r="M1686" s="60" t="s">
        <v>1837</v>
      </c>
      <c r="N1686" s="54" t="s">
        <v>8344</v>
      </c>
      <c r="O1686" s="54" t="s">
        <v>8935</v>
      </c>
      <c r="P1686" s="54" t="s">
        <v>55</v>
      </c>
      <c r="Q1686" s="54" t="s">
        <v>56</v>
      </c>
      <c r="R1686" s="54" t="s">
        <v>56</v>
      </c>
      <c r="AV1686" s="54" t="s">
        <v>47</v>
      </c>
      <c r="AW1686" s="54" t="s">
        <v>10174</v>
      </c>
      <c r="AX1686" s="54" t="s">
        <v>47</v>
      </c>
      <c r="AY1686" s="54" t="s">
        <v>47</v>
      </c>
      <c r="AZ1686" s="54" t="s">
        <v>47</v>
      </c>
    </row>
    <row r="1687" spans="1:52" ht="30" customHeight="1">
      <c r="A1687" s="60" t="s">
        <v>1267</v>
      </c>
      <c r="B1687" s="60" t="s">
        <v>47</v>
      </c>
      <c r="C1687" s="60" t="s">
        <v>47</v>
      </c>
      <c r="D1687" s="61"/>
      <c r="E1687" s="62"/>
      <c r="F1687" s="63"/>
      <c r="G1687" s="62"/>
      <c r="H1687" s="63"/>
      <c r="I1687" s="62"/>
      <c r="J1687" s="63"/>
      <c r="K1687" s="62"/>
      <c r="L1687" s="63"/>
      <c r="M1687" s="60" t="s">
        <v>47</v>
      </c>
      <c r="N1687" s="54" t="s">
        <v>78</v>
      </c>
      <c r="O1687" s="54" t="s">
        <v>78</v>
      </c>
      <c r="P1687" s="54" t="s">
        <v>47</v>
      </c>
      <c r="Q1687" s="54" t="s">
        <v>47</v>
      </c>
      <c r="R1687" s="54" t="s">
        <v>47</v>
      </c>
      <c r="AV1687" s="54" t="s">
        <v>47</v>
      </c>
      <c r="AW1687" s="54" t="s">
        <v>47</v>
      </c>
      <c r="AX1687" s="54" t="s">
        <v>47</v>
      </c>
      <c r="AY1687" s="54" t="s">
        <v>47</v>
      </c>
      <c r="AZ1687" s="54" t="s">
        <v>47</v>
      </c>
    </row>
    <row r="1688" spans="1:52" ht="30" customHeight="1">
      <c r="A1688" s="61"/>
      <c r="B1688" s="61"/>
      <c r="C1688" s="61"/>
      <c r="D1688" s="61"/>
      <c r="E1688" s="62"/>
      <c r="F1688" s="63"/>
      <c r="G1688" s="62"/>
      <c r="H1688" s="63"/>
      <c r="I1688" s="62"/>
      <c r="J1688" s="63"/>
      <c r="K1688" s="62"/>
      <c r="L1688" s="63"/>
      <c r="M1688" s="61"/>
    </row>
    <row r="1689" spans="1:52" ht="30" customHeight="1">
      <c r="A1689" s="55" t="s">
        <v>2159</v>
      </c>
      <c r="B1689" s="56"/>
      <c r="C1689" s="56"/>
      <c r="D1689" s="56"/>
      <c r="E1689" s="57"/>
      <c r="F1689" s="58"/>
      <c r="G1689" s="57"/>
      <c r="H1689" s="58"/>
      <c r="I1689" s="57"/>
      <c r="J1689" s="58"/>
      <c r="K1689" s="57"/>
      <c r="L1689" s="58"/>
      <c r="M1689" s="59"/>
      <c r="N1689" s="54" t="s">
        <v>8346</v>
      </c>
    </row>
    <row r="1690" spans="1:52" ht="30" customHeight="1">
      <c r="A1690" s="60" t="s">
        <v>2100</v>
      </c>
      <c r="B1690" s="60" t="s">
        <v>2160</v>
      </c>
      <c r="C1690" s="60" t="s">
        <v>1410</v>
      </c>
      <c r="D1690" s="61">
        <v>2.4424000000000001</v>
      </c>
      <c r="E1690" s="62"/>
      <c r="F1690" s="63"/>
      <c r="G1690" s="62"/>
      <c r="H1690" s="63"/>
      <c r="I1690" s="62"/>
      <c r="J1690" s="63"/>
      <c r="K1690" s="62"/>
      <c r="L1690" s="63"/>
      <c r="M1690" s="60" t="s">
        <v>2161</v>
      </c>
      <c r="N1690" s="54" t="s">
        <v>8346</v>
      </c>
      <c r="O1690" s="54" t="s">
        <v>10175</v>
      </c>
      <c r="P1690" s="54" t="s">
        <v>56</v>
      </c>
      <c r="Q1690" s="54" t="s">
        <v>56</v>
      </c>
      <c r="R1690" s="54" t="s">
        <v>55</v>
      </c>
      <c r="AV1690" s="54" t="s">
        <v>47</v>
      </c>
      <c r="AW1690" s="54" t="s">
        <v>10176</v>
      </c>
      <c r="AX1690" s="54" t="s">
        <v>47</v>
      </c>
      <c r="AY1690" s="54" t="s">
        <v>47</v>
      </c>
      <c r="AZ1690" s="54" t="s">
        <v>47</v>
      </c>
    </row>
    <row r="1691" spans="1:52" ht="30" customHeight="1">
      <c r="A1691" s="60" t="s">
        <v>2100</v>
      </c>
      <c r="B1691" s="60" t="s">
        <v>2162</v>
      </c>
      <c r="C1691" s="60" t="s">
        <v>1410</v>
      </c>
      <c r="D1691" s="61">
        <v>6.5422000000000002</v>
      </c>
      <c r="E1691" s="62"/>
      <c r="F1691" s="63"/>
      <c r="G1691" s="62"/>
      <c r="H1691" s="63"/>
      <c r="I1691" s="62"/>
      <c r="J1691" s="63"/>
      <c r="K1691" s="62"/>
      <c r="L1691" s="63"/>
      <c r="M1691" s="60" t="s">
        <v>2163</v>
      </c>
      <c r="N1691" s="54" t="s">
        <v>8346</v>
      </c>
      <c r="O1691" s="54" t="s">
        <v>10177</v>
      </c>
      <c r="P1691" s="54" t="s">
        <v>56</v>
      </c>
      <c r="Q1691" s="54" t="s">
        <v>56</v>
      </c>
      <c r="R1691" s="54" t="s">
        <v>55</v>
      </c>
      <c r="AV1691" s="54" t="s">
        <v>47</v>
      </c>
      <c r="AW1691" s="54" t="s">
        <v>10178</v>
      </c>
      <c r="AX1691" s="54" t="s">
        <v>47</v>
      </c>
      <c r="AY1691" s="54" t="s">
        <v>47</v>
      </c>
      <c r="AZ1691" s="54" t="s">
        <v>47</v>
      </c>
    </row>
    <row r="1692" spans="1:52" ht="30" customHeight="1">
      <c r="A1692" s="60" t="s">
        <v>2115</v>
      </c>
      <c r="B1692" s="60" t="s">
        <v>2157</v>
      </c>
      <c r="C1692" s="60" t="s">
        <v>1410</v>
      </c>
      <c r="D1692" s="61">
        <v>1.0007999999999999</v>
      </c>
      <c r="E1692" s="62"/>
      <c r="F1692" s="63"/>
      <c r="G1692" s="62"/>
      <c r="H1692" s="63"/>
      <c r="I1692" s="62"/>
      <c r="J1692" s="63"/>
      <c r="K1692" s="62"/>
      <c r="L1692" s="63"/>
      <c r="M1692" s="60" t="s">
        <v>2158</v>
      </c>
      <c r="N1692" s="54" t="s">
        <v>8346</v>
      </c>
      <c r="O1692" s="54" t="s">
        <v>10168</v>
      </c>
      <c r="P1692" s="54" t="s">
        <v>56</v>
      </c>
      <c r="Q1692" s="54" t="s">
        <v>56</v>
      </c>
      <c r="R1692" s="54" t="s">
        <v>55</v>
      </c>
      <c r="AV1692" s="54" t="s">
        <v>47</v>
      </c>
      <c r="AW1692" s="54" t="s">
        <v>10179</v>
      </c>
      <c r="AX1692" s="54" t="s">
        <v>47</v>
      </c>
      <c r="AY1692" s="54" t="s">
        <v>47</v>
      </c>
      <c r="AZ1692" s="54" t="s">
        <v>47</v>
      </c>
    </row>
    <row r="1693" spans="1:52" ht="30" customHeight="1">
      <c r="A1693" s="60" t="s">
        <v>1827</v>
      </c>
      <c r="B1693" s="60" t="s">
        <v>2071</v>
      </c>
      <c r="C1693" s="60" t="s">
        <v>1410</v>
      </c>
      <c r="D1693" s="61">
        <v>8.1678999999999995</v>
      </c>
      <c r="E1693" s="62"/>
      <c r="F1693" s="63"/>
      <c r="G1693" s="62"/>
      <c r="H1693" s="63"/>
      <c r="I1693" s="62"/>
      <c r="J1693" s="63"/>
      <c r="K1693" s="62"/>
      <c r="L1693" s="63"/>
      <c r="M1693" s="60" t="s">
        <v>2072</v>
      </c>
      <c r="N1693" s="54" t="s">
        <v>8346</v>
      </c>
      <c r="O1693" s="54" t="s">
        <v>8911</v>
      </c>
      <c r="P1693" s="54" t="s">
        <v>55</v>
      </c>
      <c r="Q1693" s="54" t="s">
        <v>56</v>
      </c>
      <c r="R1693" s="54" t="s">
        <v>56</v>
      </c>
      <c r="AV1693" s="54" t="s">
        <v>47</v>
      </c>
      <c r="AW1693" s="54" t="s">
        <v>10180</v>
      </c>
      <c r="AX1693" s="54" t="s">
        <v>47</v>
      </c>
      <c r="AY1693" s="54" t="s">
        <v>47</v>
      </c>
      <c r="AZ1693" s="54" t="s">
        <v>47</v>
      </c>
    </row>
    <row r="1694" spans="1:52" ht="30" customHeight="1">
      <c r="A1694" s="60" t="s">
        <v>1827</v>
      </c>
      <c r="B1694" s="60" t="s">
        <v>1828</v>
      </c>
      <c r="C1694" s="60" t="s">
        <v>1410</v>
      </c>
      <c r="D1694" s="61">
        <v>0.91</v>
      </c>
      <c r="E1694" s="62"/>
      <c r="F1694" s="63"/>
      <c r="G1694" s="62"/>
      <c r="H1694" s="63"/>
      <c r="I1694" s="62"/>
      <c r="J1694" s="63"/>
      <c r="K1694" s="62"/>
      <c r="L1694" s="63"/>
      <c r="M1694" s="60" t="s">
        <v>1829</v>
      </c>
      <c r="N1694" s="54" t="s">
        <v>8346</v>
      </c>
      <c r="O1694" s="54" t="s">
        <v>8910</v>
      </c>
      <c r="P1694" s="54" t="s">
        <v>55</v>
      </c>
      <c r="Q1694" s="54" t="s">
        <v>56</v>
      </c>
      <c r="R1694" s="54" t="s">
        <v>56</v>
      </c>
      <c r="AV1694" s="54" t="s">
        <v>47</v>
      </c>
      <c r="AW1694" s="54" t="s">
        <v>10181</v>
      </c>
      <c r="AX1694" s="54" t="s">
        <v>47</v>
      </c>
      <c r="AY1694" s="54" t="s">
        <v>47</v>
      </c>
      <c r="AZ1694" s="54" t="s">
        <v>47</v>
      </c>
    </row>
    <row r="1695" spans="1:52" ht="30" customHeight="1">
      <c r="A1695" s="60" t="s">
        <v>1830</v>
      </c>
      <c r="B1695" s="60" t="s">
        <v>1831</v>
      </c>
      <c r="C1695" s="60" t="s">
        <v>71</v>
      </c>
      <c r="D1695" s="61">
        <v>7.6999999999999999E-2</v>
      </c>
      <c r="E1695" s="62"/>
      <c r="F1695" s="63"/>
      <c r="G1695" s="62"/>
      <c r="H1695" s="63"/>
      <c r="I1695" s="62"/>
      <c r="J1695" s="63"/>
      <c r="K1695" s="62"/>
      <c r="L1695" s="63"/>
      <c r="M1695" s="60" t="s">
        <v>1832</v>
      </c>
      <c r="N1695" s="54" t="s">
        <v>8346</v>
      </c>
      <c r="O1695" s="54" t="s">
        <v>8936</v>
      </c>
      <c r="P1695" s="54" t="s">
        <v>55</v>
      </c>
      <c r="Q1695" s="54" t="s">
        <v>56</v>
      </c>
      <c r="R1695" s="54" t="s">
        <v>56</v>
      </c>
      <c r="AV1695" s="54" t="s">
        <v>47</v>
      </c>
      <c r="AW1695" s="54" t="s">
        <v>10182</v>
      </c>
      <c r="AX1695" s="54" t="s">
        <v>47</v>
      </c>
      <c r="AY1695" s="54" t="s">
        <v>47</v>
      </c>
      <c r="AZ1695" s="54" t="s">
        <v>47</v>
      </c>
    </row>
    <row r="1696" spans="1:52" ht="30" customHeight="1">
      <c r="A1696" s="60" t="s">
        <v>1058</v>
      </c>
      <c r="B1696" s="60" t="s">
        <v>2073</v>
      </c>
      <c r="C1696" s="60" t="s">
        <v>1410</v>
      </c>
      <c r="D1696" s="61">
        <v>-0.57099999999999995</v>
      </c>
      <c r="E1696" s="62"/>
      <c r="F1696" s="63"/>
      <c r="G1696" s="62"/>
      <c r="H1696" s="63"/>
      <c r="I1696" s="62"/>
      <c r="J1696" s="63"/>
      <c r="K1696" s="62"/>
      <c r="L1696" s="63"/>
      <c r="M1696" s="60" t="s">
        <v>2074</v>
      </c>
      <c r="N1696" s="54" t="s">
        <v>8346</v>
      </c>
      <c r="O1696" s="54" t="s">
        <v>9985</v>
      </c>
      <c r="P1696" s="54" t="s">
        <v>56</v>
      </c>
      <c r="Q1696" s="54" t="s">
        <v>56</v>
      </c>
      <c r="R1696" s="54" t="s">
        <v>55</v>
      </c>
      <c r="AV1696" s="54" t="s">
        <v>47</v>
      </c>
      <c r="AW1696" s="54" t="s">
        <v>10183</v>
      </c>
      <c r="AX1696" s="54" t="s">
        <v>47</v>
      </c>
      <c r="AY1696" s="54" t="s">
        <v>47</v>
      </c>
      <c r="AZ1696" s="54" t="s">
        <v>47</v>
      </c>
    </row>
    <row r="1697" spans="1:52" ht="30" customHeight="1">
      <c r="A1697" s="60" t="s">
        <v>1058</v>
      </c>
      <c r="B1697" s="60" t="s">
        <v>1059</v>
      </c>
      <c r="C1697" s="60" t="s">
        <v>1410</v>
      </c>
      <c r="D1697" s="61">
        <v>-6.4000000000000001E-2</v>
      </c>
      <c r="E1697" s="62"/>
      <c r="F1697" s="63"/>
      <c r="G1697" s="62"/>
      <c r="H1697" s="63"/>
      <c r="I1697" s="62"/>
      <c r="J1697" s="63"/>
      <c r="K1697" s="62"/>
      <c r="L1697" s="63"/>
      <c r="M1697" s="60" t="s">
        <v>1735</v>
      </c>
      <c r="N1697" s="54" t="s">
        <v>8346</v>
      </c>
      <c r="O1697" s="54" t="s">
        <v>9567</v>
      </c>
      <c r="P1697" s="54" t="s">
        <v>56</v>
      </c>
      <c r="Q1697" s="54" t="s">
        <v>56</v>
      </c>
      <c r="R1697" s="54" t="s">
        <v>55</v>
      </c>
      <c r="AV1697" s="54" t="s">
        <v>47</v>
      </c>
      <c r="AW1697" s="54" t="s">
        <v>10184</v>
      </c>
      <c r="AX1697" s="54" t="s">
        <v>47</v>
      </c>
      <c r="AY1697" s="54" t="s">
        <v>47</v>
      </c>
      <c r="AZ1697" s="54" t="s">
        <v>47</v>
      </c>
    </row>
    <row r="1698" spans="1:52" ht="30" customHeight="1">
      <c r="A1698" s="60" t="s">
        <v>1835</v>
      </c>
      <c r="B1698" s="60" t="s">
        <v>1836</v>
      </c>
      <c r="C1698" s="60" t="s">
        <v>71</v>
      </c>
      <c r="D1698" s="61">
        <v>7.6999999999999999E-2</v>
      </c>
      <c r="E1698" s="62"/>
      <c r="F1698" s="63"/>
      <c r="G1698" s="62"/>
      <c r="H1698" s="63"/>
      <c r="I1698" s="62"/>
      <c r="J1698" s="63"/>
      <c r="K1698" s="62"/>
      <c r="L1698" s="63"/>
      <c r="M1698" s="60" t="s">
        <v>1837</v>
      </c>
      <c r="N1698" s="54" t="s">
        <v>8346</v>
      </c>
      <c r="O1698" s="54" t="s">
        <v>8935</v>
      </c>
      <c r="P1698" s="54" t="s">
        <v>55</v>
      </c>
      <c r="Q1698" s="54" t="s">
        <v>56</v>
      </c>
      <c r="R1698" s="54" t="s">
        <v>56</v>
      </c>
      <c r="AV1698" s="54" t="s">
        <v>47</v>
      </c>
      <c r="AW1698" s="54" t="s">
        <v>10185</v>
      </c>
      <c r="AX1698" s="54" t="s">
        <v>47</v>
      </c>
      <c r="AY1698" s="54" t="s">
        <v>47</v>
      </c>
      <c r="AZ1698" s="54" t="s">
        <v>47</v>
      </c>
    </row>
    <row r="1699" spans="1:52" ht="30" customHeight="1">
      <c r="A1699" s="60" t="s">
        <v>1267</v>
      </c>
      <c r="B1699" s="60" t="s">
        <v>47</v>
      </c>
      <c r="C1699" s="60" t="s">
        <v>47</v>
      </c>
      <c r="D1699" s="61"/>
      <c r="E1699" s="62"/>
      <c r="F1699" s="63"/>
      <c r="G1699" s="62"/>
      <c r="H1699" s="63"/>
      <c r="I1699" s="62"/>
      <c r="J1699" s="63"/>
      <c r="K1699" s="62"/>
      <c r="L1699" s="63"/>
      <c r="M1699" s="60" t="s">
        <v>47</v>
      </c>
      <c r="N1699" s="54" t="s">
        <v>78</v>
      </c>
      <c r="O1699" s="54" t="s">
        <v>78</v>
      </c>
      <c r="P1699" s="54" t="s">
        <v>47</v>
      </c>
      <c r="Q1699" s="54" t="s">
        <v>47</v>
      </c>
      <c r="R1699" s="54" t="s">
        <v>47</v>
      </c>
      <c r="AV1699" s="54" t="s">
        <v>47</v>
      </c>
      <c r="AW1699" s="54" t="s">
        <v>47</v>
      </c>
      <c r="AX1699" s="54" t="s">
        <v>47</v>
      </c>
      <c r="AY1699" s="54" t="s">
        <v>47</v>
      </c>
      <c r="AZ1699" s="54" t="s">
        <v>47</v>
      </c>
    </row>
    <row r="1700" spans="1:52" ht="30" customHeight="1">
      <c r="A1700" s="61"/>
      <c r="B1700" s="61"/>
      <c r="C1700" s="61"/>
      <c r="D1700" s="61"/>
      <c r="E1700" s="62"/>
      <c r="F1700" s="63"/>
      <c r="G1700" s="62"/>
      <c r="H1700" s="63"/>
      <c r="I1700" s="62"/>
      <c r="J1700" s="63"/>
      <c r="K1700" s="62"/>
      <c r="L1700" s="63"/>
      <c r="M1700" s="61"/>
    </row>
    <row r="1701" spans="1:52" ht="30" customHeight="1">
      <c r="A1701" s="55" t="s">
        <v>2164</v>
      </c>
      <c r="B1701" s="56"/>
      <c r="C1701" s="56"/>
      <c r="D1701" s="56"/>
      <c r="E1701" s="57"/>
      <c r="F1701" s="58"/>
      <c r="G1701" s="57"/>
      <c r="H1701" s="58"/>
      <c r="I1701" s="57"/>
      <c r="J1701" s="58"/>
      <c r="K1701" s="57"/>
      <c r="L1701" s="58"/>
      <c r="M1701" s="59"/>
      <c r="N1701" s="54" t="s">
        <v>8348</v>
      </c>
    </row>
    <row r="1702" spans="1:52" ht="30" customHeight="1">
      <c r="A1702" s="60" t="s">
        <v>2146</v>
      </c>
      <c r="B1702" s="60" t="s">
        <v>2165</v>
      </c>
      <c r="C1702" s="60" t="s">
        <v>71</v>
      </c>
      <c r="D1702" s="61">
        <v>0.2</v>
      </c>
      <c r="E1702" s="62"/>
      <c r="F1702" s="63"/>
      <c r="G1702" s="62"/>
      <c r="H1702" s="63"/>
      <c r="I1702" s="62"/>
      <c r="J1702" s="63"/>
      <c r="K1702" s="62"/>
      <c r="L1702" s="63"/>
      <c r="M1702" s="60" t="s">
        <v>2166</v>
      </c>
      <c r="N1702" s="54" t="s">
        <v>8348</v>
      </c>
      <c r="O1702" s="54" t="s">
        <v>10186</v>
      </c>
      <c r="P1702" s="54" t="s">
        <v>56</v>
      </c>
      <c r="Q1702" s="54" t="s">
        <v>56</v>
      </c>
      <c r="R1702" s="54" t="s">
        <v>55</v>
      </c>
      <c r="AV1702" s="54" t="s">
        <v>47</v>
      </c>
      <c r="AW1702" s="54" t="s">
        <v>10187</v>
      </c>
      <c r="AX1702" s="54" t="s">
        <v>47</v>
      </c>
      <c r="AY1702" s="54" t="s">
        <v>47</v>
      </c>
      <c r="AZ1702" s="54" t="s">
        <v>47</v>
      </c>
    </row>
    <row r="1703" spans="1:52" ht="30" customHeight="1">
      <c r="A1703" s="60" t="s">
        <v>1821</v>
      </c>
      <c r="B1703" s="60" t="s">
        <v>2140</v>
      </c>
      <c r="C1703" s="60" t="s">
        <v>1410</v>
      </c>
      <c r="D1703" s="61">
        <v>2.3519999999999999</v>
      </c>
      <c r="E1703" s="62"/>
      <c r="F1703" s="63"/>
      <c r="G1703" s="62"/>
      <c r="H1703" s="63"/>
      <c r="I1703" s="62"/>
      <c r="J1703" s="63"/>
      <c r="K1703" s="62"/>
      <c r="L1703" s="63"/>
      <c r="M1703" s="60" t="s">
        <v>2141</v>
      </c>
      <c r="N1703" s="54" t="s">
        <v>8348</v>
      </c>
      <c r="O1703" s="54" t="s">
        <v>10127</v>
      </c>
      <c r="P1703" s="54" t="s">
        <v>56</v>
      </c>
      <c r="Q1703" s="54" t="s">
        <v>56</v>
      </c>
      <c r="R1703" s="54" t="s">
        <v>55</v>
      </c>
      <c r="AV1703" s="54" t="s">
        <v>47</v>
      </c>
      <c r="AW1703" s="54" t="s">
        <v>10188</v>
      </c>
      <c r="AX1703" s="54" t="s">
        <v>47</v>
      </c>
      <c r="AY1703" s="54" t="s">
        <v>47</v>
      </c>
      <c r="AZ1703" s="54" t="s">
        <v>47</v>
      </c>
    </row>
    <row r="1704" spans="1:52" ht="30" customHeight="1">
      <c r="A1704" s="60" t="s">
        <v>2115</v>
      </c>
      <c r="B1704" s="60" t="s">
        <v>2149</v>
      </c>
      <c r="C1704" s="60" t="s">
        <v>1410</v>
      </c>
      <c r="D1704" s="61">
        <v>3.1086</v>
      </c>
      <c r="E1704" s="62"/>
      <c r="F1704" s="63"/>
      <c r="G1704" s="62"/>
      <c r="H1704" s="63"/>
      <c r="I1704" s="62"/>
      <c r="J1704" s="63"/>
      <c r="K1704" s="62"/>
      <c r="L1704" s="63"/>
      <c r="M1704" s="60" t="s">
        <v>2150</v>
      </c>
      <c r="N1704" s="54" t="s">
        <v>8348</v>
      </c>
      <c r="O1704" s="54" t="s">
        <v>10150</v>
      </c>
      <c r="P1704" s="54" t="s">
        <v>56</v>
      </c>
      <c r="Q1704" s="54" t="s">
        <v>56</v>
      </c>
      <c r="R1704" s="54" t="s">
        <v>55</v>
      </c>
      <c r="AV1704" s="54" t="s">
        <v>47</v>
      </c>
      <c r="AW1704" s="54" t="s">
        <v>10189</v>
      </c>
      <c r="AX1704" s="54" t="s">
        <v>47</v>
      </c>
      <c r="AY1704" s="54" t="s">
        <v>47</v>
      </c>
      <c r="AZ1704" s="54" t="s">
        <v>47</v>
      </c>
    </row>
    <row r="1705" spans="1:52" ht="30" customHeight="1">
      <c r="A1705" s="60" t="s">
        <v>2115</v>
      </c>
      <c r="B1705" s="60" t="s">
        <v>2157</v>
      </c>
      <c r="C1705" s="60" t="s">
        <v>1410</v>
      </c>
      <c r="D1705" s="61">
        <v>1.0007999999999999</v>
      </c>
      <c r="E1705" s="62"/>
      <c r="F1705" s="63"/>
      <c r="G1705" s="62"/>
      <c r="H1705" s="63"/>
      <c r="I1705" s="62"/>
      <c r="J1705" s="63"/>
      <c r="K1705" s="62"/>
      <c r="L1705" s="63"/>
      <c r="M1705" s="60" t="s">
        <v>2158</v>
      </c>
      <c r="N1705" s="54" t="s">
        <v>8348</v>
      </c>
      <c r="O1705" s="54" t="s">
        <v>10168</v>
      </c>
      <c r="P1705" s="54" t="s">
        <v>56</v>
      </c>
      <c r="Q1705" s="54" t="s">
        <v>56</v>
      </c>
      <c r="R1705" s="54" t="s">
        <v>55</v>
      </c>
      <c r="AV1705" s="54" t="s">
        <v>47</v>
      </c>
      <c r="AW1705" s="54" t="s">
        <v>10190</v>
      </c>
      <c r="AX1705" s="54" t="s">
        <v>47</v>
      </c>
      <c r="AY1705" s="54" t="s">
        <v>47</v>
      </c>
      <c r="AZ1705" s="54" t="s">
        <v>47</v>
      </c>
    </row>
    <row r="1706" spans="1:52" ht="30" customHeight="1">
      <c r="A1706" s="60" t="s">
        <v>1827</v>
      </c>
      <c r="B1706" s="60" t="s">
        <v>1828</v>
      </c>
      <c r="C1706" s="60" t="s">
        <v>1410</v>
      </c>
      <c r="D1706" s="61">
        <v>5.976</v>
      </c>
      <c r="E1706" s="62"/>
      <c r="F1706" s="63"/>
      <c r="G1706" s="62"/>
      <c r="H1706" s="63"/>
      <c r="I1706" s="62"/>
      <c r="J1706" s="63"/>
      <c r="K1706" s="62"/>
      <c r="L1706" s="63"/>
      <c r="M1706" s="60" t="s">
        <v>1829</v>
      </c>
      <c r="N1706" s="54" t="s">
        <v>8348</v>
      </c>
      <c r="O1706" s="54" t="s">
        <v>8910</v>
      </c>
      <c r="P1706" s="54" t="s">
        <v>55</v>
      </c>
      <c r="Q1706" s="54" t="s">
        <v>56</v>
      </c>
      <c r="R1706" s="54" t="s">
        <v>56</v>
      </c>
      <c r="AV1706" s="54" t="s">
        <v>47</v>
      </c>
      <c r="AW1706" s="54" t="s">
        <v>10191</v>
      </c>
      <c r="AX1706" s="54" t="s">
        <v>47</v>
      </c>
      <c r="AY1706" s="54" t="s">
        <v>47</v>
      </c>
      <c r="AZ1706" s="54" t="s">
        <v>47</v>
      </c>
    </row>
    <row r="1707" spans="1:52" ht="30" customHeight="1">
      <c r="A1707" s="60" t="s">
        <v>2151</v>
      </c>
      <c r="B1707" s="60" t="s">
        <v>47</v>
      </c>
      <c r="C1707" s="60" t="s">
        <v>1410</v>
      </c>
      <c r="D1707" s="61">
        <v>2.3519999999999999</v>
      </c>
      <c r="E1707" s="62"/>
      <c r="F1707" s="63"/>
      <c r="G1707" s="62"/>
      <c r="H1707" s="63"/>
      <c r="I1707" s="62"/>
      <c r="J1707" s="63"/>
      <c r="K1707" s="62"/>
      <c r="L1707" s="63"/>
      <c r="M1707" s="60" t="s">
        <v>2152</v>
      </c>
      <c r="N1707" s="54" t="s">
        <v>8348</v>
      </c>
      <c r="O1707" s="54" t="s">
        <v>10153</v>
      </c>
      <c r="P1707" s="54" t="s">
        <v>56</v>
      </c>
      <c r="Q1707" s="54" t="s">
        <v>56</v>
      </c>
      <c r="R1707" s="54" t="s">
        <v>55</v>
      </c>
      <c r="AV1707" s="54" t="s">
        <v>47</v>
      </c>
      <c r="AW1707" s="54" t="s">
        <v>10192</v>
      </c>
      <c r="AX1707" s="54" t="s">
        <v>47</v>
      </c>
      <c r="AY1707" s="54" t="s">
        <v>47</v>
      </c>
      <c r="AZ1707" s="54" t="s">
        <v>47</v>
      </c>
    </row>
    <row r="1708" spans="1:52" ht="30" customHeight="1">
      <c r="A1708" s="60" t="s">
        <v>1830</v>
      </c>
      <c r="B1708" s="60" t="s">
        <v>1831</v>
      </c>
      <c r="C1708" s="60" t="s">
        <v>71</v>
      </c>
      <c r="D1708" s="61">
        <v>0.39700000000000002</v>
      </c>
      <c r="E1708" s="62"/>
      <c r="F1708" s="63"/>
      <c r="G1708" s="62"/>
      <c r="H1708" s="63"/>
      <c r="I1708" s="62"/>
      <c r="J1708" s="63"/>
      <c r="K1708" s="62"/>
      <c r="L1708" s="63"/>
      <c r="M1708" s="60" t="s">
        <v>1832</v>
      </c>
      <c r="N1708" s="54" t="s">
        <v>8348</v>
      </c>
      <c r="O1708" s="54" t="s">
        <v>8936</v>
      </c>
      <c r="P1708" s="54" t="s">
        <v>55</v>
      </c>
      <c r="Q1708" s="54" t="s">
        <v>56</v>
      </c>
      <c r="R1708" s="54" t="s">
        <v>56</v>
      </c>
      <c r="AV1708" s="54" t="s">
        <v>47</v>
      </c>
      <c r="AW1708" s="54" t="s">
        <v>10193</v>
      </c>
      <c r="AX1708" s="54" t="s">
        <v>47</v>
      </c>
      <c r="AY1708" s="54" t="s">
        <v>47</v>
      </c>
      <c r="AZ1708" s="54" t="s">
        <v>47</v>
      </c>
    </row>
    <row r="1709" spans="1:52" ht="30" customHeight="1">
      <c r="A1709" s="60" t="s">
        <v>1833</v>
      </c>
      <c r="B1709" s="60" t="s">
        <v>942</v>
      </c>
      <c r="C1709" s="60" t="s">
        <v>71</v>
      </c>
      <c r="D1709" s="61">
        <v>0.06</v>
      </c>
      <c r="E1709" s="62"/>
      <c r="F1709" s="63"/>
      <c r="G1709" s="62"/>
      <c r="H1709" s="63"/>
      <c r="I1709" s="62"/>
      <c r="J1709" s="63"/>
      <c r="K1709" s="62"/>
      <c r="L1709" s="63"/>
      <c r="M1709" s="60" t="s">
        <v>1834</v>
      </c>
      <c r="N1709" s="54" t="s">
        <v>8348</v>
      </c>
      <c r="O1709" s="54" t="s">
        <v>8940</v>
      </c>
      <c r="P1709" s="54" t="s">
        <v>55</v>
      </c>
      <c r="Q1709" s="54" t="s">
        <v>56</v>
      </c>
      <c r="R1709" s="54" t="s">
        <v>56</v>
      </c>
      <c r="AV1709" s="54" t="s">
        <v>47</v>
      </c>
      <c r="AW1709" s="54" t="s">
        <v>10194</v>
      </c>
      <c r="AX1709" s="54" t="s">
        <v>47</v>
      </c>
      <c r="AY1709" s="54" t="s">
        <v>47</v>
      </c>
      <c r="AZ1709" s="54" t="s">
        <v>47</v>
      </c>
    </row>
    <row r="1710" spans="1:52" ht="30" customHeight="1">
      <c r="A1710" s="60" t="s">
        <v>1058</v>
      </c>
      <c r="B1710" s="60" t="s">
        <v>1059</v>
      </c>
      <c r="C1710" s="60" t="s">
        <v>1410</v>
      </c>
      <c r="D1710" s="61">
        <v>-0.34</v>
      </c>
      <c r="E1710" s="62"/>
      <c r="F1710" s="63"/>
      <c r="G1710" s="62"/>
      <c r="H1710" s="63"/>
      <c r="I1710" s="62"/>
      <c r="J1710" s="63"/>
      <c r="K1710" s="62"/>
      <c r="L1710" s="63"/>
      <c r="M1710" s="60" t="s">
        <v>1735</v>
      </c>
      <c r="N1710" s="54" t="s">
        <v>8348</v>
      </c>
      <c r="O1710" s="54" t="s">
        <v>9567</v>
      </c>
      <c r="P1710" s="54" t="s">
        <v>56</v>
      </c>
      <c r="Q1710" s="54" t="s">
        <v>56</v>
      </c>
      <c r="R1710" s="54" t="s">
        <v>55</v>
      </c>
      <c r="AV1710" s="54" t="s">
        <v>47</v>
      </c>
      <c r="AW1710" s="54" t="s">
        <v>10195</v>
      </c>
      <c r="AX1710" s="54" t="s">
        <v>47</v>
      </c>
      <c r="AY1710" s="54" t="s">
        <v>47</v>
      </c>
      <c r="AZ1710" s="54" t="s">
        <v>47</v>
      </c>
    </row>
    <row r="1711" spans="1:52" ht="30" customHeight="1">
      <c r="A1711" s="60" t="s">
        <v>1835</v>
      </c>
      <c r="B1711" s="60" t="s">
        <v>1836</v>
      </c>
      <c r="C1711" s="60" t="s">
        <v>71</v>
      </c>
      <c r="D1711" s="61">
        <v>0.39700000000000002</v>
      </c>
      <c r="E1711" s="62"/>
      <c r="F1711" s="63"/>
      <c r="G1711" s="62"/>
      <c r="H1711" s="63"/>
      <c r="I1711" s="62"/>
      <c r="J1711" s="63"/>
      <c r="K1711" s="62"/>
      <c r="L1711" s="63"/>
      <c r="M1711" s="60" t="s">
        <v>1837</v>
      </c>
      <c r="N1711" s="54" t="s">
        <v>8348</v>
      </c>
      <c r="O1711" s="54" t="s">
        <v>8935</v>
      </c>
      <c r="P1711" s="54" t="s">
        <v>55</v>
      </c>
      <c r="Q1711" s="54" t="s">
        <v>56</v>
      </c>
      <c r="R1711" s="54" t="s">
        <v>56</v>
      </c>
      <c r="AV1711" s="54" t="s">
        <v>47</v>
      </c>
      <c r="AW1711" s="54" t="s">
        <v>10196</v>
      </c>
      <c r="AX1711" s="54" t="s">
        <v>47</v>
      </c>
      <c r="AY1711" s="54" t="s">
        <v>47</v>
      </c>
      <c r="AZ1711" s="54" t="s">
        <v>47</v>
      </c>
    </row>
    <row r="1712" spans="1:52" ht="30" customHeight="1">
      <c r="A1712" s="60" t="s">
        <v>1838</v>
      </c>
      <c r="B1712" s="60" t="s">
        <v>1839</v>
      </c>
      <c r="C1712" s="60" t="s">
        <v>71</v>
      </c>
      <c r="D1712" s="61">
        <v>0.06</v>
      </c>
      <c r="E1712" s="62"/>
      <c r="F1712" s="63"/>
      <c r="G1712" s="62"/>
      <c r="H1712" s="63"/>
      <c r="I1712" s="62"/>
      <c r="J1712" s="63"/>
      <c r="K1712" s="62"/>
      <c r="L1712" s="63"/>
      <c r="M1712" s="60" t="s">
        <v>1840</v>
      </c>
      <c r="N1712" s="54" t="s">
        <v>8348</v>
      </c>
      <c r="O1712" s="54" t="s">
        <v>8939</v>
      </c>
      <c r="P1712" s="54" t="s">
        <v>55</v>
      </c>
      <c r="Q1712" s="54" t="s">
        <v>56</v>
      </c>
      <c r="R1712" s="54" t="s">
        <v>56</v>
      </c>
      <c r="AV1712" s="54" t="s">
        <v>47</v>
      </c>
      <c r="AW1712" s="54" t="s">
        <v>10197</v>
      </c>
      <c r="AX1712" s="54" t="s">
        <v>47</v>
      </c>
      <c r="AY1712" s="54" t="s">
        <v>47</v>
      </c>
      <c r="AZ1712" s="54" t="s">
        <v>47</v>
      </c>
    </row>
    <row r="1713" spans="1:52" ht="30" customHeight="1">
      <c r="A1713" s="60" t="s">
        <v>1267</v>
      </c>
      <c r="B1713" s="60" t="s">
        <v>47</v>
      </c>
      <c r="C1713" s="60" t="s">
        <v>47</v>
      </c>
      <c r="D1713" s="61"/>
      <c r="E1713" s="62"/>
      <c r="F1713" s="63"/>
      <c r="G1713" s="62"/>
      <c r="H1713" s="63"/>
      <c r="I1713" s="62"/>
      <c r="J1713" s="63"/>
      <c r="K1713" s="62"/>
      <c r="L1713" s="63"/>
      <c r="M1713" s="60" t="s">
        <v>47</v>
      </c>
      <c r="N1713" s="54" t="s">
        <v>78</v>
      </c>
      <c r="O1713" s="54" t="s">
        <v>78</v>
      </c>
      <c r="P1713" s="54" t="s">
        <v>47</v>
      </c>
      <c r="Q1713" s="54" t="s">
        <v>47</v>
      </c>
      <c r="R1713" s="54" t="s">
        <v>47</v>
      </c>
      <c r="AV1713" s="54" t="s">
        <v>47</v>
      </c>
      <c r="AW1713" s="54" t="s">
        <v>47</v>
      </c>
      <c r="AX1713" s="54" t="s">
        <v>47</v>
      </c>
      <c r="AY1713" s="54" t="s">
        <v>47</v>
      </c>
      <c r="AZ1713" s="54" t="s">
        <v>47</v>
      </c>
    </row>
    <row r="1714" spans="1:52" ht="30" customHeight="1">
      <c r="A1714" s="61"/>
      <c r="B1714" s="61"/>
      <c r="C1714" s="61"/>
      <c r="D1714" s="61"/>
      <c r="E1714" s="62"/>
      <c r="F1714" s="63"/>
      <c r="G1714" s="62"/>
      <c r="H1714" s="63"/>
      <c r="I1714" s="62"/>
      <c r="J1714" s="63"/>
      <c r="K1714" s="62"/>
      <c r="L1714" s="63"/>
      <c r="M1714" s="61"/>
    </row>
    <row r="1715" spans="1:52" ht="30" customHeight="1">
      <c r="A1715" s="55" t="s">
        <v>2167</v>
      </c>
      <c r="B1715" s="56"/>
      <c r="C1715" s="56"/>
      <c r="D1715" s="56"/>
      <c r="E1715" s="57"/>
      <c r="F1715" s="58"/>
      <c r="G1715" s="57"/>
      <c r="H1715" s="58"/>
      <c r="I1715" s="57"/>
      <c r="J1715" s="58"/>
      <c r="K1715" s="57"/>
      <c r="L1715" s="58"/>
      <c r="M1715" s="59"/>
      <c r="N1715" s="54" t="s">
        <v>8350</v>
      </c>
    </row>
    <row r="1716" spans="1:52" ht="30" customHeight="1">
      <c r="A1716" s="60" t="s">
        <v>2168</v>
      </c>
      <c r="B1716" s="60" t="s">
        <v>2169</v>
      </c>
      <c r="C1716" s="60" t="s">
        <v>53</v>
      </c>
      <c r="D1716" s="61">
        <v>1</v>
      </c>
      <c r="E1716" s="62"/>
      <c r="F1716" s="63"/>
      <c r="G1716" s="62"/>
      <c r="H1716" s="63"/>
      <c r="I1716" s="62"/>
      <c r="J1716" s="63"/>
      <c r="K1716" s="62"/>
      <c r="L1716" s="63"/>
      <c r="M1716" s="60" t="s">
        <v>2170</v>
      </c>
      <c r="N1716" s="54" t="s">
        <v>8350</v>
      </c>
      <c r="O1716" s="54" t="s">
        <v>10198</v>
      </c>
      <c r="P1716" s="54" t="s">
        <v>56</v>
      </c>
      <c r="Q1716" s="54" t="s">
        <v>56</v>
      </c>
      <c r="R1716" s="54" t="s">
        <v>55</v>
      </c>
      <c r="AV1716" s="54" t="s">
        <v>47</v>
      </c>
      <c r="AW1716" s="54" t="s">
        <v>10199</v>
      </c>
      <c r="AX1716" s="54" t="s">
        <v>47</v>
      </c>
      <c r="AY1716" s="54" t="s">
        <v>47</v>
      </c>
      <c r="AZ1716" s="54" t="s">
        <v>47</v>
      </c>
    </row>
    <row r="1717" spans="1:52" ht="30" customHeight="1">
      <c r="A1717" s="60" t="s">
        <v>1821</v>
      </c>
      <c r="B1717" s="60" t="s">
        <v>2140</v>
      </c>
      <c r="C1717" s="60" t="s">
        <v>1410</v>
      </c>
      <c r="D1717" s="61">
        <v>2.3519999999999999</v>
      </c>
      <c r="E1717" s="62"/>
      <c r="F1717" s="63"/>
      <c r="G1717" s="62"/>
      <c r="H1717" s="63"/>
      <c r="I1717" s="62"/>
      <c r="J1717" s="63"/>
      <c r="K1717" s="62"/>
      <c r="L1717" s="63"/>
      <c r="M1717" s="60" t="s">
        <v>2141</v>
      </c>
      <c r="N1717" s="54" t="s">
        <v>8350</v>
      </c>
      <c r="O1717" s="54" t="s">
        <v>10127</v>
      </c>
      <c r="P1717" s="54" t="s">
        <v>56</v>
      </c>
      <c r="Q1717" s="54" t="s">
        <v>56</v>
      </c>
      <c r="R1717" s="54" t="s">
        <v>55</v>
      </c>
      <c r="AV1717" s="54" t="s">
        <v>47</v>
      </c>
      <c r="AW1717" s="54" t="s">
        <v>10200</v>
      </c>
      <c r="AX1717" s="54" t="s">
        <v>47</v>
      </c>
      <c r="AY1717" s="54" t="s">
        <v>47</v>
      </c>
      <c r="AZ1717" s="54" t="s">
        <v>47</v>
      </c>
    </row>
    <row r="1718" spans="1:52" ht="30" customHeight="1">
      <c r="A1718" s="60" t="s">
        <v>2115</v>
      </c>
      <c r="B1718" s="60" t="s">
        <v>2149</v>
      </c>
      <c r="C1718" s="60" t="s">
        <v>1410</v>
      </c>
      <c r="D1718" s="61">
        <v>3.1086</v>
      </c>
      <c r="E1718" s="62"/>
      <c r="F1718" s="63"/>
      <c r="G1718" s="62"/>
      <c r="H1718" s="63"/>
      <c r="I1718" s="62"/>
      <c r="J1718" s="63"/>
      <c r="K1718" s="62"/>
      <c r="L1718" s="63"/>
      <c r="M1718" s="60" t="s">
        <v>2150</v>
      </c>
      <c r="N1718" s="54" t="s">
        <v>8350</v>
      </c>
      <c r="O1718" s="54" t="s">
        <v>10150</v>
      </c>
      <c r="P1718" s="54" t="s">
        <v>56</v>
      </c>
      <c r="Q1718" s="54" t="s">
        <v>56</v>
      </c>
      <c r="R1718" s="54" t="s">
        <v>55</v>
      </c>
      <c r="AV1718" s="54" t="s">
        <v>47</v>
      </c>
      <c r="AW1718" s="54" t="s">
        <v>10201</v>
      </c>
      <c r="AX1718" s="54" t="s">
        <v>47</v>
      </c>
      <c r="AY1718" s="54" t="s">
        <v>47</v>
      </c>
      <c r="AZ1718" s="54" t="s">
        <v>47</v>
      </c>
    </row>
    <row r="1719" spans="1:52" ht="30" customHeight="1">
      <c r="A1719" s="60" t="s">
        <v>2115</v>
      </c>
      <c r="B1719" s="60" t="s">
        <v>2157</v>
      </c>
      <c r="C1719" s="60" t="s">
        <v>1410</v>
      </c>
      <c r="D1719" s="61">
        <v>1.0007999999999999</v>
      </c>
      <c r="E1719" s="62"/>
      <c r="F1719" s="63"/>
      <c r="G1719" s="62"/>
      <c r="H1719" s="63"/>
      <c r="I1719" s="62"/>
      <c r="J1719" s="63"/>
      <c r="K1719" s="62"/>
      <c r="L1719" s="63"/>
      <c r="M1719" s="60" t="s">
        <v>2158</v>
      </c>
      <c r="N1719" s="54" t="s">
        <v>8350</v>
      </c>
      <c r="O1719" s="54" t="s">
        <v>10168</v>
      </c>
      <c r="P1719" s="54" t="s">
        <v>56</v>
      </c>
      <c r="Q1719" s="54" t="s">
        <v>56</v>
      </c>
      <c r="R1719" s="54" t="s">
        <v>55</v>
      </c>
      <c r="AV1719" s="54" t="s">
        <v>47</v>
      </c>
      <c r="AW1719" s="54" t="s">
        <v>10202</v>
      </c>
      <c r="AX1719" s="54" t="s">
        <v>47</v>
      </c>
      <c r="AY1719" s="54" t="s">
        <v>47</v>
      </c>
      <c r="AZ1719" s="54" t="s">
        <v>47</v>
      </c>
    </row>
    <row r="1720" spans="1:52" ht="30" customHeight="1">
      <c r="A1720" s="60" t="s">
        <v>1827</v>
      </c>
      <c r="B1720" s="60" t="s">
        <v>1828</v>
      </c>
      <c r="C1720" s="60" t="s">
        <v>1410</v>
      </c>
      <c r="D1720" s="61">
        <v>5.976</v>
      </c>
      <c r="E1720" s="62"/>
      <c r="F1720" s="63"/>
      <c r="G1720" s="62"/>
      <c r="H1720" s="63"/>
      <c r="I1720" s="62"/>
      <c r="J1720" s="63"/>
      <c r="K1720" s="62"/>
      <c r="L1720" s="63"/>
      <c r="M1720" s="60" t="s">
        <v>1829</v>
      </c>
      <c r="N1720" s="54" t="s">
        <v>8350</v>
      </c>
      <c r="O1720" s="54" t="s">
        <v>8910</v>
      </c>
      <c r="P1720" s="54" t="s">
        <v>55</v>
      </c>
      <c r="Q1720" s="54" t="s">
        <v>56</v>
      </c>
      <c r="R1720" s="54" t="s">
        <v>56</v>
      </c>
      <c r="AV1720" s="54" t="s">
        <v>47</v>
      </c>
      <c r="AW1720" s="54" t="s">
        <v>10203</v>
      </c>
      <c r="AX1720" s="54" t="s">
        <v>47</v>
      </c>
      <c r="AY1720" s="54" t="s">
        <v>47</v>
      </c>
      <c r="AZ1720" s="54" t="s">
        <v>47</v>
      </c>
    </row>
    <row r="1721" spans="1:52" ht="30" customHeight="1">
      <c r="A1721" s="60" t="s">
        <v>2151</v>
      </c>
      <c r="B1721" s="60" t="s">
        <v>47</v>
      </c>
      <c r="C1721" s="60" t="s">
        <v>1410</v>
      </c>
      <c r="D1721" s="61">
        <v>2.3519999999999999</v>
      </c>
      <c r="E1721" s="62"/>
      <c r="F1721" s="63"/>
      <c r="G1721" s="62"/>
      <c r="H1721" s="63"/>
      <c r="I1721" s="62"/>
      <c r="J1721" s="63"/>
      <c r="K1721" s="62"/>
      <c r="L1721" s="63"/>
      <c r="M1721" s="60" t="s">
        <v>2152</v>
      </c>
      <c r="N1721" s="54" t="s">
        <v>8350</v>
      </c>
      <c r="O1721" s="54" t="s">
        <v>10153</v>
      </c>
      <c r="P1721" s="54" t="s">
        <v>56</v>
      </c>
      <c r="Q1721" s="54" t="s">
        <v>56</v>
      </c>
      <c r="R1721" s="54" t="s">
        <v>55</v>
      </c>
      <c r="AV1721" s="54" t="s">
        <v>47</v>
      </c>
      <c r="AW1721" s="54" t="s">
        <v>10204</v>
      </c>
      <c r="AX1721" s="54" t="s">
        <v>47</v>
      </c>
      <c r="AY1721" s="54" t="s">
        <v>47</v>
      </c>
      <c r="AZ1721" s="54" t="s">
        <v>47</v>
      </c>
    </row>
    <row r="1722" spans="1:52" ht="30" customHeight="1">
      <c r="A1722" s="60" t="s">
        <v>1830</v>
      </c>
      <c r="B1722" s="60" t="s">
        <v>1831</v>
      </c>
      <c r="C1722" s="60" t="s">
        <v>71</v>
      </c>
      <c r="D1722" s="61">
        <v>0.39700000000000002</v>
      </c>
      <c r="E1722" s="62"/>
      <c r="F1722" s="63"/>
      <c r="G1722" s="62"/>
      <c r="H1722" s="63"/>
      <c r="I1722" s="62"/>
      <c r="J1722" s="63"/>
      <c r="K1722" s="62"/>
      <c r="L1722" s="63"/>
      <c r="M1722" s="60" t="s">
        <v>1832</v>
      </c>
      <c r="N1722" s="54" t="s">
        <v>8350</v>
      </c>
      <c r="O1722" s="54" t="s">
        <v>8936</v>
      </c>
      <c r="P1722" s="54" t="s">
        <v>55</v>
      </c>
      <c r="Q1722" s="54" t="s">
        <v>56</v>
      </c>
      <c r="R1722" s="54" t="s">
        <v>56</v>
      </c>
      <c r="AV1722" s="54" t="s">
        <v>47</v>
      </c>
      <c r="AW1722" s="54" t="s">
        <v>10205</v>
      </c>
      <c r="AX1722" s="54" t="s">
        <v>47</v>
      </c>
      <c r="AY1722" s="54" t="s">
        <v>47</v>
      </c>
      <c r="AZ1722" s="54" t="s">
        <v>47</v>
      </c>
    </row>
    <row r="1723" spans="1:52" ht="30" customHeight="1">
      <c r="A1723" s="60" t="s">
        <v>1833</v>
      </c>
      <c r="B1723" s="60" t="s">
        <v>942</v>
      </c>
      <c r="C1723" s="60" t="s">
        <v>71</v>
      </c>
      <c r="D1723" s="61">
        <v>0.06</v>
      </c>
      <c r="E1723" s="62"/>
      <c r="F1723" s="63"/>
      <c r="G1723" s="62"/>
      <c r="H1723" s="63"/>
      <c r="I1723" s="62"/>
      <c r="J1723" s="63"/>
      <c r="K1723" s="62"/>
      <c r="L1723" s="63"/>
      <c r="M1723" s="60" t="s">
        <v>1834</v>
      </c>
      <c r="N1723" s="54" t="s">
        <v>8350</v>
      </c>
      <c r="O1723" s="54" t="s">
        <v>8940</v>
      </c>
      <c r="P1723" s="54" t="s">
        <v>55</v>
      </c>
      <c r="Q1723" s="54" t="s">
        <v>56</v>
      </c>
      <c r="R1723" s="54" t="s">
        <v>56</v>
      </c>
      <c r="AV1723" s="54" t="s">
        <v>47</v>
      </c>
      <c r="AW1723" s="54" t="s">
        <v>10206</v>
      </c>
      <c r="AX1723" s="54" t="s">
        <v>47</v>
      </c>
      <c r="AY1723" s="54" t="s">
        <v>47</v>
      </c>
      <c r="AZ1723" s="54" t="s">
        <v>47</v>
      </c>
    </row>
    <row r="1724" spans="1:52" ht="30" customHeight="1">
      <c r="A1724" s="60" t="s">
        <v>1058</v>
      </c>
      <c r="B1724" s="60" t="s">
        <v>1059</v>
      </c>
      <c r="C1724" s="60" t="s">
        <v>1410</v>
      </c>
      <c r="D1724" s="61">
        <v>-0.34</v>
      </c>
      <c r="E1724" s="62"/>
      <c r="F1724" s="63"/>
      <c r="G1724" s="62"/>
      <c r="H1724" s="63"/>
      <c r="I1724" s="62"/>
      <c r="J1724" s="63"/>
      <c r="K1724" s="62"/>
      <c r="L1724" s="63"/>
      <c r="M1724" s="60" t="s">
        <v>1735</v>
      </c>
      <c r="N1724" s="54" t="s">
        <v>8350</v>
      </c>
      <c r="O1724" s="54" t="s">
        <v>9567</v>
      </c>
      <c r="P1724" s="54" t="s">
        <v>56</v>
      </c>
      <c r="Q1724" s="54" t="s">
        <v>56</v>
      </c>
      <c r="R1724" s="54" t="s">
        <v>55</v>
      </c>
      <c r="AV1724" s="54" t="s">
        <v>47</v>
      </c>
      <c r="AW1724" s="54" t="s">
        <v>10207</v>
      </c>
      <c r="AX1724" s="54" t="s">
        <v>47</v>
      </c>
      <c r="AY1724" s="54" t="s">
        <v>47</v>
      </c>
      <c r="AZ1724" s="54" t="s">
        <v>47</v>
      </c>
    </row>
    <row r="1725" spans="1:52" ht="30" customHeight="1">
      <c r="A1725" s="60" t="s">
        <v>1835</v>
      </c>
      <c r="B1725" s="60" t="s">
        <v>1836</v>
      </c>
      <c r="C1725" s="60" t="s">
        <v>71</v>
      </c>
      <c r="D1725" s="61">
        <v>0.39700000000000002</v>
      </c>
      <c r="E1725" s="62"/>
      <c r="F1725" s="63"/>
      <c r="G1725" s="62"/>
      <c r="H1725" s="63"/>
      <c r="I1725" s="62"/>
      <c r="J1725" s="63"/>
      <c r="K1725" s="62"/>
      <c r="L1725" s="63"/>
      <c r="M1725" s="60" t="s">
        <v>1837</v>
      </c>
      <c r="N1725" s="54" t="s">
        <v>8350</v>
      </c>
      <c r="O1725" s="54" t="s">
        <v>8935</v>
      </c>
      <c r="P1725" s="54" t="s">
        <v>55</v>
      </c>
      <c r="Q1725" s="54" t="s">
        <v>56</v>
      </c>
      <c r="R1725" s="54" t="s">
        <v>56</v>
      </c>
      <c r="AV1725" s="54" t="s">
        <v>47</v>
      </c>
      <c r="AW1725" s="54" t="s">
        <v>10208</v>
      </c>
      <c r="AX1725" s="54" t="s">
        <v>47</v>
      </c>
      <c r="AY1725" s="54" t="s">
        <v>47</v>
      </c>
      <c r="AZ1725" s="54" t="s">
        <v>47</v>
      </c>
    </row>
    <row r="1726" spans="1:52" ht="30" customHeight="1">
      <c r="A1726" s="60" t="s">
        <v>1838</v>
      </c>
      <c r="B1726" s="60" t="s">
        <v>1839</v>
      </c>
      <c r="C1726" s="60" t="s">
        <v>71</v>
      </c>
      <c r="D1726" s="61">
        <v>0.06</v>
      </c>
      <c r="E1726" s="62"/>
      <c r="F1726" s="63"/>
      <c r="G1726" s="62"/>
      <c r="H1726" s="63"/>
      <c r="I1726" s="62"/>
      <c r="J1726" s="63"/>
      <c r="K1726" s="62"/>
      <c r="L1726" s="63"/>
      <c r="M1726" s="60" t="s">
        <v>1840</v>
      </c>
      <c r="N1726" s="54" t="s">
        <v>8350</v>
      </c>
      <c r="O1726" s="54" t="s">
        <v>8939</v>
      </c>
      <c r="P1726" s="54" t="s">
        <v>55</v>
      </c>
      <c r="Q1726" s="54" t="s">
        <v>56</v>
      </c>
      <c r="R1726" s="54" t="s">
        <v>56</v>
      </c>
      <c r="AV1726" s="54" t="s">
        <v>47</v>
      </c>
      <c r="AW1726" s="54" t="s">
        <v>10209</v>
      </c>
      <c r="AX1726" s="54" t="s">
        <v>47</v>
      </c>
      <c r="AY1726" s="54" t="s">
        <v>47</v>
      </c>
      <c r="AZ1726" s="54" t="s">
        <v>47</v>
      </c>
    </row>
    <row r="1727" spans="1:52" ht="30" customHeight="1">
      <c r="A1727" s="60" t="s">
        <v>1267</v>
      </c>
      <c r="B1727" s="60" t="s">
        <v>47</v>
      </c>
      <c r="C1727" s="60" t="s">
        <v>47</v>
      </c>
      <c r="D1727" s="61"/>
      <c r="E1727" s="62"/>
      <c r="F1727" s="63"/>
      <c r="G1727" s="62"/>
      <c r="H1727" s="63"/>
      <c r="I1727" s="62"/>
      <c r="J1727" s="63"/>
      <c r="K1727" s="62"/>
      <c r="L1727" s="63"/>
      <c r="M1727" s="60" t="s">
        <v>47</v>
      </c>
      <c r="N1727" s="54" t="s">
        <v>78</v>
      </c>
      <c r="O1727" s="54" t="s">
        <v>78</v>
      </c>
      <c r="P1727" s="54" t="s">
        <v>47</v>
      </c>
      <c r="Q1727" s="54" t="s">
        <v>47</v>
      </c>
      <c r="R1727" s="54" t="s">
        <v>47</v>
      </c>
      <c r="AV1727" s="54" t="s">
        <v>47</v>
      </c>
      <c r="AW1727" s="54" t="s">
        <v>47</v>
      </c>
      <c r="AX1727" s="54" t="s">
        <v>47</v>
      </c>
      <c r="AY1727" s="54" t="s">
        <v>47</v>
      </c>
      <c r="AZ1727" s="54" t="s">
        <v>47</v>
      </c>
    </row>
    <row r="1728" spans="1:52" ht="30" customHeight="1">
      <c r="A1728" s="61"/>
      <c r="B1728" s="61"/>
      <c r="C1728" s="61"/>
      <c r="D1728" s="61"/>
      <c r="E1728" s="62"/>
      <c r="F1728" s="63"/>
      <c r="G1728" s="62"/>
      <c r="H1728" s="63"/>
      <c r="I1728" s="62"/>
      <c r="J1728" s="63"/>
      <c r="K1728" s="62"/>
      <c r="L1728" s="63"/>
      <c r="M1728" s="61"/>
    </row>
    <row r="1729" spans="1:52" ht="30" customHeight="1">
      <c r="A1729" s="55" t="s">
        <v>2171</v>
      </c>
      <c r="B1729" s="56"/>
      <c r="C1729" s="56"/>
      <c r="D1729" s="56"/>
      <c r="E1729" s="57"/>
      <c r="F1729" s="58"/>
      <c r="G1729" s="57"/>
      <c r="H1729" s="58"/>
      <c r="I1729" s="57"/>
      <c r="J1729" s="58"/>
      <c r="K1729" s="57"/>
      <c r="L1729" s="58"/>
      <c r="M1729" s="59"/>
      <c r="N1729" s="54" t="s">
        <v>8910</v>
      </c>
    </row>
    <row r="1730" spans="1:52" ht="30" customHeight="1">
      <c r="A1730" s="60" t="s">
        <v>2013</v>
      </c>
      <c r="B1730" s="60" t="s">
        <v>1264</v>
      </c>
      <c r="C1730" s="60" t="s">
        <v>1265</v>
      </c>
      <c r="D1730" s="61">
        <v>1.238E-2</v>
      </c>
      <c r="E1730" s="62"/>
      <c r="F1730" s="63"/>
      <c r="G1730" s="62"/>
      <c r="H1730" s="63"/>
      <c r="I1730" s="62"/>
      <c r="J1730" s="63"/>
      <c r="K1730" s="62"/>
      <c r="L1730" s="63"/>
      <c r="M1730" s="60" t="s">
        <v>2014</v>
      </c>
      <c r="N1730" s="54" t="s">
        <v>8910</v>
      </c>
      <c r="O1730" s="54" t="s">
        <v>9890</v>
      </c>
      <c r="P1730" s="54" t="s">
        <v>56</v>
      </c>
      <c r="Q1730" s="54" t="s">
        <v>56</v>
      </c>
      <c r="R1730" s="54" t="s">
        <v>55</v>
      </c>
      <c r="V1730" s="50">
        <v>1</v>
      </c>
      <c r="W1730" s="50">
        <v>2</v>
      </c>
      <c r="AV1730" s="54" t="s">
        <v>47</v>
      </c>
      <c r="AW1730" s="54" t="s">
        <v>10210</v>
      </c>
      <c r="AX1730" s="54" t="s">
        <v>47</v>
      </c>
      <c r="AY1730" s="54" t="s">
        <v>47</v>
      </c>
      <c r="AZ1730" s="54" t="s">
        <v>47</v>
      </c>
    </row>
    <row r="1731" spans="1:52" ht="30" customHeight="1">
      <c r="A1731" s="60" t="s">
        <v>2090</v>
      </c>
      <c r="B1731" s="60" t="s">
        <v>1264</v>
      </c>
      <c r="C1731" s="60" t="s">
        <v>1265</v>
      </c>
      <c r="D1731" s="61">
        <v>3.3800000000000002E-3</v>
      </c>
      <c r="E1731" s="62"/>
      <c r="F1731" s="63"/>
      <c r="G1731" s="62"/>
      <c r="H1731" s="63"/>
      <c r="I1731" s="62"/>
      <c r="J1731" s="63"/>
      <c r="K1731" s="62"/>
      <c r="L1731" s="63"/>
      <c r="M1731" s="60" t="s">
        <v>2091</v>
      </c>
      <c r="N1731" s="54" t="s">
        <v>8910</v>
      </c>
      <c r="O1731" s="54" t="s">
        <v>10001</v>
      </c>
      <c r="P1731" s="54" t="s">
        <v>56</v>
      </c>
      <c r="Q1731" s="54" t="s">
        <v>56</v>
      </c>
      <c r="R1731" s="54" t="s">
        <v>55</v>
      </c>
      <c r="V1731" s="50">
        <v>1</v>
      </c>
      <c r="W1731" s="50">
        <v>2</v>
      </c>
      <c r="AV1731" s="54" t="s">
        <v>47</v>
      </c>
      <c r="AW1731" s="54" t="s">
        <v>10211</v>
      </c>
      <c r="AX1731" s="54" t="s">
        <v>47</v>
      </c>
      <c r="AY1731" s="54" t="s">
        <v>47</v>
      </c>
      <c r="AZ1731" s="54" t="s">
        <v>47</v>
      </c>
    </row>
    <row r="1732" spans="1:52" ht="30" customHeight="1">
      <c r="A1732" s="60" t="s">
        <v>1520</v>
      </c>
      <c r="B1732" s="60" t="s">
        <v>1264</v>
      </c>
      <c r="C1732" s="60" t="s">
        <v>1265</v>
      </c>
      <c r="D1732" s="61">
        <v>4.4999999999999997E-3</v>
      </c>
      <c r="E1732" s="62"/>
      <c r="F1732" s="63"/>
      <c r="G1732" s="62"/>
      <c r="H1732" s="63"/>
      <c r="I1732" s="62"/>
      <c r="J1732" s="63"/>
      <c r="K1732" s="62"/>
      <c r="L1732" s="63"/>
      <c r="M1732" s="60" t="s">
        <v>1671</v>
      </c>
      <c r="N1732" s="54" t="s">
        <v>8910</v>
      </c>
      <c r="O1732" s="54" t="s">
        <v>9277</v>
      </c>
      <c r="P1732" s="54" t="s">
        <v>56</v>
      </c>
      <c r="Q1732" s="54" t="s">
        <v>56</v>
      </c>
      <c r="R1732" s="54" t="s">
        <v>55</v>
      </c>
      <c r="V1732" s="50">
        <v>1</v>
      </c>
      <c r="W1732" s="50">
        <v>2</v>
      </c>
      <c r="AV1732" s="54" t="s">
        <v>47</v>
      </c>
      <c r="AW1732" s="54" t="s">
        <v>10212</v>
      </c>
      <c r="AX1732" s="54" t="s">
        <v>47</v>
      </c>
      <c r="AY1732" s="54" t="s">
        <v>47</v>
      </c>
      <c r="AZ1732" s="54" t="s">
        <v>47</v>
      </c>
    </row>
    <row r="1733" spans="1:52" ht="30" customHeight="1">
      <c r="A1733" s="60" t="s">
        <v>1366</v>
      </c>
      <c r="B1733" s="60" t="s">
        <v>1264</v>
      </c>
      <c r="C1733" s="60" t="s">
        <v>1265</v>
      </c>
      <c r="D1733" s="61">
        <v>2.2499999999999998E-3</v>
      </c>
      <c r="E1733" s="62"/>
      <c r="F1733" s="63"/>
      <c r="G1733" s="62"/>
      <c r="H1733" s="63"/>
      <c r="I1733" s="62"/>
      <c r="J1733" s="63"/>
      <c r="K1733" s="62"/>
      <c r="L1733" s="63"/>
      <c r="M1733" s="60" t="s">
        <v>1415</v>
      </c>
      <c r="N1733" s="54" t="s">
        <v>8910</v>
      </c>
      <c r="O1733" s="54" t="s">
        <v>9071</v>
      </c>
      <c r="P1733" s="54" t="s">
        <v>56</v>
      </c>
      <c r="Q1733" s="54" t="s">
        <v>56</v>
      </c>
      <c r="R1733" s="54" t="s">
        <v>55</v>
      </c>
      <c r="V1733" s="50">
        <v>1</v>
      </c>
      <c r="W1733" s="50">
        <v>2</v>
      </c>
      <c r="AV1733" s="54" t="s">
        <v>47</v>
      </c>
      <c r="AW1733" s="54" t="s">
        <v>10213</v>
      </c>
      <c r="AX1733" s="54" t="s">
        <v>47</v>
      </c>
      <c r="AY1733" s="54" t="s">
        <v>47</v>
      </c>
      <c r="AZ1733" s="54" t="s">
        <v>47</v>
      </c>
    </row>
    <row r="1734" spans="1:52" ht="30" customHeight="1">
      <c r="A1734" s="60" t="s">
        <v>1367</v>
      </c>
      <c r="B1734" s="60" t="s">
        <v>1672</v>
      </c>
      <c r="C1734" s="60" t="s">
        <v>352</v>
      </c>
      <c r="D1734" s="61">
        <v>1</v>
      </c>
      <c r="E1734" s="62"/>
      <c r="F1734" s="63"/>
      <c r="G1734" s="62"/>
      <c r="H1734" s="63"/>
      <c r="I1734" s="62"/>
      <c r="J1734" s="63"/>
      <c r="K1734" s="62"/>
      <c r="L1734" s="63"/>
      <c r="M1734" s="60" t="s">
        <v>47</v>
      </c>
      <c r="N1734" s="54" t="s">
        <v>8910</v>
      </c>
      <c r="O1734" s="54" t="s">
        <v>8795</v>
      </c>
      <c r="P1734" s="54" t="s">
        <v>56</v>
      </c>
      <c r="Q1734" s="54" t="s">
        <v>56</v>
      </c>
      <c r="R1734" s="54" t="s">
        <v>56</v>
      </c>
      <c r="S1734" s="50">
        <v>1</v>
      </c>
      <c r="T1734" s="50">
        <v>2</v>
      </c>
      <c r="U1734" s="50">
        <v>0.05</v>
      </c>
      <c r="AV1734" s="54" t="s">
        <v>47</v>
      </c>
      <c r="AW1734" s="54" t="s">
        <v>10214</v>
      </c>
      <c r="AX1734" s="54" t="s">
        <v>47</v>
      </c>
      <c r="AY1734" s="54" t="s">
        <v>47</v>
      </c>
      <c r="AZ1734" s="54" t="s">
        <v>47</v>
      </c>
    </row>
    <row r="1735" spans="1:52" ht="30" customHeight="1">
      <c r="A1735" s="60" t="s">
        <v>1261</v>
      </c>
      <c r="B1735" s="60" t="s">
        <v>1631</v>
      </c>
      <c r="C1735" s="60" t="s">
        <v>352</v>
      </c>
      <c r="D1735" s="61">
        <v>1</v>
      </c>
      <c r="E1735" s="62"/>
      <c r="F1735" s="63"/>
      <c r="G1735" s="62"/>
      <c r="H1735" s="63"/>
      <c r="I1735" s="62"/>
      <c r="J1735" s="63"/>
      <c r="K1735" s="62"/>
      <c r="L1735" s="63"/>
      <c r="M1735" s="60" t="s">
        <v>47</v>
      </c>
      <c r="N1735" s="54" t="s">
        <v>8910</v>
      </c>
      <c r="O1735" s="54" t="s">
        <v>9075</v>
      </c>
      <c r="P1735" s="54" t="s">
        <v>56</v>
      </c>
      <c r="Q1735" s="54" t="s">
        <v>56</v>
      </c>
      <c r="R1735" s="54" t="s">
        <v>56</v>
      </c>
      <c r="S1735" s="50">
        <v>1</v>
      </c>
      <c r="T1735" s="50">
        <v>0</v>
      </c>
      <c r="U1735" s="50">
        <v>0.03</v>
      </c>
      <c r="AV1735" s="54" t="s">
        <v>47</v>
      </c>
      <c r="AW1735" s="54" t="s">
        <v>10215</v>
      </c>
      <c r="AX1735" s="54" t="s">
        <v>47</v>
      </c>
      <c r="AY1735" s="54" t="s">
        <v>47</v>
      </c>
      <c r="AZ1735" s="54" t="s">
        <v>47</v>
      </c>
    </row>
    <row r="1736" spans="1:52" ht="30" customHeight="1">
      <c r="A1736" s="60" t="s">
        <v>1267</v>
      </c>
      <c r="B1736" s="60" t="s">
        <v>47</v>
      </c>
      <c r="C1736" s="60" t="s">
        <v>47</v>
      </c>
      <c r="D1736" s="61"/>
      <c r="E1736" s="62"/>
      <c r="F1736" s="63"/>
      <c r="G1736" s="62"/>
      <c r="H1736" s="63"/>
      <c r="I1736" s="62"/>
      <c r="J1736" s="63"/>
      <c r="K1736" s="62"/>
      <c r="L1736" s="63"/>
      <c r="M1736" s="60" t="s">
        <v>47</v>
      </c>
      <c r="N1736" s="54" t="s">
        <v>78</v>
      </c>
      <c r="O1736" s="54" t="s">
        <v>78</v>
      </c>
      <c r="P1736" s="54" t="s">
        <v>47</v>
      </c>
      <c r="Q1736" s="54" t="s">
        <v>47</v>
      </c>
      <c r="R1736" s="54" t="s">
        <v>47</v>
      </c>
      <c r="AV1736" s="54" t="s">
        <v>47</v>
      </c>
      <c r="AW1736" s="54" t="s">
        <v>47</v>
      </c>
      <c r="AX1736" s="54" t="s">
        <v>47</v>
      </c>
      <c r="AY1736" s="54" t="s">
        <v>47</v>
      </c>
      <c r="AZ1736" s="54" t="s">
        <v>47</v>
      </c>
    </row>
    <row r="1737" spans="1:52" ht="30" customHeight="1">
      <c r="A1737" s="61"/>
      <c r="B1737" s="61"/>
      <c r="C1737" s="61"/>
      <c r="D1737" s="61"/>
      <c r="E1737" s="62"/>
      <c r="F1737" s="63"/>
      <c r="G1737" s="62"/>
      <c r="H1737" s="63"/>
      <c r="I1737" s="62"/>
      <c r="J1737" s="63"/>
      <c r="K1737" s="62"/>
      <c r="L1737" s="63"/>
      <c r="M1737" s="61"/>
    </row>
    <row r="1738" spans="1:52" ht="30" customHeight="1">
      <c r="A1738" s="55" t="s">
        <v>2172</v>
      </c>
      <c r="B1738" s="56"/>
      <c r="C1738" s="56"/>
      <c r="D1738" s="56"/>
      <c r="E1738" s="57"/>
      <c r="F1738" s="58"/>
      <c r="G1738" s="57"/>
      <c r="H1738" s="58"/>
      <c r="I1738" s="57"/>
      <c r="J1738" s="58"/>
      <c r="K1738" s="57"/>
      <c r="L1738" s="58"/>
      <c r="M1738" s="59"/>
      <c r="N1738" s="54" t="s">
        <v>8911</v>
      </c>
    </row>
    <row r="1739" spans="1:52" ht="30" customHeight="1">
      <c r="A1739" s="60" t="s">
        <v>2013</v>
      </c>
      <c r="B1739" s="60" t="s">
        <v>1264</v>
      </c>
      <c r="C1739" s="60" t="s">
        <v>1265</v>
      </c>
      <c r="D1739" s="61">
        <v>1.609E-2</v>
      </c>
      <c r="E1739" s="62"/>
      <c r="F1739" s="63"/>
      <c r="G1739" s="62"/>
      <c r="H1739" s="63"/>
      <c r="I1739" s="62"/>
      <c r="J1739" s="63"/>
      <c r="K1739" s="62"/>
      <c r="L1739" s="63"/>
      <c r="M1739" s="60" t="s">
        <v>2014</v>
      </c>
      <c r="N1739" s="54" t="s">
        <v>8911</v>
      </c>
      <c r="O1739" s="54" t="s">
        <v>9890</v>
      </c>
      <c r="P1739" s="54" t="s">
        <v>56</v>
      </c>
      <c r="Q1739" s="54" t="s">
        <v>56</v>
      </c>
      <c r="R1739" s="54" t="s">
        <v>55</v>
      </c>
      <c r="V1739" s="50">
        <v>1</v>
      </c>
      <c r="W1739" s="50">
        <v>2</v>
      </c>
      <c r="AV1739" s="54" t="s">
        <v>47</v>
      </c>
      <c r="AW1739" s="54" t="s">
        <v>10216</v>
      </c>
      <c r="AX1739" s="54" t="s">
        <v>47</v>
      </c>
      <c r="AY1739" s="54" t="s">
        <v>47</v>
      </c>
      <c r="AZ1739" s="54" t="s">
        <v>47</v>
      </c>
    </row>
    <row r="1740" spans="1:52" ht="30" customHeight="1">
      <c r="A1740" s="60" t="s">
        <v>2090</v>
      </c>
      <c r="B1740" s="60" t="s">
        <v>1264</v>
      </c>
      <c r="C1740" s="60" t="s">
        <v>1265</v>
      </c>
      <c r="D1740" s="61">
        <v>4.3899999999999998E-3</v>
      </c>
      <c r="E1740" s="62"/>
      <c r="F1740" s="63"/>
      <c r="G1740" s="62"/>
      <c r="H1740" s="63"/>
      <c r="I1740" s="62"/>
      <c r="J1740" s="63"/>
      <c r="K1740" s="62"/>
      <c r="L1740" s="63"/>
      <c r="M1740" s="60" t="s">
        <v>2091</v>
      </c>
      <c r="N1740" s="54" t="s">
        <v>8911</v>
      </c>
      <c r="O1740" s="54" t="s">
        <v>10001</v>
      </c>
      <c r="P1740" s="54" t="s">
        <v>56</v>
      </c>
      <c r="Q1740" s="54" t="s">
        <v>56</v>
      </c>
      <c r="R1740" s="54" t="s">
        <v>55</v>
      </c>
      <c r="V1740" s="50">
        <v>1</v>
      </c>
      <c r="W1740" s="50">
        <v>2</v>
      </c>
      <c r="AV1740" s="54" t="s">
        <v>47</v>
      </c>
      <c r="AW1740" s="54" t="s">
        <v>10217</v>
      </c>
      <c r="AX1740" s="54" t="s">
        <v>47</v>
      </c>
      <c r="AY1740" s="54" t="s">
        <v>47</v>
      </c>
      <c r="AZ1740" s="54" t="s">
        <v>47</v>
      </c>
    </row>
    <row r="1741" spans="1:52" ht="30" customHeight="1">
      <c r="A1741" s="60" t="s">
        <v>1520</v>
      </c>
      <c r="B1741" s="60" t="s">
        <v>1264</v>
      </c>
      <c r="C1741" s="60" t="s">
        <v>1265</v>
      </c>
      <c r="D1741" s="61">
        <v>5.8500000000000002E-3</v>
      </c>
      <c r="E1741" s="62"/>
      <c r="F1741" s="63"/>
      <c r="G1741" s="62"/>
      <c r="H1741" s="63"/>
      <c r="I1741" s="62"/>
      <c r="J1741" s="63"/>
      <c r="K1741" s="62"/>
      <c r="L1741" s="63"/>
      <c r="M1741" s="60" t="s">
        <v>1671</v>
      </c>
      <c r="N1741" s="54" t="s">
        <v>8911</v>
      </c>
      <c r="O1741" s="54" t="s">
        <v>9277</v>
      </c>
      <c r="P1741" s="54" t="s">
        <v>56</v>
      </c>
      <c r="Q1741" s="54" t="s">
        <v>56</v>
      </c>
      <c r="R1741" s="54" t="s">
        <v>55</v>
      </c>
      <c r="V1741" s="50">
        <v>1</v>
      </c>
      <c r="W1741" s="50">
        <v>2</v>
      </c>
      <c r="AV1741" s="54" t="s">
        <v>47</v>
      </c>
      <c r="AW1741" s="54" t="s">
        <v>10218</v>
      </c>
      <c r="AX1741" s="54" t="s">
        <v>47</v>
      </c>
      <c r="AY1741" s="54" t="s">
        <v>47</v>
      </c>
      <c r="AZ1741" s="54" t="s">
        <v>47</v>
      </c>
    </row>
    <row r="1742" spans="1:52" ht="30" customHeight="1">
      <c r="A1742" s="60" t="s">
        <v>1366</v>
      </c>
      <c r="B1742" s="60" t="s">
        <v>1264</v>
      </c>
      <c r="C1742" s="60" t="s">
        <v>1265</v>
      </c>
      <c r="D1742" s="61">
        <v>2.9299999999999999E-3</v>
      </c>
      <c r="E1742" s="62"/>
      <c r="F1742" s="63"/>
      <c r="G1742" s="62"/>
      <c r="H1742" s="63"/>
      <c r="I1742" s="62"/>
      <c r="J1742" s="63"/>
      <c r="K1742" s="62"/>
      <c r="L1742" s="63"/>
      <c r="M1742" s="60" t="s">
        <v>1415</v>
      </c>
      <c r="N1742" s="54" t="s">
        <v>8911</v>
      </c>
      <c r="O1742" s="54" t="s">
        <v>9071</v>
      </c>
      <c r="P1742" s="54" t="s">
        <v>56</v>
      </c>
      <c r="Q1742" s="54" t="s">
        <v>56</v>
      </c>
      <c r="R1742" s="54" t="s">
        <v>55</v>
      </c>
      <c r="V1742" s="50">
        <v>1</v>
      </c>
      <c r="W1742" s="50">
        <v>2</v>
      </c>
      <c r="AV1742" s="54" t="s">
        <v>47</v>
      </c>
      <c r="AW1742" s="54" t="s">
        <v>10219</v>
      </c>
      <c r="AX1742" s="54" t="s">
        <v>47</v>
      </c>
      <c r="AY1742" s="54" t="s">
        <v>47</v>
      </c>
      <c r="AZ1742" s="54" t="s">
        <v>47</v>
      </c>
    </row>
    <row r="1743" spans="1:52" ht="30" customHeight="1">
      <c r="A1743" s="60" t="s">
        <v>1367</v>
      </c>
      <c r="B1743" s="60" t="s">
        <v>2173</v>
      </c>
      <c r="C1743" s="60" t="s">
        <v>352</v>
      </c>
      <c r="D1743" s="61">
        <v>1</v>
      </c>
      <c r="E1743" s="62"/>
      <c r="F1743" s="63"/>
      <c r="G1743" s="62"/>
      <c r="H1743" s="63"/>
      <c r="I1743" s="62"/>
      <c r="J1743" s="63"/>
      <c r="K1743" s="62"/>
      <c r="L1743" s="63"/>
      <c r="M1743" s="60" t="s">
        <v>47</v>
      </c>
      <c r="N1743" s="54" t="s">
        <v>8911</v>
      </c>
      <c r="O1743" s="54" t="s">
        <v>8795</v>
      </c>
      <c r="P1743" s="54" t="s">
        <v>56</v>
      </c>
      <c r="Q1743" s="54" t="s">
        <v>56</v>
      </c>
      <c r="R1743" s="54" t="s">
        <v>56</v>
      </c>
      <c r="S1743" s="50">
        <v>1</v>
      </c>
      <c r="T1743" s="50">
        <v>2</v>
      </c>
      <c r="U1743" s="50">
        <v>0.04</v>
      </c>
      <c r="AV1743" s="54" t="s">
        <v>47</v>
      </c>
      <c r="AW1743" s="54" t="s">
        <v>10220</v>
      </c>
      <c r="AX1743" s="54" t="s">
        <v>47</v>
      </c>
      <c r="AY1743" s="54" t="s">
        <v>47</v>
      </c>
      <c r="AZ1743" s="54" t="s">
        <v>47</v>
      </c>
    </row>
    <row r="1744" spans="1:52" ht="30" customHeight="1">
      <c r="A1744" s="60" t="s">
        <v>1261</v>
      </c>
      <c r="B1744" s="60" t="s">
        <v>1368</v>
      </c>
      <c r="C1744" s="60" t="s">
        <v>352</v>
      </c>
      <c r="D1744" s="61">
        <v>1</v>
      </c>
      <c r="E1744" s="62"/>
      <c r="F1744" s="63"/>
      <c r="G1744" s="62"/>
      <c r="H1744" s="63"/>
      <c r="I1744" s="62"/>
      <c r="J1744" s="63"/>
      <c r="K1744" s="62"/>
      <c r="L1744" s="63"/>
      <c r="M1744" s="60" t="s">
        <v>47</v>
      </c>
      <c r="N1744" s="54" t="s">
        <v>8911</v>
      </c>
      <c r="O1744" s="54" t="s">
        <v>9075</v>
      </c>
      <c r="P1744" s="54" t="s">
        <v>56</v>
      </c>
      <c r="Q1744" s="54" t="s">
        <v>56</v>
      </c>
      <c r="R1744" s="54" t="s">
        <v>56</v>
      </c>
      <c r="S1744" s="50">
        <v>1</v>
      </c>
      <c r="T1744" s="50">
        <v>0</v>
      </c>
      <c r="U1744" s="50">
        <v>0.02</v>
      </c>
      <c r="AV1744" s="54" t="s">
        <v>47</v>
      </c>
      <c r="AW1744" s="54" t="s">
        <v>10221</v>
      </c>
      <c r="AX1744" s="54" t="s">
        <v>47</v>
      </c>
      <c r="AY1744" s="54" t="s">
        <v>47</v>
      </c>
      <c r="AZ1744" s="54" t="s">
        <v>47</v>
      </c>
    </row>
    <row r="1745" spans="1:52" ht="30" customHeight="1">
      <c r="A1745" s="60" t="s">
        <v>1267</v>
      </c>
      <c r="B1745" s="60" t="s">
        <v>47</v>
      </c>
      <c r="C1745" s="60" t="s">
        <v>47</v>
      </c>
      <c r="D1745" s="61"/>
      <c r="E1745" s="62"/>
      <c r="F1745" s="63"/>
      <c r="G1745" s="62"/>
      <c r="H1745" s="63"/>
      <c r="I1745" s="62"/>
      <c r="J1745" s="63"/>
      <c r="K1745" s="62"/>
      <c r="L1745" s="63"/>
      <c r="M1745" s="60" t="s">
        <v>47</v>
      </c>
      <c r="N1745" s="54" t="s">
        <v>78</v>
      </c>
      <c r="O1745" s="54" t="s">
        <v>78</v>
      </c>
      <c r="P1745" s="54" t="s">
        <v>47</v>
      </c>
      <c r="Q1745" s="54" t="s">
        <v>47</v>
      </c>
      <c r="R1745" s="54" t="s">
        <v>47</v>
      </c>
      <c r="AV1745" s="54" t="s">
        <v>47</v>
      </c>
      <c r="AW1745" s="54" t="s">
        <v>47</v>
      </c>
      <c r="AX1745" s="54" t="s">
        <v>47</v>
      </c>
      <c r="AY1745" s="54" t="s">
        <v>47</v>
      </c>
      <c r="AZ1745" s="54" t="s">
        <v>47</v>
      </c>
    </row>
    <row r="1746" spans="1:52" ht="30" customHeight="1">
      <c r="A1746" s="61"/>
      <c r="B1746" s="61"/>
      <c r="C1746" s="61"/>
      <c r="D1746" s="61"/>
      <c r="E1746" s="62"/>
      <c r="F1746" s="63"/>
      <c r="G1746" s="62"/>
      <c r="H1746" s="63"/>
      <c r="I1746" s="62"/>
      <c r="J1746" s="63"/>
      <c r="K1746" s="62"/>
      <c r="L1746" s="63"/>
      <c r="M1746" s="61"/>
    </row>
    <row r="1747" spans="1:52" ht="30" customHeight="1">
      <c r="A1747" s="55" t="s">
        <v>2174</v>
      </c>
      <c r="B1747" s="56"/>
      <c r="C1747" s="56"/>
      <c r="D1747" s="56"/>
      <c r="E1747" s="57"/>
      <c r="F1747" s="58"/>
      <c r="G1747" s="57"/>
      <c r="H1747" s="58"/>
      <c r="I1747" s="57"/>
      <c r="J1747" s="58"/>
      <c r="K1747" s="57"/>
      <c r="L1747" s="58"/>
      <c r="M1747" s="59"/>
      <c r="N1747" s="54" t="s">
        <v>8352</v>
      </c>
    </row>
    <row r="1748" spans="1:52" ht="30" customHeight="1">
      <c r="A1748" s="60" t="s">
        <v>2100</v>
      </c>
      <c r="B1748" s="60" t="s">
        <v>2101</v>
      </c>
      <c r="C1748" s="60" t="s">
        <v>1410</v>
      </c>
      <c r="D1748" s="61">
        <v>1.6013999999999999</v>
      </c>
      <c r="E1748" s="62"/>
      <c r="F1748" s="63"/>
      <c r="G1748" s="62"/>
      <c r="H1748" s="63"/>
      <c r="I1748" s="62"/>
      <c r="J1748" s="63"/>
      <c r="K1748" s="62"/>
      <c r="L1748" s="63"/>
      <c r="M1748" s="60" t="s">
        <v>2102</v>
      </c>
      <c r="N1748" s="54" t="s">
        <v>8352</v>
      </c>
      <c r="O1748" s="54" t="s">
        <v>10015</v>
      </c>
      <c r="P1748" s="54" t="s">
        <v>56</v>
      </c>
      <c r="Q1748" s="54" t="s">
        <v>56</v>
      </c>
      <c r="R1748" s="54" t="s">
        <v>55</v>
      </c>
      <c r="AV1748" s="54" t="s">
        <v>47</v>
      </c>
      <c r="AW1748" s="54" t="s">
        <v>10222</v>
      </c>
      <c r="AX1748" s="54" t="s">
        <v>47</v>
      </c>
      <c r="AY1748" s="54" t="s">
        <v>47</v>
      </c>
      <c r="AZ1748" s="54" t="s">
        <v>47</v>
      </c>
    </row>
    <row r="1749" spans="1:52" ht="30" customHeight="1">
      <c r="A1749" s="60" t="s">
        <v>2175</v>
      </c>
      <c r="B1749" s="60" t="s">
        <v>2176</v>
      </c>
      <c r="C1749" s="60" t="s">
        <v>1410</v>
      </c>
      <c r="D1749" s="61">
        <v>0.74080000000000001</v>
      </c>
      <c r="E1749" s="62"/>
      <c r="F1749" s="63"/>
      <c r="G1749" s="62"/>
      <c r="H1749" s="63"/>
      <c r="I1749" s="62"/>
      <c r="J1749" s="63"/>
      <c r="K1749" s="62"/>
      <c r="L1749" s="63"/>
      <c r="M1749" s="60" t="s">
        <v>2177</v>
      </c>
      <c r="N1749" s="54" t="s">
        <v>8352</v>
      </c>
      <c r="O1749" s="54" t="s">
        <v>10223</v>
      </c>
      <c r="P1749" s="54" t="s">
        <v>56</v>
      </c>
      <c r="Q1749" s="54" t="s">
        <v>56</v>
      </c>
      <c r="R1749" s="54" t="s">
        <v>55</v>
      </c>
      <c r="AV1749" s="54" t="s">
        <v>47</v>
      </c>
      <c r="AW1749" s="54" t="s">
        <v>10224</v>
      </c>
      <c r="AX1749" s="54" t="s">
        <v>47</v>
      </c>
      <c r="AY1749" s="54" t="s">
        <v>47</v>
      </c>
      <c r="AZ1749" s="54" t="s">
        <v>47</v>
      </c>
    </row>
    <row r="1750" spans="1:52" ht="30" customHeight="1">
      <c r="A1750" s="60" t="s">
        <v>1827</v>
      </c>
      <c r="B1750" s="60" t="s">
        <v>2071</v>
      </c>
      <c r="C1750" s="60" t="s">
        <v>1410</v>
      </c>
      <c r="D1750" s="61">
        <v>2.1619999999999999</v>
      </c>
      <c r="E1750" s="62"/>
      <c r="F1750" s="63"/>
      <c r="G1750" s="62"/>
      <c r="H1750" s="63"/>
      <c r="I1750" s="62"/>
      <c r="J1750" s="63"/>
      <c r="K1750" s="62"/>
      <c r="L1750" s="63"/>
      <c r="M1750" s="60" t="s">
        <v>2072</v>
      </c>
      <c r="N1750" s="54" t="s">
        <v>8352</v>
      </c>
      <c r="O1750" s="54" t="s">
        <v>8911</v>
      </c>
      <c r="P1750" s="54" t="s">
        <v>55</v>
      </c>
      <c r="Q1750" s="54" t="s">
        <v>56</v>
      </c>
      <c r="R1750" s="54" t="s">
        <v>56</v>
      </c>
      <c r="AV1750" s="54" t="s">
        <v>47</v>
      </c>
      <c r="AW1750" s="54" t="s">
        <v>10225</v>
      </c>
      <c r="AX1750" s="54" t="s">
        <v>47</v>
      </c>
      <c r="AY1750" s="54" t="s">
        <v>47</v>
      </c>
      <c r="AZ1750" s="54" t="s">
        <v>47</v>
      </c>
    </row>
    <row r="1751" spans="1:52" ht="30" customHeight="1">
      <c r="A1751" s="60" t="s">
        <v>1058</v>
      </c>
      <c r="B1751" s="60" t="s">
        <v>2073</v>
      </c>
      <c r="C1751" s="60" t="s">
        <v>1410</v>
      </c>
      <c r="D1751" s="61">
        <v>-0.126</v>
      </c>
      <c r="E1751" s="62"/>
      <c r="F1751" s="63"/>
      <c r="G1751" s="62"/>
      <c r="H1751" s="63"/>
      <c r="I1751" s="62"/>
      <c r="J1751" s="63"/>
      <c r="K1751" s="62"/>
      <c r="L1751" s="63"/>
      <c r="M1751" s="60" t="s">
        <v>2074</v>
      </c>
      <c r="N1751" s="54" t="s">
        <v>8352</v>
      </c>
      <c r="O1751" s="54" t="s">
        <v>9985</v>
      </c>
      <c r="P1751" s="54" t="s">
        <v>56</v>
      </c>
      <c r="Q1751" s="54" t="s">
        <v>56</v>
      </c>
      <c r="R1751" s="54" t="s">
        <v>55</v>
      </c>
      <c r="AV1751" s="54" t="s">
        <v>47</v>
      </c>
      <c r="AW1751" s="54" t="s">
        <v>10226</v>
      </c>
      <c r="AX1751" s="54" t="s">
        <v>47</v>
      </c>
      <c r="AY1751" s="54" t="s">
        <v>47</v>
      </c>
      <c r="AZ1751" s="54" t="s">
        <v>47</v>
      </c>
    </row>
    <row r="1752" spans="1:52" ht="30" customHeight="1">
      <c r="A1752" s="60" t="s">
        <v>1267</v>
      </c>
      <c r="B1752" s="60" t="s">
        <v>47</v>
      </c>
      <c r="C1752" s="60" t="s">
        <v>47</v>
      </c>
      <c r="D1752" s="61"/>
      <c r="E1752" s="62"/>
      <c r="F1752" s="63"/>
      <c r="G1752" s="62"/>
      <c r="H1752" s="63"/>
      <c r="I1752" s="62"/>
      <c r="J1752" s="63"/>
      <c r="K1752" s="62"/>
      <c r="L1752" s="63"/>
      <c r="M1752" s="60" t="s">
        <v>47</v>
      </c>
      <c r="N1752" s="54" t="s">
        <v>78</v>
      </c>
      <c r="O1752" s="54" t="s">
        <v>78</v>
      </c>
      <c r="P1752" s="54" t="s">
        <v>47</v>
      </c>
      <c r="Q1752" s="54" t="s">
        <v>47</v>
      </c>
      <c r="R1752" s="54" t="s">
        <v>47</v>
      </c>
      <c r="AV1752" s="54" t="s">
        <v>47</v>
      </c>
      <c r="AW1752" s="54" t="s">
        <v>47</v>
      </c>
      <c r="AX1752" s="54" t="s">
        <v>47</v>
      </c>
      <c r="AY1752" s="54" t="s">
        <v>47</v>
      </c>
      <c r="AZ1752" s="54" t="s">
        <v>47</v>
      </c>
    </row>
    <row r="1753" spans="1:52" ht="30" customHeight="1">
      <c r="A1753" s="61"/>
      <c r="B1753" s="61"/>
      <c r="C1753" s="61"/>
      <c r="D1753" s="61"/>
      <c r="E1753" s="62"/>
      <c r="F1753" s="63"/>
      <c r="G1753" s="62"/>
      <c r="H1753" s="63"/>
      <c r="I1753" s="62"/>
      <c r="J1753" s="63"/>
      <c r="K1753" s="62"/>
      <c r="L1753" s="63"/>
      <c r="M1753" s="61"/>
    </row>
    <row r="1754" spans="1:52" ht="30" customHeight="1">
      <c r="A1754" s="55" t="s">
        <v>2178</v>
      </c>
      <c r="B1754" s="56"/>
      <c r="C1754" s="56"/>
      <c r="D1754" s="56"/>
      <c r="E1754" s="57"/>
      <c r="F1754" s="58"/>
      <c r="G1754" s="57"/>
      <c r="H1754" s="58"/>
      <c r="I1754" s="57"/>
      <c r="J1754" s="58"/>
      <c r="K1754" s="57"/>
      <c r="L1754" s="58"/>
      <c r="M1754" s="59"/>
      <c r="N1754" s="54" t="s">
        <v>8354</v>
      </c>
    </row>
    <row r="1755" spans="1:52" ht="30" customHeight="1">
      <c r="A1755" s="60" t="s">
        <v>1824</v>
      </c>
      <c r="B1755" s="60" t="s">
        <v>2179</v>
      </c>
      <c r="C1755" s="60" t="s">
        <v>1410</v>
      </c>
      <c r="D1755" s="61">
        <v>0.86660000000000004</v>
      </c>
      <c r="E1755" s="62"/>
      <c r="F1755" s="63"/>
      <c r="G1755" s="62"/>
      <c r="H1755" s="63"/>
      <c r="I1755" s="62"/>
      <c r="J1755" s="63"/>
      <c r="K1755" s="62"/>
      <c r="L1755" s="63"/>
      <c r="M1755" s="60" t="s">
        <v>2180</v>
      </c>
      <c r="N1755" s="54" t="s">
        <v>8354</v>
      </c>
      <c r="O1755" s="54" t="s">
        <v>10227</v>
      </c>
      <c r="P1755" s="54" t="s">
        <v>56</v>
      </c>
      <c r="Q1755" s="54" t="s">
        <v>56</v>
      </c>
      <c r="R1755" s="54" t="s">
        <v>55</v>
      </c>
      <c r="AV1755" s="54" t="s">
        <v>47</v>
      </c>
      <c r="AW1755" s="54" t="s">
        <v>10228</v>
      </c>
      <c r="AX1755" s="54" t="s">
        <v>47</v>
      </c>
      <c r="AY1755" s="54" t="s">
        <v>47</v>
      </c>
      <c r="AZ1755" s="54" t="s">
        <v>47</v>
      </c>
    </row>
    <row r="1756" spans="1:52" ht="30" customHeight="1">
      <c r="A1756" s="60" t="s">
        <v>1827</v>
      </c>
      <c r="B1756" s="60" t="s">
        <v>2071</v>
      </c>
      <c r="C1756" s="60" t="s">
        <v>1410</v>
      </c>
      <c r="D1756" s="61">
        <v>0.82499999999999996</v>
      </c>
      <c r="E1756" s="62"/>
      <c r="F1756" s="63"/>
      <c r="G1756" s="62"/>
      <c r="H1756" s="63"/>
      <c r="I1756" s="62"/>
      <c r="J1756" s="63"/>
      <c r="K1756" s="62"/>
      <c r="L1756" s="63"/>
      <c r="M1756" s="60" t="s">
        <v>2072</v>
      </c>
      <c r="N1756" s="54" t="s">
        <v>8354</v>
      </c>
      <c r="O1756" s="54" t="s">
        <v>8911</v>
      </c>
      <c r="P1756" s="54" t="s">
        <v>55</v>
      </c>
      <c r="Q1756" s="54" t="s">
        <v>56</v>
      </c>
      <c r="R1756" s="54" t="s">
        <v>56</v>
      </c>
      <c r="AV1756" s="54" t="s">
        <v>47</v>
      </c>
      <c r="AW1756" s="54" t="s">
        <v>10229</v>
      </c>
      <c r="AX1756" s="54" t="s">
        <v>47</v>
      </c>
      <c r="AY1756" s="54" t="s">
        <v>47</v>
      </c>
      <c r="AZ1756" s="54" t="s">
        <v>47</v>
      </c>
    </row>
    <row r="1757" spans="1:52" ht="30" customHeight="1">
      <c r="A1757" s="60" t="s">
        <v>1830</v>
      </c>
      <c r="B1757" s="60" t="s">
        <v>1831</v>
      </c>
      <c r="C1757" s="60" t="s">
        <v>71</v>
      </c>
      <c r="D1757" s="61">
        <v>0.01</v>
      </c>
      <c r="E1757" s="62"/>
      <c r="F1757" s="63"/>
      <c r="G1757" s="62"/>
      <c r="H1757" s="63"/>
      <c r="I1757" s="62"/>
      <c r="J1757" s="63"/>
      <c r="K1757" s="62"/>
      <c r="L1757" s="63"/>
      <c r="M1757" s="60" t="s">
        <v>1832</v>
      </c>
      <c r="N1757" s="54" t="s">
        <v>8354</v>
      </c>
      <c r="O1757" s="54" t="s">
        <v>8936</v>
      </c>
      <c r="P1757" s="54" t="s">
        <v>55</v>
      </c>
      <c r="Q1757" s="54" t="s">
        <v>56</v>
      </c>
      <c r="R1757" s="54" t="s">
        <v>56</v>
      </c>
      <c r="AV1757" s="54" t="s">
        <v>47</v>
      </c>
      <c r="AW1757" s="54" t="s">
        <v>10230</v>
      </c>
      <c r="AX1757" s="54" t="s">
        <v>47</v>
      </c>
      <c r="AY1757" s="54" t="s">
        <v>47</v>
      </c>
      <c r="AZ1757" s="54" t="s">
        <v>47</v>
      </c>
    </row>
    <row r="1758" spans="1:52" ht="30" customHeight="1">
      <c r="A1758" s="60" t="s">
        <v>1833</v>
      </c>
      <c r="B1758" s="60" t="s">
        <v>942</v>
      </c>
      <c r="C1758" s="60" t="s">
        <v>71</v>
      </c>
      <c r="D1758" s="61">
        <v>0.01</v>
      </c>
      <c r="E1758" s="62"/>
      <c r="F1758" s="63"/>
      <c r="G1758" s="62"/>
      <c r="H1758" s="63"/>
      <c r="I1758" s="62"/>
      <c r="J1758" s="63"/>
      <c r="K1758" s="62"/>
      <c r="L1758" s="63"/>
      <c r="M1758" s="60" t="s">
        <v>1834</v>
      </c>
      <c r="N1758" s="54" t="s">
        <v>8354</v>
      </c>
      <c r="O1758" s="54" t="s">
        <v>8940</v>
      </c>
      <c r="P1758" s="54" t="s">
        <v>55</v>
      </c>
      <c r="Q1758" s="54" t="s">
        <v>56</v>
      </c>
      <c r="R1758" s="54" t="s">
        <v>56</v>
      </c>
      <c r="AV1758" s="54" t="s">
        <v>47</v>
      </c>
      <c r="AW1758" s="54" t="s">
        <v>10231</v>
      </c>
      <c r="AX1758" s="54" t="s">
        <v>47</v>
      </c>
      <c r="AY1758" s="54" t="s">
        <v>47</v>
      </c>
      <c r="AZ1758" s="54" t="s">
        <v>47</v>
      </c>
    </row>
    <row r="1759" spans="1:52" ht="30" customHeight="1">
      <c r="A1759" s="60" t="s">
        <v>1058</v>
      </c>
      <c r="B1759" s="60" t="s">
        <v>1059</v>
      </c>
      <c r="C1759" s="60" t="s">
        <v>1410</v>
      </c>
      <c r="D1759" s="61">
        <v>-2.9000000000000001E-2</v>
      </c>
      <c r="E1759" s="62"/>
      <c r="F1759" s="63"/>
      <c r="G1759" s="62"/>
      <c r="H1759" s="63"/>
      <c r="I1759" s="62"/>
      <c r="J1759" s="63"/>
      <c r="K1759" s="62"/>
      <c r="L1759" s="63"/>
      <c r="M1759" s="60" t="s">
        <v>1735</v>
      </c>
      <c r="N1759" s="54" t="s">
        <v>8354</v>
      </c>
      <c r="O1759" s="54" t="s">
        <v>9567</v>
      </c>
      <c r="P1759" s="54" t="s">
        <v>56</v>
      </c>
      <c r="Q1759" s="54" t="s">
        <v>56</v>
      </c>
      <c r="R1759" s="54" t="s">
        <v>55</v>
      </c>
      <c r="AV1759" s="54" t="s">
        <v>47</v>
      </c>
      <c r="AW1759" s="54" t="s">
        <v>10232</v>
      </c>
      <c r="AX1759" s="54" t="s">
        <v>47</v>
      </c>
      <c r="AY1759" s="54" t="s">
        <v>47</v>
      </c>
      <c r="AZ1759" s="54" t="s">
        <v>47</v>
      </c>
    </row>
    <row r="1760" spans="1:52" ht="30" customHeight="1">
      <c r="A1760" s="60" t="s">
        <v>1835</v>
      </c>
      <c r="B1760" s="60" t="s">
        <v>1836</v>
      </c>
      <c r="C1760" s="60" t="s">
        <v>71</v>
      </c>
      <c r="D1760" s="61">
        <v>0.01</v>
      </c>
      <c r="E1760" s="62"/>
      <c r="F1760" s="63"/>
      <c r="G1760" s="62"/>
      <c r="H1760" s="63"/>
      <c r="I1760" s="62"/>
      <c r="J1760" s="63"/>
      <c r="K1760" s="62"/>
      <c r="L1760" s="63"/>
      <c r="M1760" s="60" t="s">
        <v>1837</v>
      </c>
      <c r="N1760" s="54" t="s">
        <v>8354</v>
      </c>
      <c r="O1760" s="54" t="s">
        <v>8935</v>
      </c>
      <c r="P1760" s="54" t="s">
        <v>55</v>
      </c>
      <c r="Q1760" s="54" t="s">
        <v>56</v>
      </c>
      <c r="R1760" s="54" t="s">
        <v>56</v>
      </c>
      <c r="AV1760" s="54" t="s">
        <v>47</v>
      </c>
      <c r="AW1760" s="54" t="s">
        <v>10233</v>
      </c>
      <c r="AX1760" s="54" t="s">
        <v>47</v>
      </c>
      <c r="AY1760" s="54" t="s">
        <v>47</v>
      </c>
      <c r="AZ1760" s="54" t="s">
        <v>47</v>
      </c>
    </row>
    <row r="1761" spans="1:52" ht="30" customHeight="1">
      <c r="A1761" s="60" t="s">
        <v>1838</v>
      </c>
      <c r="B1761" s="60" t="s">
        <v>1839</v>
      </c>
      <c r="C1761" s="60" t="s">
        <v>71</v>
      </c>
      <c r="D1761" s="61">
        <v>0.01</v>
      </c>
      <c r="E1761" s="62"/>
      <c r="F1761" s="63"/>
      <c r="G1761" s="62"/>
      <c r="H1761" s="63"/>
      <c r="I1761" s="62"/>
      <c r="J1761" s="63"/>
      <c r="K1761" s="62"/>
      <c r="L1761" s="63"/>
      <c r="M1761" s="60" t="s">
        <v>1840</v>
      </c>
      <c r="N1761" s="54" t="s">
        <v>8354</v>
      </c>
      <c r="O1761" s="54" t="s">
        <v>8939</v>
      </c>
      <c r="P1761" s="54" t="s">
        <v>55</v>
      </c>
      <c r="Q1761" s="54" t="s">
        <v>56</v>
      </c>
      <c r="R1761" s="54" t="s">
        <v>56</v>
      </c>
      <c r="AV1761" s="54" t="s">
        <v>47</v>
      </c>
      <c r="AW1761" s="54" t="s">
        <v>10234</v>
      </c>
      <c r="AX1761" s="54" t="s">
        <v>47</v>
      </c>
      <c r="AY1761" s="54" t="s">
        <v>47</v>
      </c>
      <c r="AZ1761" s="54" t="s">
        <v>47</v>
      </c>
    </row>
    <row r="1762" spans="1:52" ht="30" customHeight="1">
      <c r="A1762" s="60" t="s">
        <v>1267</v>
      </c>
      <c r="B1762" s="60" t="s">
        <v>47</v>
      </c>
      <c r="C1762" s="60" t="s">
        <v>47</v>
      </c>
      <c r="D1762" s="61"/>
      <c r="E1762" s="62"/>
      <c r="F1762" s="63"/>
      <c r="G1762" s="62"/>
      <c r="H1762" s="63"/>
      <c r="I1762" s="62"/>
      <c r="J1762" s="63"/>
      <c r="K1762" s="62"/>
      <c r="L1762" s="63"/>
      <c r="M1762" s="60" t="s">
        <v>47</v>
      </c>
      <c r="N1762" s="54" t="s">
        <v>78</v>
      </c>
      <c r="O1762" s="54" t="s">
        <v>78</v>
      </c>
      <c r="P1762" s="54" t="s">
        <v>47</v>
      </c>
      <c r="Q1762" s="54" t="s">
        <v>47</v>
      </c>
      <c r="R1762" s="54" t="s">
        <v>47</v>
      </c>
      <c r="AV1762" s="54" t="s">
        <v>47</v>
      </c>
      <c r="AW1762" s="54" t="s">
        <v>47</v>
      </c>
      <c r="AX1762" s="54" t="s">
        <v>47</v>
      </c>
      <c r="AY1762" s="54" t="s">
        <v>47</v>
      </c>
      <c r="AZ1762" s="54" t="s">
        <v>47</v>
      </c>
    </row>
    <row r="1763" spans="1:52" ht="30" customHeight="1">
      <c r="A1763" s="61"/>
      <c r="B1763" s="61"/>
      <c r="C1763" s="61"/>
      <c r="D1763" s="61"/>
      <c r="E1763" s="62"/>
      <c r="F1763" s="63"/>
      <c r="G1763" s="62"/>
      <c r="H1763" s="63"/>
      <c r="I1763" s="62"/>
      <c r="J1763" s="63"/>
      <c r="K1763" s="62"/>
      <c r="L1763" s="63"/>
      <c r="M1763" s="61"/>
    </row>
    <row r="1764" spans="1:52" ht="30" customHeight="1">
      <c r="A1764" s="55" t="s">
        <v>2181</v>
      </c>
      <c r="B1764" s="56"/>
      <c r="C1764" s="56"/>
      <c r="D1764" s="56"/>
      <c r="E1764" s="57"/>
      <c r="F1764" s="58"/>
      <c r="G1764" s="57"/>
      <c r="H1764" s="58"/>
      <c r="I1764" s="57"/>
      <c r="J1764" s="58"/>
      <c r="K1764" s="57"/>
      <c r="L1764" s="58"/>
      <c r="M1764" s="59"/>
      <c r="N1764" s="54" t="s">
        <v>8356</v>
      </c>
    </row>
    <row r="1765" spans="1:52" ht="30" customHeight="1">
      <c r="A1765" s="60" t="s">
        <v>2079</v>
      </c>
      <c r="B1765" s="60" t="s">
        <v>2182</v>
      </c>
      <c r="C1765" s="60" t="s">
        <v>71</v>
      </c>
      <c r="D1765" s="61">
        <v>0.6</v>
      </c>
      <c r="E1765" s="62"/>
      <c r="F1765" s="63"/>
      <c r="G1765" s="62"/>
      <c r="H1765" s="63"/>
      <c r="I1765" s="62"/>
      <c r="J1765" s="63"/>
      <c r="K1765" s="62"/>
      <c r="L1765" s="63"/>
      <c r="M1765" s="60" t="s">
        <v>2183</v>
      </c>
      <c r="N1765" s="54" t="s">
        <v>8356</v>
      </c>
      <c r="O1765" s="54" t="s">
        <v>8979</v>
      </c>
      <c r="P1765" s="54" t="s">
        <v>55</v>
      </c>
      <c r="Q1765" s="54" t="s">
        <v>56</v>
      </c>
      <c r="R1765" s="54" t="s">
        <v>56</v>
      </c>
      <c r="AV1765" s="54" t="s">
        <v>47</v>
      </c>
      <c r="AW1765" s="54" t="s">
        <v>10235</v>
      </c>
      <c r="AX1765" s="54" t="s">
        <v>47</v>
      </c>
      <c r="AY1765" s="54" t="s">
        <v>47</v>
      </c>
      <c r="AZ1765" s="54" t="s">
        <v>47</v>
      </c>
    </row>
    <row r="1766" spans="1:52" ht="30" customHeight="1">
      <c r="A1766" s="60" t="s">
        <v>1267</v>
      </c>
      <c r="B1766" s="60" t="s">
        <v>47</v>
      </c>
      <c r="C1766" s="60" t="s">
        <v>47</v>
      </c>
      <c r="D1766" s="61"/>
      <c r="E1766" s="62"/>
      <c r="F1766" s="63"/>
      <c r="G1766" s="62"/>
      <c r="H1766" s="63"/>
      <c r="I1766" s="62"/>
      <c r="J1766" s="63"/>
      <c r="K1766" s="62"/>
      <c r="L1766" s="63"/>
      <c r="M1766" s="60" t="s">
        <v>47</v>
      </c>
      <c r="N1766" s="54" t="s">
        <v>78</v>
      </c>
      <c r="O1766" s="54" t="s">
        <v>78</v>
      </c>
      <c r="P1766" s="54" t="s">
        <v>47</v>
      </c>
      <c r="Q1766" s="54" t="s">
        <v>47</v>
      </c>
      <c r="R1766" s="54" t="s">
        <v>47</v>
      </c>
      <c r="AV1766" s="54" t="s">
        <v>47</v>
      </c>
      <c r="AW1766" s="54" t="s">
        <v>47</v>
      </c>
      <c r="AX1766" s="54" t="s">
        <v>47</v>
      </c>
      <c r="AY1766" s="54" t="s">
        <v>47</v>
      </c>
      <c r="AZ1766" s="54" t="s">
        <v>47</v>
      </c>
    </row>
    <row r="1767" spans="1:52" ht="30" customHeight="1">
      <c r="A1767" s="61"/>
      <c r="B1767" s="61"/>
      <c r="C1767" s="61"/>
      <c r="D1767" s="61"/>
      <c r="E1767" s="62"/>
      <c r="F1767" s="63"/>
      <c r="G1767" s="62"/>
      <c r="H1767" s="63"/>
      <c r="I1767" s="62"/>
      <c r="J1767" s="63"/>
      <c r="K1767" s="62"/>
      <c r="L1767" s="63"/>
      <c r="M1767" s="61"/>
    </row>
    <row r="1768" spans="1:52" ht="30" customHeight="1">
      <c r="A1768" s="55" t="s">
        <v>2184</v>
      </c>
      <c r="B1768" s="56"/>
      <c r="C1768" s="56"/>
      <c r="D1768" s="56"/>
      <c r="E1768" s="57"/>
      <c r="F1768" s="58"/>
      <c r="G1768" s="57"/>
      <c r="H1768" s="58"/>
      <c r="I1768" s="57"/>
      <c r="J1768" s="58"/>
      <c r="K1768" s="57"/>
      <c r="L1768" s="58"/>
      <c r="M1768" s="59"/>
      <c r="N1768" s="54" t="s">
        <v>8358</v>
      </c>
    </row>
    <row r="1769" spans="1:52" ht="30" customHeight="1">
      <c r="A1769" s="60" t="s">
        <v>2037</v>
      </c>
      <c r="B1769" s="60" t="s">
        <v>2038</v>
      </c>
      <c r="C1769" s="60" t="s">
        <v>53</v>
      </c>
      <c r="D1769" s="61">
        <v>1.6719999999999999</v>
      </c>
      <c r="E1769" s="62"/>
      <c r="F1769" s="63"/>
      <c r="G1769" s="62"/>
      <c r="H1769" s="63"/>
      <c r="I1769" s="62"/>
      <c r="J1769" s="63"/>
      <c r="K1769" s="62"/>
      <c r="L1769" s="63"/>
      <c r="M1769" s="60" t="s">
        <v>2039</v>
      </c>
      <c r="N1769" s="54" t="s">
        <v>8358</v>
      </c>
      <c r="O1769" s="54" t="s">
        <v>8981</v>
      </c>
      <c r="P1769" s="54" t="s">
        <v>55</v>
      </c>
      <c r="Q1769" s="54" t="s">
        <v>56</v>
      </c>
      <c r="R1769" s="54" t="s">
        <v>56</v>
      </c>
      <c r="V1769" s="50">
        <v>1</v>
      </c>
      <c r="AV1769" s="54" t="s">
        <v>47</v>
      </c>
      <c r="AW1769" s="54" t="s">
        <v>10236</v>
      </c>
      <c r="AX1769" s="54" t="s">
        <v>47</v>
      </c>
      <c r="AY1769" s="54" t="s">
        <v>47</v>
      </c>
      <c r="AZ1769" s="54" t="s">
        <v>47</v>
      </c>
    </row>
    <row r="1770" spans="1:52" ht="30" customHeight="1">
      <c r="A1770" s="60" t="s">
        <v>1261</v>
      </c>
      <c r="B1770" s="60" t="s">
        <v>1491</v>
      </c>
      <c r="C1770" s="60" t="s">
        <v>352</v>
      </c>
      <c r="D1770" s="61">
        <v>1</v>
      </c>
      <c r="E1770" s="62"/>
      <c r="F1770" s="63"/>
      <c r="G1770" s="62"/>
      <c r="H1770" s="63"/>
      <c r="I1770" s="62"/>
      <c r="J1770" s="63"/>
      <c r="K1770" s="62"/>
      <c r="L1770" s="63"/>
      <c r="M1770" s="60" t="s">
        <v>47</v>
      </c>
      <c r="N1770" s="54" t="s">
        <v>8358</v>
      </c>
      <c r="O1770" s="54" t="s">
        <v>8795</v>
      </c>
      <c r="P1770" s="54" t="s">
        <v>56</v>
      </c>
      <c r="Q1770" s="54" t="s">
        <v>56</v>
      </c>
      <c r="R1770" s="54" t="s">
        <v>56</v>
      </c>
      <c r="S1770" s="50">
        <v>0</v>
      </c>
      <c r="T1770" s="50">
        <v>0</v>
      </c>
      <c r="U1770" s="50">
        <v>0.05</v>
      </c>
      <c r="AV1770" s="54" t="s">
        <v>47</v>
      </c>
      <c r="AW1770" s="54" t="s">
        <v>10237</v>
      </c>
      <c r="AX1770" s="54" t="s">
        <v>47</v>
      </c>
      <c r="AY1770" s="54" t="s">
        <v>47</v>
      </c>
      <c r="AZ1770" s="54" t="s">
        <v>47</v>
      </c>
    </row>
    <row r="1771" spans="1:52" ht="30" customHeight="1">
      <c r="A1771" s="60" t="s">
        <v>2065</v>
      </c>
      <c r="B1771" s="60" t="s">
        <v>2066</v>
      </c>
      <c r="C1771" s="60" t="s">
        <v>146</v>
      </c>
      <c r="D1771" s="61">
        <v>0.17</v>
      </c>
      <c r="E1771" s="62"/>
      <c r="F1771" s="63"/>
      <c r="G1771" s="62"/>
      <c r="H1771" s="63"/>
      <c r="I1771" s="62"/>
      <c r="J1771" s="63"/>
      <c r="K1771" s="62"/>
      <c r="L1771" s="63"/>
      <c r="M1771" s="60" t="s">
        <v>2067</v>
      </c>
      <c r="N1771" s="54" t="s">
        <v>8358</v>
      </c>
      <c r="O1771" s="54" t="s">
        <v>9981</v>
      </c>
      <c r="P1771" s="54" t="s">
        <v>56</v>
      </c>
      <c r="Q1771" s="54" t="s">
        <v>56</v>
      </c>
      <c r="R1771" s="54" t="s">
        <v>55</v>
      </c>
      <c r="AV1771" s="54" t="s">
        <v>47</v>
      </c>
      <c r="AW1771" s="54" t="s">
        <v>10238</v>
      </c>
      <c r="AX1771" s="54" t="s">
        <v>47</v>
      </c>
      <c r="AY1771" s="54" t="s">
        <v>47</v>
      </c>
      <c r="AZ1771" s="54" t="s">
        <v>47</v>
      </c>
    </row>
    <row r="1772" spans="1:52" ht="30" customHeight="1">
      <c r="A1772" s="60" t="s">
        <v>1709</v>
      </c>
      <c r="B1772" s="60" t="s">
        <v>1710</v>
      </c>
      <c r="C1772" s="60" t="s">
        <v>146</v>
      </c>
      <c r="D1772" s="61">
        <v>0.17</v>
      </c>
      <c r="E1772" s="62"/>
      <c r="F1772" s="63"/>
      <c r="G1772" s="62"/>
      <c r="H1772" s="63"/>
      <c r="I1772" s="62"/>
      <c r="J1772" s="63"/>
      <c r="K1772" s="62"/>
      <c r="L1772" s="63"/>
      <c r="M1772" s="60" t="s">
        <v>1711</v>
      </c>
      <c r="N1772" s="54" t="s">
        <v>8358</v>
      </c>
      <c r="O1772" s="54" t="s">
        <v>8884</v>
      </c>
      <c r="P1772" s="54" t="s">
        <v>55</v>
      </c>
      <c r="Q1772" s="54" t="s">
        <v>56</v>
      </c>
      <c r="R1772" s="54" t="s">
        <v>56</v>
      </c>
      <c r="AV1772" s="54" t="s">
        <v>47</v>
      </c>
      <c r="AW1772" s="54" t="s">
        <v>10239</v>
      </c>
      <c r="AX1772" s="54" t="s">
        <v>47</v>
      </c>
      <c r="AY1772" s="54" t="s">
        <v>47</v>
      </c>
      <c r="AZ1772" s="54" t="s">
        <v>47</v>
      </c>
    </row>
    <row r="1773" spans="1:52" ht="30" customHeight="1">
      <c r="A1773" s="60" t="s">
        <v>1267</v>
      </c>
      <c r="B1773" s="60" t="s">
        <v>47</v>
      </c>
      <c r="C1773" s="60" t="s">
        <v>47</v>
      </c>
      <c r="D1773" s="61"/>
      <c r="E1773" s="62"/>
      <c r="F1773" s="63"/>
      <c r="G1773" s="62"/>
      <c r="H1773" s="63"/>
      <c r="I1773" s="62"/>
      <c r="J1773" s="63"/>
      <c r="K1773" s="62"/>
      <c r="L1773" s="63"/>
      <c r="M1773" s="60" t="s">
        <v>47</v>
      </c>
      <c r="N1773" s="54" t="s">
        <v>78</v>
      </c>
      <c r="O1773" s="54" t="s">
        <v>78</v>
      </c>
      <c r="P1773" s="54" t="s">
        <v>47</v>
      </c>
      <c r="Q1773" s="54" t="s">
        <v>47</v>
      </c>
      <c r="R1773" s="54" t="s">
        <v>47</v>
      </c>
      <c r="AV1773" s="54" t="s">
        <v>47</v>
      </c>
      <c r="AW1773" s="54" t="s">
        <v>47</v>
      </c>
      <c r="AX1773" s="54" t="s">
        <v>47</v>
      </c>
      <c r="AY1773" s="54" t="s">
        <v>47</v>
      </c>
      <c r="AZ1773" s="54" t="s">
        <v>47</v>
      </c>
    </row>
    <row r="1774" spans="1:52" ht="30" customHeight="1">
      <c r="A1774" s="61"/>
      <c r="B1774" s="61"/>
      <c r="C1774" s="61"/>
      <c r="D1774" s="61"/>
      <c r="E1774" s="62"/>
      <c r="F1774" s="63"/>
      <c r="G1774" s="62"/>
      <c r="H1774" s="63"/>
      <c r="I1774" s="62"/>
      <c r="J1774" s="63"/>
      <c r="K1774" s="62"/>
      <c r="L1774" s="63"/>
      <c r="M1774" s="61"/>
    </row>
    <row r="1775" spans="1:52" ht="30" customHeight="1">
      <c r="A1775" s="55" t="s">
        <v>2185</v>
      </c>
      <c r="B1775" s="56"/>
      <c r="C1775" s="56"/>
      <c r="D1775" s="56"/>
      <c r="E1775" s="57"/>
      <c r="F1775" s="58"/>
      <c r="G1775" s="57"/>
      <c r="H1775" s="58"/>
      <c r="I1775" s="57"/>
      <c r="J1775" s="58"/>
      <c r="K1775" s="57"/>
      <c r="L1775" s="58"/>
      <c r="M1775" s="59"/>
      <c r="N1775" s="54" t="s">
        <v>8912</v>
      </c>
    </row>
    <row r="1776" spans="1:52" ht="30" customHeight="1">
      <c r="A1776" s="60" t="s">
        <v>2189</v>
      </c>
      <c r="B1776" s="60" t="s">
        <v>1264</v>
      </c>
      <c r="C1776" s="60" t="s">
        <v>1265</v>
      </c>
      <c r="D1776" s="61">
        <v>0.09</v>
      </c>
      <c r="E1776" s="62"/>
      <c r="F1776" s="63"/>
      <c r="G1776" s="62"/>
      <c r="H1776" s="63"/>
      <c r="I1776" s="62"/>
      <c r="J1776" s="63"/>
      <c r="K1776" s="62"/>
      <c r="L1776" s="63"/>
      <c r="M1776" s="60" t="s">
        <v>2190</v>
      </c>
      <c r="N1776" s="54" t="s">
        <v>8912</v>
      </c>
      <c r="O1776" s="54" t="s">
        <v>10240</v>
      </c>
      <c r="P1776" s="54" t="s">
        <v>56</v>
      </c>
      <c r="Q1776" s="54" t="s">
        <v>56</v>
      </c>
      <c r="R1776" s="54" t="s">
        <v>55</v>
      </c>
      <c r="V1776" s="50">
        <v>1</v>
      </c>
      <c r="AV1776" s="54" t="s">
        <v>47</v>
      </c>
      <c r="AW1776" s="54" t="s">
        <v>10241</v>
      </c>
      <c r="AX1776" s="54" t="s">
        <v>47</v>
      </c>
      <c r="AY1776" s="54" t="s">
        <v>47</v>
      </c>
      <c r="AZ1776" s="54" t="s">
        <v>47</v>
      </c>
    </row>
    <row r="1777" spans="1:52" ht="30" customHeight="1">
      <c r="A1777" s="60" t="s">
        <v>1366</v>
      </c>
      <c r="B1777" s="60" t="s">
        <v>1264</v>
      </c>
      <c r="C1777" s="60" t="s">
        <v>1265</v>
      </c>
      <c r="D1777" s="61">
        <v>0.02</v>
      </c>
      <c r="E1777" s="62"/>
      <c r="F1777" s="63"/>
      <c r="G1777" s="62"/>
      <c r="H1777" s="63"/>
      <c r="I1777" s="62"/>
      <c r="J1777" s="63"/>
      <c r="K1777" s="62"/>
      <c r="L1777" s="63"/>
      <c r="M1777" s="60" t="s">
        <v>1415</v>
      </c>
      <c r="N1777" s="54" t="s">
        <v>8912</v>
      </c>
      <c r="O1777" s="54" t="s">
        <v>9071</v>
      </c>
      <c r="P1777" s="54" t="s">
        <v>56</v>
      </c>
      <c r="Q1777" s="54" t="s">
        <v>56</v>
      </c>
      <c r="R1777" s="54" t="s">
        <v>55</v>
      </c>
      <c r="V1777" s="50">
        <v>1</v>
      </c>
      <c r="AV1777" s="54" t="s">
        <v>47</v>
      </c>
      <c r="AW1777" s="54" t="s">
        <v>10242</v>
      </c>
      <c r="AX1777" s="54" t="s">
        <v>47</v>
      </c>
      <c r="AY1777" s="54" t="s">
        <v>47</v>
      </c>
      <c r="AZ1777" s="54" t="s">
        <v>47</v>
      </c>
    </row>
    <row r="1778" spans="1:52" ht="30" customHeight="1">
      <c r="A1778" s="60" t="s">
        <v>1367</v>
      </c>
      <c r="B1778" s="60" t="s">
        <v>1368</v>
      </c>
      <c r="C1778" s="60" t="s">
        <v>352</v>
      </c>
      <c r="D1778" s="61">
        <v>1</v>
      </c>
      <c r="E1778" s="62"/>
      <c r="F1778" s="63"/>
      <c r="G1778" s="62"/>
      <c r="H1778" s="63"/>
      <c r="I1778" s="62"/>
      <c r="J1778" s="63"/>
      <c r="K1778" s="62"/>
      <c r="L1778" s="63"/>
      <c r="M1778" s="60" t="s">
        <v>47</v>
      </c>
      <c r="N1778" s="54" t="s">
        <v>8912</v>
      </c>
      <c r="O1778" s="54" t="s">
        <v>8795</v>
      </c>
      <c r="P1778" s="54" t="s">
        <v>56</v>
      </c>
      <c r="Q1778" s="54" t="s">
        <v>56</v>
      </c>
      <c r="R1778" s="54" t="s">
        <v>56</v>
      </c>
      <c r="S1778" s="50">
        <v>1</v>
      </c>
      <c r="T1778" s="50">
        <v>2</v>
      </c>
      <c r="U1778" s="50">
        <v>0.02</v>
      </c>
      <c r="AV1778" s="54" t="s">
        <v>47</v>
      </c>
      <c r="AW1778" s="54" t="s">
        <v>10243</v>
      </c>
      <c r="AX1778" s="54" t="s">
        <v>47</v>
      </c>
      <c r="AY1778" s="54" t="s">
        <v>47</v>
      </c>
      <c r="AZ1778" s="54" t="s">
        <v>47</v>
      </c>
    </row>
    <row r="1779" spans="1:52" ht="30" customHeight="1">
      <c r="A1779" s="60" t="s">
        <v>1267</v>
      </c>
      <c r="B1779" s="60" t="s">
        <v>47</v>
      </c>
      <c r="C1779" s="60" t="s">
        <v>47</v>
      </c>
      <c r="D1779" s="61"/>
      <c r="E1779" s="62"/>
      <c r="F1779" s="63"/>
      <c r="G1779" s="62"/>
      <c r="H1779" s="63"/>
      <c r="I1779" s="62"/>
      <c r="J1779" s="63"/>
      <c r="K1779" s="62"/>
      <c r="L1779" s="63"/>
      <c r="M1779" s="60" t="s">
        <v>47</v>
      </c>
      <c r="N1779" s="54" t="s">
        <v>78</v>
      </c>
      <c r="O1779" s="54" t="s">
        <v>78</v>
      </c>
      <c r="P1779" s="54" t="s">
        <v>47</v>
      </c>
      <c r="Q1779" s="54" t="s">
        <v>47</v>
      </c>
      <c r="R1779" s="54" t="s">
        <v>47</v>
      </c>
      <c r="AV1779" s="54" t="s">
        <v>47</v>
      </c>
      <c r="AW1779" s="54" t="s">
        <v>47</v>
      </c>
      <c r="AX1779" s="54" t="s">
        <v>47</v>
      </c>
      <c r="AY1779" s="54" t="s">
        <v>47</v>
      </c>
      <c r="AZ1779" s="54" t="s">
        <v>47</v>
      </c>
    </row>
    <row r="1780" spans="1:52" ht="30" customHeight="1">
      <c r="A1780" s="61"/>
      <c r="B1780" s="61"/>
      <c r="C1780" s="61"/>
      <c r="D1780" s="61"/>
      <c r="E1780" s="62"/>
      <c r="F1780" s="63"/>
      <c r="G1780" s="62"/>
      <c r="H1780" s="63"/>
      <c r="I1780" s="62"/>
      <c r="J1780" s="63"/>
      <c r="K1780" s="62"/>
      <c r="L1780" s="63"/>
      <c r="M1780" s="61"/>
    </row>
    <row r="1781" spans="1:52" ht="30" customHeight="1">
      <c r="A1781" s="55" t="s">
        <v>2191</v>
      </c>
      <c r="B1781" s="56"/>
      <c r="C1781" s="56"/>
      <c r="D1781" s="56"/>
      <c r="E1781" s="57"/>
      <c r="F1781" s="58"/>
      <c r="G1781" s="57"/>
      <c r="H1781" s="58"/>
      <c r="I1781" s="57"/>
      <c r="J1781" s="58"/>
      <c r="K1781" s="57"/>
      <c r="L1781" s="58"/>
      <c r="M1781" s="59"/>
      <c r="N1781" s="54" t="s">
        <v>8913</v>
      </c>
    </row>
    <row r="1782" spans="1:52" ht="30" customHeight="1">
      <c r="A1782" s="60" t="s">
        <v>2189</v>
      </c>
      <c r="B1782" s="60" t="s">
        <v>1264</v>
      </c>
      <c r="C1782" s="60" t="s">
        <v>1265</v>
      </c>
      <c r="D1782" s="61">
        <v>0.06</v>
      </c>
      <c r="E1782" s="62"/>
      <c r="F1782" s="63"/>
      <c r="G1782" s="62"/>
      <c r="H1782" s="63"/>
      <c r="I1782" s="62"/>
      <c r="J1782" s="63"/>
      <c r="K1782" s="62"/>
      <c r="L1782" s="63"/>
      <c r="M1782" s="60" t="s">
        <v>2190</v>
      </c>
      <c r="N1782" s="54" t="s">
        <v>8913</v>
      </c>
      <c r="O1782" s="54" t="s">
        <v>10240</v>
      </c>
      <c r="P1782" s="54" t="s">
        <v>56</v>
      </c>
      <c r="Q1782" s="54" t="s">
        <v>56</v>
      </c>
      <c r="R1782" s="54" t="s">
        <v>55</v>
      </c>
      <c r="V1782" s="50">
        <v>1</v>
      </c>
      <c r="AV1782" s="54" t="s">
        <v>47</v>
      </c>
      <c r="AW1782" s="54" t="s">
        <v>10244</v>
      </c>
      <c r="AX1782" s="54" t="s">
        <v>47</v>
      </c>
      <c r="AY1782" s="54" t="s">
        <v>47</v>
      </c>
      <c r="AZ1782" s="54" t="s">
        <v>47</v>
      </c>
    </row>
    <row r="1783" spans="1:52" ht="30" customHeight="1">
      <c r="A1783" s="60" t="s">
        <v>1366</v>
      </c>
      <c r="B1783" s="60" t="s">
        <v>1264</v>
      </c>
      <c r="C1783" s="60" t="s">
        <v>1265</v>
      </c>
      <c r="D1783" s="61">
        <v>0.02</v>
      </c>
      <c r="E1783" s="62"/>
      <c r="F1783" s="63"/>
      <c r="G1783" s="62"/>
      <c r="H1783" s="63"/>
      <c r="I1783" s="62"/>
      <c r="J1783" s="63"/>
      <c r="K1783" s="62"/>
      <c r="L1783" s="63"/>
      <c r="M1783" s="60" t="s">
        <v>1415</v>
      </c>
      <c r="N1783" s="54" t="s">
        <v>8913</v>
      </c>
      <c r="O1783" s="54" t="s">
        <v>9071</v>
      </c>
      <c r="P1783" s="54" t="s">
        <v>56</v>
      </c>
      <c r="Q1783" s="54" t="s">
        <v>56</v>
      </c>
      <c r="R1783" s="54" t="s">
        <v>55</v>
      </c>
      <c r="V1783" s="50">
        <v>1</v>
      </c>
      <c r="AV1783" s="54" t="s">
        <v>47</v>
      </c>
      <c r="AW1783" s="54" t="s">
        <v>10245</v>
      </c>
      <c r="AX1783" s="54" t="s">
        <v>47</v>
      </c>
      <c r="AY1783" s="54" t="s">
        <v>47</v>
      </c>
      <c r="AZ1783" s="54" t="s">
        <v>47</v>
      </c>
    </row>
    <row r="1784" spans="1:52" ht="30" customHeight="1">
      <c r="A1784" s="60" t="s">
        <v>1367</v>
      </c>
      <c r="B1784" s="60" t="s">
        <v>1368</v>
      </c>
      <c r="C1784" s="60" t="s">
        <v>352</v>
      </c>
      <c r="D1784" s="61">
        <v>1</v>
      </c>
      <c r="E1784" s="62"/>
      <c r="F1784" s="63"/>
      <c r="G1784" s="62"/>
      <c r="H1784" s="63"/>
      <c r="I1784" s="62"/>
      <c r="J1784" s="63"/>
      <c r="K1784" s="62"/>
      <c r="L1784" s="63"/>
      <c r="M1784" s="60" t="s">
        <v>47</v>
      </c>
      <c r="N1784" s="54" t="s">
        <v>8913</v>
      </c>
      <c r="O1784" s="54" t="s">
        <v>8795</v>
      </c>
      <c r="P1784" s="54" t="s">
        <v>56</v>
      </c>
      <c r="Q1784" s="54" t="s">
        <v>56</v>
      </c>
      <c r="R1784" s="54" t="s">
        <v>56</v>
      </c>
      <c r="S1784" s="50">
        <v>1</v>
      </c>
      <c r="T1784" s="50">
        <v>2</v>
      </c>
      <c r="U1784" s="50">
        <v>0.02</v>
      </c>
      <c r="AV1784" s="54" t="s">
        <v>47</v>
      </c>
      <c r="AW1784" s="54" t="s">
        <v>10246</v>
      </c>
      <c r="AX1784" s="54" t="s">
        <v>47</v>
      </c>
      <c r="AY1784" s="54" t="s">
        <v>47</v>
      </c>
      <c r="AZ1784" s="54" t="s">
        <v>47</v>
      </c>
    </row>
    <row r="1785" spans="1:52" ht="30" customHeight="1">
      <c r="A1785" s="60" t="s">
        <v>1267</v>
      </c>
      <c r="B1785" s="60" t="s">
        <v>47</v>
      </c>
      <c r="C1785" s="60" t="s">
        <v>47</v>
      </c>
      <c r="D1785" s="61"/>
      <c r="E1785" s="62"/>
      <c r="F1785" s="63"/>
      <c r="G1785" s="62"/>
      <c r="H1785" s="63"/>
      <c r="I1785" s="62"/>
      <c r="J1785" s="63"/>
      <c r="K1785" s="62"/>
      <c r="L1785" s="63"/>
      <c r="M1785" s="60" t="s">
        <v>47</v>
      </c>
      <c r="N1785" s="54" t="s">
        <v>78</v>
      </c>
      <c r="O1785" s="54" t="s">
        <v>78</v>
      </c>
      <c r="P1785" s="54" t="s">
        <v>47</v>
      </c>
      <c r="Q1785" s="54" t="s">
        <v>47</v>
      </c>
      <c r="R1785" s="54" t="s">
        <v>47</v>
      </c>
      <c r="AV1785" s="54" t="s">
        <v>47</v>
      </c>
      <c r="AW1785" s="54" t="s">
        <v>47</v>
      </c>
      <c r="AX1785" s="54" t="s">
        <v>47</v>
      </c>
      <c r="AY1785" s="54" t="s">
        <v>47</v>
      </c>
      <c r="AZ1785" s="54" t="s">
        <v>47</v>
      </c>
    </row>
    <row r="1786" spans="1:52" ht="30" customHeight="1">
      <c r="A1786" s="61"/>
      <c r="B1786" s="61"/>
      <c r="C1786" s="61"/>
      <c r="D1786" s="61"/>
      <c r="E1786" s="62"/>
      <c r="F1786" s="63"/>
      <c r="G1786" s="62"/>
      <c r="H1786" s="63"/>
      <c r="I1786" s="62"/>
      <c r="J1786" s="63"/>
      <c r="K1786" s="62"/>
      <c r="L1786" s="63"/>
      <c r="M1786" s="61"/>
    </row>
    <row r="1787" spans="1:52" ht="30" customHeight="1">
      <c r="A1787" s="55" t="s">
        <v>2195</v>
      </c>
      <c r="B1787" s="56"/>
      <c r="C1787" s="56"/>
      <c r="D1787" s="56"/>
      <c r="E1787" s="57"/>
      <c r="F1787" s="58"/>
      <c r="G1787" s="57"/>
      <c r="H1787" s="58"/>
      <c r="I1787" s="57"/>
      <c r="J1787" s="58"/>
      <c r="K1787" s="57"/>
      <c r="L1787" s="58"/>
      <c r="M1787" s="59"/>
      <c r="N1787" s="54" t="s">
        <v>8660</v>
      </c>
    </row>
    <row r="1788" spans="1:52" ht="30" customHeight="1">
      <c r="A1788" s="60" t="s">
        <v>2196</v>
      </c>
      <c r="B1788" s="60" t="s">
        <v>2197</v>
      </c>
      <c r="C1788" s="60" t="s">
        <v>53</v>
      </c>
      <c r="D1788" s="61">
        <v>0.1</v>
      </c>
      <c r="E1788" s="62"/>
      <c r="F1788" s="63"/>
      <c r="G1788" s="62"/>
      <c r="H1788" s="63"/>
      <c r="I1788" s="62"/>
      <c r="J1788" s="63"/>
      <c r="K1788" s="62"/>
      <c r="L1788" s="63"/>
      <c r="M1788" s="60" t="s">
        <v>2198</v>
      </c>
      <c r="N1788" s="54" t="s">
        <v>8660</v>
      </c>
      <c r="O1788" s="54" t="s">
        <v>10247</v>
      </c>
      <c r="P1788" s="54" t="s">
        <v>56</v>
      </c>
      <c r="Q1788" s="54" t="s">
        <v>56</v>
      </c>
      <c r="R1788" s="54" t="s">
        <v>55</v>
      </c>
      <c r="AV1788" s="54" t="s">
        <v>47</v>
      </c>
      <c r="AW1788" s="54" t="s">
        <v>10248</v>
      </c>
      <c r="AX1788" s="54" t="s">
        <v>47</v>
      </c>
      <c r="AY1788" s="54" t="s">
        <v>47</v>
      </c>
      <c r="AZ1788" s="54" t="s">
        <v>47</v>
      </c>
    </row>
    <row r="1789" spans="1:52" ht="30" customHeight="1">
      <c r="A1789" s="60" t="s">
        <v>2192</v>
      </c>
      <c r="B1789" s="60" t="s">
        <v>2193</v>
      </c>
      <c r="C1789" s="60" t="s">
        <v>53</v>
      </c>
      <c r="D1789" s="61">
        <v>0.1</v>
      </c>
      <c r="E1789" s="62"/>
      <c r="F1789" s="63"/>
      <c r="G1789" s="62"/>
      <c r="H1789" s="63"/>
      <c r="I1789" s="62"/>
      <c r="J1789" s="63"/>
      <c r="K1789" s="62"/>
      <c r="L1789" s="63"/>
      <c r="M1789" s="60" t="s">
        <v>2194</v>
      </c>
      <c r="N1789" s="54" t="s">
        <v>8660</v>
      </c>
      <c r="O1789" s="54" t="s">
        <v>8913</v>
      </c>
      <c r="P1789" s="54" t="s">
        <v>55</v>
      </c>
      <c r="Q1789" s="54" t="s">
        <v>56</v>
      </c>
      <c r="R1789" s="54" t="s">
        <v>56</v>
      </c>
      <c r="AV1789" s="54" t="s">
        <v>47</v>
      </c>
      <c r="AW1789" s="54" t="s">
        <v>10249</v>
      </c>
      <c r="AX1789" s="54" t="s">
        <v>47</v>
      </c>
      <c r="AY1789" s="54" t="s">
        <v>47</v>
      </c>
      <c r="AZ1789" s="54" t="s">
        <v>47</v>
      </c>
    </row>
    <row r="1790" spans="1:52" ht="30" customHeight="1">
      <c r="A1790" s="60" t="s">
        <v>1267</v>
      </c>
      <c r="B1790" s="60" t="s">
        <v>47</v>
      </c>
      <c r="C1790" s="60" t="s">
        <v>47</v>
      </c>
      <c r="D1790" s="61"/>
      <c r="E1790" s="62"/>
      <c r="F1790" s="63"/>
      <c r="G1790" s="62"/>
      <c r="H1790" s="63"/>
      <c r="I1790" s="62"/>
      <c r="J1790" s="63"/>
      <c r="K1790" s="62"/>
      <c r="L1790" s="63"/>
      <c r="M1790" s="60" t="s">
        <v>47</v>
      </c>
      <c r="N1790" s="54" t="s">
        <v>78</v>
      </c>
      <c r="O1790" s="54" t="s">
        <v>78</v>
      </c>
      <c r="P1790" s="54" t="s">
        <v>47</v>
      </c>
      <c r="Q1790" s="54" t="s">
        <v>47</v>
      </c>
      <c r="R1790" s="54" t="s">
        <v>47</v>
      </c>
      <c r="AV1790" s="54" t="s">
        <v>47</v>
      </c>
      <c r="AW1790" s="54" t="s">
        <v>47</v>
      </c>
      <c r="AX1790" s="54" t="s">
        <v>47</v>
      </c>
      <c r="AY1790" s="54" t="s">
        <v>47</v>
      </c>
      <c r="AZ1790" s="54" t="s">
        <v>47</v>
      </c>
    </row>
    <row r="1791" spans="1:52" ht="30" customHeight="1">
      <c r="A1791" s="61"/>
      <c r="B1791" s="61"/>
      <c r="C1791" s="61"/>
      <c r="D1791" s="61"/>
      <c r="E1791" s="62"/>
      <c r="F1791" s="63"/>
      <c r="G1791" s="62"/>
      <c r="H1791" s="63"/>
      <c r="I1791" s="62"/>
      <c r="J1791" s="63"/>
      <c r="K1791" s="62"/>
      <c r="L1791" s="63"/>
      <c r="M1791" s="61"/>
    </row>
    <row r="1792" spans="1:52" ht="30" customHeight="1">
      <c r="A1792" s="55" t="s">
        <v>2199</v>
      </c>
      <c r="B1792" s="56"/>
      <c r="C1792" s="56"/>
      <c r="D1792" s="56"/>
      <c r="E1792" s="57"/>
      <c r="F1792" s="58"/>
      <c r="G1792" s="57"/>
      <c r="H1792" s="58"/>
      <c r="I1792" s="57"/>
      <c r="J1792" s="58"/>
      <c r="K1792" s="57"/>
      <c r="L1792" s="58"/>
      <c r="M1792" s="59"/>
      <c r="N1792" s="54" t="s">
        <v>8293</v>
      </c>
    </row>
    <row r="1793" spans="1:52" ht="30" customHeight="1">
      <c r="A1793" s="60" t="s">
        <v>2060</v>
      </c>
      <c r="B1793" s="60" t="s">
        <v>2200</v>
      </c>
      <c r="C1793" s="60" t="s">
        <v>53</v>
      </c>
      <c r="D1793" s="61">
        <v>1.05</v>
      </c>
      <c r="E1793" s="62"/>
      <c r="F1793" s="63"/>
      <c r="G1793" s="62"/>
      <c r="H1793" s="63"/>
      <c r="I1793" s="62"/>
      <c r="J1793" s="63"/>
      <c r="K1793" s="62"/>
      <c r="L1793" s="63"/>
      <c r="M1793" s="60" t="s">
        <v>2201</v>
      </c>
      <c r="N1793" s="54" t="s">
        <v>8293</v>
      </c>
      <c r="O1793" s="54" t="s">
        <v>10250</v>
      </c>
      <c r="P1793" s="54" t="s">
        <v>56</v>
      </c>
      <c r="Q1793" s="54" t="s">
        <v>56</v>
      </c>
      <c r="R1793" s="54" t="s">
        <v>55</v>
      </c>
      <c r="AV1793" s="54" t="s">
        <v>47</v>
      </c>
      <c r="AW1793" s="54" t="s">
        <v>10251</v>
      </c>
      <c r="AX1793" s="54" t="s">
        <v>47</v>
      </c>
      <c r="AY1793" s="54" t="s">
        <v>47</v>
      </c>
      <c r="AZ1793" s="54" t="s">
        <v>47</v>
      </c>
    </row>
    <row r="1794" spans="1:52" ht="30" customHeight="1">
      <c r="A1794" s="60" t="s">
        <v>2186</v>
      </c>
      <c r="B1794" s="60" t="s">
        <v>2187</v>
      </c>
      <c r="C1794" s="60" t="s">
        <v>53</v>
      </c>
      <c r="D1794" s="61">
        <v>1</v>
      </c>
      <c r="E1794" s="62"/>
      <c r="F1794" s="63"/>
      <c r="G1794" s="62"/>
      <c r="H1794" s="63"/>
      <c r="I1794" s="62"/>
      <c r="J1794" s="63"/>
      <c r="K1794" s="62"/>
      <c r="L1794" s="63"/>
      <c r="M1794" s="60" t="s">
        <v>2188</v>
      </c>
      <c r="N1794" s="54" t="s">
        <v>8293</v>
      </c>
      <c r="O1794" s="54" t="s">
        <v>8912</v>
      </c>
      <c r="P1794" s="54" t="s">
        <v>55</v>
      </c>
      <c r="Q1794" s="54" t="s">
        <v>56</v>
      </c>
      <c r="R1794" s="54" t="s">
        <v>56</v>
      </c>
      <c r="AV1794" s="54" t="s">
        <v>47</v>
      </c>
      <c r="AW1794" s="54" t="s">
        <v>10252</v>
      </c>
      <c r="AX1794" s="54" t="s">
        <v>47</v>
      </c>
      <c r="AY1794" s="54" t="s">
        <v>47</v>
      </c>
      <c r="AZ1794" s="54" t="s">
        <v>47</v>
      </c>
    </row>
    <row r="1795" spans="1:52" ht="30" customHeight="1">
      <c r="A1795" s="60" t="s">
        <v>2202</v>
      </c>
      <c r="B1795" s="60" t="s">
        <v>2203</v>
      </c>
      <c r="C1795" s="60" t="s">
        <v>146</v>
      </c>
      <c r="D1795" s="61">
        <v>1.1000000000000001</v>
      </c>
      <c r="E1795" s="62"/>
      <c r="F1795" s="63"/>
      <c r="G1795" s="62"/>
      <c r="H1795" s="63"/>
      <c r="I1795" s="62"/>
      <c r="J1795" s="63"/>
      <c r="K1795" s="62"/>
      <c r="L1795" s="63"/>
      <c r="M1795" s="60" t="s">
        <v>2204</v>
      </c>
      <c r="N1795" s="54" t="s">
        <v>8293</v>
      </c>
      <c r="O1795" s="54" t="s">
        <v>10253</v>
      </c>
      <c r="P1795" s="54" t="s">
        <v>56</v>
      </c>
      <c r="Q1795" s="54" t="s">
        <v>56</v>
      </c>
      <c r="R1795" s="54" t="s">
        <v>55</v>
      </c>
      <c r="AV1795" s="54" t="s">
        <v>47</v>
      </c>
      <c r="AW1795" s="54" t="s">
        <v>10254</v>
      </c>
      <c r="AX1795" s="54" t="s">
        <v>47</v>
      </c>
      <c r="AY1795" s="54" t="s">
        <v>47</v>
      </c>
      <c r="AZ1795" s="54" t="s">
        <v>47</v>
      </c>
    </row>
    <row r="1796" spans="1:52" ht="30" customHeight="1">
      <c r="A1796" s="60" t="s">
        <v>1267</v>
      </c>
      <c r="B1796" s="60" t="s">
        <v>47</v>
      </c>
      <c r="C1796" s="60" t="s">
        <v>47</v>
      </c>
      <c r="D1796" s="61"/>
      <c r="E1796" s="62"/>
      <c r="F1796" s="63"/>
      <c r="G1796" s="62"/>
      <c r="H1796" s="63"/>
      <c r="I1796" s="62"/>
      <c r="J1796" s="63"/>
      <c r="K1796" s="62"/>
      <c r="L1796" s="63"/>
      <c r="M1796" s="60" t="s">
        <v>47</v>
      </c>
      <c r="N1796" s="54" t="s">
        <v>78</v>
      </c>
      <c r="O1796" s="54" t="s">
        <v>78</v>
      </c>
      <c r="P1796" s="54" t="s">
        <v>47</v>
      </c>
      <c r="Q1796" s="54" t="s">
        <v>47</v>
      </c>
      <c r="R1796" s="54" t="s">
        <v>47</v>
      </c>
      <c r="AV1796" s="54" t="s">
        <v>47</v>
      </c>
      <c r="AW1796" s="54" t="s">
        <v>47</v>
      </c>
      <c r="AX1796" s="54" t="s">
        <v>47</v>
      </c>
      <c r="AY1796" s="54" t="s">
        <v>47</v>
      </c>
      <c r="AZ1796" s="54" t="s">
        <v>47</v>
      </c>
    </row>
    <row r="1797" spans="1:52" ht="30" customHeight="1">
      <c r="A1797" s="61"/>
      <c r="B1797" s="61"/>
      <c r="C1797" s="61"/>
      <c r="D1797" s="61"/>
      <c r="E1797" s="62"/>
      <c r="F1797" s="63"/>
      <c r="G1797" s="62"/>
      <c r="H1797" s="63"/>
      <c r="I1797" s="62"/>
      <c r="J1797" s="63"/>
      <c r="K1797" s="62"/>
      <c r="L1797" s="63"/>
      <c r="M1797" s="61"/>
    </row>
    <row r="1798" spans="1:52" ht="30" customHeight="1">
      <c r="A1798" s="55" t="s">
        <v>2205</v>
      </c>
      <c r="B1798" s="56"/>
      <c r="C1798" s="56"/>
      <c r="D1798" s="56"/>
      <c r="E1798" s="57"/>
      <c r="F1798" s="58"/>
      <c r="G1798" s="57"/>
      <c r="H1798" s="58"/>
      <c r="I1798" s="57"/>
      <c r="J1798" s="58"/>
      <c r="K1798" s="57"/>
      <c r="L1798" s="58"/>
      <c r="M1798" s="59"/>
      <c r="N1798" s="54" t="s">
        <v>8295</v>
      </c>
    </row>
    <row r="1799" spans="1:52" ht="30" customHeight="1">
      <c r="A1799" s="60" t="s">
        <v>2100</v>
      </c>
      <c r="B1799" s="60" t="s">
        <v>2206</v>
      </c>
      <c r="C1799" s="60" t="s">
        <v>1410</v>
      </c>
      <c r="D1799" s="61">
        <v>4.9000000000000004</v>
      </c>
      <c r="E1799" s="62"/>
      <c r="F1799" s="63"/>
      <c r="G1799" s="62"/>
      <c r="H1799" s="63"/>
      <c r="I1799" s="62"/>
      <c r="J1799" s="63"/>
      <c r="K1799" s="62"/>
      <c r="L1799" s="63"/>
      <c r="M1799" s="60" t="s">
        <v>2207</v>
      </c>
      <c r="N1799" s="54" t="s">
        <v>8295</v>
      </c>
      <c r="O1799" s="54" t="s">
        <v>10255</v>
      </c>
      <c r="P1799" s="54" t="s">
        <v>56</v>
      </c>
      <c r="Q1799" s="54" t="s">
        <v>56</v>
      </c>
      <c r="R1799" s="54" t="s">
        <v>55</v>
      </c>
      <c r="AV1799" s="54" t="s">
        <v>47</v>
      </c>
      <c r="AW1799" s="54" t="s">
        <v>10256</v>
      </c>
      <c r="AX1799" s="54" t="s">
        <v>47</v>
      </c>
      <c r="AY1799" s="54" t="s">
        <v>47</v>
      </c>
      <c r="AZ1799" s="54" t="s">
        <v>47</v>
      </c>
    </row>
    <row r="1800" spans="1:52" ht="30" customHeight="1">
      <c r="A1800" s="60" t="s">
        <v>1827</v>
      </c>
      <c r="B1800" s="60" t="s">
        <v>2071</v>
      </c>
      <c r="C1800" s="60" t="s">
        <v>1410</v>
      </c>
      <c r="D1800" s="61">
        <v>4.5</v>
      </c>
      <c r="E1800" s="62"/>
      <c r="F1800" s="63"/>
      <c r="G1800" s="62"/>
      <c r="H1800" s="63"/>
      <c r="I1800" s="62"/>
      <c r="J1800" s="63"/>
      <c r="K1800" s="62"/>
      <c r="L1800" s="63"/>
      <c r="M1800" s="60" t="s">
        <v>2072</v>
      </c>
      <c r="N1800" s="54" t="s">
        <v>8295</v>
      </c>
      <c r="O1800" s="54" t="s">
        <v>8911</v>
      </c>
      <c r="P1800" s="54" t="s">
        <v>55</v>
      </c>
      <c r="Q1800" s="54" t="s">
        <v>56</v>
      </c>
      <c r="R1800" s="54" t="s">
        <v>56</v>
      </c>
      <c r="AV1800" s="54" t="s">
        <v>47</v>
      </c>
      <c r="AW1800" s="54" t="s">
        <v>10257</v>
      </c>
      <c r="AX1800" s="54" t="s">
        <v>47</v>
      </c>
      <c r="AY1800" s="54" t="s">
        <v>47</v>
      </c>
      <c r="AZ1800" s="54" t="s">
        <v>47</v>
      </c>
    </row>
    <row r="1801" spans="1:52" ht="30" customHeight="1">
      <c r="A1801" s="60" t="s">
        <v>1267</v>
      </c>
      <c r="B1801" s="60" t="s">
        <v>47</v>
      </c>
      <c r="C1801" s="60" t="s">
        <v>47</v>
      </c>
      <c r="D1801" s="61"/>
      <c r="E1801" s="62"/>
      <c r="F1801" s="63"/>
      <c r="G1801" s="62"/>
      <c r="H1801" s="63"/>
      <c r="I1801" s="62"/>
      <c r="J1801" s="63"/>
      <c r="K1801" s="62"/>
      <c r="L1801" s="63"/>
      <c r="M1801" s="60" t="s">
        <v>47</v>
      </c>
      <c r="N1801" s="54" t="s">
        <v>78</v>
      </c>
      <c r="O1801" s="54" t="s">
        <v>78</v>
      </c>
      <c r="P1801" s="54" t="s">
        <v>47</v>
      </c>
      <c r="Q1801" s="54" t="s">
        <v>47</v>
      </c>
      <c r="R1801" s="54" t="s">
        <v>47</v>
      </c>
      <c r="AV1801" s="54" t="s">
        <v>47</v>
      </c>
      <c r="AW1801" s="54" t="s">
        <v>47</v>
      </c>
      <c r="AX1801" s="54" t="s">
        <v>47</v>
      </c>
      <c r="AY1801" s="54" t="s">
        <v>47</v>
      </c>
      <c r="AZ1801" s="54" t="s">
        <v>47</v>
      </c>
    </row>
    <row r="1802" spans="1:52" ht="30" customHeight="1">
      <c r="A1802" s="61"/>
      <c r="B1802" s="61"/>
      <c r="C1802" s="61"/>
      <c r="D1802" s="61"/>
      <c r="E1802" s="62"/>
      <c r="F1802" s="63"/>
      <c r="G1802" s="62"/>
      <c r="H1802" s="63"/>
      <c r="I1802" s="62"/>
      <c r="J1802" s="63"/>
      <c r="K1802" s="62"/>
      <c r="L1802" s="63"/>
      <c r="M1802" s="61"/>
    </row>
    <row r="1803" spans="1:52" ht="30" customHeight="1">
      <c r="A1803" s="55" t="s">
        <v>2208</v>
      </c>
      <c r="B1803" s="56"/>
      <c r="C1803" s="56"/>
      <c r="D1803" s="56"/>
      <c r="E1803" s="57"/>
      <c r="F1803" s="58"/>
      <c r="G1803" s="57"/>
      <c r="H1803" s="58"/>
      <c r="I1803" s="57"/>
      <c r="J1803" s="58"/>
      <c r="K1803" s="57"/>
      <c r="L1803" s="58"/>
      <c r="M1803" s="59"/>
      <c r="N1803" s="54" t="s">
        <v>8914</v>
      </c>
    </row>
    <row r="1804" spans="1:52" ht="30" customHeight="1">
      <c r="A1804" s="60" t="s">
        <v>2189</v>
      </c>
      <c r="B1804" s="60" t="s">
        <v>1264</v>
      </c>
      <c r="C1804" s="60" t="s">
        <v>1265</v>
      </c>
      <c r="D1804" s="61">
        <v>0.17</v>
      </c>
      <c r="E1804" s="62"/>
      <c r="F1804" s="63"/>
      <c r="G1804" s="62"/>
      <c r="H1804" s="63"/>
      <c r="I1804" s="62"/>
      <c r="J1804" s="63"/>
      <c r="K1804" s="62"/>
      <c r="L1804" s="63"/>
      <c r="M1804" s="60" t="s">
        <v>2190</v>
      </c>
      <c r="N1804" s="54" t="s">
        <v>8914</v>
      </c>
      <c r="O1804" s="54" t="s">
        <v>10240</v>
      </c>
      <c r="P1804" s="54" t="s">
        <v>56</v>
      </c>
      <c r="Q1804" s="54" t="s">
        <v>56</v>
      </c>
      <c r="R1804" s="54" t="s">
        <v>55</v>
      </c>
      <c r="AV1804" s="54" t="s">
        <v>47</v>
      </c>
      <c r="AW1804" s="54" t="s">
        <v>10258</v>
      </c>
      <c r="AX1804" s="54" t="s">
        <v>47</v>
      </c>
      <c r="AY1804" s="54" t="s">
        <v>47</v>
      </c>
      <c r="AZ1804" s="54" t="s">
        <v>47</v>
      </c>
    </row>
    <row r="1805" spans="1:52" ht="30" customHeight="1">
      <c r="A1805" s="60" t="s">
        <v>1366</v>
      </c>
      <c r="B1805" s="60" t="s">
        <v>1264</v>
      </c>
      <c r="C1805" s="60" t="s">
        <v>1265</v>
      </c>
      <c r="D1805" s="61">
        <v>0.04</v>
      </c>
      <c r="E1805" s="62"/>
      <c r="F1805" s="63"/>
      <c r="G1805" s="62"/>
      <c r="H1805" s="63"/>
      <c r="I1805" s="62"/>
      <c r="J1805" s="63"/>
      <c r="K1805" s="62"/>
      <c r="L1805" s="63"/>
      <c r="M1805" s="60" t="s">
        <v>1415</v>
      </c>
      <c r="N1805" s="54" t="s">
        <v>8914</v>
      </c>
      <c r="O1805" s="54" t="s">
        <v>9071</v>
      </c>
      <c r="P1805" s="54" t="s">
        <v>56</v>
      </c>
      <c r="Q1805" s="54" t="s">
        <v>56</v>
      </c>
      <c r="R1805" s="54" t="s">
        <v>55</v>
      </c>
      <c r="AV1805" s="54" t="s">
        <v>47</v>
      </c>
      <c r="AW1805" s="54" t="s">
        <v>10259</v>
      </c>
      <c r="AX1805" s="54" t="s">
        <v>47</v>
      </c>
      <c r="AY1805" s="54" t="s">
        <v>47</v>
      </c>
      <c r="AZ1805" s="54" t="s">
        <v>47</v>
      </c>
    </row>
    <row r="1806" spans="1:52" ht="30" customHeight="1">
      <c r="A1806" s="60" t="s">
        <v>1267</v>
      </c>
      <c r="B1806" s="60" t="s">
        <v>47</v>
      </c>
      <c r="C1806" s="60" t="s">
        <v>47</v>
      </c>
      <c r="D1806" s="61"/>
      <c r="E1806" s="62"/>
      <c r="F1806" s="63"/>
      <c r="G1806" s="62"/>
      <c r="H1806" s="63"/>
      <c r="I1806" s="62"/>
      <c r="J1806" s="63"/>
      <c r="K1806" s="62"/>
      <c r="L1806" s="63"/>
      <c r="M1806" s="60" t="s">
        <v>47</v>
      </c>
      <c r="N1806" s="54" t="s">
        <v>78</v>
      </c>
      <c r="O1806" s="54" t="s">
        <v>78</v>
      </c>
      <c r="P1806" s="54" t="s">
        <v>47</v>
      </c>
      <c r="Q1806" s="54" t="s">
        <v>47</v>
      </c>
      <c r="R1806" s="54" t="s">
        <v>47</v>
      </c>
      <c r="AV1806" s="54" t="s">
        <v>47</v>
      </c>
      <c r="AW1806" s="54" t="s">
        <v>47</v>
      </c>
      <c r="AX1806" s="54" t="s">
        <v>47</v>
      </c>
      <c r="AY1806" s="54" t="s">
        <v>47</v>
      </c>
      <c r="AZ1806" s="54" t="s">
        <v>47</v>
      </c>
    </row>
    <row r="1807" spans="1:52" ht="30" customHeight="1">
      <c r="A1807" s="61"/>
      <c r="B1807" s="61"/>
      <c r="C1807" s="61"/>
      <c r="D1807" s="61"/>
      <c r="E1807" s="62"/>
      <c r="F1807" s="63"/>
      <c r="G1807" s="62"/>
      <c r="H1807" s="63"/>
      <c r="I1807" s="62"/>
      <c r="J1807" s="63"/>
      <c r="K1807" s="62"/>
      <c r="L1807" s="63"/>
      <c r="M1807" s="61"/>
    </row>
    <row r="1808" spans="1:52" ht="30" customHeight="1">
      <c r="A1808" s="55" t="s">
        <v>2210</v>
      </c>
      <c r="B1808" s="56"/>
      <c r="C1808" s="56"/>
      <c r="D1808" s="56"/>
      <c r="E1808" s="57"/>
      <c r="F1808" s="58"/>
      <c r="G1808" s="57"/>
      <c r="H1808" s="58"/>
      <c r="I1808" s="57"/>
      <c r="J1808" s="58"/>
      <c r="K1808" s="57"/>
      <c r="L1808" s="58"/>
      <c r="M1808" s="59"/>
      <c r="N1808" s="54" t="s">
        <v>8297</v>
      </c>
    </row>
    <row r="1809" spans="1:52" ht="30" customHeight="1">
      <c r="A1809" s="60" t="s">
        <v>2211</v>
      </c>
      <c r="B1809" s="60" t="s">
        <v>2212</v>
      </c>
      <c r="C1809" s="60" t="s">
        <v>146</v>
      </c>
      <c r="D1809" s="61">
        <v>1</v>
      </c>
      <c r="E1809" s="62"/>
      <c r="F1809" s="63"/>
      <c r="G1809" s="62"/>
      <c r="H1809" s="63"/>
      <c r="I1809" s="62"/>
      <c r="J1809" s="63"/>
      <c r="K1809" s="62"/>
      <c r="L1809" s="63"/>
      <c r="M1809" s="60" t="s">
        <v>2213</v>
      </c>
      <c r="N1809" s="54" t="s">
        <v>8297</v>
      </c>
      <c r="O1809" s="54" t="s">
        <v>10260</v>
      </c>
      <c r="P1809" s="54" t="s">
        <v>56</v>
      </c>
      <c r="Q1809" s="54" t="s">
        <v>56</v>
      </c>
      <c r="R1809" s="54" t="s">
        <v>55</v>
      </c>
      <c r="V1809" s="50">
        <v>1</v>
      </c>
      <c r="AV1809" s="54" t="s">
        <v>47</v>
      </c>
      <c r="AW1809" s="54" t="s">
        <v>10261</v>
      </c>
      <c r="AX1809" s="54" t="s">
        <v>47</v>
      </c>
      <c r="AY1809" s="54" t="s">
        <v>47</v>
      </c>
      <c r="AZ1809" s="54" t="s">
        <v>47</v>
      </c>
    </row>
    <row r="1810" spans="1:52" ht="30" customHeight="1">
      <c r="A1810" s="60" t="s">
        <v>1261</v>
      </c>
      <c r="B1810" s="60" t="s">
        <v>2214</v>
      </c>
      <c r="C1810" s="60" t="s">
        <v>352</v>
      </c>
      <c r="D1810" s="61">
        <v>1</v>
      </c>
      <c r="E1810" s="62"/>
      <c r="F1810" s="63"/>
      <c r="G1810" s="62"/>
      <c r="H1810" s="63"/>
      <c r="I1810" s="62"/>
      <c r="J1810" s="63"/>
      <c r="K1810" s="62"/>
      <c r="L1810" s="63"/>
      <c r="M1810" s="60" t="s">
        <v>47</v>
      </c>
      <c r="N1810" s="54" t="s">
        <v>8297</v>
      </c>
      <c r="O1810" s="54" t="s">
        <v>8795</v>
      </c>
      <c r="P1810" s="54" t="s">
        <v>56</v>
      </c>
      <c r="Q1810" s="54" t="s">
        <v>56</v>
      </c>
      <c r="R1810" s="54" t="s">
        <v>56</v>
      </c>
      <c r="S1810" s="50">
        <v>0</v>
      </c>
      <c r="T1810" s="50">
        <v>0</v>
      </c>
      <c r="U1810" s="50">
        <v>0.02</v>
      </c>
      <c r="AV1810" s="54" t="s">
        <v>47</v>
      </c>
      <c r="AW1810" s="54" t="s">
        <v>10262</v>
      </c>
      <c r="AX1810" s="54" t="s">
        <v>47</v>
      </c>
      <c r="AY1810" s="54" t="s">
        <v>47</v>
      </c>
      <c r="AZ1810" s="54" t="s">
        <v>47</v>
      </c>
    </row>
    <row r="1811" spans="1:52" ht="30" customHeight="1">
      <c r="A1811" s="60" t="s">
        <v>508</v>
      </c>
      <c r="B1811" s="60" t="s">
        <v>47</v>
      </c>
      <c r="C1811" s="60" t="s">
        <v>63</v>
      </c>
      <c r="D1811" s="61">
        <v>1</v>
      </c>
      <c r="E1811" s="62"/>
      <c r="F1811" s="63"/>
      <c r="G1811" s="62"/>
      <c r="H1811" s="63"/>
      <c r="I1811" s="62"/>
      <c r="J1811" s="63"/>
      <c r="K1811" s="62"/>
      <c r="L1811" s="63"/>
      <c r="M1811" s="60" t="s">
        <v>2209</v>
      </c>
      <c r="N1811" s="54" t="s">
        <v>8297</v>
      </c>
      <c r="O1811" s="54" t="s">
        <v>8914</v>
      </c>
      <c r="P1811" s="54" t="s">
        <v>55</v>
      </c>
      <c r="Q1811" s="54" t="s">
        <v>56</v>
      </c>
      <c r="R1811" s="54" t="s">
        <v>56</v>
      </c>
      <c r="AV1811" s="54" t="s">
        <v>47</v>
      </c>
      <c r="AW1811" s="54" t="s">
        <v>10263</v>
      </c>
      <c r="AX1811" s="54" t="s">
        <v>47</v>
      </c>
      <c r="AY1811" s="54" t="s">
        <v>47</v>
      </c>
      <c r="AZ1811" s="54" t="s">
        <v>47</v>
      </c>
    </row>
    <row r="1812" spans="1:52" ht="30" customHeight="1">
      <c r="A1812" s="60" t="s">
        <v>1267</v>
      </c>
      <c r="B1812" s="60" t="s">
        <v>47</v>
      </c>
      <c r="C1812" s="60" t="s">
        <v>47</v>
      </c>
      <c r="D1812" s="61"/>
      <c r="E1812" s="62"/>
      <c r="F1812" s="63"/>
      <c r="G1812" s="62"/>
      <c r="H1812" s="63"/>
      <c r="I1812" s="62"/>
      <c r="J1812" s="63"/>
      <c r="K1812" s="62"/>
      <c r="L1812" s="63"/>
      <c r="M1812" s="60" t="s">
        <v>47</v>
      </c>
      <c r="N1812" s="54" t="s">
        <v>78</v>
      </c>
      <c r="O1812" s="54" t="s">
        <v>78</v>
      </c>
      <c r="P1812" s="54" t="s">
        <v>47</v>
      </c>
      <c r="Q1812" s="54" t="s">
        <v>47</v>
      </c>
      <c r="R1812" s="54" t="s">
        <v>47</v>
      </c>
      <c r="AV1812" s="54" t="s">
        <v>47</v>
      </c>
      <c r="AW1812" s="54" t="s">
        <v>47</v>
      </c>
      <c r="AX1812" s="54" t="s">
        <v>47</v>
      </c>
      <c r="AY1812" s="54" t="s">
        <v>47</v>
      </c>
      <c r="AZ1812" s="54" t="s">
        <v>47</v>
      </c>
    </row>
    <row r="1813" spans="1:52" ht="30" customHeight="1">
      <c r="A1813" s="61"/>
      <c r="B1813" s="61"/>
      <c r="C1813" s="61"/>
      <c r="D1813" s="61"/>
      <c r="E1813" s="62"/>
      <c r="F1813" s="63"/>
      <c r="G1813" s="62"/>
      <c r="H1813" s="63"/>
      <c r="I1813" s="62"/>
      <c r="J1813" s="63"/>
      <c r="K1813" s="62"/>
      <c r="L1813" s="63"/>
      <c r="M1813" s="61"/>
    </row>
    <row r="1814" spans="1:52" ht="30" customHeight="1">
      <c r="A1814" s="55" t="s">
        <v>2215</v>
      </c>
      <c r="B1814" s="56"/>
      <c r="C1814" s="56"/>
      <c r="D1814" s="56"/>
      <c r="E1814" s="57"/>
      <c r="F1814" s="58"/>
      <c r="G1814" s="57"/>
      <c r="H1814" s="58"/>
      <c r="I1814" s="57"/>
      <c r="J1814" s="58"/>
      <c r="K1814" s="57"/>
      <c r="L1814" s="58"/>
      <c r="M1814" s="59"/>
      <c r="N1814" s="54" t="s">
        <v>8299</v>
      </c>
    </row>
    <row r="1815" spans="1:52" ht="30" customHeight="1">
      <c r="A1815" s="60" t="s">
        <v>2211</v>
      </c>
      <c r="B1815" s="60" t="s">
        <v>2216</v>
      </c>
      <c r="C1815" s="60" t="s">
        <v>146</v>
      </c>
      <c r="D1815" s="61">
        <v>1</v>
      </c>
      <c r="E1815" s="62"/>
      <c r="F1815" s="63"/>
      <c r="G1815" s="62"/>
      <c r="H1815" s="63"/>
      <c r="I1815" s="62"/>
      <c r="J1815" s="63"/>
      <c r="K1815" s="62"/>
      <c r="L1815" s="63"/>
      <c r="M1815" s="60" t="s">
        <v>2217</v>
      </c>
      <c r="N1815" s="54" t="s">
        <v>8299</v>
      </c>
      <c r="O1815" s="54" t="s">
        <v>10264</v>
      </c>
      <c r="P1815" s="54" t="s">
        <v>56</v>
      </c>
      <c r="Q1815" s="54" t="s">
        <v>56</v>
      </c>
      <c r="R1815" s="54" t="s">
        <v>55</v>
      </c>
      <c r="V1815" s="50">
        <v>1</v>
      </c>
      <c r="AV1815" s="54" t="s">
        <v>47</v>
      </c>
      <c r="AW1815" s="54" t="s">
        <v>10265</v>
      </c>
      <c r="AX1815" s="54" t="s">
        <v>47</v>
      </c>
      <c r="AY1815" s="54" t="s">
        <v>47</v>
      </c>
      <c r="AZ1815" s="54" t="s">
        <v>47</v>
      </c>
    </row>
    <row r="1816" spans="1:52" ht="30" customHeight="1">
      <c r="A1816" s="60" t="s">
        <v>1261</v>
      </c>
      <c r="B1816" s="60" t="s">
        <v>2214</v>
      </c>
      <c r="C1816" s="60" t="s">
        <v>352</v>
      </c>
      <c r="D1816" s="61">
        <v>1</v>
      </c>
      <c r="E1816" s="62"/>
      <c r="F1816" s="63"/>
      <c r="G1816" s="62"/>
      <c r="H1816" s="63"/>
      <c r="I1816" s="62"/>
      <c r="J1816" s="63"/>
      <c r="K1816" s="62"/>
      <c r="L1816" s="63"/>
      <c r="M1816" s="60" t="s">
        <v>47</v>
      </c>
      <c r="N1816" s="54" t="s">
        <v>8299</v>
      </c>
      <c r="O1816" s="54" t="s">
        <v>8795</v>
      </c>
      <c r="P1816" s="54" t="s">
        <v>56</v>
      </c>
      <c r="Q1816" s="54" t="s">
        <v>56</v>
      </c>
      <c r="R1816" s="54" t="s">
        <v>56</v>
      </c>
      <c r="S1816" s="50">
        <v>0</v>
      </c>
      <c r="T1816" s="50">
        <v>0</v>
      </c>
      <c r="U1816" s="50">
        <v>0.02</v>
      </c>
      <c r="AV1816" s="54" t="s">
        <v>47</v>
      </c>
      <c r="AW1816" s="54" t="s">
        <v>10266</v>
      </c>
      <c r="AX1816" s="54" t="s">
        <v>47</v>
      </c>
      <c r="AY1816" s="54" t="s">
        <v>47</v>
      </c>
      <c r="AZ1816" s="54" t="s">
        <v>47</v>
      </c>
    </row>
    <row r="1817" spans="1:52" ht="30" customHeight="1">
      <c r="A1817" s="60" t="s">
        <v>508</v>
      </c>
      <c r="B1817" s="60" t="s">
        <v>47</v>
      </c>
      <c r="C1817" s="60" t="s">
        <v>63</v>
      </c>
      <c r="D1817" s="61">
        <v>1</v>
      </c>
      <c r="E1817" s="62"/>
      <c r="F1817" s="63"/>
      <c r="G1817" s="62"/>
      <c r="H1817" s="63"/>
      <c r="I1817" s="62"/>
      <c r="J1817" s="63"/>
      <c r="K1817" s="62"/>
      <c r="L1817" s="63"/>
      <c r="M1817" s="60" t="s">
        <v>2209</v>
      </c>
      <c r="N1817" s="54" t="s">
        <v>8299</v>
      </c>
      <c r="O1817" s="54" t="s">
        <v>8914</v>
      </c>
      <c r="P1817" s="54" t="s">
        <v>55</v>
      </c>
      <c r="Q1817" s="54" t="s">
        <v>56</v>
      </c>
      <c r="R1817" s="54" t="s">
        <v>56</v>
      </c>
      <c r="AV1817" s="54" t="s">
        <v>47</v>
      </c>
      <c r="AW1817" s="54" t="s">
        <v>10267</v>
      </c>
      <c r="AX1817" s="54" t="s">
        <v>47</v>
      </c>
      <c r="AY1817" s="54" t="s">
        <v>47</v>
      </c>
      <c r="AZ1817" s="54" t="s">
        <v>47</v>
      </c>
    </row>
    <row r="1818" spans="1:52" ht="30" customHeight="1">
      <c r="A1818" s="60" t="s">
        <v>1267</v>
      </c>
      <c r="B1818" s="60" t="s">
        <v>47</v>
      </c>
      <c r="C1818" s="60" t="s">
        <v>47</v>
      </c>
      <c r="D1818" s="61"/>
      <c r="E1818" s="62"/>
      <c r="F1818" s="63"/>
      <c r="G1818" s="62"/>
      <c r="H1818" s="63"/>
      <c r="I1818" s="62"/>
      <c r="J1818" s="63"/>
      <c r="K1818" s="62"/>
      <c r="L1818" s="63"/>
      <c r="M1818" s="60" t="s">
        <v>47</v>
      </c>
      <c r="N1818" s="54" t="s">
        <v>78</v>
      </c>
      <c r="O1818" s="54" t="s">
        <v>78</v>
      </c>
      <c r="P1818" s="54" t="s">
        <v>47</v>
      </c>
      <c r="Q1818" s="54" t="s">
        <v>47</v>
      </c>
      <c r="R1818" s="54" t="s">
        <v>47</v>
      </c>
      <c r="AV1818" s="54" t="s">
        <v>47</v>
      </c>
      <c r="AW1818" s="54" t="s">
        <v>47</v>
      </c>
      <c r="AX1818" s="54" t="s">
        <v>47</v>
      </c>
      <c r="AY1818" s="54" t="s">
        <v>47</v>
      </c>
      <c r="AZ1818" s="54" t="s">
        <v>47</v>
      </c>
    </row>
    <row r="1819" spans="1:52" ht="30" customHeight="1">
      <c r="A1819" s="61"/>
      <c r="B1819" s="61"/>
      <c r="C1819" s="61"/>
      <c r="D1819" s="61"/>
      <c r="E1819" s="62"/>
      <c r="F1819" s="63"/>
      <c r="G1819" s="62"/>
      <c r="H1819" s="63"/>
      <c r="I1819" s="62"/>
      <c r="J1819" s="63"/>
      <c r="K1819" s="62"/>
      <c r="L1819" s="63"/>
      <c r="M1819" s="61"/>
    </row>
    <row r="1820" spans="1:52" ht="30" customHeight="1">
      <c r="A1820" s="55" t="s">
        <v>2218</v>
      </c>
      <c r="B1820" s="56"/>
      <c r="C1820" s="56"/>
      <c r="D1820" s="56"/>
      <c r="E1820" s="57"/>
      <c r="F1820" s="58"/>
      <c r="G1820" s="57"/>
      <c r="H1820" s="58"/>
      <c r="I1820" s="57"/>
      <c r="J1820" s="58"/>
      <c r="K1820" s="57"/>
      <c r="L1820" s="58"/>
      <c r="M1820" s="59"/>
      <c r="N1820" s="54" t="s">
        <v>8446</v>
      </c>
    </row>
    <row r="1821" spans="1:52" ht="30" customHeight="1">
      <c r="A1821" s="60" t="s">
        <v>2219</v>
      </c>
      <c r="B1821" s="60" t="s">
        <v>2220</v>
      </c>
      <c r="C1821" s="60" t="s">
        <v>59</v>
      </c>
      <c r="D1821" s="61">
        <v>1</v>
      </c>
      <c r="E1821" s="62"/>
      <c r="F1821" s="63"/>
      <c r="G1821" s="62"/>
      <c r="H1821" s="63"/>
      <c r="I1821" s="62"/>
      <c r="J1821" s="63"/>
      <c r="K1821" s="62"/>
      <c r="L1821" s="63"/>
      <c r="M1821" s="60" t="s">
        <v>1895</v>
      </c>
      <c r="N1821" s="54" t="s">
        <v>8446</v>
      </c>
      <c r="O1821" s="54" t="s">
        <v>10268</v>
      </c>
      <c r="P1821" s="54" t="s">
        <v>56</v>
      </c>
      <c r="Q1821" s="54" t="s">
        <v>56</v>
      </c>
      <c r="R1821" s="54" t="s">
        <v>55</v>
      </c>
      <c r="AV1821" s="54" t="s">
        <v>47</v>
      </c>
      <c r="AW1821" s="54" t="s">
        <v>10269</v>
      </c>
      <c r="AX1821" s="54" t="s">
        <v>47</v>
      </c>
      <c r="AY1821" s="54" t="s">
        <v>47</v>
      </c>
      <c r="AZ1821" s="54" t="s">
        <v>47</v>
      </c>
    </row>
    <row r="1822" spans="1:52" ht="30" customHeight="1">
      <c r="A1822" s="60" t="s">
        <v>1267</v>
      </c>
      <c r="B1822" s="60" t="s">
        <v>47</v>
      </c>
      <c r="C1822" s="60" t="s">
        <v>47</v>
      </c>
      <c r="D1822" s="61"/>
      <c r="E1822" s="62"/>
      <c r="F1822" s="63"/>
      <c r="G1822" s="62"/>
      <c r="H1822" s="63"/>
      <c r="I1822" s="62"/>
      <c r="J1822" s="63"/>
      <c r="K1822" s="62"/>
      <c r="L1822" s="63"/>
      <c r="M1822" s="60" t="s">
        <v>47</v>
      </c>
      <c r="N1822" s="54" t="s">
        <v>78</v>
      </c>
      <c r="O1822" s="54" t="s">
        <v>78</v>
      </c>
      <c r="P1822" s="54" t="s">
        <v>47</v>
      </c>
      <c r="Q1822" s="54" t="s">
        <v>47</v>
      </c>
      <c r="R1822" s="54" t="s">
        <v>47</v>
      </c>
      <c r="AV1822" s="54" t="s">
        <v>47</v>
      </c>
      <c r="AW1822" s="54" t="s">
        <v>47</v>
      </c>
      <c r="AX1822" s="54" t="s">
        <v>47</v>
      </c>
      <c r="AY1822" s="54" t="s">
        <v>47</v>
      </c>
      <c r="AZ1822" s="54" t="s">
        <v>47</v>
      </c>
    </row>
    <row r="1823" spans="1:52" ht="30" customHeight="1">
      <c r="A1823" s="61"/>
      <c r="B1823" s="61"/>
      <c r="C1823" s="61"/>
      <c r="D1823" s="61"/>
      <c r="E1823" s="62"/>
      <c r="F1823" s="63"/>
      <c r="G1823" s="62"/>
      <c r="H1823" s="63"/>
      <c r="I1823" s="62"/>
      <c r="J1823" s="63"/>
      <c r="K1823" s="62"/>
      <c r="L1823" s="63"/>
      <c r="M1823" s="61"/>
    </row>
    <row r="1824" spans="1:52" ht="30" customHeight="1">
      <c r="A1824" s="55" t="s">
        <v>2222</v>
      </c>
      <c r="B1824" s="56"/>
      <c r="C1824" s="56"/>
      <c r="D1824" s="56"/>
      <c r="E1824" s="57"/>
      <c r="F1824" s="58"/>
      <c r="G1824" s="57"/>
      <c r="H1824" s="58"/>
      <c r="I1824" s="57"/>
      <c r="J1824" s="58"/>
      <c r="K1824" s="57"/>
      <c r="L1824" s="58"/>
      <c r="M1824" s="59"/>
      <c r="N1824" s="54" t="s">
        <v>8448</v>
      </c>
    </row>
    <row r="1825" spans="1:52" ht="30" customHeight="1">
      <c r="A1825" s="60" t="s">
        <v>2223</v>
      </c>
      <c r="B1825" s="60" t="s">
        <v>2224</v>
      </c>
      <c r="C1825" s="60" t="s">
        <v>59</v>
      </c>
      <c r="D1825" s="61">
        <v>1</v>
      </c>
      <c r="E1825" s="62"/>
      <c r="F1825" s="63"/>
      <c r="G1825" s="62"/>
      <c r="H1825" s="63"/>
      <c r="I1825" s="62"/>
      <c r="J1825" s="63"/>
      <c r="K1825" s="62"/>
      <c r="L1825" s="63"/>
      <c r="M1825" s="60" t="s">
        <v>2221</v>
      </c>
      <c r="N1825" s="54" t="s">
        <v>8448</v>
      </c>
      <c r="O1825" s="54" t="s">
        <v>10270</v>
      </c>
      <c r="P1825" s="54" t="s">
        <v>56</v>
      </c>
      <c r="Q1825" s="54" t="s">
        <v>56</v>
      </c>
      <c r="R1825" s="54" t="s">
        <v>55</v>
      </c>
      <c r="AV1825" s="54" t="s">
        <v>47</v>
      </c>
      <c r="AW1825" s="54" t="s">
        <v>10271</v>
      </c>
      <c r="AX1825" s="54" t="s">
        <v>47</v>
      </c>
      <c r="AY1825" s="54" t="s">
        <v>47</v>
      </c>
      <c r="AZ1825" s="54" t="s">
        <v>47</v>
      </c>
    </row>
    <row r="1826" spans="1:52" ht="30" customHeight="1">
      <c r="A1826" s="60" t="s">
        <v>1267</v>
      </c>
      <c r="B1826" s="60" t="s">
        <v>47</v>
      </c>
      <c r="C1826" s="60" t="s">
        <v>47</v>
      </c>
      <c r="D1826" s="61"/>
      <c r="E1826" s="62"/>
      <c r="F1826" s="63"/>
      <c r="G1826" s="62"/>
      <c r="H1826" s="63"/>
      <c r="I1826" s="62"/>
      <c r="J1826" s="63"/>
      <c r="K1826" s="62"/>
      <c r="L1826" s="63"/>
      <c r="M1826" s="60" t="s">
        <v>47</v>
      </c>
      <c r="N1826" s="54" t="s">
        <v>78</v>
      </c>
      <c r="O1826" s="54" t="s">
        <v>78</v>
      </c>
      <c r="P1826" s="54" t="s">
        <v>47</v>
      </c>
      <c r="Q1826" s="54" t="s">
        <v>47</v>
      </c>
      <c r="R1826" s="54" t="s">
        <v>47</v>
      </c>
      <c r="AV1826" s="54" t="s">
        <v>47</v>
      </c>
      <c r="AW1826" s="54" t="s">
        <v>47</v>
      </c>
      <c r="AX1826" s="54" t="s">
        <v>47</v>
      </c>
      <c r="AY1826" s="54" t="s">
        <v>47</v>
      </c>
      <c r="AZ1826" s="54" t="s">
        <v>47</v>
      </c>
    </row>
    <row r="1827" spans="1:52" ht="30" customHeight="1">
      <c r="A1827" s="61"/>
      <c r="B1827" s="61"/>
      <c r="C1827" s="61"/>
      <c r="D1827" s="61"/>
      <c r="E1827" s="62"/>
      <c r="F1827" s="63"/>
      <c r="G1827" s="62"/>
      <c r="H1827" s="63"/>
      <c r="I1827" s="62"/>
      <c r="J1827" s="63"/>
      <c r="K1827" s="62"/>
      <c r="L1827" s="63"/>
      <c r="M1827" s="61"/>
    </row>
    <row r="1828" spans="1:52" ht="30" customHeight="1">
      <c r="A1828" s="55" t="s">
        <v>2226</v>
      </c>
      <c r="B1828" s="56"/>
      <c r="C1828" s="56"/>
      <c r="D1828" s="56"/>
      <c r="E1828" s="57"/>
      <c r="F1828" s="58"/>
      <c r="G1828" s="57"/>
      <c r="H1828" s="58"/>
      <c r="I1828" s="57"/>
      <c r="J1828" s="58"/>
      <c r="K1828" s="57"/>
      <c r="L1828" s="58"/>
      <c r="M1828" s="59"/>
      <c r="N1828" s="54" t="s">
        <v>8450</v>
      </c>
    </row>
    <row r="1829" spans="1:52" ht="30" customHeight="1">
      <c r="A1829" s="60" t="s">
        <v>2227</v>
      </c>
      <c r="B1829" s="60" t="s">
        <v>2228</v>
      </c>
      <c r="C1829" s="60" t="s">
        <v>59</v>
      </c>
      <c r="D1829" s="61">
        <v>1</v>
      </c>
      <c r="E1829" s="62"/>
      <c r="F1829" s="63"/>
      <c r="G1829" s="62"/>
      <c r="H1829" s="63"/>
      <c r="I1829" s="62"/>
      <c r="J1829" s="63"/>
      <c r="K1829" s="62"/>
      <c r="L1829" s="63"/>
      <c r="M1829" s="60" t="s">
        <v>2225</v>
      </c>
      <c r="N1829" s="54" t="s">
        <v>8450</v>
      </c>
      <c r="O1829" s="54" t="s">
        <v>10272</v>
      </c>
      <c r="P1829" s="54" t="s">
        <v>56</v>
      </c>
      <c r="Q1829" s="54" t="s">
        <v>56</v>
      </c>
      <c r="R1829" s="54" t="s">
        <v>55</v>
      </c>
      <c r="AV1829" s="54" t="s">
        <v>47</v>
      </c>
      <c r="AW1829" s="54" t="s">
        <v>10273</v>
      </c>
      <c r="AX1829" s="54" t="s">
        <v>47</v>
      </c>
      <c r="AY1829" s="54" t="s">
        <v>47</v>
      </c>
      <c r="AZ1829" s="54" t="s">
        <v>47</v>
      </c>
    </row>
    <row r="1830" spans="1:52" ht="30" customHeight="1">
      <c r="A1830" s="60" t="s">
        <v>1267</v>
      </c>
      <c r="B1830" s="60" t="s">
        <v>47</v>
      </c>
      <c r="C1830" s="60" t="s">
        <v>47</v>
      </c>
      <c r="D1830" s="61"/>
      <c r="E1830" s="62"/>
      <c r="F1830" s="63"/>
      <c r="G1830" s="62"/>
      <c r="H1830" s="63"/>
      <c r="I1830" s="62"/>
      <c r="J1830" s="63"/>
      <c r="K1830" s="62"/>
      <c r="L1830" s="63"/>
      <c r="M1830" s="60" t="s">
        <v>47</v>
      </c>
      <c r="N1830" s="54" t="s">
        <v>78</v>
      </c>
      <c r="O1830" s="54" t="s">
        <v>78</v>
      </c>
      <c r="P1830" s="54" t="s">
        <v>47</v>
      </c>
      <c r="Q1830" s="54" t="s">
        <v>47</v>
      </c>
      <c r="R1830" s="54" t="s">
        <v>47</v>
      </c>
      <c r="AV1830" s="54" t="s">
        <v>47</v>
      </c>
      <c r="AW1830" s="54" t="s">
        <v>47</v>
      </c>
      <c r="AX1830" s="54" t="s">
        <v>47</v>
      </c>
      <c r="AY1830" s="54" t="s">
        <v>47</v>
      </c>
      <c r="AZ1830" s="54" t="s">
        <v>47</v>
      </c>
    </row>
    <row r="1831" spans="1:52" ht="30" customHeight="1">
      <c r="A1831" s="61"/>
      <c r="B1831" s="61"/>
      <c r="C1831" s="61"/>
      <c r="D1831" s="61"/>
      <c r="E1831" s="62"/>
      <c r="F1831" s="63"/>
      <c r="G1831" s="62"/>
      <c r="H1831" s="63"/>
      <c r="I1831" s="62"/>
      <c r="J1831" s="63"/>
      <c r="K1831" s="62"/>
      <c r="L1831" s="63"/>
      <c r="M1831" s="61"/>
    </row>
    <row r="1832" spans="1:52" ht="30" customHeight="1">
      <c r="A1832" s="55" t="s">
        <v>2230</v>
      </c>
      <c r="B1832" s="56"/>
      <c r="C1832" s="56"/>
      <c r="D1832" s="56"/>
      <c r="E1832" s="57"/>
      <c r="F1832" s="58"/>
      <c r="G1832" s="57"/>
      <c r="H1832" s="58"/>
      <c r="I1832" s="57"/>
      <c r="J1832" s="58"/>
      <c r="K1832" s="57"/>
      <c r="L1832" s="58"/>
      <c r="M1832" s="59"/>
      <c r="N1832" s="54" t="s">
        <v>8452</v>
      </c>
    </row>
    <row r="1833" spans="1:52" ht="30" customHeight="1">
      <c r="A1833" s="60" t="s">
        <v>2223</v>
      </c>
      <c r="B1833" s="60" t="s">
        <v>2224</v>
      </c>
      <c r="C1833" s="60" t="s">
        <v>59</v>
      </c>
      <c r="D1833" s="61">
        <v>1</v>
      </c>
      <c r="E1833" s="62"/>
      <c r="F1833" s="63"/>
      <c r="G1833" s="62"/>
      <c r="H1833" s="63"/>
      <c r="I1833" s="62"/>
      <c r="J1833" s="63"/>
      <c r="K1833" s="62"/>
      <c r="L1833" s="63"/>
      <c r="M1833" s="60" t="s">
        <v>2221</v>
      </c>
      <c r="N1833" s="54" t="s">
        <v>8452</v>
      </c>
      <c r="O1833" s="54" t="s">
        <v>10270</v>
      </c>
      <c r="P1833" s="54" t="s">
        <v>56</v>
      </c>
      <c r="Q1833" s="54" t="s">
        <v>56</v>
      </c>
      <c r="R1833" s="54" t="s">
        <v>55</v>
      </c>
      <c r="AV1833" s="54" t="s">
        <v>47</v>
      </c>
      <c r="AW1833" s="54" t="s">
        <v>10274</v>
      </c>
      <c r="AX1833" s="54" t="s">
        <v>47</v>
      </c>
      <c r="AY1833" s="54" t="s">
        <v>47</v>
      </c>
      <c r="AZ1833" s="54" t="s">
        <v>47</v>
      </c>
    </row>
    <row r="1834" spans="1:52" ht="30" customHeight="1">
      <c r="A1834" s="60" t="s">
        <v>1267</v>
      </c>
      <c r="B1834" s="60" t="s">
        <v>47</v>
      </c>
      <c r="C1834" s="60" t="s">
        <v>47</v>
      </c>
      <c r="D1834" s="61"/>
      <c r="E1834" s="62"/>
      <c r="F1834" s="63"/>
      <c r="G1834" s="62"/>
      <c r="H1834" s="63"/>
      <c r="I1834" s="62"/>
      <c r="J1834" s="63"/>
      <c r="K1834" s="62"/>
      <c r="L1834" s="63"/>
      <c r="M1834" s="60" t="s">
        <v>47</v>
      </c>
      <c r="N1834" s="54" t="s">
        <v>78</v>
      </c>
      <c r="O1834" s="54" t="s">
        <v>78</v>
      </c>
      <c r="P1834" s="54" t="s">
        <v>47</v>
      </c>
      <c r="Q1834" s="54" t="s">
        <v>47</v>
      </c>
      <c r="R1834" s="54" t="s">
        <v>47</v>
      </c>
      <c r="AV1834" s="54" t="s">
        <v>47</v>
      </c>
      <c r="AW1834" s="54" t="s">
        <v>47</v>
      </c>
      <c r="AX1834" s="54" t="s">
        <v>47</v>
      </c>
      <c r="AY1834" s="54" t="s">
        <v>47</v>
      </c>
      <c r="AZ1834" s="54" t="s">
        <v>47</v>
      </c>
    </row>
    <row r="1835" spans="1:52" ht="30" customHeight="1">
      <c r="A1835" s="61"/>
      <c r="B1835" s="61"/>
      <c r="C1835" s="61"/>
      <c r="D1835" s="61"/>
      <c r="E1835" s="62"/>
      <c r="F1835" s="63"/>
      <c r="G1835" s="62"/>
      <c r="H1835" s="63"/>
      <c r="I1835" s="62"/>
      <c r="J1835" s="63"/>
      <c r="K1835" s="62"/>
      <c r="L1835" s="63"/>
      <c r="M1835" s="61"/>
    </row>
    <row r="1836" spans="1:52" ht="30" customHeight="1">
      <c r="A1836" s="55" t="s">
        <v>2231</v>
      </c>
      <c r="B1836" s="56"/>
      <c r="C1836" s="56"/>
      <c r="D1836" s="56"/>
      <c r="E1836" s="57"/>
      <c r="F1836" s="58"/>
      <c r="G1836" s="57"/>
      <c r="H1836" s="58"/>
      <c r="I1836" s="57"/>
      <c r="J1836" s="58"/>
      <c r="K1836" s="57"/>
      <c r="L1836" s="58"/>
      <c r="M1836" s="59"/>
      <c r="N1836" s="54" t="s">
        <v>8496</v>
      </c>
    </row>
    <row r="1837" spans="1:52" ht="30" customHeight="1">
      <c r="A1837" s="60" t="s">
        <v>2232</v>
      </c>
      <c r="B1837" s="60" t="s">
        <v>2233</v>
      </c>
      <c r="C1837" s="60" t="s">
        <v>59</v>
      </c>
      <c r="D1837" s="61">
        <v>1</v>
      </c>
      <c r="E1837" s="62"/>
      <c r="F1837" s="63"/>
      <c r="G1837" s="62"/>
      <c r="H1837" s="63"/>
      <c r="I1837" s="62"/>
      <c r="J1837" s="63"/>
      <c r="K1837" s="62"/>
      <c r="L1837" s="63"/>
      <c r="M1837" s="60" t="s">
        <v>2234</v>
      </c>
      <c r="N1837" s="54" t="s">
        <v>8496</v>
      </c>
      <c r="O1837" s="54" t="s">
        <v>10275</v>
      </c>
      <c r="P1837" s="54" t="s">
        <v>56</v>
      </c>
      <c r="Q1837" s="54" t="s">
        <v>56</v>
      </c>
      <c r="R1837" s="54" t="s">
        <v>55</v>
      </c>
      <c r="AV1837" s="54" t="s">
        <v>47</v>
      </c>
      <c r="AW1837" s="54" t="s">
        <v>10276</v>
      </c>
      <c r="AX1837" s="54" t="s">
        <v>47</v>
      </c>
      <c r="AY1837" s="54" t="s">
        <v>47</v>
      </c>
      <c r="AZ1837" s="54" t="s">
        <v>47</v>
      </c>
    </row>
    <row r="1838" spans="1:52" ht="30" customHeight="1">
      <c r="A1838" s="60" t="s">
        <v>2235</v>
      </c>
      <c r="B1838" s="60" t="s">
        <v>2236</v>
      </c>
      <c r="C1838" s="60" t="s">
        <v>63</v>
      </c>
      <c r="D1838" s="61">
        <v>1</v>
      </c>
      <c r="E1838" s="62"/>
      <c r="F1838" s="63"/>
      <c r="G1838" s="62"/>
      <c r="H1838" s="63"/>
      <c r="I1838" s="62"/>
      <c r="J1838" s="63"/>
      <c r="K1838" s="62"/>
      <c r="L1838" s="63"/>
      <c r="M1838" s="60" t="s">
        <v>2237</v>
      </c>
      <c r="N1838" s="54" t="s">
        <v>8496</v>
      </c>
      <c r="O1838" s="54" t="s">
        <v>8919</v>
      </c>
      <c r="P1838" s="54" t="s">
        <v>55</v>
      </c>
      <c r="Q1838" s="54" t="s">
        <v>56</v>
      </c>
      <c r="R1838" s="54" t="s">
        <v>56</v>
      </c>
      <c r="AV1838" s="54" t="s">
        <v>47</v>
      </c>
      <c r="AW1838" s="54" t="s">
        <v>10277</v>
      </c>
      <c r="AX1838" s="54" t="s">
        <v>47</v>
      </c>
      <c r="AY1838" s="54" t="s">
        <v>47</v>
      </c>
      <c r="AZ1838" s="54" t="s">
        <v>47</v>
      </c>
    </row>
    <row r="1839" spans="1:52" ht="30" customHeight="1">
      <c r="A1839" s="60" t="s">
        <v>1267</v>
      </c>
      <c r="B1839" s="60" t="s">
        <v>47</v>
      </c>
      <c r="C1839" s="60" t="s">
        <v>47</v>
      </c>
      <c r="D1839" s="61"/>
      <c r="E1839" s="62"/>
      <c r="F1839" s="63"/>
      <c r="G1839" s="62"/>
      <c r="H1839" s="63"/>
      <c r="I1839" s="62"/>
      <c r="J1839" s="63"/>
      <c r="K1839" s="62"/>
      <c r="L1839" s="63"/>
      <c r="M1839" s="60" t="s">
        <v>47</v>
      </c>
      <c r="N1839" s="54" t="s">
        <v>78</v>
      </c>
      <c r="O1839" s="54" t="s">
        <v>78</v>
      </c>
      <c r="P1839" s="54" t="s">
        <v>47</v>
      </c>
      <c r="Q1839" s="54" t="s">
        <v>47</v>
      </c>
      <c r="R1839" s="54" t="s">
        <v>47</v>
      </c>
      <c r="AV1839" s="54" t="s">
        <v>47</v>
      </c>
      <c r="AW1839" s="54" t="s">
        <v>47</v>
      </c>
      <c r="AX1839" s="54" t="s">
        <v>47</v>
      </c>
      <c r="AY1839" s="54" t="s">
        <v>47</v>
      </c>
      <c r="AZ1839" s="54" t="s">
        <v>47</v>
      </c>
    </row>
    <row r="1840" spans="1:52" ht="30" customHeight="1">
      <c r="A1840" s="61"/>
      <c r="B1840" s="61"/>
      <c r="C1840" s="61"/>
      <c r="D1840" s="61"/>
      <c r="E1840" s="62"/>
      <c r="F1840" s="63"/>
      <c r="G1840" s="62"/>
      <c r="H1840" s="63"/>
      <c r="I1840" s="62"/>
      <c r="J1840" s="63"/>
      <c r="K1840" s="62"/>
      <c r="L1840" s="63"/>
      <c r="M1840" s="61"/>
    </row>
    <row r="1841" spans="1:52" ht="30" customHeight="1">
      <c r="A1841" s="55" t="s">
        <v>2238</v>
      </c>
      <c r="B1841" s="56"/>
      <c r="C1841" s="56"/>
      <c r="D1841" s="56"/>
      <c r="E1841" s="57"/>
      <c r="F1841" s="58"/>
      <c r="G1841" s="57"/>
      <c r="H1841" s="58"/>
      <c r="I1841" s="57"/>
      <c r="J1841" s="58"/>
      <c r="K1841" s="57"/>
      <c r="L1841" s="58"/>
      <c r="M1841" s="59"/>
      <c r="N1841" s="54" t="s">
        <v>8498</v>
      </c>
    </row>
    <row r="1842" spans="1:52" ht="30" customHeight="1">
      <c r="A1842" s="60" t="s">
        <v>2239</v>
      </c>
      <c r="B1842" s="60" t="s">
        <v>2240</v>
      </c>
      <c r="C1842" s="60" t="s">
        <v>59</v>
      </c>
      <c r="D1842" s="61">
        <v>1</v>
      </c>
      <c r="E1842" s="62"/>
      <c r="F1842" s="63"/>
      <c r="G1842" s="62"/>
      <c r="H1842" s="63"/>
      <c r="I1842" s="62"/>
      <c r="J1842" s="63"/>
      <c r="K1842" s="62"/>
      <c r="L1842" s="63"/>
      <c r="M1842" s="60" t="s">
        <v>2241</v>
      </c>
      <c r="N1842" s="54" t="s">
        <v>8498</v>
      </c>
      <c r="O1842" s="54" t="s">
        <v>10278</v>
      </c>
      <c r="P1842" s="54" t="s">
        <v>56</v>
      </c>
      <c r="Q1842" s="54" t="s">
        <v>56</v>
      </c>
      <c r="R1842" s="54" t="s">
        <v>55</v>
      </c>
      <c r="AV1842" s="54" t="s">
        <v>47</v>
      </c>
      <c r="AW1842" s="54" t="s">
        <v>10279</v>
      </c>
      <c r="AX1842" s="54" t="s">
        <v>47</v>
      </c>
      <c r="AY1842" s="54" t="s">
        <v>47</v>
      </c>
      <c r="AZ1842" s="54" t="s">
        <v>47</v>
      </c>
    </row>
    <row r="1843" spans="1:52" ht="30" customHeight="1">
      <c r="A1843" s="60" t="s">
        <v>2235</v>
      </c>
      <c r="B1843" s="60" t="s">
        <v>2236</v>
      </c>
      <c r="C1843" s="60" t="s">
        <v>63</v>
      </c>
      <c r="D1843" s="61">
        <v>1</v>
      </c>
      <c r="E1843" s="62"/>
      <c r="F1843" s="63"/>
      <c r="G1843" s="62"/>
      <c r="H1843" s="63"/>
      <c r="I1843" s="62"/>
      <c r="J1843" s="63"/>
      <c r="K1843" s="62"/>
      <c r="L1843" s="63"/>
      <c r="M1843" s="60" t="s">
        <v>2237</v>
      </c>
      <c r="N1843" s="54" t="s">
        <v>8498</v>
      </c>
      <c r="O1843" s="54" t="s">
        <v>8919</v>
      </c>
      <c r="P1843" s="54" t="s">
        <v>55</v>
      </c>
      <c r="Q1843" s="54" t="s">
        <v>56</v>
      </c>
      <c r="R1843" s="54" t="s">
        <v>56</v>
      </c>
      <c r="AV1843" s="54" t="s">
        <v>47</v>
      </c>
      <c r="AW1843" s="54" t="s">
        <v>10280</v>
      </c>
      <c r="AX1843" s="54" t="s">
        <v>47</v>
      </c>
      <c r="AY1843" s="54" t="s">
        <v>47</v>
      </c>
      <c r="AZ1843" s="54" t="s">
        <v>47</v>
      </c>
    </row>
    <row r="1844" spans="1:52" ht="30" customHeight="1">
      <c r="A1844" s="60" t="s">
        <v>1267</v>
      </c>
      <c r="B1844" s="60" t="s">
        <v>47</v>
      </c>
      <c r="C1844" s="60" t="s">
        <v>47</v>
      </c>
      <c r="D1844" s="61"/>
      <c r="E1844" s="62"/>
      <c r="F1844" s="63"/>
      <c r="G1844" s="62"/>
      <c r="H1844" s="63"/>
      <c r="I1844" s="62"/>
      <c r="J1844" s="63"/>
      <c r="K1844" s="62"/>
      <c r="L1844" s="63"/>
      <c r="M1844" s="60" t="s">
        <v>47</v>
      </c>
      <c r="N1844" s="54" t="s">
        <v>78</v>
      </c>
      <c r="O1844" s="54" t="s">
        <v>78</v>
      </c>
      <c r="P1844" s="54" t="s">
        <v>47</v>
      </c>
      <c r="Q1844" s="54" t="s">
        <v>47</v>
      </c>
      <c r="R1844" s="54" t="s">
        <v>47</v>
      </c>
      <c r="AV1844" s="54" t="s">
        <v>47</v>
      </c>
      <c r="AW1844" s="54" t="s">
        <v>47</v>
      </c>
      <c r="AX1844" s="54" t="s">
        <v>47</v>
      </c>
      <c r="AY1844" s="54" t="s">
        <v>47</v>
      </c>
      <c r="AZ1844" s="54" t="s">
        <v>47</v>
      </c>
    </row>
    <row r="1845" spans="1:52" ht="30" customHeight="1">
      <c r="A1845" s="61"/>
      <c r="B1845" s="61"/>
      <c r="C1845" s="61"/>
      <c r="D1845" s="61"/>
      <c r="E1845" s="62"/>
      <c r="F1845" s="63"/>
      <c r="G1845" s="62"/>
      <c r="H1845" s="63"/>
      <c r="I1845" s="62"/>
      <c r="J1845" s="63"/>
      <c r="K1845" s="62"/>
      <c r="L1845" s="63"/>
      <c r="M1845" s="61"/>
    </row>
    <row r="1846" spans="1:52" ht="30" customHeight="1">
      <c r="A1846" s="55" t="s">
        <v>2242</v>
      </c>
      <c r="B1846" s="56"/>
      <c r="C1846" s="56"/>
      <c r="D1846" s="56"/>
      <c r="E1846" s="57"/>
      <c r="F1846" s="58"/>
      <c r="G1846" s="57"/>
      <c r="H1846" s="58"/>
      <c r="I1846" s="57"/>
      <c r="J1846" s="58"/>
      <c r="K1846" s="57"/>
      <c r="L1846" s="58"/>
      <c r="M1846" s="59"/>
      <c r="N1846" s="54" t="s">
        <v>8500</v>
      </c>
    </row>
    <row r="1847" spans="1:52" ht="30" customHeight="1">
      <c r="A1847" s="60" t="s">
        <v>2243</v>
      </c>
      <c r="B1847" s="60" t="s">
        <v>2244</v>
      </c>
      <c r="C1847" s="60" t="s">
        <v>59</v>
      </c>
      <c r="D1847" s="61">
        <v>1</v>
      </c>
      <c r="E1847" s="62"/>
      <c r="F1847" s="63"/>
      <c r="G1847" s="62"/>
      <c r="H1847" s="63"/>
      <c r="I1847" s="62"/>
      <c r="J1847" s="63"/>
      <c r="K1847" s="62"/>
      <c r="L1847" s="63"/>
      <c r="M1847" s="60" t="s">
        <v>2245</v>
      </c>
      <c r="N1847" s="54" t="s">
        <v>8500</v>
      </c>
      <c r="O1847" s="54" t="s">
        <v>10281</v>
      </c>
      <c r="P1847" s="54" t="s">
        <v>56</v>
      </c>
      <c r="Q1847" s="54" t="s">
        <v>56</v>
      </c>
      <c r="R1847" s="54" t="s">
        <v>55</v>
      </c>
      <c r="AV1847" s="54" t="s">
        <v>47</v>
      </c>
      <c r="AW1847" s="54" t="s">
        <v>10282</v>
      </c>
      <c r="AX1847" s="54" t="s">
        <v>47</v>
      </c>
      <c r="AY1847" s="54" t="s">
        <v>47</v>
      </c>
      <c r="AZ1847" s="54" t="s">
        <v>47</v>
      </c>
    </row>
    <row r="1848" spans="1:52" ht="30" customHeight="1">
      <c r="A1848" s="60" t="s">
        <v>2235</v>
      </c>
      <c r="B1848" s="60" t="s">
        <v>2236</v>
      </c>
      <c r="C1848" s="60" t="s">
        <v>63</v>
      </c>
      <c r="D1848" s="61">
        <v>1</v>
      </c>
      <c r="E1848" s="62"/>
      <c r="F1848" s="63"/>
      <c r="G1848" s="62"/>
      <c r="H1848" s="63"/>
      <c r="I1848" s="62"/>
      <c r="J1848" s="63"/>
      <c r="K1848" s="62"/>
      <c r="L1848" s="63"/>
      <c r="M1848" s="60" t="s">
        <v>2237</v>
      </c>
      <c r="N1848" s="54" t="s">
        <v>8500</v>
      </c>
      <c r="O1848" s="54" t="s">
        <v>8919</v>
      </c>
      <c r="P1848" s="54" t="s">
        <v>55</v>
      </c>
      <c r="Q1848" s="54" t="s">
        <v>56</v>
      </c>
      <c r="R1848" s="54" t="s">
        <v>56</v>
      </c>
      <c r="AV1848" s="54" t="s">
        <v>47</v>
      </c>
      <c r="AW1848" s="54" t="s">
        <v>10283</v>
      </c>
      <c r="AX1848" s="54" t="s">
        <v>47</v>
      </c>
      <c r="AY1848" s="54" t="s">
        <v>47</v>
      </c>
      <c r="AZ1848" s="54" t="s">
        <v>47</v>
      </c>
    </row>
    <row r="1849" spans="1:52" ht="30" customHeight="1">
      <c r="A1849" s="60" t="s">
        <v>1267</v>
      </c>
      <c r="B1849" s="60" t="s">
        <v>47</v>
      </c>
      <c r="C1849" s="60" t="s">
        <v>47</v>
      </c>
      <c r="D1849" s="61"/>
      <c r="E1849" s="62"/>
      <c r="F1849" s="63"/>
      <c r="G1849" s="62"/>
      <c r="H1849" s="63"/>
      <c r="I1849" s="62"/>
      <c r="J1849" s="63"/>
      <c r="K1849" s="62"/>
      <c r="L1849" s="63"/>
      <c r="M1849" s="60" t="s">
        <v>47</v>
      </c>
      <c r="N1849" s="54" t="s">
        <v>78</v>
      </c>
      <c r="O1849" s="54" t="s">
        <v>78</v>
      </c>
      <c r="P1849" s="54" t="s">
        <v>47</v>
      </c>
      <c r="Q1849" s="54" t="s">
        <v>47</v>
      </c>
      <c r="R1849" s="54" t="s">
        <v>47</v>
      </c>
      <c r="AV1849" s="54" t="s">
        <v>47</v>
      </c>
      <c r="AW1849" s="54" t="s">
        <v>47</v>
      </c>
      <c r="AX1849" s="54" t="s">
        <v>47</v>
      </c>
      <c r="AY1849" s="54" t="s">
        <v>47</v>
      </c>
      <c r="AZ1849" s="54" t="s">
        <v>47</v>
      </c>
    </row>
    <row r="1850" spans="1:52" ht="30" customHeight="1">
      <c r="A1850" s="61"/>
      <c r="B1850" s="61"/>
      <c r="C1850" s="61"/>
      <c r="D1850" s="61"/>
      <c r="E1850" s="62"/>
      <c r="F1850" s="63"/>
      <c r="G1850" s="62"/>
      <c r="H1850" s="63"/>
      <c r="I1850" s="62"/>
      <c r="J1850" s="63"/>
      <c r="K1850" s="62"/>
      <c r="L1850" s="63"/>
      <c r="M1850" s="61"/>
    </row>
    <row r="1851" spans="1:52" ht="30" customHeight="1">
      <c r="A1851" s="55" t="s">
        <v>2246</v>
      </c>
      <c r="B1851" s="56"/>
      <c r="C1851" s="56"/>
      <c r="D1851" s="56"/>
      <c r="E1851" s="57"/>
      <c r="F1851" s="58"/>
      <c r="G1851" s="57"/>
      <c r="H1851" s="58"/>
      <c r="I1851" s="57"/>
      <c r="J1851" s="58"/>
      <c r="K1851" s="57"/>
      <c r="L1851" s="58"/>
      <c r="M1851" s="59"/>
      <c r="N1851" s="54" t="s">
        <v>8502</v>
      </c>
    </row>
    <row r="1852" spans="1:52" ht="30" customHeight="1">
      <c r="A1852" s="60" t="s">
        <v>2247</v>
      </c>
      <c r="B1852" s="60" t="s">
        <v>2248</v>
      </c>
      <c r="C1852" s="60" t="s">
        <v>59</v>
      </c>
      <c r="D1852" s="61">
        <v>1</v>
      </c>
      <c r="E1852" s="62"/>
      <c r="F1852" s="63"/>
      <c r="G1852" s="62"/>
      <c r="H1852" s="63"/>
      <c r="I1852" s="62"/>
      <c r="J1852" s="63"/>
      <c r="K1852" s="62"/>
      <c r="L1852" s="63"/>
      <c r="M1852" s="60" t="s">
        <v>2249</v>
      </c>
      <c r="N1852" s="54" t="s">
        <v>8502</v>
      </c>
      <c r="O1852" s="54" t="s">
        <v>10284</v>
      </c>
      <c r="P1852" s="54" t="s">
        <v>56</v>
      </c>
      <c r="Q1852" s="54" t="s">
        <v>56</v>
      </c>
      <c r="R1852" s="54" t="s">
        <v>55</v>
      </c>
      <c r="AV1852" s="54" t="s">
        <v>47</v>
      </c>
      <c r="AW1852" s="54" t="s">
        <v>10285</v>
      </c>
      <c r="AX1852" s="54" t="s">
        <v>47</v>
      </c>
      <c r="AY1852" s="54" t="s">
        <v>47</v>
      </c>
      <c r="AZ1852" s="54" t="s">
        <v>47</v>
      </c>
    </row>
    <row r="1853" spans="1:52" ht="30" customHeight="1">
      <c r="A1853" s="60" t="s">
        <v>2235</v>
      </c>
      <c r="B1853" s="60" t="s">
        <v>2236</v>
      </c>
      <c r="C1853" s="60" t="s">
        <v>63</v>
      </c>
      <c r="D1853" s="61">
        <v>1</v>
      </c>
      <c r="E1853" s="62"/>
      <c r="F1853" s="63"/>
      <c r="G1853" s="62"/>
      <c r="H1853" s="63"/>
      <c r="I1853" s="62"/>
      <c r="J1853" s="63"/>
      <c r="K1853" s="62"/>
      <c r="L1853" s="63"/>
      <c r="M1853" s="60" t="s">
        <v>2237</v>
      </c>
      <c r="N1853" s="54" t="s">
        <v>8502</v>
      </c>
      <c r="O1853" s="54" t="s">
        <v>8919</v>
      </c>
      <c r="P1853" s="54" t="s">
        <v>55</v>
      </c>
      <c r="Q1853" s="54" t="s">
        <v>56</v>
      </c>
      <c r="R1853" s="54" t="s">
        <v>56</v>
      </c>
      <c r="AV1853" s="54" t="s">
        <v>47</v>
      </c>
      <c r="AW1853" s="54" t="s">
        <v>10286</v>
      </c>
      <c r="AX1853" s="54" t="s">
        <v>47</v>
      </c>
      <c r="AY1853" s="54" t="s">
        <v>47</v>
      </c>
      <c r="AZ1853" s="54" t="s">
        <v>47</v>
      </c>
    </row>
    <row r="1854" spans="1:52" ht="30" customHeight="1">
      <c r="A1854" s="60" t="s">
        <v>1267</v>
      </c>
      <c r="B1854" s="60" t="s">
        <v>47</v>
      </c>
      <c r="C1854" s="60" t="s">
        <v>47</v>
      </c>
      <c r="D1854" s="61"/>
      <c r="E1854" s="62"/>
      <c r="F1854" s="63"/>
      <c r="G1854" s="62"/>
      <c r="H1854" s="63"/>
      <c r="I1854" s="62"/>
      <c r="J1854" s="63"/>
      <c r="K1854" s="62"/>
      <c r="L1854" s="63"/>
      <c r="M1854" s="60" t="s">
        <v>47</v>
      </c>
      <c r="N1854" s="54" t="s">
        <v>78</v>
      </c>
      <c r="O1854" s="54" t="s">
        <v>78</v>
      </c>
      <c r="P1854" s="54" t="s">
        <v>47</v>
      </c>
      <c r="Q1854" s="54" t="s">
        <v>47</v>
      </c>
      <c r="R1854" s="54" t="s">
        <v>47</v>
      </c>
      <c r="AV1854" s="54" t="s">
        <v>47</v>
      </c>
      <c r="AW1854" s="54" t="s">
        <v>47</v>
      </c>
      <c r="AX1854" s="54" t="s">
        <v>47</v>
      </c>
      <c r="AY1854" s="54" t="s">
        <v>47</v>
      </c>
      <c r="AZ1854" s="54" t="s">
        <v>47</v>
      </c>
    </row>
    <row r="1855" spans="1:52" ht="30" customHeight="1">
      <c r="A1855" s="61"/>
      <c r="B1855" s="61"/>
      <c r="C1855" s="61"/>
      <c r="D1855" s="61"/>
      <c r="E1855" s="62"/>
      <c r="F1855" s="63"/>
      <c r="G1855" s="62"/>
      <c r="H1855" s="63"/>
      <c r="I1855" s="62"/>
      <c r="J1855" s="63"/>
      <c r="K1855" s="62"/>
      <c r="L1855" s="63"/>
      <c r="M1855" s="61"/>
    </row>
    <row r="1856" spans="1:52" ht="30" customHeight="1">
      <c r="A1856" s="55" t="s">
        <v>2250</v>
      </c>
      <c r="B1856" s="56"/>
      <c r="C1856" s="56"/>
      <c r="D1856" s="56"/>
      <c r="E1856" s="57"/>
      <c r="F1856" s="58"/>
      <c r="G1856" s="57"/>
      <c r="H1856" s="58"/>
      <c r="I1856" s="57"/>
      <c r="J1856" s="58"/>
      <c r="K1856" s="57"/>
      <c r="L1856" s="58"/>
      <c r="M1856" s="59"/>
      <c r="N1856" s="54" t="s">
        <v>8504</v>
      </c>
    </row>
    <row r="1857" spans="1:52" ht="30" customHeight="1">
      <c r="A1857" s="60" t="s">
        <v>2251</v>
      </c>
      <c r="B1857" s="60" t="s">
        <v>2252</v>
      </c>
      <c r="C1857" s="60" t="s">
        <v>59</v>
      </c>
      <c r="D1857" s="61">
        <v>1</v>
      </c>
      <c r="E1857" s="62"/>
      <c r="F1857" s="63"/>
      <c r="G1857" s="62"/>
      <c r="H1857" s="63"/>
      <c r="I1857" s="62"/>
      <c r="J1857" s="63"/>
      <c r="K1857" s="62"/>
      <c r="L1857" s="63"/>
      <c r="M1857" s="60" t="s">
        <v>2253</v>
      </c>
      <c r="N1857" s="54" t="s">
        <v>8504</v>
      </c>
      <c r="O1857" s="54" t="s">
        <v>10287</v>
      </c>
      <c r="P1857" s="54" t="s">
        <v>56</v>
      </c>
      <c r="Q1857" s="54" t="s">
        <v>56</v>
      </c>
      <c r="R1857" s="54" t="s">
        <v>55</v>
      </c>
      <c r="AV1857" s="54" t="s">
        <v>47</v>
      </c>
      <c r="AW1857" s="54" t="s">
        <v>10288</v>
      </c>
      <c r="AX1857" s="54" t="s">
        <v>47</v>
      </c>
      <c r="AY1857" s="54" t="s">
        <v>47</v>
      </c>
      <c r="AZ1857" s="54" t="s">
        <v>47</v>
      </c>
    </row>
    <row r="1858" spans="1:52" ht="30" customHeight="1">
      <c r="A1858" s="60" t="s">
        <v>2235</v>
      </c>
      <c r="B1858" s="60" t="s">
        <v>2236</v>
      </c>
      <c r="C1858" s="60" t="s">
        <v>63</v>
      </c>
      <c r="D1858" s="61">
        <v>1</v>
      </c>
      <c r="E1858" s="62"/>
      <c r="F1858" s="63"/>
      <c r="G1858" s="62"/>
      <c r="H1858" s="63"/>
      <c r="I1858" s="62"/>
      <c r="J1858" s="63"/>
      <c r="K1858" s="62"/>
      <c r="L1858" s="63"/>
      <c r="M1858" s="60" t="s">
        <v>2237</v>
      </c>
      <c r="N1858" s="54" t="s">
        <v>8504</v>
      </c>
      <c r="O1858" s="54" t="s">
        <v>8919</v>
      </c>
      <c r="P1858" s="54" t="s">
        <v>55</v>
      </c>
      <c r="Q1858" s="54" t="s">
        <v>56</v>
      </c>
      <c r="R1858" s="54" t="s">
        <v>56</v>
      </c>
      <c r="AV1858" s="54" t="s">
        <v>47</v>
      </c>
      <c r="AW1858" s="54" t="s">
        <v>10289</v>
      </c>
      <c r="AX1858" s="54" t="s">
        <v>47</v>
      </c>
      <c r="AY1858" s="54" t="s">
        <v>47</v>
      </c>
      <c r="AZ1858" s="54" t="s">
        <v>47</v>
      </c>
    </row>
    <row r="1859" spans="1:52" ht="30" customHeight="1">
      <c r="A1859" s="60" t="s">
        <v>1267</v>
      </c>
      <c r="B1859" s="60" t="s">
        <v>47</v>
      </c>
      <c r="C1859" s="60" t="s">
        <v>47</v>
      </c>
      <c r="D1859" s="61"/>
      <c r="E1859" s="62"/>
      <c r="F1859" s="63"/>
      <c r="G1859" s="62"/>
      <c r="H1859" s="63"/>
      <c r="I1859" s="62"/>
      <c r="J1859" s="63"/>
      <c r="K1859" s="62"/>
      <c r="L1859" s="63"/>
      <c r="M1859" s="60" t="s">
        <v>47</v>
      </c>
      <c r="N1859" s="54" t="s">
        <v>78</v>
      </c>
      <c r="O1859" s="54" t="s">
        <v>78</v>
      </c>
      <c r="P1859" s="54" t="s">
        <v>47</v>
      </c>
      <c r="Q1859" s="54" t="s">
        <v>47</v>
      </c>
      <c r="R1859" s="54" t="s">
        <v>47</v>
      </c>
      <c r="AV1859" s="54" t="s">
        <v>47</v>
      </c>
      <c r="AW1859" s="54" t="s">
        <v>47</v>
      </c>
      <c r="AX1859" s="54" t="s">
        <v>47</v>
      </c>
      <c r="AY1859" s="54" t="s">
        <v>47</v>
      </c>
      <c r="AZ1859" s="54" t="s">
        <v>47</v>
      </c>
    </row>
    <row r="1860" spans="1:52" ht="30" customHeight="1">
      <c r="A1860" s="61"/>
      <c r="B1860" s="61"/>
      <c r="C1860" s="61"/>
      <c r="D1860" s="61"/>
      <c r="E1860" s="62"/>
      <c r="F1860" s="63"/>
      <c r="G1860" s="62"/>
      <c r="H1860" s="63"/>
      <c r="I1860" s="62"/>
      <c r="J1860" s="63"/>
      <c r="K1860" s="62"/>
      <c r="L1860" s="63"/>
      <c r="M1860" s="61"/>
    </row>
    <row r="1861" spans="1:52" ht="30" customHeight="1">
      <c r="A1861" s="55" t="s">
        <v>2254</v>
      </c>
      <c r="B1861" s="56"/>
      <c r="C1861" s="56"/>
      <c r="D1861" s="56"/>
      <c r="E1861" s="57"/>
      <c r="F1861" s="58"/>
      <c r="G1861" s="57"/>
      <c r="H1861" s="58"/>
      <c r="I1861" s="57"/>
      <c r="J1861" s="58"/>
      <c r="K1861" s="57"/>
      <c r="L1861" s="58"/>
      <c r="M1861" s="59"/>
      <c r="N1861" s="54" t="s">
        <v>8506</v>
      </c>
    </row>
    <row r="1862" spans="1:52" ht="30" customHeight="1">
      <c r="A1862" s="60" t="s">
        <v>2255</v>
      </c>
      <c r="B1862" s="60" t="s">
        <v>2256</v>
      </c>
      <c r="C1862" s="60" t="s">
        <v>59</v>
      </c>
      <c r="D1862" s="61">
        <v>1</v>
      </c>
      <c r="E1862" s="62"/>
      <c r="F1862" s="63"/>
      <c r="G1862" s="62"/>
      <c r="H1862" s="63"/>
      <c r="I1862" s="62"/>
      <c r="J1862" s="63"/>
      <c r="K1862" s="62"/>
      <c r="L1862" s="63"/>
      <c r="M1862" s="60" t="s">
        <v>2257</v>
      </c>
      <c r="N1862" s="54" t="s">
        <v>8506</v>
      </c>
      <c r="O1862" s="54" t="s">
        <v>10290</v>
      </c>
      <c r="P1862" s="54" t="s">
        <v>56</v>
      </c>
      <c r="Q1862" s="54" t="s">
        <v>56</v>
      </c>
      <c r="R1862" s="54" t="s">
        <v>55</v>
      </c>
      <c r="AV1862" s="54" t="s">
        <v>47</v>
      </c>
      <c r="AW1862" s="54" t="s">
        <v>10291</v>
      </c>
      <c r="AX1862" s="54" t="s">
        <v>47</v>
      </c>
      <c r="AY1862" s="54" t="s">
        <v>47</v>
      </c>
      <c r="AZ1862" s="54" t="s">
        <v>47</v>
      </c>
    </row>
    <row r="1863" spans="1:52" ht="30" customHeight="1">
      <c r="A1863" s="60" t="s">
        <v>2235</v>
      </c>
      <c r="B1863" s="60" t="s">
        <v>2258</v>
      </c>
      <c r="C1863" s="60" t="s">
        <v>63</v>
      </c>
      <c r="D1863" s="61">
        <v>1</v>
      </c>
      <c r="E1863" s="62"/>
      <c r="F1863" s="63"/>
      <c r="G1863" s="62"/>
      <c r="H1863" s="63"/>
      <c r="I1863" s="62"/>
      <c r="J1863" s="63"/>
      <c r="K1863" s="62"/>
      <c r="L1863" s="63"/>
      <c r="M1863" s="60" t="s">
        <v>2259</v>
      </c>
      <c r="N1863" s="54" t="s">
        <v>8506</v>
      </c>
      <c r="O1863" s="54" t="s">
        <v>8920</v>
      </c>
      <c r="P1863" s="54" t="s">
        <v>55</v>
      </c>
      <c r="Q1863" s="54" t="s">
        <v>56</v>
      </c>
      <c r="R1863" s="54" t="s">
        <v>56</v>
      </c>
      <c r="AV1863" s="54" t="s">
        <v>47</v>
      </c>
      <c r="AW1863" s="54" t="s">
        <v>10292</v>
      </c>
      <c r="AX1863" s="54" t="s">
        <v>47</v>
      </c>
      <c r="AY1863" s="54" t="s">
        <v>47</v>
      </c>
      <c r="AZ1863" s="54" t="s">
        <v>47</v>
      </c>
    </row>
    <row r="1864" spans="1:52" ht="30" customHeight="1">
      <c r="A1864" s="60" t="s">
        <v>1267</v>
      </c>
      <c r="B1864" s="60" t="s">
        <v>47</v>
      </c>
      <c r="C1864" s="60" t="s">
        <v>47</v>
      </c>
      <c r="D1864" s="61"/>
      <c r="E1864" s="62"/>
      <c r="F1864" s="63"/>
      <c r="G1864" s="62"/>
      <c r="H1864" s="63"/>
      <c r="I1864" s="62"/>
      <c r="J1864" s="63"/>
      <c r="K1864" s="62"/>
      <c r="L1864" s="63"/>
      <c r="M1864" s="60" t="s">
        <v>47</v>
      </c>
      <c r="N1864" s="54" t="s">
        <v>78</v>
      </c>
      <c r="O1864" s="54" t="s">
        <v>78</v>
      </c>
      <c r="P1864" s="54" t="s">
        <v>47</v>
      </c>
      <c r="Q1864" s="54" t="s">
        <v>47</v>
      </c>
      <c r="R1864" s="54" t="s">
        <v>47</v>
      </c>
      <c r="AV1864" s="54" t="s">
        <v>47</v>
      </c>
      <c r="AW1864" s="54" t="s">
        <v>47</v>
      </c>
      <c r="AX1864" s="54" t="s">
        <v>47</v>
      </c>
      <c r="AY1864" s="54" t="s">
        <v>47</v>
      </c>
      <c r="AZ1864" s="54" t="s">
        <v>47</v>
      </c>
    </row>
    <row r="1865" spans="1:52" ht="30" customHeight="1">
      <c r="A1865" s="61"/>
      <c r="B1865" s="61"/>
      <c r="C1865" s="61"/>
      <c r="D1865" s="61"/>
      <c r="E1865" s="62"/>
      <c r="F1865" s="63"/>
      <c r="G1865" s="62"/>
      <c r="H1865" s="63"/>
      <c r="I1865" s="62"/>
      <c r="J1865" s="63"/>
      <c r="K1865" s="62"/>
      <c r="L1865" s="63"/>
      <c r="M1865" s="61"/>
    </row>
    <row r="1866" spans="1:52" ht="30" customHeight="1">
      <c r="A1866" s="55" t="s">
        <v>2260</v>
      </c>
      <c r="B1866" s="56"/>
      <c r="C1866" s="56"/>
      <c r="D1866" s="56"/>
      <c r="E1866" s="57"/>
      <c r="F1866" s="58"/>
      <c r="G1866" s="57"/>
      <c r="H1866" s="58"/>
      <c r="I1866" s="57"/>
      <c r="J1866" s="58"/>
      <c r="K1866" s="57"/>
      <c r="L1866" s="58"/>
      <c r="M1866" s="59"/>
      <c r="N1866" s="54" t="s">
        <v>8508</v>
      </c>
    </row>
    <row r="1867" spans="1:52" ht="30" customHeight="1">
      <c r="A1867" s="60" t="s">
        <v>2261</v>
      </c>
      <c r="B1867" s="60" t="s">
        <v>2262</v>
      </c>
      <c r="C1867" s="60" t="s">
        <v>59</v>
      </c>
      <c r="D1867" s="61">
        <v>1</v>
      </c>
      <c r="E1867" s="62"/>
      <c r="F1867" s="63"/>
      <c r="G1867" s="62"/>
      <c r="H1867" s="63"/>
      <c r="I1867" s="62"/>
      <c r="J1867" s="63"/>
      <c r="K1867" s="62"/>
      <c r="L1867" s="63"/>
      <c r="M1867" s="60" t="s">
        <v>2263</v>
      </c>
      <c r="N1867" s="54" t="s">
        <v>8508</v>
      </c>
      <c r="O1867" s="54" t="s">
        <v>10293</v>
      </c>
      <c r="P1867" s="54" t="s">
        <v>56</v>
      </c>
      <c r="Q1867" s="54" t="s">
        <v>56</v>
      </c>
      <c r="R1867" s="54" t="s">
        <v>55</v>
      </c>
      <c r="AV1867" s="54" t="s">
        <v>47</v>
      </c>
      <c r="AW1867" s="54" t="s">
        <v>10294</v>
      </c>
      <c r="AX1867" s="54" t="s">
        <v>47</v>
      </c>
      <c r="AY1867" s="54" t="s">
        <v>47</v>
      </c>
      <c r="AZ1867" s="54" t="s">
        <v>47</v>
      </c>
    </row>
    <row r="1868" spans="1:52" ht="30" customHeight="1">
      <c r="A1868" s="60" t="s">
        <v>2235</v>
      </c>
      <c r="B1868" s="60" t="s">
        <v>2258</v>
      </c>
      <c r="C1868" s="60" t="s">
        <v>63</v>
      </c>
      <c r="D1868" s="61">
        <v>1</v>
      </c>
      <c r="E1868" s="62"/>
      <c r="F1868" s="63"/>
      <c r="G1868" s="62"/>
      <c r="H1868" s="63"/>
      <c r="I1868" s="62"/>
      <c r="J1868" s="63"/>
      <c r="K1868" s="62"/>
      <c r="L1868" s="63"/>
      <c r="M1868" s="60" t="s">
        <v>2259</v>
      </c>
      <c r="N1868" s="54" t="s">
        <v>8508</v>
      </c>
      <c r="O1868" s="54" t="s">
        <v>8920</v>
      </c>
      <c r="P1868" s="54" t="s">
        <v>55</v>
      </c>
      <c r="Q1868" s="54" t="s">
        <v>56</v>
      </c>
      <c r="R1868" s="54" t="s">
        <v>56</v>
      </c>
      <c r="AV1868" s="54" t="s">
        <v>47</v>
      </c>
      <c r="AW1868" s="54" t="s">
        <v>10295</v>
      </c>
      <c r="AX1868" s="54" t="s">
        <v>47</v>
      </c>
      <c r="AY1868" s="54" t="s">
        <v>47</v>
      </c>
      <c r="AZ1868" s="54" t="s">
        <v>47</v>
      </c>
    </row>
    <row r="1869" spans="1:52" ht="30" customHeight="1">
      <c r="A1869" s="60" t="s">
        <v>1267</v>
      </c>
      <c r="B1869" s="60" t="s">
        <v>47</v>
      </c>
      <c r="C1869" s="60" t="s">
        <v>47</v>
      </c>
      <c r="D1869" s="61"/>
      <c r="E1869" s="62"/>
      <c r="F1869" s="63"/>
      <c r="G1869" s="62"/>
      <c r="H1869" s="63"/>
      <c r="I1869" s="62"/>
      <c r="J1869" s="63"/>
      <c r="K1869" s="62"/>
      <c r="L1869" s="63"/>
      <c r="M1869" s="60" t="s">
        <v>47</v>
      </c>
      <c r="N1869" s="54" t="s">
        <v>78</v>
      </c>
      <c r="O1869" s="54" t="s">
        <v>78</v>
      </c>
      <c r="P1869" s="54" t="s">
        <v>47</v>
      </c>
      <c r="Q1869" s="54" t="s">
        <v>47</v>
      </c>
      <c r="R1869" s="54" t="s">
        <v>47</v>
      </c>
      <c r="AV1869" s="54" t="s">
        <v>47</v>
      </c>
      <c r="AW1869" s="54" t="s">
        <v>47</v>
      </c>
      <c r="AX1869" s="54" t="s">
        <v>47</v>
      </c>
      <c r="AY1869" s="54" t="s">
        <v>47</v>
      </c>
      <c r="AZ1869" s="54" t="s">
        <v>47</v>
      </c>
    </row>
    <row r="1870" spans="1:52" ht="30" customHeight="1">
      <c r="A1870" s="61"/>
      <c r="B1870" s="61"/>
      <c r="C1870" s="61"/>
      <c r="D1870" s="61"/>
      <c r="E1870" s="62"/>
      <c r="F1870" s="63"/>
      <c r="G1870" s="62"/>
      <c r="H1870" s="63"/>
      <c r="I1870" s="62"/>
      <c r="J1870" s="63"/>
      <c r="K1870" s="62"/>
      <c r="L1870" s="63"/>
      <c r="M1870" s="61"/>
    </row>
    <row r="1871" spans="1:52" ht="30" customHeight="1">
      <c r="A1871" s="55" t="s">
        <v>2264</v>
      </c>
      <c r="B1871" s="56"/>
      <c r="C1871" s="56"/>
      <c r="D1871" s="56"/>
      <c r="E1871" s="57"/>
      <c r="F1871" s="58"/>
      <c r="G1871" s="57"/>
      <c r="H1871" s="58"/>
      <c r="I1871" s="57"/>
      <c r="J1871" s="58"/>
      <c r="K1871" s="57"/>
      <c r="L1871" s="58"/>
      <c r="M1871" s="59"/>
      <c r="N1871" s="54" t="s">
        <v>8510</v>
      </c>
    </row>
    <row r="1872" spans="1:52" ht="30" customHeight="1">
      <c r="A1872" s="60" t="s">
        <v>2265</v>
      </c>
      <c r="B1872" s="60" t="s">
        <v>2266</v>
      </c>
      <c r="C1872" s="60" t="s">
        <v>71</v>
      </c>
      <c r="D1872" s="61">
        <v>2.2000000000000002</v>
      </c>
      <c r="E1872" s="62"/>
      <c r="F1872" s="63"/>
      <c r="G1872" s="62"/>
      <c r="H1872" s="63"/>
      <c r="I1872" s="62"/>
      <c r="J1872" s="63"/>
      <c r="K1872" s="62"/>
      <c r="L1872" s="63"/>
      <c r="M1872" s="60" t="s">
        <v>2267</v>
      </c>
      <c r="N1872" s="54" t="s">
        <v>8510</v>
      </c>
      <c r="O1872" s="54" t="s">
        <v>10296</v>
      </c>
      <c r="P1872" s="54" t="s">
        <v>56</v>
      </c>
      <c r="Q1872" s="54" t="s">
        <v>56</v>
      </c>
      <c r="R1872" s="54" t="s">
        <v>55</v>
      </c>
      <c r="AV1872" s="54" t="s">
        <v>47</v>
      </c>
      <c r="AW1872" s="54" t="s">
        <v>10297</v>
      </c>
      <c r="AX1872" s="54" t="s">
        <v>47</v>
      </c>
      <c r="AY1872" s="54" t="s">
        <v>47</v>
      </c>
      <c r="AZ1872" s="54" t="s">
        <v>47</v>
      </c>
    </row>
    <row r="1873" spans="1:52" ht="30" customHeight="1">
      <c r="A1873" s="60" t="s">
        <v>2268</v>
      </c>
      <c r="B1873" s="60" t="s">
        <v>2258</v>
      </c>
      <c r="C1873" s="60" t="s">
        <v>63</v>
      </c>
      <c r="D1873" s="61">
        <v>1</v>
      </c>
      <c r="E1873" s="62"/>
      <c r="F1873" s="63"/>
      <c r="G1873" s="62"/>
      <c r="H1873" s="63"/>
      <c r="I1873" s="62"/>
      <c r="J1873" s="63"/>
      <c r="K1873" s="62"/>
      <c r="L1873" s="63"/>
      <c r="M1873" s="60" t="s">
        <v>2269</v>
      </c>
      <c r="N1873" s="54" t="s">
        <v>8510</v>
      </c>
      <c r="O1873" s="54" t="s">
        <v>8915</v>
      </c>
      <c r="P1873" s="54" t="s">
        <v>55</v>
      </c>
      <c r="Q1873" s="54" t="s">
        <v>56</v>
      </c>
      <c r="R1873" s="54" t="s">
        <v>56</v>
      </c>
      <c r="AV1873" s="54" t="s">
        <v>47</v>
      </c>
      <c r="AW1873" s="54" t="s">
        <v>10298</v>
      </c>
      <c r="AX1873" s="54" t="s">
        <v>47</v>
      </c>
      <c r="AY1873" s="54" t="s">
        <v>47</v>
      </c>
      <c r="AZ1873" s="54" t="s">
        <v>47</v>
      </c>
    </row>
    <row r="1874" spans="1:52" ht="30" customHeight="1">
      <c r="A1874" s="60" t="s">
        <v>2270</v>
      </c>
      <c r="B1874" s="60" t="s">
        <v>2271</v>
      </c>
      <c r="C1874" s="60" t="s">
        <v>71</v>
      </c>
      <c r="D1874" s="61">
        <v>2.31</v>
      </c>
      <c r="E1874" s="62"/>
      <c r="F1874" s="63"/>
      <c r="G1874" s="62"/>
      <c r="H1874" s="63"/>
      <c r="I1874" s="62"/>
      <c r="J1874" s="63"/>
      <c r="K1874" s="62"/>
      <c r="L1874" s="63"/>
      <c r="M1874" s="60" t="s">
        <v>2272</v>
      </c>
      <c r="N1874" s="54" t="s">
        <v>8510</v>
      </c>
      <c r="O1874" s="54" t="s">
        <v>8975</v>
      </c>
      <c r="P1874" s="54" t="s">
        <v>55</v>
      </c>
      <c r="Q1874" s="54" t="s">
        <v>56</v>
      </c>
      <c r="R1874" s="54" t="s">
        <v>56</v>
      </c>
      <c r="AV1874" s="54" t="s">
        <v>47</v>
      </c>
      <c r="AW1874" s="54" t="s">
        <v>10299</v>
      </c>
      <c r="AX1874" s="54" t="s">
        <v>47</v>
      </c>
      <c r="AY1874" s="54" t="s">
        <v>47</v>
      </c>
      <c r="AZ1874" s="54" t="s">
        <v>47</v>
      </c>
    </row>
    <row r="1875" spans="1:52" ht="30" customHeight="1">
      <c r="A1875" s="60" t="s">
        <v>1267</v>
      </c>
      <c r="B1875" s="60" t="s">
        <v>47</v>
      </c>
      <c r="C1875" s="60" t="s">
        <v>47</v>
      </c>
      <c r="D1875" s="61"/>
      <c r="E1875" s="62"/>
      <c r="F1875" s="63"/>
      <c r="G1875" s="62"/>
      <c r="H1875" s="63"/>
      <c r="I1875" s="62"/>
      <c r="J1875" s="63"/>
      <c r="K1875" s="62"/>
      <c r="L1875" s="63"/>
      <c r="M1875" s="60" t="s">
        <v>47</v>
      </c>
      <c r="N1875" s="54" t="s">
        <v>78</v>
      </c>
      <c r="O1875" s="54" t="s">
        <v>78</v>
      </c>
      <c r="P1875" s="54" t="s">
        <v>47</v>
      </c>
      <c r="Q1875" s="54" t="s">
        <v>47</v>
      </c>
      <c r="R1875" s="54" t="s">
        <v>47</v>
      </c>
      <c r="AV1875" s="54" t="s">
        <v>47</v>
      </c>
      <c r="AW1875" s="54" t="s">
        <v>47</v>
      </c>
      <c r="AX1875" s="54" t="s">
        <v>47</v>
      </c>
      <c r="AY1875" s="54" t="s">
        <v>47</v>
      </c>
      <c r="AZ1875" s="54" t="s">
        <v>47</v>
      </c>
    </row>
    <row r="1876" spans="1:52" ht="30" customHeight="1">
      <c r="A1876" s="61"/>
      <c r="B1876" s="61"/>
      <c r="C1876" s="61"/>
      <c r="D1876" s="61"/>
      <c r="E1876" s="62"/>
      <c r="F1876" s="63"/>
      <c r="G1876" s="62"/>
      <c r="H1876" s="63"/>
      <c r="I1876" s="62"/>
      <c r="J1876" s="63"/>
      <c r="K1876" s="62"/>
      <c r="L1876" s="63"/>
      <c r="M1876" s="61"/>
    </row>
    <row r="1877" spans="1:52" ht="30" customHeight="1">
      <c r="A1877" s="55" t="s">
        <v>2273</v>
      </c>
      <c r="B1877" s="56"/>
      <c r="C1877" s="56"/>
      <c r="D1877" s="56"/>
      <c r="E1877" s="57"/>
      <c r="F1877" s="58"/>
      <c r="G1877" s="57"/>
      <c r="H1877" s="58"/>
      <c r="I1877" s="57"/>
      <c r="J1877" s="58"/>
      <c r="K1877" s="57"/>
      <c r="L1877" s="58"/>
      <c r="M1877" s="59"/>
      <c r="N1877" s="54" t="s">
        <v>8512</v>
      </c>
    </row>
    <row r="1878" spans="1:52" ht="30" customHeight="1">
      <c r="A1878" s="60" t="s">
        <v>2265</v>
      </c>
      <c r="B1878" s="60" t="s">
        <v>2266</v>
      </c>
      <c r="C1878" s="60" t="s">
        <v>71</v>
      </c>
      <c r="D1878" s="61">
        <v>2.2000000000000002</v>
      </c>
      <c r="E1878" s="62"/>
      <c r="F1878" s="63"/>
      <c r="G1878" s="62"/>
      <c r="H1878" s="63"/>
      <c r="I1878" s="62"/>
      <c r="J1878" s="63"/>
      <c r="K1878" s="62"/>
      <c r="L1878" s="63"/>
      <c r="M1878" s="60" t="s">
        <v>2267</v>
      </c>
      <c r="N1878" s="54" t="s">
        <v>8512</v>
      </c>
      <c r="O1878" s="54" t="s">
        <v>10296</v>
      </c>
      <c r="P1878" s="54" t="s">
        <v>56</v>
      </c>
      <c r="Q1878" s="54" t="s">
        <v>56</v>
      </c>
      <c r="R1878" s="54" t="s">
        <v>55</v>
      </c>
      <c r="AV1878" s="54" t="s">
        <v>47</v>
      </c>
      <c r="AW1878" s="54" t="s">
        <v>10300</v>
      </c>
      <c r="AX1878" s="54" t="s">
        <v>47</v>
      </c>
      <c r="AY1878" s="54" t="s">
        <v>47</v>
      </c>
      <c r="AZ1878" s="54" t="s">
        <v>47</v>
      </c>
    </row>
    <row r="1879" spans="1:52" ht="30" customHeight="1">
      <c r="A1879" s="60" t="s">
        <v>2268</v>
      </c>
      <c r="B1879" s="60" t="s">
        <v>2258</v>
      </c>
      <c r="C1879" s="60" t="s">
        <v>63</v>
      </c>
      <c r="D1879" s="61">
        <v>1</v>
      </c>
      <c r="E1879" s="62"/>
      <c r="F1879" s="63"/>
      <c r="G1879" s="62"/>
      <c r="H1879" s="63"/>
      <c r="I1879" s="62"/>
      <c r="J1879" s="63"/>
      <c r="K1879" s="62"/>
      <c r="L1879" s="63"/>
      <c r="M1879" s="60" t="s">
        <v>2269</v>
      </c>
      <c r="N1879" s="54" t="s">
        <v>8512</v>
      </c>
      <c r="O1879" s="54" t="s">
        <v>8915</v>
      </c>
      <c r="P1879" s="54" t="s">
        <v>55</v>
      </c>
      <c r="Q1879" s="54" t="s">
        <v>56</v>
      </c>
      <c r="R1879" s="54" t="s">
        <v>56</v>
      </c>
      <c r="AV1879" s="54" t="s">
        <v>47</v>
      </c>
      <c r="AW1879" s="54" t="s">
        <v>10301</v>
      </c>
      <c r="AX1879" s="54" t="s">
        <v>47</v>
      </c>
      <c r="AY1879" s="54" t="s">
        <v>47</v>
      </c>
      <c r="AZ1879" s="54" t="s">
        <v>47</v>
      </c>
    </row>
    <row r="1880" spans="1:52" ht="30" customHeight="1">
      <c r="A1880" s="60" t="s">
        <v>2270</v>
      </c>
      <c r="B1880" s="60" t="s">
        <v>2271</v>
      </c>
      <c r="C1880" s="60" t="s">
        <v>71</v>
      </c>
      <c r="D1880" s="61">
        <v>2.31</v>
      </c>
      <c r="E1880" s="62"/>
      <c r="F1880" s="63"/>
      <c r="G1880" s="62"/>
      <c r="H1880" s="63"/>
      <c r="I1880" s="62"/>
      <c r="J1880" s="63"/>
      <c r="K1880" s="62"/>
      <c r="L1880" s="63"/>
      <c r="M1880" s="60" t="s">
        <v>2272</v>
      </c>
      <c r="N1880" s="54" t="s">
        <v>8512</v>
      </c>
      <c r="O1880" s="54" t="s">
        <v>8975</v>
      </c>
      <c r="P1880" s="54" t="s">
        <v>55</v>
      </c>
      <c r="Q1880" s="54" t="s">
        <v>56</v>
      </c>
      <c r="R1880" s="54" t="s">
        <v>56</v>
      </c>
      <c r="AV1880" s="54" t="s">
        <v>47</v>
      </c>
      <c r="AW1880" s="54" t="s">
        <v>10302</v>
      </c>
      <c r="AX1880" s="54" t="s">
        <v>47</v>
      </c>
      <c r="AY1880" s="54" t="s">
        <v>47</v>
      </c>
      <c r="AZ1880" s="54" t="s">
        <v>47</v>
      </c>
    </row>
    <row r="1881" spans="1:52" ht="30" customHeight="1">
      <c r="A1881" s="60" t="s">
        <v>1267</v>
      </c>
      <c r="B1881" s="60" t="s">
        <v>47</v>
      </c>
      <c r="C1881" s="60" t="s">
        <v>47</v>
      </c>
      <c r="D1881" s="61"/>
      <c r="E1881" s="62"/>
      <c r="F1881" s="63"/>
      <c r="G1881" s="62"/>
      <c r="H1881" s="63"/>
      <c r="I1881" s="62"/>
      <c r="J1881" s="63"/>
      <c r="K1881" s="62"/>
      <c r="L1881" s="63"/>
      <c r="M1881" s="60" t="s">
        <v>47</v>
      </c>
      <c r="N1881" s="54" t="s">
        <v>78</v>
      </c>
      <c r="O1881" s="54" t="s">
        <v>78</v>
      </c>
      <c r="P1881" s="54" t="s">
        <v>47</v>
      </c>
      <c r="Q1881" s="54" t="s">
        <v>47</v>
      </c>
      <c r="R1881" s="54" t="s">
        <v>47</v>
      </c>
      <c r="AV1881" s="54" t="s">
        <v>47</v>
      </c>
      <c r="AW1881" s="54" t="s">
        <v>47</v>
      </c>
      <c r="AX1881" s="54" t="s">
        <v>47</v>
      </c>
      <c r="AY1881" s="54" t="s">
        <v>47</v>
      </c>
      <c r="AZ1881" s="54" t="s">
        <v>47</v>
      </c>
    </row>
    <row r="1882" spans="1:52" ht="30" customHeight="1">
      <c r="A1882" s="61"/>
      <c r="B1882" s="61"/>
      <c r="C1882" s="61"/>
      <c r="D1882" s="61"/>
      <c r="E1882" s="62"/>
      <c r="F1882" s="63"/>
      <c r="G1882" s="62"/>
      <c r="H1882" s="63"/>
      <c r="I1882" s="62"/>
      <c r="J1882" s="63"/>
      <c r="K1882" s="62"/>
      <c r="L1882" s="63"/>
      <c r="M1882" s="61"/>
    </row>
    <row r="1883" spans="1:52" ht="30" customHeight="1">
      <c r="A1883" s="55" t="s">
        <v>2274</v>
      </c>
      <c r="B1883" s="56"/>
      <c r="C1883" s="56"/>
      <c r="D1883" s="56"/>
      <c r="E1883" s="57"/>
      <c r="F1883" s="58"/>
      <c r="G1883" s="57"/>
      <c r="H1883" s="58"/>
      <c r="I1883" s="57"/>
      <c r="J1883" s="58"/>
      <c r="K1883" s="57"/>
      <c r="L1883" s="58"/>
      <c r="M1883" s="59"/>
      <c r="N1883" s="54" t="s">
        <v>8514</v>
      </c>
    </row>
    <row r="1884" spans="1:52" ht="30" customHeight="1">
      <c r="A1884" s="60" t="s">
        <v>2265</v>
      </c>
      <c r="B1884" s="60" t="s">
        <v>2275</v>
      </c>
      <c r="C1884" s="60" t="s">
        <v>71</v>
      </c>
      <c r="D1884" s="61">
        <v>3.12</v>
      </c>
      <c r="E1884" s="62"/>
      <c r="F1884" s="63"/>
      <c r="G1884" s="62"/>
      <c r="H1884" s="63"/>
      <c r="I1884" s="62"/>
      <c r="J1884" s="63"/>
      <c r="K1884" s="62"/>
      <c r="L1884" s="63"/>
      <c r="M1884" s="60" t="s">
        <v>2276</v>
      </c>
      <c r="N1884" s="54" t="s">
        <v>8514</v>
      </c>
      <c r="O1884" s="54" t="s">
        <v>10303</v>
      </c>
      <c r="P1884" s="54" t="s">
        <v>56</v>
      </c>
      <c r="Q1884" s="54" t="s">
        <v>56</v>
      </c>
      <c r="R1884" s="54" t="s">
        <v>55</v>
      </c>
      <c r="AV1884" s="54" t="s">
        <v>47</v>
      </c>
      <c r="AW1884" s="54" t="s">
        <v>10304</v>
      </c>
      <c r="AX1884" s="54" t="s">
        <v>47</v>
      </c>
      <c r="AY1884" s="54" t="s">
        <v>47</v>
      </c>
      <c r="AZ1884" s="54" t="s">
        <v>47</v>
      </c>
    </row>
    <row r="1885" spans="1:52" ht="30" customHeight="1">
      <c r="A1885" s="60" t="s">
        <v>2268</v>
      </c>
      <c r="B1885" s="60" t="s">
        <v>2277</v>
      </c>
      <c r="C1885" s="60" t="s">
        <v>63</v>
      </c>
      <c r="D1885" s="61">
        <v>1</v>
      </c>
      <c r="E1885" s="62"/>
      <c r="F1885" s="63"/>
      <c r="G1885" s="62"/>
      <c r="H1885" s="63"/>
      <c r="I1885" s="62"/>
      <c r="J1885" s="63"/>
      <c r="K1885" s="62"/>
      <c r="L1885" s="63"/>
      <c r="M1885" s="60" t="s">
        <v>2278</v>
      </c>
      <c r="N1885" s="54" t="s">
        <v>8514</v>
      </c>
      <c r="O1885" s="54" t="s">
        <v>8916</v>
      </c>
      <c r="P1885" s="54" t="s">
        <v>55</v>
      </c>
      <c r="Q1885" s="54" t="s">
        <v>56</v>
      </c>
      <c r="R1885" s="54" t="s">
        <v>56</v>
      </c>
      <c r="AV1885" s="54" t="s">
        <v>47</v>
      </c>
      <c r="AW1885" s="54" t="s">
        <v>10305</v>
      </c>
      <c r="AX1885" s="54" t="s">
        <v>47</v>
      </c>
      <c r="AY1885" s="54" t="s">
        <v>47</v>
      </c>
      <c r="AZ1885" s="54" t="s">
        <v>47</v>
      </c>
    </row>
    <row r="1886" spans="1:52" ht="30" customHeight="1">
      <c r="A1886" s="60" t="s">
        <v>2270</v>
      </c>
      <c r="B1886" s="60" t="s">
        <v>2271</v>
      </c>
      <c r="C1886" s="60" t="s">
        <v>71</v>
      </c>
      <c r="D1886" s="61">
        <v>3.12</v>
      </c>
      <c r="E1886" s="62"/>
      <c r="F1886" s="63"/>
      <c r="G1886" s="62"/>
      <c r="H1886" s="63"/>
      <c r="I1886" s="62"/>
      <c r="J1886" s="63"/>
      <c r="K1886" s="62"/>
      <c r="L1886" s="63"/>
      <c r="M1886" s="60" t="s">
        <v>2272</v>
      </c>
      <c r="N1886" s="54" t="s">
        <v>8514</v>
      </c>
      <c r="O1886" s="54" t="s">
        <v>8975</v>
      </c>
      <c r="P1886" s="54" t="s">
        <v>55</v>
      </c>
      <c r="Q1886" s="54" t="s">
        <v>56</v>
      </c>
      <c r="R1886" s="54" t="s">
        <v>56</v>
      </c>
      <c r="AV1886" s="54" t="s">
        <v>47</v>
      </c>
      <c r="AW1886" s="54" t="s">
        <v>10306</v>
      </c>
      <c r="AX1886" s="54" t="s">
        <v>47</v>
      </c>
      <c r="AY1886" s="54" t="s">
        <v>47</v>
      </c>
      <c r="AZ1886" s="54" t="s">
        <v>47</v>
      </c>
    </row>
    <row r="1887" spans="1:52" ht="30" customHeight="1">
      <c r="A1887" s="60" t="s">
        <v>1267</v>
      </c>
      <c r="B1887" s="60" t="s">
        <v>47</v>
      </c>
      <c r="C1887" s="60" t="s">
        <v>47</v>
      </c>
      <c r="D1887" s="61"/>
      <c r="E1887" s="62"/>
      <c r="F1887" s="63"/>
      <c r="G1887" s="62"/>
      <c r="H1887" s="63"/>
      <c r="I1887" s="62"/>
      <c r="J1887" s="63"/>
      <c r="K1887" s="62"/>
      <c r="L1887" s="63"/>
      <c r="M1887" s="60" t="s">
        <v>47</v>
      </c>
      <c r="N1887" s="54" t="s">
        <v>78</v>
      </c>
      <c r="O1887" s="54" t="s">
        <v>78</v>
      </c>
      <c r="P1887" s="54" t="s">
        <v>47</v>
      </c>
      <c r="Q1887" s="54" t="s">
        <v>47</v>
      </c>
      <c r="R1887" s="54" t="s">
        <v>47</v>
      </c>
      <c r="AV1887" s="54" t="s">
        <v>47</v>
      </c>
      <c r="AW1887" s="54" t="s">
        <v>47</v>
      </c>
      <c r="AX1887" s="54" t="s">
        <v>47</v>
      </c>
      <c r="AY1887" s="54" t="s">
        <v>47</v>
      </c>
      <c r="AZ1887" s="54" t="s">
        <v>47</v>
      </c>
    </row>
    <row r="1888" spans="1:52" ht="30" customHeight="1">
      <c r="A1888" s="61"/>
      <c r="B1888" s="61"/>
      <c r="C1888" s="61"/>
      <c r="D1888" s="61"/>
      <c r="E1888" s="62"/>
      <c r="F1888" s="63"/>
      <c r="G1888" s="62"/>
      <c r="H1888" s="63"/>
      <c r="I1888" s="62"/>
      <c r="J1888" s="63"/>
      <c r="K1888" s="62"/>
      <c r="L1888" s="63"/>
      <c r="M1888" s="61"/>
    </row>
    <row r="1889" spans="1:52" ht="30" customHeight="1">
      <c r="A1889" s="55" t="s">
        <v>2279</v>
      </c>
      <c r="B1889" s="56"/>
      <c r="C1889" s="56"/>
      <c r="D1889" s="56"/>
      <c r="E1889" s="57"/>
      <c r="F1889" s="58"/>
      <c r="G1889" s="57"/>
      <c r="H1889" s="58"/>
      <c r="I1889" s="57"/>
      <c r="J1889" s="58"/>
      <c r="K1889" s="57"/>
      <c r="L1889" s="58"/>
      <c r="M1889" s="59"/>
      <c r="N1889" s="54" t="s">
        <v>8516</v>
      </c>
    </row>
    <row r="1890" spans="1:52" ht="30" customHeight="1">
      <c r="A1890" s="60" t="s">
        <v>2265</v>
      </c>
      <c r="B1890" s="60" t="s">
        <v>2266</v>
      </c>
      <c r="C1890" s="60" t="s">
        <v>71</v>
      </c>
      <c r="D1890" s="61">
        <v>1.425</v>
      </c>
      <c r="E1890" s="62"/>
      <c r="F1890" s="63"/>
      <c r="G1890" s="62"/>
      <c r="H1890" s="63"/>
      <c r="I1890" s="62"/>
      <c r="J1890" s="63"/>
      <c r="K1890" s="62"/>
      <c r="L1890" s="63"/>
      <c r="M1890" s="60" t="s">
        <v>2267</v>
      </c>
      <c r="N1890" s="54" t="s">
        <v>8516</v>
      </c>
      <c r="O1890" s="54" t="s">
        <v>10296</v>
      </c>
      <c r="P1890" s="54" t="s">
        <v>56</v>
      </c>
      <c r="Q1890" s="54" t="s">
        <v>56</v>
      </c>
      <c r="R1890" s="54" t="s">
        <v>55</v>
      </c>
      <c r="AV1890" s="54" t="s">
        <v>47</v>
      </c>
      <c r="AW1890" s="54" t="s">
        <v>10307</v>
      </c>
      <c r="AX1890" s="54" t="s">
        <v>47</v>
      </c>
      <c r="AY1890" s="54" t="s">
        <v>47</v>
      </c>
      <c r="AZ1890" s="54" t="s">
        <v>47</v>
      </c>
    </row>
    <row r="1891" spans="1:52" ht="30" customHeight="1">
      <c r="A1891" s="60" t="s">
        <v>2268</v>
      </c>
      <c r="B1891" s="60" t="s">
        <v>2258</v>
      </c>
      <c r="C1891" s="60" t="s">
        <v>63</v>
      </c>
      <c r="D1891" s="61">
        <v>1</v>
      </c>
      <c r="E1891" s="62"/>
      <c r="F1891" s="63"/>
      <c r="G1891" s="62"/>
      <c r="H1891" s="63"/>
      <c r="I1891" s="62"/>
      <c r="J1891" s="63"/>
      <c r="K1891" s="62"/>
      <c r="L1891" s="63"/>
      <c r="M1891" s="60" t="s">
        <v>2269</v>
      </c>
      <c r="N1891" s="54" t="s">
        <v>8516</v>
      </c>
      <c r="O1891" s="54" t="s">
        <v>8915</v>
      </c>
      <c r="P1891" s="54" t="s">
        <v>55</v>
      </c>
      <c r="Q1891" s="54" t="s">
        <v>56</v>
      </c>
      <c r="R1891" s="54" t="s">
        <v>56</v>
      </c>
      <c r="AV1891" s="54" t="s">
        <v>47</v>
      </c>
      <c r="AW1891" s="54" t="s">
        <v>10308</v>
      </c>
      <c r="AX1891" s="54" t="s">
        <v>47</v>
      </c>
      <c r="AY1891" s="54" t="s">
        <v>47</v>
      </c>
      <c r="AZ1891" s="54" t="s">
        <v>47</v>
      </c>
    </row>
    <row r="1892" spans="1:52" ht="30" customHeight="1">
      <c r="A1892" s="60" t="s">
        <v>2270</v>
      </c>
      <c r="B1892" s="60" t="s">
        <v>2271</v>
      </c>
      <c r="C1892" s="60" t="s">
        <v>71</v>
      </c>
      <c r="D1892" s="61">
        <v>1.425</v>
      </c>
      <c r="E1892" s="62"/>
      <c r="F1892" s="63"/>
      <c r="G1892" s="62"/>
      <c r="H1892" s="63"/>
      <c r="I1892" s="62"/>
      <c r="J1892" s="63"/>
      <c r="K1892" s="62"/>
      <c r="L1892" s="63"/>
      <c r="M1892" s="60" t="s">
        <v>2272</v>
      </c>
      <c r="N1892" s="54" t="s">
        <v>8516</v>
      </c>
      <c r="O1892" s="54" t="s">
        <v>8975</v>
      </c>
      <c r="P1892" s="54" t="s">
        <v>55</v>
      </c>
      <c r="Q1892" s="54" t="s">
        <v>56</v>
      </c>
      <c r="R1892" s="54" t="s">
        <v>56</v>
      </c>
      <c r="AV1892" s="54" t="s">
        <v>47</v>
      </c>
      <c r="AW1892" s="54" t="s">
        <v>10309</v>
      </c>
      <c r="AX1892" s="54" t="s">
        <v>47</v>
      </c>
      <c r="AY1892" s="54" t="s">
        <v>47</v>
      </c>
      <c r="AZ1892" s="54" t="s">
        <v>47</v>
      </c>
    </row>
    <row r="1893" spans="1:52" ht="30" customHeight="1">
      <c r="A1893" s="60" t="s">
        <v>1267</v>
      </c>
      <c r="B1893" s="60" t="s">
        <v>47</v>
      </c>
      <c r="C1893" s="60" t="s">
        <v>47</v>
      </c>
      <c r="D1893" s="61"/>
      <c r="E1893" s="62"/>
      <c r="F1893" s="63"/>
      <c r="G1893" s="62"/>
      <c r="H1893" s="63"/>
      <c r="I1893" s="62"/>
      <c r="J1893" s="63"/>
      <c r="K1893" s="62"/>
      <c r="L1893" s="63"/>
      <c r="M1893" s="60" t="s">
        <v>47</v>
      </c>
      <c r="N1893" s="54" t="s">
        <v>78</v>
      </c>
      <c r="O1893" s="54" t="s">
        <v>78</v>
      </c>
      <c r="P1893" s="54" t="s">
        <v>47</v>
      </c>
      <c r="Q1893" s="54" t="s">
        <v>47</v>
      </c>
      <c r="R1893" s="54" t="s">
        <v>47</v>
      </c>
      <c r="AV1893" s="54" t="s">
        <v>47</v>
      </c>
      <c r="AW1893" s="54" t="s">
        <v>47</v>
      </c>
      <c r="AX1893" s="54" t="s">
        <v>47</v>
      </c>
      <c r="AY1893" s="54" t="s">
        <v>47</v>
      </c>
      <c r="AZ1893" s="54" t="s">
        <v>47</v>
      </c>
    </row>
    <row r="1894" spans="1:52" ht="30" customHeight="1">
      <c r="A1894" s="61"/>
      <c r="B1894" s="61"/>
      <c r="C1894" s="61"/>
      <c r="D1894" s="61"/>
      <c r="E1894" s="62"/>
      <c r="F1894" s="63"/>
      <c r="G1894" s="62"/>
      <c r="H1894" s="63"/>
      <c r="I1894" s="62"/>
      <c r="J1894" s="63"/>
      <c r="K1894" s="62"/>
      <c r="L1894" s="63"/>
      <c r="M1894" s="61"/>
    </row>
    <row r="1895" spans="1:52" ht="30" customHeight="1">
      <c r="A1895" s="55" t="s">
        <v>2280</v>
      </c>
      <c r="B1895" s="56"/>
      <c r="C1895" s="56"/>
      <c r="D1895" s="56"/>
      <c r="E1895" s="57"/>
      <c r="F1895" s="58"/>
      <c r="G1895" s="57"/>
      <c r="H1895" s="58"/>
      <c r="I1895" s="57"/>
      <c r="J1895" s="58"/>
      <c r="K1895" s="57"/>
      <c r="L1895" s="58"/>
      <c r="M1895" s="59"/>
      <c r="N1895" s="54" t="s">
        <v>8518</v>
      </c>
    </row>
    <row r="1896" spans="1:52" ht="30" customHeight="1">
      <c r="A1896" s="60" t="s">
        <v>2265</v>
      </c>
      <c r="B1896" s="60" t="s">
        <v>2275</v>
      </c>
      <c r="C1896" s="60" t="s">
        <v>71</v>
      </c>
      <c r="D1896" s="61">
        <v>4.5</v>
      </c>
      <c r="E1896" s="62"/>
      <c r="F1896" s="63"/>
      <c r="G1896" s="62"/>
      <c r="H1896" s="63"/>
      <c r="I1896" s="62"/>
      <c r="J1896" s="63"/>
      <c r="K1896" s="62"/>
      <c r="L1896" s="63"/>
      <c r="M1896" s="60" t="s">
        <v>2276</v>
      </c>
      <c r="N1896" s="54" t="s">
        <v>8518</v>
      </c>
      <c r="O1896" s="54" t="s">
        <v>10303</v>
      </c>
      <c r="P1896" s="54" t="s">
        <v>56</v>
      </c>
      <c r="Q1896" s="54" t="s">
        <v>56</v>
      </c>
      <c r="R1896" s="54" t="s">
        <v>55</v>
      </c>
      <c r="AV1896" s="54" t="s">
        <v>47</v>
      </c>
      <c r="AW1896" s="54" t="s">
        <v>10310</v>
      </c>
      <c r="AX1896" s="54" t="s">
        <v>47</v>
      </c>
      <c r="AY1896" s="54" t="s">
        <v>47</v>
      </c>
      <c r="AZ1896" s="54" t="s">
        <v>47</v>
      </c>
    </row>
    <row r="1897" spans="1:52" ht="30" customHeight="1">
      <c r="A1897" s="60" t="s">
        <v>2268</v>
      </c>
      <c r="B1897" s="60" t="s">
        <v>2277</v>
      </c>
      <c r="C1897" s="60" t="s">
        <v>63</v>
      </c>
      <c r="D1897" s="61">
        <v>1</v>
      </c>
      <c r="E1897" s="62"/>
      <c r="F1897" s="63"/>
      <c r="G1897" s="62"/>
      <c r="H1897" s="63"/>
      <c r="I1897" s="62"/>
      <c r="J1897" s="63"/>
      <c r="K1897" s="62"/>
      <c r="L1897" s="63"/>
      <c r="M1897" s="60" t="s">
        <v>2278</v>
      </c>
      <c r="N1897" s="54" t="s">
        <v>8518</v>
      </c>
      <c r="O1897" s="54" t="s">
        <v>8916</v>
      </c>
      <c r="P1897" s="54" t="s">
        <v>55</v>
      </c>
      <c r="Q1897" s="54" t="s">
        <v>56</v>
      </c>
      <c r="R1897" s="54" t="s">
        <v>56</v>
      </c>
      <c r="AV1897" s="54" t="s">
        <v>47</v>
      </c>
      <c r="AW1897" s="54" t="s">
        <v>10311</v>
      </c>
      <c r="AX1897" s="54" t="s">
        <v>47</v>
      </c>
      <c r="AY1897" s="54" t="s">
        <v>47</v>
      </c>
      <c r="AZ1897" s="54" t="s">
        <v>47</v>
      </c>
    </row>
    <row r="1898" spans="1:52" ht="30" customHeight="1">
      <c r="A1898" s="60" t="s">
        <v>2270</v>
      </c>
      <c r="B1898" s="60" t="s">
        <v>2271</v>
      </c>
      <c r="C1898" s="60" t="s">
        <v>71</v>
      </c>
      <c r="D1898" s="61">
        <v>4.5</v>
      </c>
      <c r="E1898" s="62"/>
      <c r="F1898" s="63"/>
      <c r="G1898" s="62"/>
      <c r="H1898" s="63"/>
      <c r="I1898" s="62"/>
      <c r="J1898" s="63"/>
      <c r="K1898" s="62"/>
      <c r="L1898" s="63"/>
      <c r="M1898" s="60" t="s">
        <v>2272</v>
      </c>
      <c r="N1898" s="54" t="s">
        <v>8518</v>
      </c>
      <c r="O1898" s="54" t="s">
        <v>8975</v>
      </c>
      <c r="P1898" s="54" t="s">
        <v>55</v>
      </c>
      <c r="Q1898" s="54" t="s">
        <v>56</v>
      </c>
      <c r="R1898" s="54" t="s">
        <v>56</v>
      </c>
      <c r="AV1898" s="54" t="s">
        <v>47</v>
      </c>
      <c r="AW1898" s="54" t="s">
        <v>10312</v>
      </c>
      <c r="AX1898" s="54" t="s">
        <v>47</v>
      </c>
      <c r="AY1898" s="54" t="s">
        <v>47</v>
      </c>
      <c r="AZ1898" s="54" t="s">
        <v>47</v>
      </c>
    </row>
    <row r="1899" spans="1:52" ht="30" customHeight="1">
      <c r="A1899" s="60" t="s">
        <v>1267</v>
      </c>
      <c r="B1899" s="60" t="s">
        <v>47</v>
      </c>
      <c r="C1899" s="60" t="s">
        <v>47</v>
      </c>
      <c r="D1899" s="61"/>
      <c r="E1899" s="62"/>
      <c r="F1899" s="63"/>
      <c r="G1899" s="62"/>
      <c r="H1899" s="63"/>
      <c r="I1899" s="62"/>
      <c r="J1899" s="63"/>
      <c r="K1899" s="62"/>
      <c r="L1899" s="63"/>
      <c r="M1899" s="60" t="s">
        <v>47</v>
      </c>
      <c r="N1899" s="54" t="s">
        <v>78</v>
      </c>
      <c r="O1899" s="54" t="s">
        <v>78</v>
      </c>
      <c r="P1899" s="54" t="s">
        <v>47</v>
      </c>
      <c r="Q1899" s="54" t="s">
        <v>47</v>
      </c>
      <c r="R1899" s="54" t="s">
        <v>47</v>
      </c>
      <c r="AV1899" s="54" t="s">
        <v>47</v>
      </c>
      <c r="AW1899" s="54" t="s">
        <v>47</v>
      </c>
      <c r="AX1899" s="54" t="s">
        <v>47</v>
      </c>
      <c r="AY1899" s="54" t="s">
        <v>47</v>
      </c>
      <c r="AZ1899" s="54" t="s">
        <v>47</v>
      </c>
    </row>
    <row r="1900" spans="1:52" ht="30" customHeight="1">
      <c r="A1900" s="61"/>
      <c r="B1900" s="61"/>
      <c r="C1900" s="61"/>
      <c r="D1900" s="61"/>
      <c r="E1900" s="62"/>
      <c r="F1900" s="63"/>
      <c r="G1900" s="62"/>
      <c r="H1900" s="63"/>
      <c r="I1900" s="62"/>
      <c r="J1900" s="63"/>
      <c r="K1900" s="62"/>
      <c r="L1900" s="63"/>
      <c r="M1900" s="61"/>
    </row>
    <row r="1901" spans="1:52" ht="30" customHeight="1">
      <c r="A1901" s="55" t="s">
        <v>2281</v>
      </c>
      <c r="B1901" s="56"/>
      <c r="C1901" s="56"/>
      <c r="D1901" s="56"/>
      <c r="E1901" s="57"/>
      <c r="F1901" s="58"/>
      <c r="G1901" s="57"/>
      <c r="H1901" s="58"/>
      <c r="I1901" s="57"/>
      <c r="J1901" s="58"/>
      <c r="K1901" s="57"/>
      <c r="L1901" s="58"/>
      <c r="M1901" s="59"/>
      <c r="N1901" s="54" t="s">
        <v>8520</v>
      </c>
    </row>
    <row r="1902" spans="1:52" ht="30" customHeight="1">
      <c r="A1902" s="60" t="s">
        <v>2265</v>
      </c>
      <c r="B1902" s="60" t="s">
        <v>2266</v>
      </c>
      <c r="C1902" s="60" t="s">
        <v>71</v>
      </c>
      <c r="D1902" s="61">
        <v>1.68</v>
      </c>
      <c r="E1902" s="62"/>
      <c r="F1902" s="63"/>
      <c r="G1902" s="62"/>
      <c r="H1902" s="63"/>
      <c r="I1902" s="62"/>
      <c r="J1902" s="63"/>
      <c r="K1902" s="62"/>
      <c r="L1902" s="63"/>
      <c r="M1902" s="60" t="s">
        <v>2267</v>
      </c>
      <c r="N1902" s="54" t="s">
        <v>8520</v>
      </c>
      <c r="O1902" s="54" t="s">
        <v>10296</v>
      </c>
      <c r="P1902" s="54" t="s">
        <v>56</v>
      </c>
      <c r="Q1902" s="54" t="s">
        <v>56</v>
      </c>
      <c r="R1902" s="54" t="s">
        <v>55</v>
      </c>
      <c r="AV1902" s="54" t="s">
        <v>47</v>
      </c>
      <c r="AW1902" s="54" t="s">
        <v>10313</v>
      </c>
      <c r="AX1902" s="54" t="s">
        <v>47</v>
      </c>
      <c r="AY1902" s="54" t="s">
        <v>47</v>
      </c>
      <c r="AZ1902" s="54" t="s">
        <v>47</v>
      </c>
    </row>
    <row r="1903" spans="1:52" ht="30" customHeight="1">
      <c r="A1903" s="60" t="s">
        <v>2268</v>
      </c>
      <c r="B1903" s="60" t="s">
        <v>2258</v>
      </c>
      <c r="C1903" s="60" t="s">
        <v>63</v>
      </c>
      <c r="D1903" s="61">
        <v>1</v>
      </c>
      <c r="E1903" s="62"/>
      <c r="F1903" s="63"/>
      <c r="G1903" s="62"/>
      <c r="H1903" s="63"/>
      <c r="I1903" s="62"/>
      <c r="J1903" s="63"/>
      <c r="K1903" s="62"/>
      <c r="L1903" s="63"/>
      <c r="M1903" s="60" t="s">
        <v>2269</v>
      </c>
      <c r="N1903" s="54" t="s">
        <v>8520</v>
      </c>
      <c r="O1903" s="54" t="s">
        <v>8915</v>
      </c>
      <c r="P1903" s="54" t="s">
        <v>55</v>
      </c>
      <c r="Q1903" s="54" t="s">
        <v>56</v>
      </c>
      <c r="R1903" s="54" t="s">
        <v>56</v>
      </c>
      <c r="AV1903" s="54" t="s">
        <v>47</v>
      </c>
      <c r="AW1903" s="54" t="s">
        <v>10314</v>
      </c>
      <c r="AX1903" s="54" t="s">
        <v>47</v>
      </c>
      <c r="AY1903" s="54" t="s">
        <v>47</v>
      </c>
      <c r="AZ1903" s="54" t="s">
        <v>47</v>
      </c>
    </row>
    <row r="1904" spans="1:52" ht="30" customHeight="1">
      <c r="A1904" s="60" t="s">
        <v>2270</v>
      </c>
      <c r="B1904" s="60" t="s">
        <v>2271</v>
      </c>
      <c r="C1904" s="60" t="s">
        <v>71</v>
      </c>
      <c r="D1904" s="61">
        <v>1.68</v>
      </c>
      <c r="E1904" s="62"/>
      <c r="F1904" s="63"/>
      <c r="G1904" s="62"/>
      <c r="H1904" s="63"/>
      <c r="I1904" s="62"/>
      <c r="J1904" s="63"/>
      <c r="K1904" s="62"/>
      <c r="L1904" s="63"/>
      <c r="M1904" s="60" t="s">
        <v>2272</v>
      </c>
      <c r="N1904" s="54" t="s">
        <v>8520</v>
      </c>
      <c r="O1904" s="54" t="s">
        <v>8975</v>
      </c>
      <c r="P1904" s="54" t="s">
        <v>55</v>
      </c>
      <c r="Q1904" s="54" t="s">
        <v>56</v>
      </c>
      <c r="R1904" s="54" t="s">
        <v>56</v>
      </c>
      <c r="AV1904" s="54" t="s">
        <v>47</v>
      </c>
      <c r="AW1904" s="54" t="s">
        <v>10315</v>
      </c>
      <c r="AX1904" s="54" t="s">
        <v>47</v>
      </c>
      <c r="AY1904" s="54" t="s">
        <v>47</v>
      </c>
      <c r="AZ1904" s="54" t="s">
        <v>47</v>
      </c>
    </row>
    <row r="1905" spans="1:52" ht="30" customHeight="1">
      <c r="A1905" s="60" t="s">
        <v>1267</v>
      </c>
      <c r="B1905" s="60" t="s">
        <v>47</v>
      </c>
      <c r="C1905" s="60" t="s">
        <v>47</v>
      </c>
      <c r="D1905" s="61"/>
      <c r="E1905" s="62"/>
      <c r="F1905" s="63"/>
      <c r="G1905" s="62"/>
      <c r="H1905" s="63"/>
      <c r="I1905" s="62"/>
      <c r="J1905" s="63"/>
      <c r="K1905" s="62"/>
      <c r="L1905" s="63"/>
      <c r="M1905" s="60" t="s">
        <v>47</v>
      </c>
      <c r="N1905" s="54" t="s">
        <v>78</v>
      </c>
      <c r="O1905" s="54" t="s">
        <v>78</v>
      </c>
      <c r="P1905" s="54" t="s">
        <v>47</v>
      </c>
      <c r="Q1905" s="54" t="s">
        <v>47</v>
      </c>
      <c r="R1905" s="54" t="s">
        <v>47</v>
      </c>
      <c r="AV1905" s="54" t="s">
        <v>47</v>
      </c>
      <c r="AW1905" s="54" t="s">
        <v>47</v>
      </c>
      <c r="AX1905" s="54" t="s">
        <v>47</v>
      </c>
      <c r="AY1905" s="54" t="s">
        <v>47</v>
      </c>
      <c r="AZ1905" s="54" t="s">
        <v>47</v>
      </c>
    </row>
    <row r="1906" spans="1:52" ht="30" customHeight="1">
      <c r="A1906" s="61"/>
      <c r="B1906" s="61"/>
      <c r="C1906" s="61"/>
      <c r="D1906" s="61"/>
      <c r="E1906" s="62"/>
      <c r="F1906" s="63"/>
      <c r="G1906" s="62"/>
      <c r="H1906" s="63"/>
      <c r="I1906" s="62"/>
      <c r="J1906" s="63"/>
      <c r="K1906" s="62"/>
      <c r="L1906" s="63"/>
      <c r="M1906" s="61"/>
    </row>
    <row r="1907" spans="1:52" ht="30" customHeight="1">
      <c r="A1907" s="55" t="s">
        <v>2282</v>
      </c>
      <c r="B1907" s="56"/>
      <c r="C1907" s="56"/>
      <c r="D1907" s="56"/>
      <c r="E1907" s="57"/>
      <c r="F1907" s="58"/>
      <c r="G1907" s="57"/>
      <c r="H1907" s="58"/>
      <c r="I1907" s="57"/>
      <c r="J1907" s="58"/>
      <c r="K1907" s="57"/>
      <c r="L1907" s="58"/>
      <c r="M1907" s="59"/>
      <c r="N1907" s="54" t="s">
        <v>8522</v>
      </c>
    </row>
    <row r="1908" spans="1:52" ht="30" customHeight="1">
      <c r="A1908" s="60" t="s">
        <v>2265</v>
      </c>
      <c r="B1908" s="60" t="s">
        <v>2266</v>
      </c>
      <c r="C1908" s="60" t="s">
        <v>71</v>
      </c>
      <c r="D1908" s="61">
        <v>1.125</v>
      </c>
      <c r="E1908" s="62"/>
      <c r="F1908" s="63"/>
      <c r="G1908" s="62"/>
      <c r="H1908" s="63"/>
      <c r="I1908" s="62"/>
      <c r="J1908" s="63"/>
      <c r="K1908" s="62"/>
      <c r="L1908" s="63"/>
      <c r="M1908" s="60" t="s">
        <v>2267</v>
      </c>
      <c r="N1908" s="54" t="s">
        <v>8522</v>
      </c>
      <c r="O1908" s="54" t="s">
        <v>10296</v>
      </c>
      <c r="P1908" s="54" t="s">
        <v>56</v>
      </c>
      <c r="Q1908" s="54" t="s">
        <v>56</v>
      </c>
      <c r="R1908" s="54" t="s">
        <v>55</v>
      </c>
      <c r="AV1908" s="54" t="s">
        <v>47</v>
      </c>
      <c r="AW1908" s="54" t="s">
        <v>10316</v>
      </c>
      <c r="AX1908" s="54" t="s">
        <v>47</v>
      </c>
      <c r="AY1908" s="54" t="s">
        <v>47</v>
      </c>
      <c r="AZ1908" s="54" t="s">
        <v>47</v>
      </c>
    </row>
    <row r="1909" spans="1:52" ht="30" customHeight="1">
      <c r="A1909" s="60" t="s">
        <v>2268</v>
      </c>
      <c r="B1909" s="60" t="s">
        <v>2258</v>
      </c>
      <c r="C1909" s="60" t="s">
        <v>63</v>
      </c>
      <c r="D1909" s="61">
        <v>1</v>
      </c>
      <c r="E1909" s="62"/>
      <c r="F1909" s="63"/>
      <c r="G1909" s="62"/>
      <c r="H1909" s="63"/>
      <c r="I1909" s="62"/>
      <c r="J1909" s="63"/>
      <c r="K1909" s="62"/>
      <c r="L1909" s="63"/>
      <c r="M1909" s="60" t="s">
        <v>2269</v>
      </c>
      <c r="N1909" s="54" t="s">
        <v>8522</v>
      </c>
      <c r="O1909" s="54" t="s">
        <v>8915</v>
      </c>
      <c r="P1909" s="54" t="s">
        <v>55</v>
      </c>
      <c r="Q1909" s="54" t="s">
        <v>56</v>
      </c>
      <c r="R1909" s="54" t="s">
        <v>56</v>
      </c>
      <c r="AV1909" s="54" t="s">
        <v>47</v>
      </c>
      <c r="AW1909" s="54" t="s">
        <v>10317</v>
      </c>
      <c r="AX1909" s="54" t="s">
        <v>47</v>
      </c>
      <c r="AY1909" s="54" t="s">
        <v>47</v>
      </c>
      <c r="AZ1909" s="54" t="s">
        <v>47</v>
      </c>
    </row>
    <row r="1910" spans="1:52" ht="30" customHeight="1">
      <c r="A1910" s="60" t="s">
        <v>2270</v>
      </c>
      <c r="B1910" s="60" t="s">
        <v>2271</v>
      </c>
      <c r="C1910" s="60" t="s">
        <v>71</v>
      </c>
      <c r="D1910" s="61">
        <v>1.125</v>
      </c>
      <c r="E1910" s="62"/>
      <c r="F1910" s="63"/>
      <c r="G1910" s="62"/>
      <c r="H1910" s="63"/>
      <c r="I1910" s="62"/>
      <c r="J1910" s="63"/>
      <c r="K1910" s="62"/>
      <c r="L1910" s="63"/>
      <c r="M1910" s="60" t="s">
        <v>2272</v>
      </c>
      <c r="N1910" s="54" t="s">
        <v>8522</v>
      </c>
      <c r="O1910" s="54" t="s">
        <v>8975</v>
      </c>
      <c r="P1910" s="54" t="s">
        <v>55</v>
      </c>
      <c r="Q1910" s="54" t="s">
        <v>56</v>
      </c>
      <c r="R1910" s="54" t="s">
        <v>56</v>
      </c>
      <c r="AV1910" s="54" t="s">
        <v>47</v>
      </c>
      <c r="AW1910" s="54" t="s">
        <v>10318</v>
      </c>
      <c r="AX1910" s="54" t="s">
        <v>47</v>
      </c>
      <c r="AY1910" s="54" t="s">
        <v>47</v>
      </c>
      <c r="AZ1910" s="54" t="s">
        <v>47</v>
      </c>
    </row>
    <row r="1911" spans="1:52" ht="30" customHeight="1">
      <c r="A1911" s="60" t="s">
        <v>1267</v>
      </c>
      <c r="B1911" s="60" t="s">
        <v>47</v>
      </c>
      <c r="C1911" s="60" t="s">
        <v>47</v>
      </c>
      <c r="D1911" s="61"/>
      <c r="E1911" s="62"/>
      <c r="F1911" s="63"/>
      <c r="G1911" s="62"/>
      <c r="H1911" s="63"/>
      <c r="I1911" s="62"/>
      <c r="J1911" s="63"/>
      <c r="K1911" s="62"/>
      <c r="L1911" s="63"/>
      <c r="M1911" s="60" t="s">
        <v>47</v>
      </c>
      <c r="N1911" s="54" t="s">
        <v>78</v>
      </c>
      <c r="O1911" s="54" t="s">
        <v>78</v>
      </c>
      <c r="P1911" s="54" t="s">
        <v>47</v>
      </c>
      <c r="Q1911" s="54" t="s">
        <v>47</v>
      </c>
      <c r="R1911" s="54" t="s">
        <v>47</v>
      </c>
      <c r="AV1911" s="54" t="s">
        <v>47</v>
      </c>
      <c r="AW1911" s="54" t="s">
        <v>47</v>
      </c>
      <c r="AX1911" s="54" t="s">
        <v>47</v>
      </c>
      <c r="AY1911" s="54" t="s">
        <v>47</v>
      </c>
      <c r="AZ1911" s="54" t="s">
        <v>47</v>
      </c>
    </row>
    <row r="1912" spans="1:52" ht="30" customHeight="1">
      <c r="A1912" s="61"/>
      <c r="B1912" s="61"/>
      <c r="C1912" s="61"/>
      <c r="D1912" s="61"/>
      <c r="E1912" s="62"/>
      <c r="F1912" s="63"/>
      <c r="G1912" s="62"/>
      <c r="H1912" s="63"/>
      <c r="I1912" s="62"/>
      <c r="J1912" s="63"/>
      <c r="K1912" s="62"/>
      <c r="L1912" s="63"/>
      <c r="M1912" s="61"/>
    </row>
    <row r="1913" spans="1:52" ht="30" customHeight="1">
      <c r="A1913" s="55" t="s">
        <v>2283</v>
      </c>
      <c r="B1913" s="56"/>
      <c r="C1913" s="56"/>
      <c r="D1913" s="56"/>
      <c r="E1913" s="57"/>
      <c r="F1913" s="58"/>
      <c r="G1913" s="57"/>
      <c r="H1913" s="58"/>
      <c r="I1913" s="57"/>
      <c r="J1913" s="58"/>
      <c r="K1913" s="57"/>
      <c r="L1913" s="58"/>
      <c r="M1913" s="59"/>
      <c r="N1913" s="54" t="s">
        <v>8524</v>
      </c>
    </row>
    <row r="1914" spans="1:52" ht="30" customHeight="1">
      <c r="A1914" s="60" t="s">
        <v>2284</v>
      </c>
      <c r="B1914" s="60" t="s">
        <v>2285</v>
      </c>
      <c r="C1914" s="60" t="s">
        <v>71</v>
      </c>
      <c r="D1914" s="61">
        <v>4.532</v>
      </c>
      <c r="E1914" s="62"/>
      <c r="F1914" s="63"/>
      <c r="G1914" s="62"/>
      <c r="H1914" s="63"/>
      <c r="I1914" s="62"/>
      <c r="J1914" s="63"/>
      <c r="K1914" s="62"/>
      <c r="L1914" s="63"/>
      <c r="M1914" s="60" t="s">
        <v>2286</v>
      </c>
      <c r="N1914" s="54" t="s">
        <v>8524</v>
      </c>
      <c r="O1914" s="54" t="s">
        <v>10319</v>
      </c>
      <c r="P1914" s="54" t="s">
        <v>56</v>
      </c>
      <c r="Q1914" s="54" t="s">
        <v>56</v>
      </c>
      <c r="R1914" s="54" t="s">
        <v>55</v>
      </c>
      <c r="AV1914" s="54" t="s">
        <v>47</v>
      </c>
      <c r="AW1914" s="54" t="s">
        <v>10320</v>
      </c>
      <c r="AX1914" s="54" t="s">
        <v>47</v>
      </c>
      <c r="AY1914" s="54" t="s">
        <v>47</v>
      </c>
      <c r="AZ1914" s="54" t="s">
        <v>47</v>
      </c>
    </row>
    <row r="1915" spans="1:52" ht="30" customHeight="1">
      <c r="A1915" s="60" t="s">
        <v>2287</v>
      </c>
      <c r="B1915" s="60" t="s">
        <v>2288</v>
      </c>
      <c r="C1915" s="60" t="s">
        <v>2289</v>
      </c>
      <c r="D1915" s="61">
        <v>1</v>
      </c>
      <c r="E1915" s="62"/>
      <c r="F1915" s="63"/>
      <c r="G1915" s="62"/>
      <c r="H1915" s="63"/>
      <c r="I1915" s="62"/>
      <c r="J1915" s="63"/>
      <c r="K1915" s="62"/>
      <c r="L1915" s="63"/>
      <c r="M1915" s="60" t="s">
        <v>2290</v>
      </c>
      <c r="N1915" s="54" t="s">
        <v>8524</v>
      </c>
      <c r="O1915" s="54" t="s">
        <v>10321</v>
      </c>
      <c r="P1915" s="54" t="s">
        <v>56</v>
      </c>
      <c r="Q1915" s="54" t="s">
        <v>56</v>
      </c>
      <c r="R1915" s="54" t="s">
        <v>55</v>
      </c>
      <c r="AV1915" s="54" t="s">
        <v>47</v>
      </c>
      <c r="AW1915" s="54" t="s">
        <v>10322</v>
      </c>
      <c r="AX1915" s="54" t="s">
        <v>47</v>
      </c>
      <c r="AY1915" s="54" t="s">
        <v>47</v>
      </c>
      <c r="AZ1915" s="54" t="s">
        <v>47</v>
      </c>
    </row>
    <row r="1916" spans="1:52" ht="30" customHeight="1">
      <c r="A1916" s="60" t="s">
        <v>2291</v>
      </c>
      <c r="B1916" s="60" t="s">
        <v>47</v>
      </c>
      <c r="C1916" s="60" t="s">
        <v>63</v>
      </c>
      <c r="D1916" s="61">
        <v>1</v>
      </c>
      <c r="E1916" s="62"/>
      <c r="F1916" s="63"/>
      <c r="G1916" s="62"/>
      <c r="H1916" s="63"/>
      <c r="I1916" s="62"/>
      <c r="J1916" s="63"/>
      <c r="K1916" s="62"/>
      <c r="L1916" s="63"/>
      <c r="M1916" s="60" t="s">
        <v>2292</v>
      </c>
      <c r="N1916" s="54" t="s">
        <v>8524</v>
      </c>
      <c r="O1916" s="54" t="s">
        <v>10323</v>
      </c>
      <c r="P1916" s="54" t="s">
        <v>56</v>
      </c>
      <c r="Q1916" s="54" t="s">
        <v>56</v>
      </c>
      <c r="R1916" s="54" t="s">
        <v>55</v>
      </c>
      <c r="AV1916" s="54" t="s">
        <v>47</v>
      </c>
      <c r="AW1916" s="54" t="s">
        <v>10324</v>
      </c>
      <c r="AX1916" s="54" t="s">
        <v>47</v>
      </c>
      <c r="AY1916" s="54" t="s">
        <v>47</v>
      </c>
      <c r="AZ1916" s="54" t="s">
        <v>47</v>
      </c>
    </row>
    <row r="1917" spans="1:52" ht="30" customHeight="1">
      <c r="A1917" s="60" t="s">
        <v>2293</v>
      </c>
      <c r="B1917" s="60" t="s">
        <v>2294</v>
      </c>
      <c r="C1917" s="60" t="s">
        <v>59</v>
      </c>
      <c r="D1917" s="61">
        <v>1</v>
      </c>
      <c r="E1917" s="62"/>
      <c r="F1917" s="63"/>
      <c r="G1917" s="62"/>
      <c r="H1917" s="63"/>
      <c r="I1917" s="62"/>
      <c r="J1917" s="63"/>
      <c r="K1917" s="62"/>
      <c r="L1917" s="63"/>
      <c r="M1917" s="60" t="s">
        <v>2295</v>
      </c>
      <c r="N1917" s="54" t="s">
        <v>8524</v>
      </c>
      <c r="O1917" s="54" t="s">
        <v>10325</v>
      </c>
      <c r="P1917" s="54" t="s">
        <v>56</v>
      </c>
      <c r="Q1917" s="54" t="s">
        <v>56</v>
      </c>
      <c r="R1917" s="54" t="s">
        <v>55</v>
      </c>
      <c r="AV1917" s="54" t="s">
        <v>47</v>
      </c>
      <c r="AW1917" s="54" t="s">
        <v>10326</v>
      </c>
      <c r="AX1917" s="54" t="s">
        <v>47</v>
      </c>
      <c r="AY1917" s="54" t="s">
        <v>47</v>
      </c>
      <c r="AZ1917" s="54" t="s">
        <v>47</v>
      </c>
    </row>
    <row r="1918" spans="1:52" ht="30" customHeight="1">
      <c r="A1918" s="60" t="s">
        <v>2296</v>
      </c>
      <c r="B1918" s="60" t="s">
        <v>2297</v>
      </c>
      <c r="C1918" s="60" t="s">
        <v>59</v>
      </c>
      <c r="D1918" s="61">
        <v>1</v>
      </c>
      <c r="E1918" s="62"/>
      <c r="F1918" s="63"/>
      <c r="G1918" s="62"/>
      <c r="H1918" s="63"/>
      <c r="I1918" s="62"/>
      <c r="J1918" s="63"/>
      <c r="K1918" s="62"/>
      <c r="L1918" s="63"/>
      <c r="M1918" s="60" t="s">
        <v>2298</v>
      </c>
      <c r="N1918" s="54" t="s">
        <v>8524</v>
      </c>
      <c r="O1918" s="54" t="s">
        <v>10327</v>
      </c>
      <c r="P1918" s="54" t="s">
        <v>56</v>
      </c>
      <c r="Q1918" s="54" t="s">
        <v>56</v>
      </c>
      <c r="R1918" s="54" t="s">
        <v>55</v>
      </c>
      <c r="AV1918" s="54" t="s">
        <v>47</v>
      </c>
      <c r="AW1918" s="54" t="s">
        <v>10328</v>
      </c>
      <c r="AX1918" s="54" t="s">
        <v>47</v>
      </c>
      <c r="AY1918" s="54" t="s">
        <v>47</v>
      </c>
      <c r="AZ1918" s="54" t="s">
        <v>47</v>
      </c>
    </row>
    <row r="1919" spans="1:52" ht="30" customHeight="1">
      <c r="A1919" s="60" t="s">
        <v>1267</v>
      </c>
      <c r="B1919" s="60" t="s">
        <v>47</v>
      </c>
      <c r="C1919" s="60" t="s">
        <v>47</v>
      </c>
      <c r="D1919" s="61"/>
      <c r="E1919" s="62"/>
      <c r="F1919" s="63"/>
      <c r="G1919" s="62"/>
      <c r="H1919" s="63"/>
      <c r="I1919" s="62"/>
      <c r="J1919" s="63"/>
      <c r="K1919" s="62"/>
      <c r="L1919" s="63"/>
      <c r="M1919" s="60" t="s">
        <v>47</v>
      </c>
      <c r="N1919" s="54" t="s">
        <v>78</v>
      </c>
      <c r="O1919" s="54" t="s">
        <v>78</v>
      </c>
      <c r="P1919" s="54" t="s">
        <v>47</v>
      </c>
      <c r="Q1919" s="54" t="s">
        <v>47</v>
      </c>
      <c r="R1919" s="54" t="s">
        <v>47</v>
      </c>
      <c r="AV1919" s="54" t="s">
        <v>47</v>
      </c>
      <c r="AW1919" s="54" t="s">
        <v>47</v>
      </c>
      <c r="AX1919" s="54" t="s">
        <v>47</v>
      </c>
      <c r="AY1919" s="54" t="s">
        <v>47</v>
      </c>
      <c r="AZ1919" s="54" t="s">
        <v>47</v>
      </c>
    </row>
    <row r="1920" spans="1:52" ht="30" customHeight="1">
      <c r="A1920" s="61"/>
      <c r="B1920" s="61"/>
      <c r="C1920" s="61"/>
      <c r="D1920" s="61"/>
      <c r="E1920" s="62"/>
      <c r="F1920" s="63"/>
      <c r="G1920" s="62"/>
      <c r="H1920" s="63"/>
      <c r="I1920" s="62"/>
      <c r="J1920" s="63"/>
      <c r="K1920" s="62"/>
      <c r="L1920" s="63"/>
      <c r="M1920" s="61"/>
    </row>
    <row r="1921" spans="1:52" ht="30" customHeight="1">
      <c r="A1921" s="55" t="s">
        <v>2299</v>
      </c>
      <c r="B1921" s="56"/>
      <c r="C1921" s="56"/>
      <c r="D1921" s="56"/>
      <c r="E1921" s="57"/>
      <c r="F1921" s="58"/>
      <c r="G1921" s="57"/>
      <c r="H1921" s="58"/>
      <c r="I1921" s="57"/>
      <c r="J1921" s="58"/>
      <c r="K1921" s="57"/>
      <c r="L1921" s="58"/>
      <c r="M1921" s="59"/>
      <c r="N1921" s="54" t="s">
        <v>8526</v>
      </c>
    </row>
    <row r="1922" spans="1:52" ht="30" customHeight="1">
      <c r="A1922" s="60" t="s">
        <v>2300</v>
      </c>
      <c r="B1922" s="60" t="s">
        <v>2301</v>
      </c>
      <c r="C1922" s="60" t="s">
        <v>71</v>
      </c>
      <c r="D1922" s="61">
        <v>2.42</v>
      </c>
      <c r="E1922" s="62"/>
      <c r="F1922" s="63"/>
      <c r="G1922" s="62"/>
      <c r="H1922" s="63"/>
      <c r="I1922" s="62"/>
      <c r="J1922" s="63"/>
      <c r="K1922" s="62"/>
      <c r="L1922" s="63"/>
      <c r="M1922" s="60" t="s">
        <v>2302</v>
      </c>
      <c r="N1922" s="54" t="s">
        <v>8526</v>
      </c>
      <c r="O1922" s="54" t="s">
        <v>10329</v>
      </c>
      <c r="P1922" s="54" t="s">
        <v>56</v>
      </c>
      <c r="Q1922" s="54" t="s">
        <v>56</v>
      </c>
      <c r="R1922" s="54" t="s">
        <v>55</v>
      </c>
      <c r="AV1922" s="54" t="s">
        <v>47</v>
      </c>
      <c r="AW1922" s="54" t="s">
        <v>10330</v>
      </c>
      <c r="AX1922" s="54" t="s">
        <v>47</v>
      </c>
      <c r="AY1922" s="54" t="s">
        <v>47</v>
      </c>
      <c r="AZ1922" s="54" t="s">
        <v>47</v>
      </c>
    </row>
    <row r="1923" spans="1:52" ht="30" customHeight="1">
      <c r="A1923" s="60" t="s">
        <v>2268</v>
      </c>
      <c r="B1923" s="60" t="s">
        <v>2258</v>
      </c>
      <c r="C1923" s="60" t="s">
        <v>63</v>
      </c>
      <c r="D1923" s="61">
        <v>1</v>
      </c>
      <c r="E1923" s="62"/>
      <c r="F1923" s="63"/>
      <c r="G1923" s="62"/>
      <c r="H1923" s="63"/>
      <c r="I1923" s="62"/>
      <c r="J1923" s="63"/>
      <c r="K1923" s="62"/>
      <c r="L1923" s="63"/>
      <c r="M1923" s="60" t="s">
        <v>2269</v>
      </c>
      <c r="N1923" s="54" t="s">
        <v>8526</v>
      </c>
      <c r="O1923" s="54" t="s">
        <v>8915</v>
      </c>
      <c r="P1923" s="54" t="s">
        <v>55</v>
      </c>
      <c r="Q1923" s="54" t="s">
        <v>56</v>
      </c>
      <c r="R1923" s="54" t="s">
        <v>56</v>
      </c>
      <c r="AV1923" s="54" t="s">
        <v>47</v>
      </c>
      <c r="AW1923" s="54" t="s">
        <v>10331</v>
      </c>
      <c r="AX1923" s="54" t="s">
        <v>47</v>
      </c>
      <c r="AY1923" s="54" t="s">
        <v>47</v>
      </c>
      <c r="AZ1923" s="54" t="s">
        <v>47</v>
      </c>
    </row>
    <row r="1924" spans="1:52" ht="30" customHeight="1">
      <c r="A1924" s="60" t="s">
        <v>2270</v>
      </c>
      <c r="B1924" s="60" t="s">
        <v>2271</v>
      </c>
      <c r="C1924" s="60" t="s">
        <v>71</v>
      </c>
      <c r="D1924" s="61">
        <v>2.42</v>
      </c>
      <c r="E1924" s="62"/>
      <c r="F1924" s="63"/>
      <c r="G1924" s="62"/>
      <c r="H1924" s="63"/>
      <c r="I1924" s="62"/>
      <c r="J1924" s="63"/>
      <c r="K1924" s="62"/>
      <c r="L1924" s="63"/>
      <c r="M1924" s="60" t="s">
        <v>2272</v>
      </c>
      <c r="N1924" s="54" t="s">
        <v>8526</v>
      </c>
      <c r="O1924" s="54" t="s">
        <v>8975</v>
      </c>
      <c r="P1924" s="54" t="s">
        <v>55</v>
      </c>
      <c r="Q1924" s="54" t="s">
        <v>56</v>
      </c>
      <c r="R1924" s="54" t="s">
        <v>56</v>
      </c>
      <c r="AV1924" s="54" t="s">
        <v>47</v>
      </c>
      <c r="AW1924" s="54" t="s">
        <v>10332</v>
      </c>
      <c r="AX1924" s="54" t="s">
        <v>47</v>
      </c>
      <c r="AY1924" s="54" t="s">
        <v>47</v>
      </c>
      <c r="AZ1924" s="54" t="s">
        <v>47</v>
      </c>
    </row>
    <row r="1925" spans="1:52" ht="30" customHeight="1">
      <c r="A1925" s="60" t="s">
        <v>1267</v>
      </c>
      <c r="B1925" s="60" t="s">
        <v>47</v>
      </c>
      <c r="C1925" s="60" t="s">
        <v>47</v>
      </c>
      <c r="D1925" s="61"/>
      <c r="E1925" s="62"/>
      <c r="F1925" s="63"/>
      <c r="G1925" s="62"/>
      <c r="H1925" s="63"/>
      <c r="I1925" s="62"/>
      <c r="J1925" s="63"/>
      <c r="K1925" s="62"/>
      <c r="L1925" s="63"/>
      <c r="M1925" s="60" t="s">
        <v>47</v>
      </c>
      <c r="N1925" s="54" t="s">
        <v>78</v>
      </c>
      <c r="O1925" s="54" t="s">
        <v>78</v>
      </c>
      <c r="P1925" s="54" t="s">
        <v>47</v>
      </c>
      <c r="Q1925" s="54" t="s">
        <v>47</v>
      </c>
      <c r="R1925" s="54" t="s">
        <v>47</v>
      </c>
      <c r="AV1925" s="54" t="s">
        <v>47</v>
      </c>
      <c r="AW1925" s="54" t="s">
        <v>47</v>
      </c>
      <c r="AX1925" s="54" t="s">
        <v>47</v>
      </c>
      <c r="AY1925" s="54" t="s">
        <v>47</v>
      </c>
      <c r="AZ1925" s="54" t="s">
        <v>47</v>
      </c>
    </row>
    <row r="1926" spans="1:52" ht="30" customHeight="1">
      <c r="A1926" s="61"/>
      <c r="B1926" s="61"/>
      <c r="C1926" s="61"/>
      <c r="D1926" s="61"/>
      <c r="E1926" s="62"/>
      <c r="F1926" s="63"/>
      <c r="G1926" s="62"/>
      <c r="H1926" s="63"/>
      <c r="I1926" s="62"/>
      <c r="J1926" s="63"/>
      <c r="K1926" s="62"/>
      <c r="L1926" s="63"/>
      <c r="M1926" s="61"/>
    </row>
    <row r="1927" spans="1:52" ht="30" customHeight="1">
      <c r="A1927" s="55" t="s">
        <v>2303</v>
      </c>
      <c r="B1927" s="56"/>
      <c r="C1927" s="56"/>
      <c r="D1927" s="56"/>
      <c r="E1927" s="57"/>
      <c r="F1927" s="58"/>
      <c r="G1927" s="57"/>
      <c r="H1927" s="58"/>
      <c r="I1927" s="57"/>
      <c r="J1927" s="58"/>
      <c r="K1927" s="57"/>
      <c r="L1927" s="58"/>
      <c r="M1927" s="59"/>
      <c r="N1927" s="54" t="s">
        <v>8528</v>
      </c>
    </row>
    <row r="1928" spans="1:52" ht="30" customHeight="1">
      <c r="A1928" s="60" t="s">
        <v>2300</v>
      </c>
      <c r="B1928" s="60" t="s">
        <v>2301</v>
      </c>
      <c r="C1928" s="60" t="s">
        <v>71</v>
      </c>
      <c r="D1928" s="61">
        <v>1.68</v>
      </c>
      <c r="E1928" s="62"/>
      <c r="F1928" s="63"/>
      <c r="G1928" s="62"/>
      <c r="H1928" s="63"/>
      <c r="I1928" s="62"/>
      <c r="J1928" s="63"/>
      <c r="K1928" s="62"/>
      <c r="L1928" s="63"/>
      <c r="M1928" s="60" t="s">
        <v>2302</v>
      </c>
      <c r="N1928" s="54" t="s">
        <v>8528</v>
      </c>
      <c r="O1928" s="54" t="s">
        <v>10329</v>
      </c>
      <c r="P1928" s="54" t="s">
        <v>56</v>
      </c>
      <c r="Q1928" s="54" t="s">
        <v>56</v>
      </c>
      <c r="R1928" s="54" t="s">
        <v>55</v>
      </c>
      <c r="AV1928" s="54" t="s">
        <v>47</v>
      </c>
      <c r="AW1928" s="54" t="s">
        <v>10333</v>
      </c>
      <c r="AX1928" s="54" t="s">
        <v>47</v>
      </c>
      <c r="AY1928" s="54" t="s">
        <v>47</v>
      </c>
      <c r="AZ1928" s="54" t="s">
        <v>47</v>
      </c>
    </row>
    <row r="1929" spans="1:52" ht="30" customHeight="1">
      <c r="A1929" s="60" t="s">
        <v>2268</v>
      </c>
      <c r="B1929" s="60" t="s">
        <v>2258</v>
      </c>
      <c r="C1929" s="60" t="s">
        <v>63</v>
      </c>
      <c r="D1929" s="61">
        <v>1</v>
      </c>
      <c r="E1929" s="62"/>
      <c r="F1929" s="63"/>
      <c r="G1929" s="62"/>
      <c r="H1929" s="63"/>
      <c r="I1929" s="62"/>
      <c r="J1929" s="63"/>
      <c r="K1929" s="62"/>
      <c r="L1929" s="63"/>
      <c r="M1929" s="60" t="s">
        <v>2269</v>
      </c>
      <c r="N1929" s="54" t="s">
        <v>8528</v>
      </c>
      <c r="O1929" s="54" t="s">
        <v>8915</v>
      </c>
      <c r="P1929" s="54" t="s">
        <v>55</v>
      </c>
      <c r="Q1929" s="54" t="s">
        <v>56</v>
      </c>
      <c r="R1929" s="54" t="s">
        <v>56</v>
      </c>
      <c r="AV1929" s="54" t="s">
        <v>47</v>
      </c>
      <c r="AW1929" s="54" t="s">
        <v>10334</v>
      </c>
      <c r="AX1929" s="54" t="s">
        <v>47</v>
      </c>
      <c r="AY1929" s="54" t="s">
        <v>47</v>
      </c>
      <c r="AZ1929" s="54" t="s">
        <v>47</v>
      </c>
    </row>
    <row r="1930" spans="1:52" ht="30" customHeight="1">
      <c r="A1930" s="60" t="s">
        <v>2270</v>
      </c>
      <c r="B1930" s="60" t="s">
        <v>2271</v>
      </c>
      <c r="C1930" s="60" t="s">
        <v>71</v>
      </c>
      <c r="D1930" s="61">
        <v>1.68</v>
      </c>
      <c r="E1930" s="62"/>
      <c r="F1930" s="63"/>
      <c r="G1930" s="62"/>
      <c r="H1930" s="63"/>
      <c r="I1930" s="62"/>
      <c r="J1930" s="63"/>
      <c r="K1930" s="62"/>
      <c r="L1930" s="63"/>
      <c r="M1930" s="60" t="s">
        <v>2272</v>
      </c>
      <c r="N1930" s="54" t="s">
        <v>8528</v>
      </c>
      <c r="O1930" s="54" t="s">
        <v>8975</v>
      </c>
      <c r="P1930" s="54" t="s">
        <v>55</v>
      </c>
      <c r="Q1930" s="54" t="s">
        <v>56</v>
      </c>
      <c r="R1930" s="54" t="s">
        <v>56</v>
      </c>
      <c r="AV1930" s="54" t="s">
        <v>47</v>
      </c>
      <c r="AW1930" s="54" t="s">
        <v>10335</v>
      </c>
      <c r="AX1930" s="54" t="s">
        <v>47</v>
      </c>
      <c r="AY1930" s="54" t="s">
        <v>47</v>
      </c>
      <c r="AZ1930" s="54" t="s">
        <v>47</v>
      </c>
    </row>
    <row r="1931" spans="1:52" ht="30" customHeight="1">
      <c r="A1931" s="60" t="s">
        <v>1267</v>
      </c>
      <c r="B1931" s="60" t="s">
        <v>47</v>
      </c>
      <c r="C1931" s="60" t="s">
        <v>47</v>
      </c>
      <c r="D1931" s="61"/>
      <c r="E1931" s="62"/>
      <c r="F1931" s="63"/>
      <c r="G1931" s="62"/>
      <c r="H1931" s="63"/>
      <c r="I1931" s="62"/>
      <c r="J1931" s="63"/>
      <c r="K1931" s="62"/>
      <c r="L1931" s="63"/>
      <c r="M1931" s="60" t="s">
        <v>47</v>
      </c>
      <c r="N1931" s="54" t="s">
        <v>78</v>
      </c>
      <c r="O1931" s="54" t="s">
        <v>78</v>
      </c>
      <c r="P1931" s="54" t="s">
        <v>47</v>
      </c>
      <c r="Q1931" s="54" t="s">
        <v>47</v>
      </c>
      <c r="R1931" s="54" t="s">
        <v>47</v>
      </c>
      <c r="AV1931" s="54" t="s">
        <v>47</v>
      </c>
      <c r="AW1931" s="54" t="s">
        <v>47</v>
      </c>
      <c r="AX1931" s="54" t="s">
        <v>47</v>
      </c>
      <c r="AY1931" s="54" t="s">
        <v>47</v>
      </c>
      <c r="AZ1931" s="54" t="s">
        <v>47</v>
      </c>
    </row>
    <row r="1932" spans="1:52" ht="30" customHeight="1">
      <c r="A1932" s="61"/>
      <c r="B1932" s="61"/>
      <c r="C1932" s="61"/>
      <c r="D1932" s="61"/>
      <c r="E1932" s="62"/>
      <c r="F1932" s="63"/>
      <c r="G1932" s="62"/>
      <c r="H1932" s="63"/>
      <c r="I1932" s="62"/>
      <c r="J1932" s="63"/>
      <c r="K1932" s="62"/>
      <c r="L1932" s="63"/>
      <c r="M1932" s="61"/>
    </row>
    <row r="1933" spans="1:52" ht="30" customHeight="1">
      <c r="A1933" s="55" t="s">
        <v>2304</v>
      </c>
      <c r="B1933" s="56"/>
      <c r="C1933" s="56"/>
      <c r="D1933" s="56"/>
      <c r="E1933" s="57"/>
      <c r="F1933" s="58"/>
      <c r="G1933" s="57"/>
      <c r="H1933" s="58"/>
      <c r="I1933" s="57"/>
      <c r="J1933" s="58"/>
      <c r="K1933" s="57"/>
      <c r="L1933" s="58"/>
      <c r="M1933" s="59"/>
      <c r="N1933" s="54" t="s">
        <v>8530</v>
      </c>
    </row>
    <row r="1934" spans="1:52" ht="30" customHeight="1">
      <c r="A1934" s="60" t="s">
        <v>2305</v>
      </c>
      <c r="B1934" s="60" t="s">
        <v>2306</v>
      </c>
      <c r="C1934" s="60" t="s">
        <v>211</v>
      </c>
      <c r="D1934" s="61">
        <v>1</v>
      </c>
      <c r="E1934" s="62"/>
      <c r="F1934" s="63"/>
      <c r="G1934" s="62"/>
      <c r="H1934" s="63"/>
      <c r="I1934" s="62"/>
      <c r="J1934" s="63"/>
      <c r="K1934" s="62"/>
      <c r="L1934" s="63"/>
      <c r="M1934" s="60" t="s">
        <v>339</v>
      </c>
      <c r="N1934" s="54" t="s">
        <v>8530</v>
      </c>
      <c r="O1934" s="54" t="s">
        <v>10336</v>
      </c>
      <c r="P1934" s="54" t="s">
        <v>56</v>
      </c>
      <c r="Q1934" s="54" t="s">
        <v>56</v>
      </c>
      <c r="R1934" s="54" t="s">
        <v>55</v>
      </c>
      <c r="AV1934" s="54" t="s">
        <v>47</v>
      </c>
      <c r="AW1934" s="54" t="s">
        <v>10337</v>
      </c>
      <c r="AX1934" s="54" t="s">
        <v>47</v>
      </c>
      <c r="AY1934" s="54" t="s">
        <v>47</v>
      </c>
      <c r="AZ1934" s="54" t="s">
        <v>47</v>
      </c>
    </row>
    <row r="1935" spans="1:52" ht="30" customHeight="1">
      <c r="A1935" s="60" t="s">
        <v>2308</v>
      </c>
      <c r="B1935" s="60" t="s">
        <v>2277</v>
      </c>
      <c r="C1935" s="60" t="s">
        <v>63</v>
      </c>
      <c r="D1935" s="61">
        <v>1</v>
      </c>
      <c r="E1935" s="62"/>
      <c r="F1935" s="63"/>
      <c r="G1935" s="62"/>
      <c r="H1935" s="63"/>
      <c r="I1935" s="62"/>
      <c r="J1935" s="63"/>
      <c r="K1935" s="62"/>
      <c r="L1935" s="63"/>
      <c r="M1935" s="60" t="s">
        <v>2309</v>
      </c>
      <c r="N1935" s="54" t="s">
        <v>8530</v>
      </c>
      <c r="O1935" s="54" t="s">
        <v>8918</v>
      </c>
      <c r="P1935" s="54" t="s">
        <v>55</v>
      </c>
      <c r="Q1935" s="54" t="s">
        <v>56</v>
      </c>
      <c r="R1935" s="54" t="s">
        <v>56</v>
      </c>
      <c r="AV1935" s="54" t="s">
        <v>47</v>
      </c>
      <c r="AW1935" s="54" t="s">
        <v>10338</v>
      </c>
      <c r="AX1935" s="54" t="s">
        <v>47</v>
      </c>
      <c r="AY1935" s="54" t="s">
        <v>47</v>
      </c>
      <c r="AZ1935" s="54" t="s">
        <v>47</v>
      </c>
    </row>
    <row r="1936" spans="1:52" ht="30" customHeight="1">
      <c r="A1936" s="60" t="s">
        <v>1267</v>
      </c>
      <c r="B1936" s="60" t="s">
        <v>47</v>
      </c>
      <c r="C1936" s="60" t="s">
        <v>47</v>
      </c>
      <c r="D1936" s="61"/>
      <c r="E1936" s="62"/>
      <c r="F1936" s="63"/>
      <c r="G1936" s="62"/>
      <c r="H1936" s="63"/>
      <c r="I1936" s="62"/>
      <c r="J1936" s="63"/>
      <c r="K1936" s="62"/>
      <c r="L1936" s="63"/>
      <c r="M1936" s="60" t="s">
        <v>47</v>
      </c>
      <c r="N1936" s="54" t="s">
        <v>78</v>
      </c>
      <c r="O1936" s="54" t="s">
        <v>78</v>
      </c>
      <c r="P1936" s="54" t="s">
        <v>47</v>
      </c>
      <c r="Q1936" s="54" t="s">
        <v>47</v>
      </c>
      <c r="R1936" s="54" t="s">
        <v>47</v>
      </c>
      <c r="AV1936" s="54" t="s">
        <v>47</v>
      </c>
      <c r="AW1936" s="54" t="s">
        <v>47</v>
      </c>
      <c r="AX1936" s="54" t="s">
        <v>47</v>
      </c>
      <c r="AY1936" s="54" t="s">
        <v>47</v>
      </c>
      <c r="AZ1936" s="54" t="s">
        <v>47</v>
      </c>
    </row>
    <row r="1937" spans="1:52" ht="30" customHeight="1">
      <c r="A1937" s="61"/>
      <c r="B1937" s="61"/>
      <c r="C1937" s="61"/>
      <c r="D1937" s="61"/>
      <c r="E1937" s="62"/>
      <c r="F1937" s="63"/>
      <c r="G1937" s="62"/>
      <c r="H1937" s="63"/>
      <c r="I1937" s="62"/>
      <c r="J1937" s="63"/>
      <c r="K1937" s="62"/>
      <c r="L1937" s="63"/>
      <c r="M1937" s="61"/>
    </row>
    <row r="1938" spans="1:52" ht="30" customHeight="1">
      <c r="A1938" s="55" t="s">
        <v>2310</v>
      </c>
      <c r="B1938" s="56"/>
      <c r="C1938" s="56"/>
      <c r="D1938" s="56"/>
      <c r="E1938" s="57"/>
      <c r="F1938" s="58"/>
      <c r="G1938" s="57"/>
      <c r="H1938" s="58"/>
      <c r="I1938" s="57"/>
      <c r="J1938" s="58"/>
      <c r="K1938" s="57"/>
      <c r="L1938" s="58"/>
      <c r="M1938" s="59"/>
      <c r="N1938" s="54" t="s">
        <v>8532</v>
      </c>
    </row>
    <row r="1939" spans="1:52" ht="30" customHeight="1">
      <c r="A1939" s="60" t="s">
        <v>2305</v>
      </c>
      <c r="B1939" s="60" t="s">
        <v>2311</v>
      </c>
      <c r="C1939" s="60" t="s">
        <v>211</v>
      </c>
      <c r="D1939" s="61">
        <v>1</v>
      </c>
      <c r="E1939" s="62"/>
      <c r="F1939" s="63"/>
      <c r="G1939" s="62"/>
      <c r="H1939" s="63"/>
      <c r="I1939" s="62"/>
      <c r="J1939" s="63"/>
      <c r="K1939" s="62"/>
      <c r="L1939" s="63"/>
      <c r="M1939" s="60" t="s">
        <v>2307</v>
      </c>
      <c r="N1939" s="54" t="s">
        <v>8532</v>
      </c>
      <c r="O1939" s="54" t="s">
        <v>10339</v>
      </c>
      <c r="P1939" s="54" t="s">
        <v>56</v>
      </c>
      <c r="Q1939" s="54" t="s">
        <v>56</v>
      </c>
      <c r="R1939" s="54" t="s">
        <v>55</v>
      </c>
      <c r="AV1939" s="54" t="s">
        <v>47</v>
      </c>
      <c r="AW1939" s="54" t="s">
        <v>10340</v>
      </c>
      <c r="AX1939" s="54" t="s">
        <v>47</v>
      </c>
      <c r="AY1939" s="54" t="s">
        <v>47</v>
      </c>
      <c r="AZ1939" s="54" t="s">
        <v>47</v>
      </c>
    </row>
    <row r="1940" spans="1:52" ht="30" customHeight="1">
      <c r="A1940" s="60" t="s">
        <v>2308</v>
      </c>
      <c r="B1940" s="60" t="s">
        <v>2258</v>
      </c>
      <c r="C1940" s="60" t="s">
        <v>63</v>
      </c>
      <c r="D1940" s="61">
        <v>1</v>
      </c>
      <c r="E1940" s="62"/>
      <c r="F1940" s="63"/>
      <c r="G1940" s="62"/>
      <c r="H1940" s="63"/>
      <c r="I1940" s="62"/>
      <c r="J1940" s="63"/>
      <c r="K1940" s="62"/>
      <c r="L1940" s="63"/>
      <c r="M1940" s="60" t="s">
        <v>2313</v>
      </c>
      <c r="N1940" s="54" t="s">
        <v>8532</v>
      </c>
      <c r="O1940" s="54" t="s">
        <v>8917</v>
      </c>
      <c r="P1940" s="54" t="s">
        <v>55</v>
      </c>
      <c r="Q1940" s="54" t="s">
        <v>56</v>
      </c>
      <c r="R1940" s="54" t="s">
        <v>56</v>
      </c>
      <c r="AV1940" s="54" t="s">
        <v>47</v>
      </c>
      <c r="AW1940" s="54" t="s">
        <v>10341</v>
      </c>
      <c r="AX1940" s="54" t="s">
        <v>47</v>
      </c>
      <c r="AY1940" s="54" t="s">
        <v>47</v>
      </c>
      <c r="AZ1940" s="54" t="s">
        <v>47</v>
      </c>
    </row>
    <row r="1941" spans="1:52" ht="30" customHeight="1">
      <c r="A1941" s="60" t="s">
        <v>1267</v>
      </c>
      <c r="B1941" s="60" t="s">
        <v>47</v>
      </c>
      <c r="C1941" s="60" t="s">
        <v>47</v>
      </c>
      <c r="D1941" s="61"/>
      <c r="E1941" s="62"/>
      <c r="F1941" s="63"/>
      <c r="G1941" s="62"/>
      <c r="H1941" s="63"/>
      <c r="I1941" s="62"/>
      <c r="J1941" s="63"/>
      <c r="K1941" s="62"/>
      <c r="L1941" s="63"/>
      <c r="M1941" s="60" t="s">
        <v>47</v>
      </c>
      <c r="N1941" s="54" t="s">
        <v>78</v>
      </c>
      <c r="O1941" s="54" t="s">
        <v>78</v>
      </c>
      <c r="P1941" s="54" t="s">
        <v>47</v>
      </c>
      <c r="Q1941" s="54" t="s">
        <v>47</v>
      </c>
      <c r="R1941" s="54" t="s">
        <v>47</v>
      </c>
      <c r="AV1941" s="54" t="s">
        <v>47</v>
      </c>
      <c r="AW1941" s="54" t="s">
        <v>47</v>
      </c>
      <c r="AX1941" s="54" t="s">
        <v>47</v>
      </c>
      <c r="AY1941" s="54" t="s">
        <v>47</v>
      </c>
      <c r="AZ1941" s="54" t="s">
        <v>47</v>
      </c>
    </row>
    <row r="1942" spans="1:52" ht="30" customHeight="1">
      <c r="A1942" s="61"/>
      <c r="B1942" s="61"/>
      <c r="C1942" s="61"/>
      <c r="D1942" s="61"/>
      <c r="E1942" s="62"/>
      <c r="F1942" s="63"/>
      <c r="G1942" s="62"/>
      <c r="H1942" s="63"/>
      <c r="I1942" s="62"/>
      <c r="J1942" s="63"/>
      <c r="K1942" s="62"/>
      <c r="L1942" s="63"/>
      <c r="M1942" s="61"/>
    </row>
    <row r="1943" spans="1:52" ht="30" customHeight="1">
      <c r="A1943" s="55" t="s">
        <v>2314</v>
      </c>
      <c r="B1943" s="56"/>
      <c r="C1943" s="56"/>
      <c r="D1943" s="56"/>
      <c r="E1943" s="57"/>
      <c r="F1943" s="58"/>
      <c r="G1943" s="57"/>
      <c r="H1943" s="58"/>
      <c r="I1943" s="57"/>
      <c r="J1943" s="58"/>
      <c r="K1943" s="57"/>
      <c r="L1943" s="58"/>
      <c r="M1943" s="59"/>
      <c r="N1943" s="54" t="s">
        <v>8915</v>
      </c>
    </row>
    <row r="1944" spans="1:52" ht="30" customHeight="1">
      <c r="A1944" s="60" t="s">
        <v>2315</v>
      </c>
      <c r="B1944" s="60" t="s">
        <v>1264</v>
      </c>
      <c r="C1944" s="60" t="s">
        <v>1265</v>
      </c>
      <c r="D1944" s="61">
        <v>0.432</v>
      </c>
      <c r="E1944" s="62"/>
      <c r="F1944" s="63"/>
      <c r="G1944" s="62"/>
      <c r="H1944" s="63"/>
      <c r="I1944" s="62"/>
      <c r="J1944" s="63"/>
      <c r="K1944" s="62"/>
      <c r="L1944" s="63"/>
      <c r="M1944" s="60" t="s">
        <v>2316</v>
      </c>
      <c r="N1944" s="54" t="s">
        <v>8915</v>
      </c>
      <c r="O1944" s="54" t="s">
        <v>10342</v>
      </c>
      <c r="P1944" s="54" t="s">
        <v>56</v>
      </c>
      <c r="Q1944" s="54" t="s">
        <v>56</v>
      </c>
      <c r="R1944" s="54" t="s">
        <v>55</v>
      </c>
      <c r="V1944" s="50">
        <v>1</v>
      </c>
      <c r="AV1944" s="54" t="s">
        <v>47</v>
      </c>
      <c r="AW1944" s="54" t="s">
        <v>10343</v>
      </c>
      <c r="AX1944" s="54" t="s">
        <v>47</v>
      </c>
      <c r="AY1944" s="54" t="s">
        <v>47</v>
      </c>
      <c r="AZ1944" s="54" t="s">
        <v>47</v>
      </c>
    </row>
    <row r="1945" spans="1:52" ht="30" customHeight="1">
      <c r="A1945" s="60" t="s">
        <v>1366</v>
      </c>
      <c r="B1945" s="60" t="s">
        <v>1264</v>
      </c>
      <c r="C1945" s="60" t="s">
        <v>1265</v>
      </c>
      <c r="D1945" s="61">
        <v>0.10299999999999999</v>
      </c>
      <c r="E1945" s="62"/>
      <c r="F1945" s="63"/>
      <c r="G1945" s="62"/>
      <c r="H1945" s="63"/>
      <c r="I1945" s="62"/>
      <c r="J1945" s="63"/>
      <c r="K1945" s="62"/>
      <c r="L1945" s="63"/>
      <c r="M1945" s="60" t="s">
        <v>1415</v>
      </c>
      <c r="N1945" s="54" t="s">
        <v>8915</v>
      </c>
      <c r="O1945" s="54" t="s">
        <v>9071</v>
      </c>
      <c r="P1945" s="54" t="s">
        <v>56</v>
      </c>
      <c r="Q1945" s="54" t="s">
        <v>56</v>
      </c>
      <c r="R1945" s="54" t="s">
        <v>55</v>
      </c>
      <c r="V1945" s="50">
        <v>1</v>
      </c>
      <c r="AV1945" s="54" t="s">
        <v>47</v>
      </c>
      <c r="AW1945" s="54" t="s">
        <v>10344</v>
      </c>
      <c r="AX1945" s="54" t="s">
        <v>47</v>
      </c>
      <c r="AY1945" s="54" t="s">
        <v>47</v>
      </c>
      <c r="AZ1945" s="54" t="s">
        <v>47</v>
      </c>
    </row>
    <row r="1946" spans="1:52" ht="30" customHeight="1">
      <c r="A1946" s="60" t="s">
        <v>1367</v>
      </c>
      <c r="B1946" s="60" t="s">
        <v>1631</v>
      </c>
      <c r="C1946" s="60" t="s">
        <v>352</v>
      </c>
      <c r="D1946" s="61">
        <v>1</v>
      </c>
      <c r="E1946" s="62"/>
      <c r="F1946" s="63"/>
      <c r="G1946" s="62"/>
      <c r="H1946" s="63"/>
      <c r="I1946" s="62"/>
      <c r="J1946" s="63"/>
      <c r="K1946" s="62"/>
      <c r="L1946" s="63"/>
      <c r="M1946" s="60" t="s">
        <v>47</v>
      </c>
      <c r="N1946" s="54" t="s">
        <v>8915</v>
      </c>
      <c r="O1946" s="54" t="s">
        <v>8795</v>
      </c>
      <c r="P1946" s="54" t="s">
        <v>56</v>
      </c>
      <c r="Q1946" s="54" t="s">
        <v>56</v>
      </c>
      <c r="R1946" s="54" t="s">
        <v>56</v>
      </c>
      <c r="S1946" s="50">
        <v>1</v>
      </c>
      <c r="T1946" s="50">
        <v>2</v>
      </c>
      <c r="U1946" s="50">
        <v>0.03</v>
      </c>
      <c r="AV1946" s="54" t="s">
        <v>47</v>
      </c>
      <c r="AW1946" s="54" t="s">
        <v>10345</v>
      </c>
      <c r="AX1946" s="54" t="s">
        <v>47</v>
      </c>
      <c r="AY1946" s="54" t="s">
        <v>47</v>
      </c>
      <c r="AZ1946" s="54" t="s">
        <v>47</v>
      </c>
    </row>
    <row r="1947" spans="1:52" ht="30" customHeight="1">
      <c r="A1947" s="60" t="s">
        <v>1267</v>
      </c>
      <c r="B1947" s="60" t="s">
        <v>47</v>
      </c>
      <c r="C1947" s="60" t="s">
        <v>47</v>
      </c>
      <c r="D1947" s="61"/>
      <c r="E1947" s="62"/>
      <c r="F1947" s="63"/>
      <c r="G1947" s="62"/>
      <c r="H1947" s="63"/>
      <c r="I1947" s="62"/>
      <c r="J1947" s="63"/>
      <c r="K1947" s="62"/>
      <c r="L1947" s="63"/>
      <c r="M1947" s="60" t="s">
        <v>47</v>
      </c>
      <c r="N1947" s="54" t="s">
        <v>78</v>
      </c>
      <c r="O1947" s="54" t="s">
        <v>78</v>
      </c>
      <c r="P1947" s="54" t="s">
        <v>47</v>
      </c>
      <c r="Q1947" s="54" t="s">
        <v>47</v>
      </c>
      <c r="R1947" s="54" t="s">
        <v>47</v>
      </c>
      <c r="AV1947" s="54" t="s">
        <v>47</v>
      </c>
      <c r="AW1947" s="54" t="s">
        <v>47</v>
      </c>
      <c r="AX1947" s="54" t="s">
        <v>47</v>
      </c>
      <c r="AY1947" s="54" t="s">
        <v>47</v>
      </c>
      <c r="AZ1947" s="54" t="s">
        <v>47</v>
      </c>
    </row>
    <row r="1948" spans="1:52" ht="30" customHeight="1">
      <c r="A1948" s="61"/>
      <c r="B1948" s="61"/>
      <c r="C1948" s="61"/>
      <c r="D1948" s="61"/>
      <c r="E1948" s="62"/>
      <c r="F1948" s="63"/>
      <c r="G1948" s="62"/>
      <c r="H1948" s="63"/>
      <c r="I1948" s="62"/>
      <c r="J1948" s="63"/>
      <c r="K1948" s="62"/>
      <c r="L1948" s="63"/>
      <c r="M1948" s="61"/>
    </row>
    <row r="1949" spans="1:52" ht="30" customHeight="1">
      <c r="A1949" s="55" t="s">
        <v>2317</v>
      </c>
      <c r="B1949" s="56"/>
      <c r="C1949" s="56"/>
      <c r="D1949" s="56"/>
      <c r="E1949" s="57"/>
      <c r="F1949" s="58"/>
      <c r="G1949" s="57"/>
      <c r="H1949" s="58"/>
      <c r="I1949" s="57"/>
      <c r="J1949" s="58"/>
      <c r="K1949" s="57"/>
      <c r="L1949" s="58"/>
      <c r="M1949" s="59"/>
      <c r="N1949" s="54" t="s">
        <v>8916</v>
      </c>
    </row>
    <row r="1950" spans="1:52" ht="30" customHeight="1">
      <c r="A1950" s="60" t="s">
        <v>2315</v>
      </c>
      <c r="B1950" s="60" t="s">
        <v>1264</v>
      </c>
      <c r="C1950" s="60" t="s">
        <v>1265</v>
      </c>
      <c r="D1950" s="61">
        <v>0.56000000000000005</v>
      </c>
      <c r="E1950" s="62"/>
      <c r="F1950" s="63"/>
      <c r="G1950" s="62"/>
      <c r="H1950" s="63"/>
      <c r="I1950" s="62"/>
      <c r="J1950" s="63"/>
      <c r="K1950" s="62"/>
      <c r="L1950" s="63"/>
      <c r="M1950" s="60" t="s">
        <v>2316</v>
      </c>
      <c r="N1950" s="54" t="s">
        <v>8916</v>
      </c>
      <c r="O1950" s="54" t="s">
        <v>10342</v>
      </c>
      <c r="P1950" s="54" t="s">
        <v>56</v>
      </c>
      <c r="Q1950" s="54" t="s">
        <v>56</v>
      </c>
      <c r="R1950" s="54" t="s">
        <v>55</v>
      </c>
      <c r="V1950" s="50">
        <v>1</v>
      </c>
      <c r="AV1950" s="54" t="s">
        <v>47</v>
      </c>
      <c r="AW1950" s="54" t="s">
        <v>10346</v>
      </c>
      <c r="AX1950" s="54" t="s">
        <v>47</v>
      </c>
      <c r="AY1950" s="54" t="s">
        <v>47</v>
      </c>
      <c r="AZ1950" s="54" t="s">
        <v>47</v>
      </c>
    </row>
    <row r="1951" spans="1:52" ht="30" customHeight="1">
      <c r="A1951" s="60" t="s">
        <v>1366</v>
      </c>
      <c r="B1951" s="60" t="s">
        <v>1264</v>
      </c>
      <c r="C1951" s="60" t="s">
        <v>1265</v>
      </c>
      <c r="D1951" s="61">
        <v>0.13400000000000001</v>
      </c>
      <c r="E1951" s="62"/>
      <c r="F1951" s="63"/>
      <c r="G1951" s="62"/>
      <c r="H1951" s="63"/>
      <c r="I1951" s="62"/>
      <c r="J1951" s="63"/>
      <c r="K1951" s="62"/>
      <c r="L1951" s="63"/>
      <c r="M1951" s="60" t="s">
        <v>1415</v>
      </c>
      <c r="N1951" s="54" t="s">
        <v>8916</v>
      </c>
      <c r="O1951" s="54" t="s">
        <v>9071</v>
      </c>
      <c r="P1951" s="54" t="s">
        <v>56</v>
      </c>
      <c r="Q1951" s="54" t="s">
        <v>56</v>
      </c>
      <c r="R1951" s="54" t="s">
        <v>55</v>
      </c>
      <c r="V1951" s="50">
        <v>1</v>
      </c>
      <c r="AV1951" s="54" t="s">
        <v>47</v>
      </c>
      <c r="AW1951" s="54" t="s">
        <v>10347</v>
      </c>
      <c r="AX1951" s="54" t="s">
        <v>47</v>
      </c>
      <c r="AY1951" s="54" t="s">
        <v>47</v>
      </c>
      <c r="AZ1951" s="54" t="s">
        <v>47</v>
      </c>
    </row>
    <row r="1952" spans="1:52" ht="30" customHeight="1">
      <c r="A1952" s="60" t="s">
        <v>1367</v>
      </c>
      <c r="B1952" s="60" t="s">
        <v>1631</v>
      </c>
      <c r="C1952" s="60" t="s">
        <v>352</v>
      </c>
      <c r="D1952" s="61">
        <v>1</v>
      </c>
      <c r="E1952" s="62"/>
      <c r="F1952" s="63"/>
      <c r="G1952" s="62"/>
      <c r="H1952" s="63"/>
      <c r="I1952" s="62"/>
      <c r="J1952" s="63"/>
      <c r="K1952" s="62"/>
      <c r="L1952" s="63"/>
      <c r="M1952" s="60" t="s">
        <v>47</v>
      </c>
      <c r="N1952" s="54" t="s">
        <v>8916</v>
      </c>
      <c r="O1952" s="54" t="s">
        <v>8795</v>
      </c>
      <c r="P1952" s="54" t="s">
        <v>56</v>
      </c>
      <c r="Q1952" s="54" t="s">
        <v>56</v>
      </c>
      <c r="R1952" s="54" t="s">
        <v>56</v>
      </c>
      <c r="S1952" s="50">
        <v>1</v>
      </c>
      <c r="T1952" s="50">
        <v>2</v>
      </c>
      <c r="U1952" s="50">
        <v>0.03</v>
      </c>
      <c r="AV1952" s="54" t="s">
        <v>47</v>
      </c>
      <c r="AW1952" s="54" t="s">
        <v>10348</v>
      </c>
      <c r="AX1952" s="54" t="s">
        <v>47</v>
      </c>
      <c r="AY1952" s="54" t="s">
        <v>47</v>
      </c>
      <c r="AZ1952" s="54" t="s">
        <v>47</v>
      </c>
    </row>
    <row r="1953" spans="1:52" ht="30" customHeight="1">
      <c r="A1953" s="60" t="s">
        <v>1267</v>
      </c>
      <c r="B1953" s="60" t="s">
        <v>47</v>
      </c>
      <c r="C1953" s="60" t="s">
        <v>47</v>
      </c>
      <c r="D1953" s="61"/>
      <c r="E1953" s="62"/>
      <c r="F1953" s="63"/>
      <c r="G1953" s="62"/>
      <c r="H1953" s="63"/>
      <c r="I1953" s="62"/>
      <c r="J1953" s="63"/>
      <c r="K1953" s="62"/>
      <c r="L1953" s="63"/>
      <c r="M1953" s="60" t="s">
        <v>47</v>
      </c>
      <c r="N1953" s="54" t="s">
        <v>78</v>
      </c>
      <c r="O1953" s="54" t="s">
        <v>78</v>
      </c>
      <c r="P1953" s="54" t="s">
        <v>47</v>
      </c>
      <c r="Q1953" s="54" t="s">
        <v>47</v>
      </c>
      <c r="R1953" s="54" t="s">
        <v>47</v>
      </c>
      <c r="AV1953" s="54" t="s">
        <v>47</v>
      </c>
      <c r="AW1953" s="54" t="s">
        <v>47</v>
      </c>
      <c r="AX1953" s="54" t="s">
        <v>47</v>
      </c>
      <c r="AY1953" s="54" t="s">
        <v>47</v>
      </c>
      <c r="AZ1953" s="54" t="s">
        <v>47</v>
      </c>
    </row>
    <row r="1954" spans="1:52" ht="30" customHeight="1">
      <c r="A1954" s="61"/>
      <c r="B1954" s="61"/>
      <c r="C1954" s="61"/>
      <c r="D1954" s="61"/>
      <c r="E1954" s="62"/>
      <c r="F1954" s="63"/>
      <c r="G1954" s="62"/>
      <c r="H1954" s="63"/>
      <c r="I1954" s="62"/>
      <c r="J1954" s="63"/>
      <c r="K1954" s="62"/>
      <c r="L1954" s="63"/>
      <c r="M1954" s="61"/>
    </row>
    <row r="1955" spans="1:52" ht="30" customHeight="1">
      <c r="A1955" s="55" t="s">
        <v>2318</v>
      </c>
      <c r="B1955" s="56"/>
      <c r="C1955" s="56"/>
      <c r="D1955" s="56"/>
      <c r="E1955" s="57"/>
      <c r="F1955" s="58"/>
      <c r="G1955" s="57"/>
      <c r="H1955" s="58"/>
      <c r="I1955" s="57"/>
      <c r="J1955" s="58"/>
      <c r="K1955" s="57"/>
      <c r="L1955" s="58"/>
      <c r="M1955" s="59"/>
      <c r="N1955" s="54" t="s">
        <v>8917</v>
      </c>
    </row>
    <row r="1956" spans="1:52" ht="30" customHeight="1">
      <c r="A1956" s="60" t="s">
        <v>2315</v>
      </c>
      <c r="B1956" s="60" t="s">
        <v>1264</v>
      </c>
      <c r="C1956" s="60" t="s">
        <v>1265</v>
      </c>
      <c r="D1956" s="61">
        <v>0.313</v>
      </c>
      <c r="E1956" s="62"/>
      <c r="F1956" s="63"/>
      <c r="G1956" s="62"/>
      <c r="H1956" s="63"/>
      <c r="I1956" s="62"/>
      <c r="J1956" s="63"/>
      <c r="K1956" s="62"/>
      <c r="L1956" s="63"/>
      <c r="M1956" s="60" t="s">
        <v>2316</v>
      </c>
      <c r="N1956" s="54" t="s">
        <v>8917</v>
      </c>
      <c r="O1956" s="54" t="s">
        <v>10342</v>
      </c>
      <c r="P1956" s="54" t="s">
        <v>56</v>
      </c>
      <c r="Q1956" s="54" t="s">
        <v>56</v>
      </c>
      <c r="R1956" s="54" t="s">
        <v>55</v>
      </c>
      <c r="V1956" s="50">
        <v>1</v>
      </c>
      <c r="AV1956" s="54" t="s">
        <v>47</v>
      </c>
      <c r="AW1956" s="54" t="s">
        <v>10349</v>
      </c>
      <c r="AX1956" s="54" t="s">
        <v>47</v>
      </c>
      <c r="AY1956" s="54" t="s">
        <v>47</v>
      </c>
      <c r="AZ1956" s="54" t="s">
        <v>47</v>
      </c>
    </row>
    <row r="1957" spans="1:52" ht="30" customHeight="1">
      <c r="A1957" s="60" t="s">
        <v>1366</v>
      </c>
      <c r="B1957" s="60" t="s">
        <v>1264</v>
      </c>
      <c r="C1957" s="60" t="s">
        <v>1265</v>
      </c>
      <c r="D1957" s="61">
        <v>6.4000000000000001E-2</v>
      </c>
      <c r="E1957" s="62"/>
      <c r="F1957" s="63"/>
      <c r="G1957" s="62"/>
      <c r="H1957" s="63"/>
      <c r="I1957" s="62"/>
      <c r="J1957" s="63"/>
      <c r="K1957" s="62"/>
      <c r="L1957" s="63"/>
      <c r="M1957" s="60" t="s">
        <v>1415</v>
      </c>
      <c r="N1957" s="54" t="s">
        <v>8917</v>
      </c>
      <c r="O1957" s="54" t="s">
        <v>9071</v>
      </c>
      <c r="P1957" s="54" t="s">
        <v>56</v>
      </c>
      <c r="Q1957" s="54" t="s">
        <v>56</v>
      </c>
      <c r="R1957" s="54" t="s">
        <v>55</v>
      </c>
      <c r="V1957" s="50">
        <v>1</v>
      </c>
      <c r="AV1957" s="54" t="s">
        <v>47</v>
      </c>
      <c r="AW1957" s="54" t="s">
        <v>10350</v>
      </c>
      <c r="AX1957" s="54" t="s">
        <v>47</v>
      </c>
      <c r="AY1957" s="54" t="s">
        <v>47</v>
      </c>
      <c r="AZ1957" s="54" t="s">
        <v>47</v>
      </c>
    </row>
    <row r="1958" spans="1:52" ht="30" customHeight="1">
      <c r="A1958" s="60" t="s">
        <v>1367</v>
      </c>
      <c r="B1958" s="60" t="s">
        <v>1631</v>
      </c>
      <c r="C1958" s="60" t="s">
        <v>352</v>
      </c>
      <c r="D1958" s="61">
        <v>1</v>
      </c>
      <c r="E1958" s="62"/>
      <c r="F1958" s="63"/>
      <c r="G1958" s="62"/>
      <c r="H1958" s="63"/>
      <c r="I1958" s="62"/>
      <c r="J1958" s="63"/>
      <c r="K1958" s="62"/>
      <c r="L1958" s="63"/>
      <c r="M1958" s="60" t="s">
        <v>47</v>
      </c>
      <c r="N1958" s="54" t="s">
        <v>8917</v>
      </c>
      <c r="O1958" s="54" t="s">
        <v>8795</v>
      </c>
      <c r="P1958" s="54" t="s">
        <v>56</v>
      </c>
      <c r="Q1958" s="54" t="s">
        <v>56</v>
      </c>
      <c r="R1958" s="54" t="s">
        <v>56</v>
      </c>
      <c r="S1958" s="50">
        <v>1</v>
      </c>
      <c r="T1958" s="50">
        <v>2</v>
      </c>
      <c r="U1958" s="50">
        <v>0.03</v>
      </c>
      <c r="AV1958" s="54" t="s">
        <v>47</v>
      </c>
      <c r="AW1958" s="54" t="s">
        <v>10351</v>
      </c>
      <c r="AX1958" s="54" t="s">
        <v>47</v>
      </c>
      <c r="AY1958" s="54" t="s">
        <v>47</v>
      </c>
      <c r="AZ1958" s="54" t="s">
        <v>47</v>
      </c>
    </row>
    <row r="1959" spans="1:52" ht="30" customHeight="1">
      <c r="A1959" s="60" t="s">
        <v>1267</v>
      </c>
      <c r="B1959" s="60" t="s">
        <v>47</v>
      </c>
      <c r="C1959" s="60" t="s">
        <v>47</v>
      </c>
      <c r="D1959" s="61"/>
      <c r="E1959" s="62"/>
      <c r="F1959" s="63"/>
      <c r="G1959" s="62"/>
      <c r="H1959" s="63"/>
      <c r="I1959" s="62"/>
      <c r="J1959" s="63"/>
      <c r="K1959" s="62"/>
      <c r="L1959" s="63"/>
      <c r="M1959" s="60" t="s">
        <v>47</v>
      </c>
      <c r="N1959" s="54" t="s">
        <v>78</v>
      </c>
      <c r="O1959" s="54" t="s">
        <v>78</v>
      </c>
      <c r="P1959" s="54" t="s">
        <v>47</v>
      </c>
      <c r="Q1959" s="54" t="s">
        <v>47</v>
      </c>
      <c r="R1959" s="54" t="s">
        <v>47</v>
      </c>
      <c r="AV1959" s="54" t="s">
        <v>47</v>
      </c>
      <c r="AW1959" s="54" t="s">
        <v>47</v>
      </c>
      <c r="AX1959" s="54" t="s">
        <v>47</v>
      </c>
      <c r="AY1959" s="54" t="s">
        <v>47</v>
      </c>
      <c r="AZ1959" s="54" t="s">
        <v>47</v>
      </c>
    </row>
    <row r="1960" spans="1:52" ht="30" customHeight="1">
      <c r="A1960" s="61"/>
      <c r="B1960" s="61"/>
      <c r="C1960" s="61"/>
      <c r="D1960" s="61"/>
      <c r="E1960" s="62"/>
      <c r="F1960" s="63"/>
      <c r="G1960" s="62"/>
      <c r="H1960" s="63"/>
      <c r="I1960" s="62"/>
      <c r="J1960" s="63"/>
      <c r="K1960" s="62"/>
      <c r="L1960" s="63"/>
      <c r="M1960" s="61"/>
    </row>
    <row r="1961" spans="1:52" ht="30" customHeight="1">
      <c r="A1961" s="55" t="s">
        <v>2319</v>
      </c>
      <c r="B1961" s="56"/>
      <c r="C1961" s="56"/>
      <c r="D1961" s="56"/>
      <c r="E1961" s="57"/>
      <c r="F1961" s="58"/>
      <c r="G1961" s="57"/>
      <c r="H1961" s="58"/>
      <c r="I1961" s="57"/>
      <c r="J1961" s="58"/>
      <c r="K1961" s="57"/>
      <c r="L1961" s="58"/>
      <c r="M1961" s="59"/>
      <c r="N1961" s="54" t="s">
        <v>8918</v>
      </c>
    </row>
    <row r="1962" spans="1:52" ht="30" customHeight="1">
      <c r="A1962" s="60" t="s">
        <v>2315</v>
      </c>
      <c r="B1962" s="60" t="s">
        <v>1264</v>
      </c>
      <c r="C1962" s="60" t="s">
        <v>1265</v>
      </c>
      <c r="D1962" s="61">
        <v>0.43099999999999999</v>
      </c>
      <c r="E1962" s="62"/>
      <c r="F1962" s="63"/>
      <c r="G1962" s="62"/>
      <c r="H1962" s="63"/>
      <c r="I1962" s="62"/>
      <c r="J1962" s="63"/>
      <c r="K1962" s="62"/>
      <c r="L1962" s="63"/>
      <c r="M1962" s="60" t="s">
        <v>2316</v>
      </c>
      <c r="N1962" s="54" t="s">
        <v>8918</v>
      </c>
      <c r="O1962" s="54" t="s">
        <v>10342</v>
      </c>
      <c r="P1962" s="54" t="s">
        <v>56</v>
      </c>
      <c r="Q1962" s="54" t="s">
        <v>56</v>
      </c>
      <c r="R1962" s="54" t="s">
        <v>55</v>
      </c>
      <c r="V1962" s="50">
        <v>1</v>
      </c>
      <c r="AV1962" s="54" t="s">
        <v>47</v>
      </c>
      <c r="AW1962" s="54" t="s">
        <v>10352</v>
      </c>
      <c r="AX1962" s="54" t="s">
        <v>47</v>
      </c>
      <c r="AY1962" s="54" t="s">
        <v>47</v>
      </c>
      <c r="AZ1962" s="54" t="s">
        <v>47</v>
      </c>
    </row>
    <row r="1963" spans="1:52" ht="30" customHeight="1">
      <c r="A1963" s="60" t="s">
        <v>1366</v>
      </c>
      <c r="B1963" s="60" t="s">
        <v>1264</v>
      </c>
      <c r="C1963" s="60" t="s">
        <v>1265</v>
      </c>
      <c r="D1963" s="61">
        <v>8.7999999999999995E-2</v>
      </c>
      <c r="E1963" s="62"/>
      <c r="F1963" s="63"/>
      <c r="G1963" s="62"/>
      <c r="H1963" s="63"/>
      <c r="I1963" s="62"/>
      <c r="J1963" s="63"/>
      <c r="K1963" s="62"/>
      <c r="L1963" s="63"/>
      <c r="M1963" s="60" t="s">
        <v>1415</v>
      </c>
      <c r="N1963" s="54" t="s">
        <v>8918</v>
      </c>
      <c r="O1963" s="54" t="s">
        <v>9071</v>
      </c>
      <c r="P1963" s="54" t="s">
        <v>56</v>
      </c>
      <c r="Q1963" s="54" t="s">
        <v>56</v>
      </c>
      <c r="R1963" s="54" t="s">
        <v>55</v>
      </c>
      <c r="V1963" s="50">
        <v>1</v>
      </c>
      <c r="AV1963" s="54" t="s">
        <v>47</v>
      </c>
      <c r="AW1963" s="54" t="s">
        <v>10353</v>
      </c>
      <c r="AX1963" s="54" t="s">
        <v>47</v>
      </c>
      <c r="AY1963" s="54" t="s">
        <v>47</v>
      </c>
      <c r="AZ1963" s="54" t="s">
        <v>47</v>
      </c>
    </row>
    <row r="1964" spans="1:52" ht="30" customHeight="1">
      <c r="A1964" s="60" t="s">
        <v>1367</v>
      </c>
      <c r="B1964" s="60" t="s">
        <v>1631</v>
      </c>
      <c r="C1964" s="60" t="s">
        <v>352</v>
      </c>
      <c r="D1964" s="61">
        <v>1</v>
      </c>
      <c r="E1964" s="62"/>
      <c r="F1964" s="63"/>
      <c r="G1964" s="62"/>
      <c r="H1964" s="63"/>
      <c r="I1964" s="62"/>
      <c r="J1964" s="63"/>
      <c r="K1964" s="62"/>
      <c r="L1964" s="63"/>
      <c r="M1964" s="60" t="s">
        <v>47</v>
      </c>
      <c r="N1964" s="54" t="s">
        <v>8918</v>
      </c>
      <c r="O1964" s="54" t="s">
        <v>8795</v>
      </c>
      <c r="P1964" s="54" t="s">
        <v>56</v>
      </c>
      <c r="Q1964" s="54" t="s">
        <v>56</v>
      </c>
      <c r="R1964" s="54" t="s">
        <v>56</v>
      </c>
      <c r="S1964" s="50">
        <v>1</v>
      </c>
      <c r="T1964" s="50">
        <v>2</v>
      </c>
      <c r="U1964" s="50">
        <v>0.03</v>
      </c>
      <c r="AV1964" s="54" t="s">
        <v>47</v>
      </c>
      <c r="AW1964" s="54" t="s">
        <v>10354</v>
      </c>
      <c r="AX1964" s="54" t="s">
        <v>47</v>
      </c>
      <c r="AY1964" s="54" t="s">
        <v>47</v>
      </c>
      <c r="AZ1964" s="54" t="s">
        <v>47</v>
      </c>
    </row>
    <row r="1965" spans="1:52" ht="30" customHeight="1">
      <c r="A1965" s="60" t="s">
        <v>1267</v>
      </c>
      <c r="B1965" s="60" t="s">
        <v>47</v>
      </c>
      <c r="C1965" s="60" t="s">
        <v>47</v>
      </c>
      <c r="D1965" s="61"/>
      <c r="E1965" s="62"/>
      <c r="F1965" s="63"/>
      <c r="G1965" s="62"/>
      <c r="H1965" s="63"/>
      <c r="I1965" s="62"/>
      <c r="J1965" s="63"/>
      <c r="K1965" s="62"/>
      <c r="L1965" s="63"/>
      <c r="M1965" s="60" t="s">
        <v>47</v>
      </c>
      <c r="N1965" s="54" t="s">
        <v>78</v>
      </c>
      <c r="O1965" s="54" t="s">
        <v>78</v>
      </c>
      <c r="P1965" s="54" t="s">
        <v>47</v>
      </c>
      <c r="Q1965" s="54" t="s">
        <v>47</v>
      </c>
      <c r="R1965" s="54" t="s">
        <v>47</v>
      </c>
      <c r="AV1965" s="54" t="s">
        <v>47</v>
      </c>
      <c r="AW1965" s="54" t="s">
        <v>47</v>
      </c>
      <c r="AX1965" s="54" t="s">
        <v>47</v>
      </c>
      <c r="AY1965" s="54" t="s">
        <v>47</v>
      </c>
      <c r="AZ1965" s="54" t="s">
        <v>47</v>
      </c>
    </row>
    <row r="1966" spans="1:52" ht="30" customHeight="1">
      <c r="A1966" s="61"/>
      <c r="B1966" s="61"/>
      <c r="C1966" s="61"/>
      <c r="D1966" s="61"/>
      <c r="E1966" s="62"/>
      <c r="F1966" s="63"/>
      <c r="G1966" s="62"/>
      <c r="H1966" s="63"/>
      <c r="I1966" s="62"/>
      <c r="J1966" s="63"/>
      <c r="K1966" s="62"/>
      <c r="L1966" s="63"/>
      <c r="M1966" s="61"/>
    </row>
    <row r="1967" spans="1:52" ht="30" customHeight="1">
      <c r="A1967" s="55" t="s">
        <v>2320</v>
      </c>
      <c r="B1967" s="56"/>
      <c r="C1967" s="56"/>
      <c r="D1967" s="56"/>
      <c r="E1967" s="57"/>
      <c r="F1967" s="58"/>
      <c r="G1967" s="57"/>
      <c r="H1967" s="58"/>
      <c r="I1967" s="57"/>
      <c r="J1967" s="58"/>
      <c r="K1967" s="57"/>
      <c r="L1967" s="58"/>
      <c r="M1967" s="59"/>
      <c r="N1967" s="54" t="s">
        <v>8919</v>
      </c>
    </row>
    <row r="1968" spans="1:52" ht="30" customHeight="1">
      <c r="A1968" s="60" t="s">
        <v>2315</v>
      </c>
      <c r="B1968" s="60" t="s">
        <v>1264</v>
      </c>
      <c r="C1968" s="60" t="s">
        <v>1265</v>
      </c>
      <c r="D1968" s="61">
        <v>0.20799999999999999</v>
      </c>
      <c r="E1968" s="62"/>
      <c r="F1968" s="63"/>
      <c r="G1968" s="62"/>
      <c r="H1968" s="63"/>
      <c r="I1968" s="62"/>
      <c r="J1968" s="63"/>
      <c r="K1968" s="62"/>
      <c r="L1968" s="63"/>
      <c r="M1968" s="60" t="s">
        <v>2316</v>
      </c>
      <c r="N1968" s="54" t="s">
        <v>8919</v>
      </c>
      <c r="O1968" s="54" t="s">
        <v>10342</v>
      </c>
      <c r="P1968" s="54" t="s">
        <v>56</v>
      </c>
      <c r="Q1968" s="54" t="s">
        <v>56</v>
      </c>
      <c r="R1968" s="54" t="s">
        <v>55</v>
      </c>
      <c r="V1968" s="50">
        <v>1</v>
      </c>
      <c r="AV1968" s="54" t="s">
        <v>47</v>
      </c>
      <c r="AW1968" s="54" t="s">
        <v>10355</v>
      </c>
      <c r="AX1968" s="54" t="s">
        <v>47</v>
      </c>
      <c r="AY1968" s="54" t="s">
        <v>47</v>
      </c>
      <c r="AZ1968" s="54" t="s">
        <v>47</v>
      </c>
    </row>
    <row r="1969" spans="1:52" ht="30" customHeight="1">
      <c r="A1969" s="60" t="s">
        <v>1366</v>
      </c>
      <c r="B1969" s="60" t="s">
        <v>1264</v>
      </c>
      <c r="C1969" s="60" t="s">
        <v>1265</v>
      </c>
      <c r="D1969" s="61">
        <v>4.7E-2</v>
      </c>
      <c r="E1969" s="62"/>
      <c r="F1969" s="63"/>
      <c r="G1969" s="62"/>
      <c r="H1969" s="63"/>
      <c r="I1969" s="62"/>
      <c r="J1969" s="63"/>
      <c r="K1969" s="62"/>
      <c r="L1969" s="63"/>
      <c r="M1969" s="60" t="s">
        <v>1415</v>
      </c>
      <c r="N1969" s="54" t="s">
        <v>8919</v>
      </c>
      <c r="O1969" s="54" t="s">
        <v>9071</v>
      </c>
      <c r="P1969" s="54" t="s">
        <v>56</v>
      </c>
      <c r="Q1969" s="54" t="s">
        <v>56</v>
      </c>
      <c r="R1969" s="54" t="s">
        <v>55</v>
      </c>
      <c r="V1969" s="50">
        <v>1</v>
      </c>
      <c r="AV1969" s="54" t="s">
        <v>47</v>
      </c>
      <c r="AW1969" s="54" t="s">
        <v>10356</v>
      </c>
      <c r="AX1969" s="54" t="s">
        <v>47</v>
      </c>
      <c r="AY1969" s="54" t="s">
        <v>47</v>
      </c>
      <c r="AZ1969" s="54" t="s">
        <v>47</v>
      </c>
    </row>
    <row r="1970" spans="1:52" ht="30" customHeight="1">
      <c r="A1970" s="60" t="s">
        <v>1367</v>
      </c>
      <c r="B1970" s="60" t="s">
        <v>1368</v>
      </c>
      <c r="C1970" s="60" t="s">
        <v>352</v>
      </c>
      <c r="D1970" s="61">
        <v>1</v>
      </c>
      <c r="E1970" s="62"/>
      <c r="F1970" s="63"/>
      <c r="G1970" s="62"/>
      <c r="H1970" s="63"/>
      <c r="I1970" s="62"/>
      <c r="J1970" s="63"/>
      <c r="K1970" s="62"/>
      <c r="L1970" s="63"/>
      <c r="M1970" s="60" t="s">
        <v>47</v>
      </c>
      <c r="N1970" s="54" t="s">
        <v>8919</v>
      </c>
      <c r="O1970" s="54" t="s">
        <v>8795</v>
      </c>
      <c r="P1970" s="54" t="s">
        <v>56</v>
      </c>
      <c r="Q1970" s="54" t="s">
        <v>56</v>
      </c>
      <c r="R1970" s="54" t="s">
        <v>56</v>
      </c>
      <c r="S1970" s="50">
        <v>1</v>
      </c>
      <c r="T1970" s="50">
        <v>2</v>
      </c>
      <c r="U1970" s="50">
        <v>0.02</v>
      </c>
      <c r="AV1970" s="54" t="s">
        <v>47</v>
      </c>
      <c r="AW1970" s="54" t="s">
        <v>10357</v>
      </c>
      <c r="AX1970" s="54" t="s">
        <v>47</v>
      </c>
      <c r="AY1970" s="54" t="s">
        <v>47</v>
      </c>
      <c r="AZ1970" s="54" t="s">
        <v>47</v>
      </c>
    </row>
    <row r="1971" spans="1:52" ht="30" customHeight="1">
      <c r="A1971" s="60" t="s">
        <v>1267</v>
      </c>
      <c r="B1971" s="60" t="s">
        <v>47</v>
      </c>
      <c r="C1971" s="60" t="s">
        <v>47</v>
      </c>
      <c r="D1971" s="61"/>
      <c r="E1971" s="62"/>
      <c r="F1971" s="63"/>
      <c r="G1971" s="62"/>
      <c r="H1971" s="63"/>
      <c r="I1971" s="62"/>
      <c r="J1971" s="63"/>
      <c r="K1971" s="62"/>
      <c r="L1971" s="63"/>
      <c r="M1971" s="60" t="s">
        <v>47</v>
      </c>
      <c r="N1971" s="54" t="s">
        <v>78</v>
      </c>
      <c r="O1971" s="54" t="s">
        <v>78</v>
      </c>
      <c r="P1971" s="54" t="s">
        <v>47</v>
      </c>
      <c r="Q1971" s="54" t="s">
        <v>47</v>
      </c>
      <c r="R1971" s="54" t="s">
        <v>47</v>
      </c>
      <c r="AV1971" s="54" t="s">
        <v>47</v>
      </c>
      <c r="AW1971" s="54" t="s">
        <v>47</v>
      </c>
      <c r="AX1971" s="54" t="s">
        <v>47</v>
      </c>
      <c r="AY1971" s="54" t="s">
        <v>47</v>
      </c>
      <c r="AZ1971" s="54" t="s">
        <v>47</v>
      </c>
    </row>
    <row r="1972" spans="1:52" ht="30" customHeight="1">
      <c r="A1972" s="61"/>
      <c r="B1972" s="61"/>
      <c r="C1972" s="61"/>
      <c r="D1972" s="61"/>
      <c r="E1972" s="62"/>
      <c r="F1972" s="63"/>
      <c r="G1972" s="62"/>
      <c r="H1972" s="63"/>
      <c r="I1972" s="62"/>
      <c r="J1972" s="63"/>
      <c r="K1972" s="62"/>
      <c r="L1972" s="63"/>
      <c r="M1972" s="61"/>
    </row>
    <row r="1973" spans="1:52" ht="30" customHeight="1">
      <c r="A1973" s="55" t="s">
        <v>2321</v>
      </c>
      <c r="B1973" s="56"/>
      <c r="C1973" s="56"/>
      <c r="D1973" s="56"/>
      <c r="E1973" s="57"/>
      <c r="F1973" s="58"/>
      <c r="G1973" s="57"/>
      <c r="H1973" s="58"/>
      <c r="I1973" s="57"/>
      <c r="J1973" s="58"/>
      <c r="K1973" s="57"/>
      <c r="L1973" s="58"/>
      <c r="M1973" s="59"/>
      <c r="N1973" s="54" t="s">
        <v>8920</v>
      </c>
    </row>
    <row r="1974" spans="1:52" ht="30" customHeight="1">
      <c r="A1974" s="60" t="s">
        <v>2315</v>
      </c>
      <c r="B1974" s="60" t="s">
        <v>1264</v>
      </c>
      <c r="C1974" s="60" t="s">
        <v>1265</v>
      </c>
      <c r="D1974" s="61">
        <v>0.28299999999999997</v>
      </c>
      <c r="E1974" s="62"/>
      <c r="F1974" s="63"/>
      <c r="G1974" s="62"/>
      <c r="H1974" s="63"/>
      <c r="I1974" s="62"/>
      <c r="J1974" s="63"/>
      <c r="K1974" s="62"/>
      <c r="L1974" s="63"/>
      <c r="M1974" s="60" t="s">
        <v>2316</v>
      </c>
      <c r="N1974" s="54" t="s">
        <v>8920</v>
      </c>
      <c r="O1974" s="54" t="s">
        <v>10342</v>
      </c>
      <c r="P1974" s="54" t="s">
        <v>56</v>
      </c>
      <c r="Q1974" s="54" t="s">
        <v>56</v>
      </c>
      <c r="R1974" s="54" t="s">
        <v>55</v>
      </c>
      <c r="V1974" s="50">
        <v>1</v>
      </c>
      <c r="AV1974" s="54" t="s">
        <v>47</v>
      </c>
      <c r="AW1974" s="54" t="s">
        <v>10358</v>
      </c>
      <c r="AX1974" s="54" t="s">
        <v>47</v>
      </c>
      <c r="AY1974" s="54" t="s">
        <v>47</v>
      </c>
      <c r="AZ1974" s="54" t="s">
        <v>47</v>
      </c>
    </row>
    <row r="1975" spans="1:52" ht="30" customHeight="1">
      <c r="A1975" s="60" t="s">
        <v>1366</v>
      </c>
      <c r="B1975" s="60" t="s">
        <v>1264</v>
      </c>
      <c r="C1975" s="60" t="s">
        <v>1265</v>
      </c>
      <c r="D1975" s="61">
        <v>6.3E-2</v>
      </c>
      <c r="E1975" s="62"/>
      <c r="F1975" s="63"/>
      <c r="G1975" s="62"/>
      <c r="H1975" s="63"/>
      <c r="I1975" s="62"/>
      <c r="J1975" s="63"/>
      <c r="K1975" s="62"/>
      <c r="L1975" s="63"/>
      <c r="M1975" s="60" t="s">
        <v>1415</v>
      </c>
      <c r="N1975" s="54" t="s">
        <v>8920</v>
      </c>
      <c r="O1975" s="54" t="s">
        <v>9071</v>
      </c>
      <c r="P1975" s="54" t="s">
        <v>56</v>
      </c>
      <c r="Q1975" s="54" t="s">
        <v>56</v>
      </c>
      <c r="R1975" s="54" t="s">
        <v>55</v>
      </c>
      <c r="V1975" s="50">
        <v>1</v>
      </c>
      <c r="AV1975" s="54" t="s">
        <v>47</v>
      </c>
      <c r="AW1975" s="54" t="s">
        <v>10359</v>
      </c>
      <c r="AX1975" s="54" t="s">
        <v>47</v>
      </c>
      <c r="AY1975" s="54" t="s">
        <v>47</v>
      </c>
      <c r="AZ1975" s="54" t="s">
        <v>47</v>
      </c>
    </row>
    <row r="1976" spans="1:52" ht="30" customHeight="1">
      <c r="A1976" s="60" t="s">
        <v>1367</v>
      </c>
      <c r="B1976" s="60" t="s">
        <v>1368</v>
      </c>
      <c r="C1976" s="60" t="s">
        <v>352</v>
      </c>
      <c r="D1976" s="61">
        <v>1</v>
      </c>
      <c r="E1976" s="62"/>
      <c r="F1976" s="63"/>
      <c r="G1976" s="62"/>
      <c r="H1976" s="63"/>
      <c r="I1976" s="62"/>
      <c r="J1976" s="63"/>
      <c r="K1976" s="62"/>
      <c r="L1976" s="63"/>
      <c r="M1976" s="60" t="s">
        <v>47</v>
      </c>
      <c r="N1976" s="54" t="s">
        <v>8920</v>
      </c>
      <c r="O1976" s="54" t="s">
        <v>8795</v>
      </c>
      <c r="P1976" s="54" t="s">
        <v>56</v>
      </c>
      <c r="Q1976" s="54" t="s">
        <v>56</v>
      </c>
      <c r="R1976" s="54" t="s">
        <v>56</v>
      </c>
      <c r="S1976" s="50">
        <v>1</v>
      </c>
      <c r="T1976" s="50">
        <v>2</v>
      </c>
      <c r="U1976" s="50">
        <v>0.02</v>
      </c>
      <c r="AV1976" s="54" t="s">
        <v>47</v>
      </c>
      <c r="AW1976" s="54" t="s">
        <v>10360</v>
      </c>
      <c r="AX1976" s="54" t="s">
        <v>47</v>
      </c>
      <c r="AY1976" s="54" t="s">
        <v>47</v>
      </c>
      <c r="AZ1976" s="54" t="s">
        <v>47</v>
      </c>
    </row>
    <row r="1977" spans="1:52" ht="30" customHeight="1">
      <c r="A1977" s="60" t="s">
        <v>1267</v>
      </c>
      <c r="B1977" s="60" t="s">
        <v>47</v>
      </c>
      <c r="C1977" s="60" t="s">
        <v>47</v>
      </c>
      <c r="D1977" s="61"/>
      <c r="E1977" s="62"/>
      <c r="F1977" s="63"/>
      <c r="G1977" s="62"/>
      <c r="H1977" s="63"/>
      <c r="I1977" s="62"/>
      <c r="J1977" s="63"/>
      <c r="K1977" s="62"/>
      <c r="L1977" s="63"/>
      <c r="M1977" s="60" t="s">
        <v>47</v>
      </c>
      <c r="N1977" s="54" t="s">
        <v>78</v>
      </c>
      <c r="O1977" s="54" t="s">
        <v>78</v>
      </c>
      <c r="P1977" s="54" t="s">
        <v>47</v>
      </c>
      <c r="Q1977" s="54" t="s">
        <v>47</v>
      </c>
      <c r="R1977" s="54" t="s">
        <v>47</v>
      </c>
      <c r="AV1977" s="54" t="s">
        <v>47</v>
      </c>
      <c r="AW1977" s="54" t="s">
        <v>47</v>
      </c>
      <c r="AX1977" s="54" t="s">
        <v>47</v>
      </c>
      <c r="AY1977" s="54" t="s">
        <v>47</v>
      </c>
      <c r="AZ1977" s="54" t="s">
        <v>47</v>
      </c>
    </row>
    <row r="1978" spans="1:52" ht="30" customHeight="1">
      <c r="A1978" s="61"/>
      <c r="B1978" s="61"/>
      <c r="C1978" s="61"/>
      <c r="D1978" s="61"/>
      <c r="E1978" s="62"/>
      <c r="F1978" s="63"/>
      <c r="G1978" s="62"/>
      <c r="H1978" s="63"/>
      <c r="I1978" s="62"/>
      <c r="J1978" s="63"/>
      <c r="K1978" s="62"/>
      <c r="L1978" s="63"/>
      <c r="M1978" s="61"/>
    </row>
    <row r="1979" spans="1:52" ht="30" customHeight="1">
      <c r="A1979" s="55" t="s">
        <v>2322</v>
      </c>
      <c r="B1979" s="56"/>
      <c r="C1979" s="56"/>
      <c r="D1979" s="56"/>
      <c r="E1979" s="57"/>
      <c r="F1979" s="58"/>
      <c r="G1979" s="57"/>
      <c r="H1979" s="58"/>
      <c r="I1979" s="57"/>
      <c r="J1979" s="58"/>
      <c r="K1979" s="57"/>
      <c r="L1979" s="58"/>
      <c r="M1979" s="59"/>
      <c r="N1979" s="54" t="s">
        <v>8434</v>
      </c>
    </row>
    <row r="1980" spans="1:52" ht="30" customHeight="1">
      <c r="A1980" s="60" t="s">
        <v>1742</v>
      </c>
      <c r="B1980" s="60" t="s">
        <v>1264</v>
      </c>
      <c r="C1980" s="60" t="s">
        <v>1265</v>
      </c>
      <c r="D1980" s="61">
        <v>1.4E-2</v>
      </c>
      <c r="E1980" s="62"/>
      <c r="F1980" s="63"/>
      <c r="G1980" s="62"/>
      <c r="H1980" s="63"/>
      <c r="I1980" s="62"/>
      <c r="J1980" s="63"/>
      <c r="K1980" s="62"/>
      <c r="L1980" s="63"/>
      <c r="M1980" s="60" t="s">
        <v>1743</v>
      </c>
      <c r="N1980" s="54" t="s">
        <v>8434</v>
      </c>
      <c r="O1980" s="54" t="s">
        <v>9586</v>
      </c>
      <c r="P1980" s="54" t="s">
        <v>56</v>
      </c>
      <c r="Q1980" s="54" t="s">
        <v>56</v>
      </c>
      <c r="R1980" s="54" t="s">
        <v>55</v>
      </c>
      <c r="V1980" s="50">
        <v>1</v>
      </c>
      <c r="AV1980" s="54" t="s">
        <v>47</v>
      </c>
      <c r="AW1980" s="54" t="s">
        <v>10361</v>
      </c>
      <c r="AX1980" s="54" t="s">
        <v>47</v>
      </c>
      <c r="AY1980" s="54" t="s">
        <v>47</v>
      </c>
      <c r="AZ1980" s="54" t="s">
        <v>47</v>
      </c>
    </row>
    <row r="1981" spans="1:52" ht="30" customHeight="1">
      <c r="A1981" s="60" t="s">
        <v>1366</v>
      </c>
      <c r="B1981" s="60" t="s">
        <v>1264</v>
      </c>
      <c r="C1981" s="60" t="s">
        <v>1265</v>
      </c>
      <c r="D1981" s="61">
        <v>4.0000000000000001E-3</v>
      </c>
      <c r="E1981" s="62"/>
      <c r="F1981" s="63"/>
      <c r="G1981" s="62"/>
      <c r="H1981" s="63"/>
      <c r="I1981" s="62"/>
      <c r="J1981" s="63"/>
      <c r="K1981" s="62"/>
      <c r="L1981" s="63"/>
      <c r="M1981" s="60" t="s">
        <v>1415</v>
      </c>
      <c r="N1981" s="54" t="s">
        <v>8434</v>
      </c>
      <c r="O1981" s="54" t="s">
        <v>9071</v>
      </c>
      <c r="P1981" s="54" t="s">
        <v>56</v>
      </c>
      <c r="Q1981" s="54" t="s">
        <v>56</v>
      </c>
      <c r="R1981" s="54" t="s">
        <v>55</v>
      </c>
      <c r="V1981" s="50">
        <v>1</v>
      </c>
      <c r="AV1981" s="54" t="s">
        <v>47</v>
      </c>
      <c r="AW1981" s="54" t="s">
        <v>10362</v>
      </c>
      <c r="AX1981" s="54" t="s">
        <v>47</v>
      </c>
      <c r="AY1981" s="54" t="s">
        <v>47</v>
      </c>
      <c r="AZ1981" s="54" t="s">
        <v>47</v>
      </c>
    </row>
    <row r="1982" spans="1:52" ht="30" customHeight="1">
      <c r="A1982" s="60" t="s">
        <v>1367</v>
      </c>
      <c r="B1982" s="60" t="s">
        <v>1368</v>
      </c>
      <c r="C1982" s="60" t="s">
        <v>352</v>
      </c>
      <c r="D1982" s="61">
        <v>1</v>
      </c>
      <c r="E1982" s="62"/>
      <c r="F1982" s="63"/>
      <c r="G1982" s="62"/>
      <c r="H1982" s="63"/>
      <c r="I1982" s="62"/>
      <c r="J1982" s="63"/>
      <c r="K1982" s="62"/>
      <c r="L1982" s="63"/>
      <c r="M1982" s="60" t="s">
        <v>47</v>
      </c>
      <c r="N1982" s="54" t="s">
        <v>8434</v>
      </c>
      <c r="O1982" s="54" t="s">
        <v>8795</v>
      </c>
      <c r="P1982" s="54" t="s">
        <v>56</v>
      </c>
      <c r="Q1982" s="54" t="s">
        <v>56</v>
      </c>
      <c r="R1982" s="54" t="s">
        <v>56</v>
      </c>
      <c r="S1982" s="50">
        <v>1</v>
      </c>
      <c r="T1982" s="50">
        <v>2</v>
      </c>
      <c r="U1982" s="50">
        <v>0.02</v>
      </c>
      <c r="AV1982" s="54" t="s">
        <v>47</v>
      </c>
      <c r="AW1982" s="54" t="s">
        <v>10363</v>
      </c>
      <c r="AX1982" s="54" t="s">
        <v>47</v>
      </c>
      <c r="AY1982" s="54" t="s">
        <v>47</v>
      </c>
      <c r="AZ1982" s="54" t="s">
        <v>47</v>
      </c>
    </row>
    <row r="1983" spans="1:52" ht="30" customHeight="1">
      <c r="A1983" s="60" t="s">
        <v>1208</v>
      </c>
      <c r="B1983" s="60" t="s">
        <v>1738</v>
      </c>
      <c r="C1983" s="60" t="s">
        <v>1410</v>
      </c>
      <c r="D1983" s="61">
        <v>2.73</v>
      </c>
      <c r="E1983" s="62"/>
      <c r="F1983" s="63"/>
      <c r="G1983" s="62"/>
      <c r="H1983" s="63"/>
      <c r="I1983" s="62"/>
      <c r="J1983" s="63"/>
      <c r="K1983" s="62"/>
      <c r="L1983" s="63"/>
      <c r="M1983" s="60" t="s">
        <v>1739</v>
      </c>
      <c r="N1983" s="54" t="s">
        <v>8434</v>
      </c>
      <c r="O1983" s="54" t="s">
        <v>9582</v>
      </c>
      <c r="P1983" s="54" t="s">
        <v>56</v>
      </c>
      <c r="Q1983" s="54" t="s">
        <v>56</v>
      </c>
      <c r="R1983" s="54" t="s">
        <v>55</v>
      </c>
      <c r="AV1983" s="54" t="s">
        <v>47</v>
      </c>
      <c r="AW1983" s="54" t="s">
        <v>10364</v>
      </c>
      <c r="AX1983" s="54" t="s">
        <v>47</v>
      </c>
      <c r="AY1983" s="54" t="s">
        <v>47</v>
      </c>
      <c r="AZ1983" s="54" t="s">
        <v>47</v>
      </c>
    </row>
    <row r="1984" spans="1:52" ht="30" customHeight="1">
      <c r="A1984" s="60" t="s">
        <v>1037</v>
      </c>
      <c r="B1984" s="60" t="s">
        <v>1740</v>
      </c>
      <c r="C1984" s="60" t="s">
        <v>168</v>
      </c>
      <c r="D1984" s="61">
        <v>6.0000000000000001E-3</v>
      </c>
      <c r="E1984" s="62"/>
      <c r="F1984" s="63"/>
      <c r="G1984" s="62"/>
      <c r="H1984" s="63"/>
      <c r="I1984" s="62"/>
      <c r="J1984" s="63"/>
      <c r="K1984" s="62"/>
      <c r="L1984" s="63"/>
      <c r="M1984" s="60" t="s">
        <v>1741</v>
      </c>
      <c r="N1984" s="54" t="s">
        <v>8434</v>
      </c>
      <c r="O1984" s="54" t="s">
        <v>9584</v>
      </c>
      <c r="P1984" s="54" t="s">
        <v>56</v>
      </c>
      <c r="Q1984" s="54" t="s">
        <v>56</v>
      </c>
      <c r="R1984" s="54" t="s">
        <v>55</v>
      </c>
      <c r="AV1984" s="54" t="s">
        <v>47</v>
      </c>
      <c r="AW1984" s="54" t="s">
        <v>10365</v>
      </c>
      <c r="AX1984" s="54" t="s">
        <v>47</v>
      </c>
      <c r="AY1984" s="54" t="s">
        <v>47</v>
      </c>
      <c r="AZ1984" s="54" t="s">
        <v>47</v>
      </c>
    </row>
    <row r="1985" spans="1:52" ht="30" customHeight="1">
      <c r="A1985" s="60" t="s">
        <v>1267</v>
      </c>
      <c r="B1985" s="60" t="s">
        <v>47</v>
      </c>
      <c r="C1985" s="60" t="s">
        <v>47</v>
      </c>
      <c r="D1985" s="61"/>
      <c r="E1985" s="62"/>
      <c r="F1985" s="63"/>
      <c r="G1985" s="62"/>
      <c r="H1985" s="63"/>
      <c r="I1985" s="62"/>
      <c r="J1985" s="63"/>
      <c r="K1985" s="62"/>
      <c r="L1985" s="63"/>
      <c r="M1985" s="60" t="s">
        <v>47</v>
      </c>
      <c r="N1985" s="54" t="s">
        <v>78</v>
      </c>
      <c r="O1985" s="54" t="s">
        <v>78</v>
      </c>
      <c r="P1985" s="54" t="s">
        <v>47</v>
      </c>
      <c r="Q1985" s="54" t="s">
        <v>47</v>
      </c>
      <c r="R1985" s="54" t="s">
        <v>47</v>
      </c>
      <c r="AV1985" s="54" t="s">
        <v>47</v>
      </c>
      <c r="AW1985" s="54" t="s">
        <v>47</v>
      </c>
      <c r="AX1985" s="54" t="s">
        <v>47</v>
      </c>
      <c r="AY1985" s="54" t="s">
        <v>47</v>
      </c>
      <c r="AZ1985" s="54" t="s">
        <v>47</v>
      </c>
    </row>
    <row r="1986" spans="1:52" ht="30" customHeight="1">
      <c r="A1986" s="61"/>
      <c r="B1986" s="61"/>
      <c r="C1986" s="61"/>
      <c r="D1986" s="61"/>
      <c r="E1986" s="62"/>
      <c r="F1986" s="63"/>
      <c r="G1986" s="62"/>
      <c r="H1986" s="63"/>
      <c r="I1986" s="62"/>
      <c r="J1986" s="63"/>
      <c r="K1986" s="62"/>
      <c r="L1986" s="63"/>
      <c r="M1986" s="61"/>
    </row>
    <row r="1987" spans="1:52" ht="30" customHeight="1">
      <c r="A1987" s="55" t="s">
        <v>2323</v>
      </c>
      <c r="B1987" s="56"/>
      <c r="C1987" s="56"/>
      <c r="D1987" s="56"/>
      <c r="E1987" s="57"/>
      <c r="F1987" s="58"/>
      <c r="G1987" s="57"/>
      <c r="H1987" s="58"/>
      <c r="I1987" s="57"/>
      <c r="J1987" s="58"/>
      <c r="K1987" s="57"/>
      <c r="L1987" s="58"/>
      <c r="M1987" s="59"/>
      <c r="N1987" s="54" t="s">
        <v>8436</v>
      </c>
    </row>
    <row r="1988" spans="1:52" ht="30" customHeight="1">
      <c r="A1988" s="60" t="s">
        <v>1742</v>
      </c>
      <c r="B1988" s="60" t="s">
        <v>1264</v>
      </c>
      <c r="C1988" s="60" t="s">
        <v>1265</v>
      </c>
      <c r="D1988" s="61">
        <v>1.4E-2</v>
      </c>
      <c r="E1988" s="62"/>
      <c r="F1988" s="63"/>
      <c r="G1988" s="62"/>
      <c r="H1988" s="63"/>
      <c r="I1988" s="62"/>
      <c r="J1988" s="63"/>
      <c r="K1988" s="62"/>
      <c r="L1988" s="63"/>
      <c r="M1988" s="60" t="s">
        <v>1743</v>
      </c>
      <c r="N1988" s="54" t="s">
        <v>8436</v>
      </c>
      <c r="O1988" s="54" t="s">
        <v>9586</v>
      </c>
      <c r="P1988" s="54" t="s">
        <v>56</v>
      </c>
      <c r="Q1988" s="54" t="s">
        <v>56</v>
      </c>
      <c r="R1988" s="54" t="s">
        <v>55</v>
      </c>
      <c r="V1988" s="50">
        <v>1</v>
      </c>
      <c r="AV1988" s="54" t="s">
        <v>47</v>
      </c>
      <c r="AW1988" s="54" t="s">
        <v>10366</v>
      </c>
      <c r="AX1988" s="54" t="s">
        <v>47</v>
      </c>
      <c r="AY1988" s="54" t="s">
        <v>47</v>
      </c>
      <c r="AZ1988" s="54" t="s">
        <v>47</v>
      </c>
    </row>
    <row r="1989" spans="1:52" ht="30" customHeight="1">
      <c r="A1989" s="60" t="s">
        <v>1366</v>
      </c>
      <c r="B1989" s="60" t="s">
        <v>1264</v>
      </c>
      <c r="C1989" s="60" t="s">
        <v>1265</v>
      </c>
      <c r="D1989" s="61">
        <v>4.0000000000000001E-3</v>
      </c>
      <c r="E1989" s="62"/>
      <c r="F1989" s="63"/>
      <c r="G1989" s="62"/>
      <c r="H1989" s="63"/>
      <c r="I1989" s="62"/>
      <c r="J1989" s="63"/>
      <c r="K1989" s="62"/>
      <c r="L1989" s="63"/>
      <c r="M1989" s="60" t="s">
        <v>1415</v>
      </c>
      <c r="N1989" s="54" t="s">
        <v>8436</v>
      </c>
      <c r="O1989" s="54" t="s">
        <v>9071</v>
      </c>
      <c r="P1989" s="54" t="s">
        <v>56</v>
      </c>
      <c r="Q1989" s="54" t="s">
        <v>56</v>
      </c>
      <c r="R1989" s="54" t="s">
        <v>55</v>
      </c>
      <c r="V1989" s="50">
        <v>1</v>
      </c>
      <c r="AV1989" s="54" t="s">
        <v>47</v>
      </c>
      <c r="AW1989" s="54" t="s">
        <v>10367</v>
      </c>
      <c r="AX1989" s="54" t="s">
        <v>47</v>
      </c>
      <c r="AY1989" s="54" t="s">
        <v>47</v>
      </c>
      <c r="AZ1989" s="54" t="s">
        <v>47</v>
      </c>
    </row>
    <row r="1990" spans="1:52" ht="30" customHeight="1">
      <c r="A1990" s="60" t="s">
        <v>1367</v>
      </c>
      <c r="B1990" s="60" t="s">
        <v>1368</v>
      </c>
      <c r="C1990" s="60" t="s">
        <v>352</v>
      </c>
      <c r="D1990" s="61">
        <v>1</v>
      </c>
      <c r="E1990" s="62"/>
      <c r="F1990" s="63"/>
      <c r="G1990" s="62"/>
      <c r="H1990" s="63"/>
      <c r="I1990" s="62"/>
      <c r="J1990" s="63"/>
      <c r="K1990" s="62"/>
      <c r="L1990" s="63"/>
      <c r="M1990" s="60" t="s">
        <v>47</v>
      </c>
      <c r="N1990" s="54" t="s">
        <v>8436</v>
      </c>
      <c r="O1990" s="54" t="s">
        <v>8795</v>
      </c>
      <c r="P1990" s="54" t="s">
        <v>56</v>
      </c>
      <c r="Q1990" s="54" t="s">
        <v>56</v>
      </c>
      <c r="R1990" s="54" t="s">
        <v>56</v>
      </c>
      <c r="S1990" s="50">
        <v>1</v>
      </c>
      <c r="T1990" s="50">
        <v>2</v>
      </c>
      <c r="U1990" s="50">
        <v>0.02</v>
      </c>
      <c r="AV1990" s="54" t="s">
        <v>47</v>
      </c>
      <c r="AW1990" s="54" t="s">
        <v>10368</v>
      </c>
      <c r="AX1990" s="54" t="s">
        <v>47</v>
      </c>
      <c r="AY1990" s="54" t="s">
        <v>47</v>
      </c>
      <c r="AZ1990" s="54" t="s">
        <v>47</v>
      </c>
    </row>
    <row r="1991" spans="1:52" ht="30" customHeight="1">
      <c r="A1991" s="60" t="s">
        <v>1208</v>
      </c>
      <c r="B1991" s="60" t="s">
        <v>1738</v>
      </c>
      <c r="C1991" s="60" t="s">
        <v>1410</v>
      </c>
      <c r="D1991" s="61">
        <v>2.73</v>
      </c>
      <c r="E1991" s="62"/>
      <c r="F1991" s="63"/>
      <c r="G1991" s="62"/>
      <c r="H1991" s="63"/>
      <c r="I1991" s="62"/>
      <c r="J1991" s="63"/>
      <c r="K1991" s="62"/>
      <c r="L1991" s="63"/>
      <c r="M1991" s="60" t="s">
        <v>1739</v>
      </c>
      <c r="N1991" s="54" t="s">
        <v>8436</v>
      </c>
      <c r="O1991" s="54" t="s">
        <v>9582</v>
      </c>
      <c r="P1991" s="54" t="s">
        <v>56</v>
      </c>
      <c r="Q1991" s="54" t="s">
        <v>56</v>
      </c>
      <c r="R1991" s="54" t="s">
        <v>55</v>
      </c>
      <c r="AV1991" s="54" t="s">
        <v>47</v>
      </c>
      <c r="AW1991" s="54" t="s">
        <v>10369</v>
      </c>
      <c r="AX1991" s="54" t="s">
        <v>47</v>
      </c>
      <c r="AY1991" s="54" t="s">
        <v>47</v>
      </c>
      <c r="AZ1991" s="54" t="s">
        <v>47</v>
      </c>
    </row>
    <row r="1992" spans="1:52" ht="30" customHeight="1">
      <c r="A1992" s="60" t="s">
        <v>1037</v>
      </c>
      <c r="B1992" s="60" t="s">
        <v>1740</v>
      </c>
      <c r="C1992" s="60" t="s">
        <v>168</v>
      </c>
      <c r="D1992" s="61">
        <v>6.0000000000000001E-3</v>
      </c>
      <c r="E1992" s="62"/>
      <c r="F1992" s="63"/>
      <c r="G1992" s="62"/>
      <c r="H1992" s="63"/>
      <c r="I1992" s="62"/>
      <c r="J1992" s="63"/>
      <c r="K1992" s="62"/>
      <c r="L1992" s="63"/>
      <c r="M1992" s="60" t="s">
        <v>1741</v>
      </c>
      <c r="N1992" s="54" t="s">
        <v>8436</v>
      </c>
      <c r="O1992" s="54" t="s">
        <v>9584</v>
      </c>
      <c r="P1992" s="54" t="s">
        <v>56</v>
      </c>
      <c r="Q1992" s="54" t="s">
        <v>56</v>
      </c>
      <c r="R1992" s="54" t="s">
        <v>55</v>
      </c>
      <c r="AV1992" s="54" t="s">
        <v>47</v>
      </c>
      <c r="AW1992" s="54" t="s">
        <v>10370</v>
      </c>
      <c r="AX1992" s="54" t="s">
        <v>47</v>
      </c>
      <c r="AY1992" s="54" t="s">
        <v>47</v>
      </c>
      <c r="AZ1992" s="54" t="s">
        <v>47</v>
      </c>
    </row>
    <row r="1993" spans="1:52" ht="30" customHeight="1">
      <c r="A1993" s="60" t="s">
        <v>1267</v>
      </c>
      <c r="B1993" s="60" t="s">
        <v>47</v>
      </c>
      <c r="C1993" s="60" t="s">
        <v>47</v>
      </c>
      <c r="D1993" s="61"/>
      <c r="E1993" s="62"/>
      <c r="F1993" s="63"/>
      <c r="G1993" s="62"/>
      <c r="H1993" s="63"/>
      <c r="I1993" s="62"/>
      <c r="J1993" s="63"/>
      <c r="K1993" s="62"/>
      <c r="L1993" s="63"/>
      <c r="M1993" s="60" t="s">
        <v>47</v>
      </c>
      <c r="N1993" s="54" t="s">
        <v>78</v>
      </c>
      <c r="O1993" s="54" t="s">
        <v>78</v>
      </c>
      <c r="P1993" s="54" t="s">
        <v>47</v>
      </c>
      <c r="Q1993" s="54" t="s">
        <v>47</v>
      </c>
      <c r="R1993" s="54" t="s">
        <v>47</v>
      </c>
      <c r="AV1993" s="54" t="s">
        <v>47</v>
      </c>
      <c r="AW1993" s="54" t="s">
        <v>47</v>
      </c>
      <c r="AX1993" s="54" t="s">
        <v>47</v>
      </c>
      <c r="AY1993" s="54" t="s">
        <v>47</v>
      </c>
      <c r="AZ1993" s="54" t="s">
        <v>47</v>
      </c>
    </row>
    <row r="1994" spans="1:52" ht="30" customHeight="1">
      <c r="A1994" s="61"/>
      <c r="B1994" s="61"/>
      <c r="C1994" s="61"/>
      <c r="D1994" s="61"/>
      <c r="E1994" s="62"/>
      <c r="F1994" s="63"/>
      <c r="G1994" s="62"/>
      <c r="H1994" s="63"/>
      <c r="I1994" s="62"/>
      <c r="J1994" s="63"/>
      <c r="K1994" s="62"/>
      <c r="L1994" s="63"/>
      <c r="M1994" s="61"/>
    </row>
    <row r="1995" spans="1:52" ht="30" customHeight="1">
      <c r="A1995" s="55" t="s">
        <v>2324</v>
      </c>
      <c r="B1995" s="56"/>
      <c r="C1995" s="56"/>
      <c r="D1995" s="56"/>
      <c r="E1995" s="57"/>
      <c r="F1995" s="58"/>
      <c r="G1995" s="57"/>
      <c r="H1995" s="58"/>
      <c r="I1995" s="57"/>
      <c r="J1995" s="58"/>
      <c r="K1995" s="57"/>
      <c r="L1995" s="58"/>
      <c r="M1995" s="59"/>
      <c r="N1995" s="54" t="s">
        <v>8438</v>
      </c>
    </row>
    <row r="1996" spans="1:52" ht="30" customHeight="1">
      <c r="A1996" s="60" t="s">
        <v>1742</v>
      </c>
      <c r="B1996" s="60" t="s">
        <v>1264</v>
      </c>
      <c r="C1996" s="60" t="s">
        <v>1265</v>
      </c>
      <c r="D1996" s="61">
        <v>8.0000000000000002E-3</v>
      </c>
      <c r="E1996" s="62"/>
      <c r="F1996" s="63"/>
      <c r="G1996" s="62"/>
      <c r="H1996" s="63"/>
      <c r="I1996" s="62"/>
      <c r="J1996" s="63"/>
      <c r="K1996" s="62"/>
      <c r="L1996" s="63"/>
      <c r="M1996" s="60" t="s">
        <v>1743</v>
      </c>
      <c r="N1996" s="54" t="s">
        <v>8438</v>
      </c>
      <c r="O1996" s="54" t="s">
        <v>9586</v>
      </c>
      <c r="P1996" s="54" t="s">
        <v>56</v>
      </c>
      <c r="Q1996" s="54" t="s">
        <v>56</v>
      </c>
      <c r="R1996" s="54" t="s">
        <v>55</v>
      </c>
      <c r="AV1996" s="54" t="s">
        <v>47</v>
      </c>
      <c r="AW1996" s="54" t="s">
        <v>10371</v>
      </c>
      <c r="AX1996" s="54" t="s">
        <v>47</v>
      </c>
      <c r="AY1996" s="54" t="s">
        <v>47</v>
      </c>
      <c r="AZ1996" s="54" t="s">
        <v>47</v>
      </c>
    </row>
    <row r="1997" spans="1:52" ht="30" customHeight="1">
      <c r="A1997" s="60" t="s">
        <v>1366</v>
      </c>
      <c r="B1997" s="60" t="s">
        <v>1264</v>
      </c>
      <c r="C1997" s="60" t="s">
        <v>1265</v>
      </c>
      <c r="D1997" s="61">
        <v>3.0000000000000001E-3</v>
      </c>
      <c r="E1997" s="62"/>
      <c r="F1997" s="63"/>
      <c r="G1997" s="62"/>
      <c r="H1997" s="63"/>
      <c r="I1997" s="62"/>
      <c r="J1997" s="63"/>
      <c r="K1997" s="62"/>
      <c r="L1997" s="63"/>
      <c r="M1997" s="60" t="s">
        <v>1415</v>
      </c>
      <c r="N1997" s="54" t="s">
        <v>8438</v>
      </c>
      <c r="O1997" s="54" t="s">
        <v>9071</v>
      </c>
      <c r="P1997" s="54" t="s">
        <v>56</v>
      </c>
      <c r="Q1997" s="54" t="s">
        <v>56</v>
      </c>
      <c r="R1997" s="54" t="s">
        <v>55</v>
      </c>
      <c r="AV1997" s="54" t="s">
        <v>47</v>
      </c>
      <c r="AW1997" s="54" t="s">
        <v>10372</v>
      </c>
      <c r="AX1997" s="54" t="s">
        <v>47</v>
      </c>
      <c r="AY1997" s="54" t="s">
        <v>47</v>
      </c>
      <c r="AZ1997" s="54" t="s">
        <v>47</v>
      </c>
    </row>
    <row r="1998" spans="1:52" ht="30" customHeight="1">
      <c r="A1998" s="60" t="s">
        <v>2325</v>
      </c>
      <c r="B1998" s="60" t="s">
        <v>2326</v>
      </c>
      <c r="C1998" s="60" t="s">
        <v>168</v>
      </c>
      <c r="D1998" s="61">
        <v>2E-3</v>
      </c>
      <c r="E1998" s="62"/>
      <c r="F1998" s="63"/>
      <c r="G1998" s="62"/>
      <c r="H1998" s="63"/>
      <c r="I1998" s="62"/>
      <c r="J1998" s="63"/>
      <c r="K1998" s="62"/>
      <c r="L1998" s="63"/>
      <c r="M1998" s="60" t="s">
        <v>2327</v>
      </c>
      <c r="N1998" s="54" t="s">
        <v>8438</v>
      </c>
      <c r="O1998" s="54" t="s">
        <v>10373</v>
      </c>
      <c r="P1998" s="54" t="s">
        <v>56</v>
      </c>
      <c r="Q1998" s="54" t="s">
        <v>56</v>
      </c>
      <c r="R1998" s="54" t="s">
        <v>55</v>
      </c>
      <c r="AV1998" s="54" t="s">
        <v>47</v>
      </c>
      <c r="AW1998" s="54" t="s">
        <v>10374</v>
      </c>
      <c r="AX1998" s="54" t="s">
        <v>47</v>
      </c>
      <c r="AY1998" s="54" t="s">
        <v>47</v>
      </c>
      <c r="AZ1998" s="54" t="s">
        <v>47</v>
      </c>
    </row>
    <row r="1999" spans="1:52" ht="30" customHeight="1">
      <c r="A1999" s="60" t="s">
        <v>1267</v>
      </c>
      <c r="B1999" s="60" t="s">
        <v>47</v>
      </c>
      <c r="C1999" s="60" t="s">
        <v>47</v>
      </c>
      <c r="D1999" s="61"/>
      <c r="E1999" s="62"/>
      <c r="F1999" s="63"/>
      <c r="G1999" s="62"/>
      <c r="H1999" s="63"/>
      <c r="I1999" s="62"/>
      <c r="J1999" s="63"/>
      <c r="K1999" s="62"/>
      <c r="L1999" s="63"/>
      <c r="M1999" s="60" t="s">
        <v>47</v>
      </c>
      <c r="N1999" s="54" t="s">
        <v>78</v>
      </c>
      <c r="O1999" s="54" t="s">
        <v>78</v>
      </c>
      <c r="P1999" s="54" t="s">
        <v>47</v>
      </c>
      <c r="Q1999" s="54" t="s">
        <v>47</v>
      </c>
      <c r="R1999" s="54" t="s">
        <v>47</v>
      </c>
      <c r="AV1999" s="54" t="s">
        <v>47</v>
      </c>
      <c r="AW1999" s="54" t="s">
        <v>47</v>
      </c>
      <c r="AX1999" s="54" t="s">
        <v>47</v>
      </c>
      <c r="AY1999" s="54" t="s">
        <v>47</v>
      </c>
      <c r="AZ1999" s="54" t="s">
        <v>47</v>
      </c>
    </row>
    <row r="2000" spans="1:52" ht="30" customHeight="1">
      <c r="A2000" s="61"/>
      <c r="B2000" s="61"/>
      <c r="C2000" s="61"/>
      <c r="D2000" s="61"/>
      <c r="E2000" s="62"/>
      <c r="F2000" s="63"/>
      <c r="G2000" s="62"/>
      <c r="H2000" s="63"/>
      <c r="I2000" s="62"/>
      <c r="J2000" s="63"/>
      <c r="K2000" s="62"/>
      <c r="L2000" s="63"/>
      <c r="M2000" s="61"/>
    </row>
    <row r="2001" spans="1:52" ht="30" customHeight="1">
      <c r="A2001" s="55" t="s">
        <v>2328</v>
      </c>
      <c r="B2001" s="56"/>
      <c r="C2001" s="56"/>
      <c r="D2001" s="56"/>
      <c r="E2001" s="57"/>
      <c r="F2001" s="58"/>
      <c r="G2001" s="57"/>
      <c r="H2001" s="58"/>
      <c r="I2001" s="57"/>
      <c r="J2001" s="58"/>
      <c r="K2001" s="57"/>
      <c r="L2001" s="58"/>
      <c r="M2001" s="59"/>
      <c r="N2001" s="54" t="s">
        <v>8546</v>
      </c>
    </row>
    <row r="2002" spans="1:52" ht="30" customHeight="1">
      <c r="A2002" s="60" t="s">
        <v>2329</v>
      </c>
      <c r="B2002" s="60" t="s">
        <v>1264</v>
      </c>
      <c r="C2002" s="60" t="s">
        <v>1265</v>
      </c>
      <c r="D2002" s="61">
        <v>9.5000000000000001E-2</v>
      </c>
      <c r="E2002" s="62"/>
      <c r="F2002" s="63"/>
      <c r="G2002" s="62"/>
      <c r="H2002" s="63"/>
      <c r="I2002" s="62"/>
      <c r="J2002" s="63"/>
      <c r="K2002" s="62"/>
      <c r="L2002" s="63"/>
      <c r="M2002" s="60" t="s">
        <v>2330</v>
      </c>
      <c r="N2002" s="54" t="s">
        <v>8546</v>
      </c>
      <c r="O2002" s="54" t="s">
        <v>10375</v>
      </c>
      <c r="P2002" s="54" t="s">
        <v>56</v>
      </c>
      <c r="Q2002" s="54" t="s">
        <v>56</v>
      </c>
      <c r="R2002" s="54" t="s">
        <v>55</v>
      </c>
      <c r="AV2002" s="54" t="s">
        <v>47</v>
      </c>
      <c r="AW2002" s="54" t="s">
        <v>10376</v>
      </c>
      <c r="AX2002" s="54" t="s">
        <v>47</v>
      </c>
      <c r="AY2002" s="54" t="s">
        <v>47</v>
      </c>
      <c r="AZ2002" s="54" t="s">
        <v>47</v>
      </c>
    </row>
    <row r="2003" spans="1:52" ht="30" customHeight="1">
      <c r="A2003" s="60" t="s">
        <v>1366</v>
      </c>
      <c r="B2003" s="60" t="s">
        <v>1264</v>
      </c>
      <c r="C2003" s="60" t="s">
        <v>1265</v>
      </c>
      <c r="D2003" s="61">
        <v>1.4999999999999999E-2</v>
      </c>
      <c r="E2003" s="62"/>
      <c r="F2003" s="63"/>
      <c r="G2003" s="62"/>
      <c r="H2003" s="63"/>
      <c r="I2003" s="62"/>
      <c r="J2003" s="63"/>
      <c r="K2003" s="62"/>
      <c r="L2003" s="63"/>
      <c r="M2003" s="60" t="s">
        <v>1415</v>
      </c>
      <c r="N2003" s="54" t="s">
        <v>8546</v>
      </c>
      <c r="O2003" s="54" t="s">
        <v>9071</v>
      </c>
      <c r="P2003" s="54" t="s">
        <v>56</v>
      </c>
      <c r="Q2003" s="54" t="s">
        <v>56</v>
      </c>
      <c r="R2003" s="54" t="s">
        <v>55</v>
      </c>
      <c r="AV2003" s="54" t="s">
        <v>47</v>
      </c>
      <c r="AW2003" s="54" t="s">
        <v>10377</v>
      </c>
      <c r="AX2003" s="54" t="s">
        <v>47</v>
      </c>
      <c r="AY2003" s="54" t="s">
        <v>47</v>
      </c>
      <c r="AZ2003" s="54" t="s">
        <v>47</v>
      </c>
    </row>
    <row r="2004" spans="1:52" ht="30" customHeight="1">
      <c r="A2004" s="60" t="s">
        <v>1267</v>
      </c>
      <c r="B2004" s="60" t="s">
        <v>47</v>
      </c>
      <c r="C2004" s="60" t="s">
        <v>47</v>
      </c>
      <c r="D2004" s="61"/>
      <c r="E2004" s="62"/>
      <c r="F2004" s="63"/>
      <c r="G2004" s="62"/>
      <c r="H2004" s="63"/>
      <c r="I2004" s="62"/>
      <c r="J2004" s="63"/>
      <c r="K2004" s="62"/>
      <c r="L2004" s="63"/>
      <c r="M2004" s="60" t="s">
        <v>47</v>
      </c>
      <c r="N2004" s="54" t="s">
        <v>78</v>
      </c>
      <c r="O2004" s="54" t="s">
        <v>78</v>
      </c>
      <c r="P2004" s="54" t="s">
        <v>47</v>
      </c>
      <c r="Q2004" s="54" t="s">
        <v>47</v>
      </c>
      <c r="R2004" s="54" t="s">
        <v>47</v>
      </c>
      <c r="AV2004" s="54" t="s">
        <v>47</v>
      </c>
      <c r="AW2004" s="54" t="s">
        <v>47</v>
      </c>
      <c r="AX2004" s="54" t="s">
        <v>47</v>
      </c>
      <c r="AY2004" s="54" t="s">
        <v>47</v>
      </c>
      <c r="AZ2004" s="54" t="s">
        <v>47</v>
      </c>
    </row>
    <row r="2005" spans="1:52" ht="30" customHeight="1">
      <c r="A2005" s="61"/>
      <c r="B2005" s="61"/>
      <c r="C2005" s="61"/>
      <c r="D2005" s="61"/>
      <c r="E2005" s="62"/>
      <c r="F2005" s="63"/>
      <c r="G2005" s="62"/>
      <c r="H2005" s="63"/>
      <c r="I2005" s="62"/>
      <c r="J2005" s="63"/>
      <c r="K2005" s="62"/>
      <c r="L2005" s="63"/>
      <c r="M2005" s="61"/>
    </row>
    <row r="2006" spans="1:52" ht="30" customHeight="1">
      <c r="A2006" s="55" t="s">
        <v>2331</v>
      </c>
      <c r="B2006" s="56"/>
      <c r="C2006" s="56"/>
      <c r="D2006" s="56"/>
      <c r="E2006" s="57"/>
      <c r="F2006" s="58"/>
      <c r="G2006" s="57"/>
      <c r="H2006" s="58"/>
      <c r="I2006" s="57"/>
      <c r="J2006" s="58"/>
      <c r="K2006" s="57"/>
      <c r="L2006" s="58"/>
      <c r="M2006" s="59"/>
      <c r="N2006" s="54" t="s">
        <v>8550</v>
      </c>
    </row>
    <row r="2007" spans="1:52" ht="30" customHeight="1">
      <c r="A2007" s="60" t="s">
        <v>2329</v>
      </c>
      <c r="B2007" s="60" t="s">
        <v>1264</v>
      </c>
      <c r="C2007" s="60" t="s">
        <v>1265</v>
      </c>
      <c r="D2007" s="61">
        <v>0.124</v>
      </c>
      <c r="E2007" s="62"/>
      <c r="F2007" s="63"/>
      <c r="G2007" s="62"/>
      <c r="H2007" s="63"/>
      <c r="I2007" s="62"/>
      <c r="J2007" s="63"/>
      <c r="K2007" s="62"/>
      <c r="L2007" s="63"/>
      <c r="M2007" s="60" t="s">
        <v>2330</v>
      </c>
      <c r="N2007" s="54" t="s">
        <v>8550</v>
      </c>
      <c r="O2007" s="54" t="s">
        <v>10375</v>
      </c>
      <c r="P2007" s="54" t="s">
        <v>56</v>
      </c>
      <c r="Q2007" s="54" t="s">
        <v>56</v>
      </c>
      <c r="R2007" s="54" t="s">
        <v>55</v>
      </c>
      <c r="AV2007" s="54" t="s">
        <v>47</v>
      </c>
      <c r="AW2007" s="54" t="s">
        <v>10378</v>
      </c>
      <c r="AX2007" s="54" t="s">
        <v>47</v>
      </c>
      <c r="AY2007" s="54" t="s">
        <v>47</v>
      </c>
      <c r="AZ2007" s="54" t="s">
        <v>47</v>
      </c>
    </row>
    <row r="2008" spans="1:52" ht="30" customHeight="1">
      <c r="A2008" s="60" t="s">
        <v>1366</v>
      </c>
      <c r="B2008" s="60" t="s">
        <v>1264</v>
      </c>
      <c r="C2008" s="60" t="s">
        <v>1265</v>
      </c>
      <c r="D2008" s="61">
        <v>1.7000000000000001E-2</v>
      </c>
      <c r="E2008" s="62"/>
      <c r="F2008" s="63"/>
      <c r="G2008" s="62"/>
      <c r="H2008" s="63"/>
      <c r="I2008" s="62"/>
      <c r="J2008" s="63"/>
      <c r="K2008" s="62"/>
      <c r="L2008" s="63"/>
      <c r="M2008" s="60" t="s">
        <v>1415</v>
      </c>
      <c r="N2008" s="54" t="s">
        <v>8550</v>
      </c>
      <c r="O2008" s="54" t="s">
        <v>9071</v>
      </c>
      <c r="P2008" s="54" t="s">
        <v>56</v>
      </c>
      <c r="Q2008" s="54" t="s">
        <v>56</v>
      </c>
      <c r="R2008" s="54" t="s">
        <v>55</v>
      </c>
      <c r="AV2008" s="54" t="s">
        <v>47</v>
      </c>
      <c r="AW2008" s="54" t="s">
        <v>10379</v>
      </c>
      <c r="AX2008" s="54" t="s">
        <v>47</v>
      </c>
      <c r="AY2008" s="54" t="s">
        <v>47</v>
      </c>
      <c r="AZ2008" s="54" t="s">
        <v>47</v>
      </c>
    </row>
    <row r="2009" spans="1:52" ht="30" customHeight="1">
      <c r="A2009" s="60" t="s">
        <v>1267</v>
      </c>
      <c r="B2009" s="60" t="s">
        <v>47</v>
      </c>
      <c r="C2009" s="60" t="s">
        <v>47</v>
      </c>
      <c r="D2009" s="61"/>
      <c r="E2009" s="62"/>
      <c r="F2009" s="63"/>
      <c r="G2009" s="62"/>
      <c r="H2009" s="63"/>
      <c r="I2009" s="62"/>
      <c r="J2009" s="63"/>
      <c r="K2009" s="62"/>
      <c r="L2009" s="63"/>
      <c r="M2009" s="60" t="s">
        <v>47</v>
      </c>
      <c r="N2009" s="54" t="s">
        <v>78</v>
      </c>
      <c r="O2009" s="54" t="s">
        <v>78</v>
      </c>
      <c r="P2009" s="54" t="s">
        <v>47</v>
      </c>
      <c r="Q2009" s="54" t="s">
        <v>47</v>
      </c>
      <c r="R2009" s="54" t="s">
        <v>47</v>
      </c>
      <c r="AV2009" s="54" t="s">
        <v>47</v>
      </c>
      <c r="AW2009" s="54" t="s">
        <v>47</v>
      </c>
      <c r="AX2009" s="54" t="s">
        <v>47</v>
      </c>
      <c r="AY2009" s="54" t="s">
        <v>47</v>
      </c>
      <c r="AZ2009" s="54" t="s">
        <v>47</v>
      </c>
    </row>
    <row r="2010" spans="1:52" ht="30" customHeight="1">
      <c r="A2010" s="61"/>
      <c r="B2010" s="61"/>
      <c r="C2010" s="61"/>
      <c r="D2010" s="61"/>
      <c r="E2010" s="62"/>
      <c r="F2010" s="63"/>
      <c r="G2010" s="62"/>
      <c r="H2010" s="63"/>
      <c r="I2010" s="62"/>
      <c r="J2010" s="63"/>
      <c r="K2010" s="62"/>
      <c r="L2010" s="63"/>
      <c r="M2010" s="61"/>
    </row>
    <row r="2011" spans="1:52" ht="30" customHeight="1">
      <c r="A2011" s="55" t="s">
        <v>2332</v>
      </c>
      <c r="B2011" s="56"/>
      <c r="C2011" s="56"/>
      <c r="D2011" s="56"/>
      <c r="E2011" s="57"/>
      <c r="F2011" s="58"/>
      <c r="G2011" s="57"/>
      <c r="H2011" s="58"/>
      <c r="I2011" s="57"/>
      <c r="J2011" s="58"/>
      <c r="K2011" s="57"/>
      <c r="L2011" s="58"/>
      <c r="M2011" s="59"/>
      <c r="N2011" s="54" t="s">
        <v>8554</v>
      </c>
    </row>
    <row r="2012" spans="1:52" ht="30" customHeight="1">
      <c r="A2012" s="60" t="s">
        <v>2329</v>
      </c>
      <c r="B2012" s="60" t="s">
        <v>1264</v>
      </c>
      <c r="C2012" s="60" t="s">
        <v>1265</v>
      </c>
      <c r="D2012" s="61">
        <v>0.124</v>
      </c>
      <c r="E2012" s="62"/>
      <c r="F2012" s="63"/>
      <c r="G2012" s="62"/>
      <c r="H2012" s="63"/>
      <c r="I2012" s="62"/>
      <c r="J2012" s="63"/>
      <c r="K2012" s="62"/>
      <c r="L2012" s="63"/>
      <c r="M2012" s="60" t="s">
        <v>2330</v>
      </c>
      <c r="N2012" s="54" t="s">
        <v>8554</v>
      </c>
      <c r="O2012" s="54" t="s">
        <v>10375</v>
      </c>
      <c r="P2012" s="54" t="s">
        <v>56</v>
      </c>
      <c r="Q2012" s="54" t="s">
        <v>56</v>
      </c>
      <c r="R2012" s="54" t="s">
        <v>55</v>
      </c>
      <c r="AV2012" s="54" t="s">
        <v>47</v>
      </c>
      <c r="AW2012" s="54" t="s">
        <v>10380</v>
      </c>
      <c r="AX2012" s="54" t="s">
        <v>47</v>
      </c>
      <c r="AY2012" s="54" t="s">
        <v>47</v>
      </c>
      <c r="AZ2012" s="54" t="s">
        <v>47</v>
      </c>
    </row>
    <row r="2013" spans="1:52" ht="30" customHeight="1">
      <c r="A2013" s="60" t="s">
        <v>1366</v>
      </c>
      <c r="B2013" s="60" t="s">
        <v>1264</v>
      </c>
      <c r="C2013" s="60" t="s">
        <v>1265</v>
      </c>
      <c r="D2013" s="61">
        <v>0.02</v>
      </c>
      <c r="E2013" s="62"/>
      <c r="F2013" s="63"/>
      <c r="G2013" s="62"/>
      <c r="H2013" s="63"/>
      <c r="I2013" s="62"/>
      <c r="J2013" s="63"/>
      <c r="K2013" s="62"/>
      <c r="L2013" s="63"/>
      <c r="M2013" s="60" t="s">
        <v>1415</v>
      </c>
      <c r="N2013" s="54" t="s">
        <v>8554</v>
      </c>
      <c r="O2013" s="54" t="s">
        <v>9071</v>
      </c>
      <c r="P2013" s="54" t="s">
        <v>56</v>
      </c>
      <c r="Q2013" s="54" t="s">
        <v>56</v>
      </c>
      <c r="R2013" s="54" t="s">
        <v>55</v>
      </c>
      <c r="AV2013" s="54" t="s">
        <v>47</v>
      </c>
      <c r="AW2013" s="54" t="s">
        <v>10381</v>
      </c>
      <c r="AX2013" s="54" t="s">
        <v>47</v>
      </c>
      <c r="AY2013" s="54" t="s">
        <v>47</v>
      </c>
      <c r="AZ2013" s="54" t="s">
        <v>47</v>
      </c>
    </row>
    <row r="2014" spans="1:52" ht="30" customHeight="1">
      <c r="A2014" s="60" t="s">
        <v>1267</v>
      </c>
      <c r="B2014" s="60" t="s">
        <v>47</v>
      </c>
      <c r="C2014" s="60" t="s">
        <v>47</v>
      </c>
      <c r="D2014" s="61"/>
      <c r="E2014" s="62"/>
      <c r="F2014" s="63"/>
      <c r="G2014" s="62"/>
      <c r="H2014" s="63"/>
      <c r="I2014" s="62"/>
      <c r="J2014" s="63"/>
      <c r="K2014" s="62"/>
      <c r="L2014" s="63"/>
      <c r="M2014" s="60" t="s">
        <v>47</v>
      </c>
      <c r="N2014" s="54" t="s">
        <v>78</v>
      </c>
      <c r="O2014" s="54" t="s">
        <v>78</v>
      </c>
      <c r="P2014" s="54" t="s">
        <v>47</v>
      </c>
      <c r="Q2014" s="54" t="s">
        <v>47</v>
      </c>
      <c r="R2014" s="54" t="s">
        <v>47</v>
      </c>
      <c r="AV2014" s="54" t="s">
        <v>47</v>
      </c>
      <c r="AW2014" s="54" t="s">
        <v>47</v>
      </c>
      <c r="AX2014" s="54" t="s">
        <v>47</v>
      </c>
      <c r="AY2014" s="54" t="s">
        <v>47</v>
      </c>
      <c r="AZ2014" s="54" t="s">
        <v>47</v>
      </c>
    </row>
    <row r="2015" spans="1:52" ht="30" customHeight="1">
      <c r="A2015" s="61"/>
      <c r="B2015" s="61"/>
      <c r="C2015" s="61"/>
      <c r="D2015" s="61"/>
      <c r="E2015" s="62"/>
      <c r="F2015" s="63"/>
      <c r="G2015" s="62"/>
      <c r="H2015" s="63"/>
      <c r="I2015" s="62"/>
      <c r="J2015" s="63"/>
      <c r="K2015" s="62"/>
      <c r="L2015" s="63"/>
      <c r="M2015" s="61"/>
    </row>
    <row r="2016" spans="1:52" ht="30" customHeight="1">
      <c r="A2016" s="55" t="s">
        <v>2333</v>
      </c>
      <c r="B2016" s="56"/>
      <c r="C2016" s="56"/>
      <c r="D2016" s="56"/>
      <c r="E2016" s="57"/>
      <c r="F2016" s="58"/>
      <c r="G2016" s="57"/>
      <c r="H2016" s="58"/>
      <c r="I2016" s="57"/>
      <c r="J2016" s="58"/>
      <c r="K2016" s="57"/>
      <c r="L2016" s="58"/>
      <c r="M2016" s="59"/>
      <c r="N2016" s="54" t="s">
        <v>8558</v>
      </c>
    </row>
    <row r="2017" spans="1:52" ht="30" customHeight="1">
      <c r="A2017" s="60" t="s">
        <v>1859</v>
      </c>
      <c r="B2017" s="60" t="s">
        <v>1863</v>
      </c>
      <c r="C2017" s="60" t="s">
        <v>1259</v>
      </c>
      <c r="D2017" s="61">
        <v>0.03</v>
      </c>
      <c r="E2017" s="62"/>
      <c r="F2017" s="63"/>
      <c r="G2017" s="62"/>
      <c r="H2017" s="63"/>
      <c r="I2017" s="62"/>
      <c r="J2017" s="63"/>
      <c r="K2017" s="62"/>
      <c r="L2017" s="63"/>
      <c r="M2017" s="60" t="s">
        <v>1864</v>
      </c>
      <c r="N2017" s="54" t="s">
        <v>8558</v>
      </c>
      <c r="O2017" s="54" t="s">
        <v>9704</v>
      </c>
      <c r="P2017" s="54" t="s">
        <v>56</v>
      </c>
      <c r="Q2017" s="54" t="s">
        <v>56</v>
      </c>
      <c r="R2017" s="54" t="s">
        <v>55</v>
      </c>
      <c r="AV2017" s="54" t="s">
        <v>47</v>
      </c>
      <c r="AW2017" s="54" t="s">
        <v>10382</v>
      </c>
      <c r="AX2017" s="54" t="s">
        <v>47</v>
      </c>
      <c r="AY2017" s="54" t="s">
        <v>47</v>
      </c>
      <c r="AZ2017" s="54" t="s">
        <v>47</v>
      </c>
    </row>
    <row r="2018" spans="1:52" ht="30" customHeight="1">
      <c r="A2018" s="60" t="s">
        <v>1267</v>
      </c>
      <c r="B2018" s="60" t="s">
        <v>47</v>
      </c>
      <c r="C2018" s="60" t="s">
        <v>47</v>
      </c>
      <c r="D2018" s="61"/>
      <c r="E2018" s="62"/>
      <c r="F2018" s="63"/>
      <c r="G2018" s="62"/>
      <c r="H2018" s="63"/>
      <c r="I2018" s="62"/>
      <c r="J2018" s="63"/>
      <c r="K2018" s="62"/>
      <c r="L2018" s="63"/>
      <c r="M2018" s="60" t="s">
        <v>47</v>
      </c>
      <c r="N2018" s="54" t="s">
        <v>78</v>
      </c>
      <c r="O2018" s="54" t="s">
        <v>78</v>
      </c>
      <c r="P2018" s="54" t="s">
        <v>47</v>
      </c>
      <c r="Q2018" s="54" t="s">
        <v>47</v>
      </c>
      <c r="R2018" s="54" t="s">
        <v>47</v>
      </c>
      <c r="AV2018" s="54" t="s">
        <v>47</v>
      </c>
      <c r="AW2018" s="54" t="s">
        <v>47</v>
      </c>
      <c r="AX2018" s="54" t="s">
        <v>47</v>
      </c>
      <c r="AY2018" s="54" t="s">
        <v>47</v>
      </c>
      <c r="AZ2018" s="54" t="s">
        <v>47</v>
      </c>
    </row>
    <row r="2019" spans="1:52" ht="30" customHeight="1">
      <c r="A2019" s="61"/>
      <c r="B2019" s="61"/>
      <c r="C2019" s="61"/>
      <c r="D2019" s="61"/>
      <c r="E2019" s="62"/>
      <c r="F2019" s="63"/>
      <c r="G2019" s="62"/>
      <c r="H2019" s="63"/>
      <c r="I2019" s="62"/>
      <c r="J2019" s="63"/>
      <c r="K2019" s="62"/>
      <c r="L2019" s="63"/>
      <c r="M2019" s="61"/>
    </row>
    <row r="2020" spans="1:52" ht="30" customHeight="1">
      <c r="A2020" s="55" t="s">
        <v>2334</v>
      </c>
      <c r="B2020" s="56"/>
      <c r="C2020" s="56"/>
      <c r="D2020" s="56"/>
      <c r="E2020" s="57"/>
      <c r="F2020" s="58"/>
      <c r="G2020" s="57"/>
      <c r="H2020" s="58"/>
      <c r="I2020" s="57"/>
      <c r="J2020" s="58"/>
      <c r="K2020" s="57"/>
      <c r="L2020" s="58"/>
      <c r="M2020" s="59"/>
      <c r="N2020" s="54" t="s">
        <v>8564</v>
      </c>
    </row>
    <row r="2021" spans="1:52" ht="30" customHeight="1">
      <c r="A2021" s="60" t="s">
        <v>1859</v>
      </c>
      <c r="B2021" s="60" t="s">
        <v>2335</v>
      </c>
      <c r="C2021" s="60" t="s">
        <v>1259</v>
      </c>
      <c r="D2021" s="61">
        <v>0.27</v>
      </c>
      <c r="E2021" s="62"/>
      <c r="F2021" s="63"/>
      <c r="G2021" s="62"/>
      <c r="H2021" s="63"/>
      <c r="I2021" s="62"/>
      <c r="J2021" s="63"/>
      <c r="K2021" s="62"/>
      <c r="L2021" s="63"/>
      <c r="M2021" s="60" t="s">
        <v>2336</v>
      </c>
      <c r="N2021" s="54" t="s">
        <v>8564</v>
      </c>
      <c r="O2021" s="54" t="s">
        <v>10383</v>
      </c>
      <c r="P2021" s="54" t="s">
        <v>56</v>
      </c>
      <c r="Q2021" s="54" t="s">
        <v>56</v>
      </c>
      <c r="R2021" s="54" t="s">
        <v>55</v>
      </c>
      <c r="AV2021" s="54" t="s">
        <v>47</v>
      </c>
      <c r="AW2021" s="54" t="s">
        <v>10384</v>
      </c>
      <c r="AX2021" s="54" t="s">
        <v>47</v>
      </c>
      <c r="AY2021" s="54" t="s">
        <v>47</v>
      </c>
      <c r="AZ2021" s="54" t="s">
        <v>47</v>
      </c>
    </row>
    <row r="2022" spans="1:52" ht="30" customHeight="1">
      <c r="A2022" s="60" t="s">
        <v>1267</v>
      </c>
      <c r="B2022" s="60" t="s">
        <v>47</v>
      </c>
      <c r="C2022" s="60" t="s">
        <v>47</v>
      </c>
      <c r="D2022" s="61"/>
      <c r="E2022" s="62"/>
      <c r="F2022" s="63"/>
      <c r="G2022" s="62"/>
      <c r="H2022" s="63"/>
      <c r="I2022" s="62"/>
      <c r="J2022" s="63"/>
      <c r="K2022" s="62"/>
      <c r="L2022" s="63"/>
      <c r="M2022" s="60" t="s">
        <v>47</v>
      </c>
      <c r="N2022" s="54" t="s">
        <v>78</v>
      </c>
      <c r="O2022" s="54" t="s">
        <v>78</v>
      </c>
      <c r="P2022" s="54" t="s">
        <v>47</v>
      </c>
      <c r="Q2022" s="54" t="s">
        <v>47</v>
      </c>
      <c r="R2022" s="54" t="s">
        <v>47</v>
      </c>
      <c r="AV2022" s="54" t="s">
        <v>47</v>
      </c>
      <c r="AW2022" s="54" t="s">
        <v>47</v>
      </c>
      <c r="AX2022" s="54" t="s">
        <v>47</v>
      </c>
      <c r="AY2022" s="54" t="s">
        <v>47</v>
      </c>
      <c r="AZ2022" s="54" t="s">
        <v>47</v>
      </c>
    </row>
    <row r="2023" spans="1:52" ht="30" customHeight="1">
      <c r="A2023" s="61"/>
      <c r="B2023" s="61"/>
      <c r="C2023" s="61"/>
      <c r="D2023" s="61"/>
      <c r="E2023" s="62"/>
      <c r="F2023" s="63"/>
      <c r="G2023" s="62"/>
      <c r="H2023" s="63"/>
      <c r="I2023" s="62"/>
      <c r="J2023" s="63"/>
      <c r="K2023" s="62"/>
      <c r="L2023" s="63"/>
      <c r="M2023" s="61"/>
    </row>
    <row r="2024" spans="1:52" ht="30" customHeight="1">
      <c r="A2024" s="55" t="s">
        <v>2337</v>
      </c>
      <c r="B2024" s="56"/>
      <c r="C2024" s="56"/>
      <c r="D2024" s="56"/>
      <c r="E2024" s="57"/>
      <c r="F2024" s="58"/>
      <c r="G2024" s="57"/>
      <c r="H2024" s="58"/>
      <c r="I2024" s="57"/>
      <c r="J2024" s="58"/>
      <c r="K2024" s="57"/>
      <c r="L2024" s="58"/>
      <c r="M2024" s="59"/>
      <c r="N2024" s="54" t="s">
        <v>8224</v>
      </c>
    </row>
    <row r="2025" spans="1:52" ht="30" customHeight="1">
      <c r="A2025" s="60" t="s">
        <v>1479</v>
      </c>
      <c r="B2025" s="60" t="s">
        <v>2338</v>
      </c>
      <c r="C2025" s="60" t="s">
        <v>2339</v>
      </c>
      <c r="D2025" s="61">
        <v>2.1749999999999998</v>
      </c>
      <c r="E2025" s="62"/>
      <c r="F2025" s="63"/>
      <c r="G2025" s="62"/>
      <c r="H2025" s="63"/>
      <c r="I2025" s="62"/>
      <c r="J2025" s="63"/>
      <c r="K2025" s="62"/>
      <c r="L2025" s="63"/>
      <c r="M2025" s="60" t="s">
        <v>2340</v>
      </c>
      <c r="N2025" s="54" t="s">
        <v>8224</v>
      </c>
      <c r="O2025" s="54" t="s">
        <v>10385</v>
      </c>
      <c r="P2025" s="54" t="s">
        <v>56</v>
      </c>
      <c r="Q2025" s="54" t="s">
        <v>56</v>
      </c>
      <c r="R2025" s="54" t="s">
        <v>55</v>
      </c>
      <c r="AV2025" s="54" t="s">
        <v>47</v>
      </c>
      <c r="AW2025" s="54" t="s">
        <v>10386</v>
      </c>
      <c r="AX2025" s="54" t="s">
        <v>47</v>
      </c>
      <c r="AY2025" s="54" t="s">
        <v>47</v>
      </c>
      <c r="AZ2025" s="54" t="s">
        <v>47</v>
      </c>
    </row>
    <row r="2026" spans="1:52" ht="30" customHeight="1">
      <c r="A2026" s="60" t="s">
        <v>2341</v>
      </c>
      <c r="B2026" s="60" t="s">
        <v>2342</v>
      </c>
      <c r="C2026" s="60" t="s">
        <v>71</v>
      </c>
      <c r="D2026" s="61">
        <v>1.05</v>
      </c>
      <c r="E2026" s="62"/>
      <c r="F2026" s="63"/>
      <c r="G2026" s="62"/>
      <c r="H2026" s="63"/>
      <c r="I2026" s="62"/>
      <c r="J2026" s="63"/>
      <c r="K2026" s="62"/>
      <c r="L2026" s="63"/>
      <c r="M2026" s="60" t="s">
        <v>2343</v>
      </c>
      <c r="N2026" s="54" t="s">
        <v>8224</v>
      </c>
      <c r="O2026" s="54" t="s">
        <v>10387</v>
      </c>
      <c r="P2026" s="54" t="s">
        <v>56</v>
      </c>
      <c r="Q2026" s="54" t="s">
        <v>56</v>
      </c>
      <c r="R2026" s="54" t="s">
        <v>55</v>
      </c>
      <c r="AV2026" s="54" t="s">
        <v>47</v>
      </c>
      <c r="AW2026" s="54" t="s">
        <v>10388</v>
      </c>
      <c r="AX2026" s="54" t="s">
        <v>47</v>
      </c>
      <c r="AY2026" s="54" t="s">
        <v>47</v>
      </c>
      <c r="AZ2026" s="54" t="s">
        <v>47</v>
      </c>
    </row>
    <row r="2027" spans="1:52" ht="30" customHeight="1">
      <c r="A2027" s="60" t="s">
        <v>2344</v>
      </c>
      <c r="B2027" s="60" t="s">
        <v>2345</v>
      </c>
      <c r="C2027" s="60" t="s">
        <v>1410</v>
      </c>
      <c r="D2027" s="61">
        <v>0.27</v>
      </c>
      <c r="E2027" s="62"/>
      <c r="F2027" s="63"/>
      <c r="G2027" s="62"/>
      <c r="H2027" s="63"/>
      <c r="I2027" s="62"/>
      <c r="J2027" s="63"/>
      <c r="K2027" s="62"/>
      <c r="L2027" s="63"/>
      <c r="M2027" s="60" t="s">
        <v>2346</v>
      </c>
      <c r="N2027" s="54" t="s">
        <v>8224</v>
      </c>
      <c r="O2027" s="54" t="s">
        <v>10389</v>
      </c>
      <c r="P2027" s="54" t="s">
        <v>56</v>
      </c>
      <c r="Q2027" s="54" t="s">
        <v>56</v>
      </c>
      <c r="R2027" s="54" t="s">
        <v>55</v>
      </c>
      <c r="AV2027" s="54" t="s">
        <v>47</v>
      </c>
      <c r="AW2027" s="54" t="s">
        <v>10390</v>
      </c>
      <c r="AX2027" s="54" t="s">
        <v>47</v>
      </c>
      <c r="AY2027" s="54" t="s">
        <v>47</v>
      </c>
      <c r="AZ2027" s="54" t="s">
        <v>47</v>
      </c>
    </row>
    <row r="2028" spans="1:52" ht="30" customHeight="1">
      <c r="A2028" s="60" t="s">
        <v>1482</v>
      </c>
      <c r="B2028" s="60" t="s">
        <v>1264</v>
      </c>
      <c r="C2028" s="60" t="s">
        <v>1265</v>
      </c>
      <c r="D2028" s="61">
        <v>0.09</v>
      </c>
      <c r="E2028" s="62"/>
      <c r="F2028" s="63"/>
      <c r="G2028" s="62"/>
      <c r="H2028" s="63"/>
      <c r="I2028" s="62"/>
      <c r="J2028" s="63"/>
      <c r="K2028" s="62"/>
      <c r="L2028" s="63"/>
      <c r="M2028" s="60" t="s">
        <v>1483</v>
      </c>
      <c r="N2028" s="54" t="s">
        <v>8224</v>
      </c>
      <c r="O2028" s="54" t="s">
        <v>9226</v>
      </c>
      <c r="P2028" s="54" t="s">
        <v>56</v>
      </c>
      <c r="Q2028" s="54" t="s">
        <v>56</v>
      </c>
      <c r="R2028" s="54" t="s">
        <v>55</v>
      </c>
      <c r="AV2028" s="54" t="s">
        <v>47</v>
      </c>
      <c r="AW2028" s="54" t="s">
        <v>10391</v>
      </c>
      <c r="AX2028" s="54" t="s">
        <v>47</v>
      </c>
      <c r="AY2028" s="54" t="s">
        <v>47</v>
      </c>
      <c r="AZ2028" s="54" t="s">
        <v>47</v>
      </c>
    </row>
    <row r="2029" spans="1:52" ht="30" customHeight="1">
      <c r="A2029" s="60" t="s">
        <v>1366</v>
      </c>
      <c r="B2029" s="60" t="s">
        <v>1264</v>
      </c>
      <c r="C2029" s="60" t="s">
        <v>1265</v>
      </c>
      <c r="D2029" s="61">
        <v>0.01</v>
      </c>
      <c r="E2029" s="62"/>
      <c r="F2029" s="63"/>
      <c r="G2029" s="62"/>
      <c r="H2029" s="63"/>
      <c r="I2029" s="62"/>
      <c r="J2029" s="63"/>
      <c r="K2029" s="62"/>
      <c r="L2029" s="63"/>
      <c r="M2029" s="60" t="s">
        <v>1415</v>
      </c>
      <c r="N2029" s="54" t="s">
        <v>8224</v>
      </c>
      <c r="O2029" s="54" t="s">
        <v>9071</v>
      </c>
      <c r="P2029" s="54" t="s">
        <v>56</v>
      </c>
      <c r="Q2029" s="54" t="s">
        <v>56</v>
      </c>
      <c r="R2029" s="54" t="s">
        <v>55</v>
      </c>
      <c r="AV2029" s="54" t="s">
        <v>47</v>
      </c>
      <c r="AW2029" s="54" t="s">
        <v>10392</v>
      </c>
      <c r="AX2029" s="54" t="s">
        <v>47</v>
      </c>
      <c r="AY2029" s="54" t="s">
        <v>47</v>
      </c>
      <c r="AZ2029" s="54" t="s">
        <v>47</v>
      </c>
    </row>
    <row r="2030" spans="1:52" ht="30" customHeight="1">
      <c r="A2030" s="60" t="s">
        <v>2100</v>
      </c>
      <c r="B2030" s="60" t="s">
        <v>2206</v>
      </c>
      <c r="C2030" s="60" t="s">
        <v>1410</v>
      </c>
      <c r="D2030" s="61">
        <v>1.502</v>
      </c>
      <c r="E2030" s="62"/>
      <c r="F2030" s="63"/>
      <c r="G2030" s="62"/>
      <c r="H2030" s="63"/>
      <c r="I2030" s="62"/>
      <c r="J2030" s="63"/>
      <c r="K2030" s="62"/>
      <c r="L2030" s="63"/>
      <c r="M2030" s="60" t="s">
        <v>2207</v>
      </c>
      <c r="N2030" s="54" t="s">
        <v>8224</v>
      </c>
      <c r="O2030" s="54" t="s">
        <v>10255</v>
      </c>
      <c r="P2030" s="54" t="s">
        <v>56</v>
      </c>
      <c r="Q2030" s="54" t="s">
        <v>56</v>
      </c>
      <c r="R2030" s="54" t="s">
        <v>55</v>
      </c>
      <c r="AV2030" s="54" t="s">
        <v>47</v>
      </c>
      <c r="AW2030" s="54" t="s">
        <v>10393</v>
      </c>
      <c r="AX2030" s="54" t="s">
        <v>47</v>
      </c>
      <c r="AY2030" s="54" t="s">
        <v>47</v>
      </c>
      <c r="AZ2030" s="54" t="s">
        <v>47</v>
      </c>
    </row>
    <row r="2031" spans="1:52" ht="30" customHeight="1">
      <c r="A2031" s="60" t="s">
        <v>1827</v>
      </c>
      <c r="B2031" s="60" t="s">
        <v>2071</v>
      </c>
      <c r="C2031" s="60" t="s">
        <v>1410</v>
      </c>
      <c r="D2031" s="61">
        <v>1.365</v>
      </c>
      <c r="E2031" s="62"/>
      <c r="F2031" s="63"/>
      <c r="G2031" s="62"/>
      <c r="H2031" s="63"/>
      <c r="I2031" s="62"/>
      <c r="J2031" s="63"/>
      <c r="K2031" s="62"/>
      <c r="L2031" s="63"/>
      <c r="M2031" s="60" t="s">
        <v>2072</v>
      </c>
      <c r="N2031" s="54" t="s">
        <v>8224</v>
      </c>
      <c r="O2031" s="54" t="s">
        <v>8911</v>
      </c>
      <c r="P2031" s="54" t="s">
        <v>55</v>
      </c>
      <c r="Q2031" s="54" t="s">
        <v>56</v>
      </c>
      <c r="R2031" s="54" t="s">
        <v>56</v>
      </c>
      <c r="AV2031" s="54" t="s">
        <v>47</v>
      </c>
      <c r="AW2031" s="54" t="s">
        <v>10394</v>
      </c>
      <c r="AX2031" s="54" t="s">
        <v>47</v>
      </c>
      <c r="AY2031" s="54" t="s">
        <v>47</v>
      </c>
      <c r="AZ2031" s="54" t="s">
        <v>47</v>
      </c>
    </row>
    <row r="2032" spans="1:52" ht="30" customHeight="1">
      <c r="A2032" s="60" t="s">
        <v>2347</v>
      </c>
      <c r="B2032" s="60" t="s">
        <v>2348</v>
      </c>
      <c r="C2032" s="60" t="s">
        <v>146</v>
      </c>
      <c r="D2032" s="61">
        <v>1.01</v>
      </c>
      <c r="E2032" s="62"/>
      <c r="F2032" s="63"/>
      <c r="G2032" s="62"/>
      <c r="H2032" s="63"/>
      <c r="I2032" s="62"/>
      <c r="J2032" s="63"/>
      <c r="K2032" s="62"/>
      <c r="L2032" s="63"/>
      <c r="M2032" s="60" t="s">
        <v>2349</v>
      </c>
      <c r="N2032" s="54" t="s">
        <v>8224</v>
      </c>
      <c r="O2032" s="54" t="s">
        <v>10395</v>
      </c>
      <c r="P2032" s="54" t="s">
        <v>56</v>
      </c>
      <c r="Q2032" s="54" t="s">
        <v>56</v>
      </c>
      <c r="R2032" s="54" t="s">
        <v>55</v>
      </c>
      <c r="AV2032" s="54" t="s">
        <v>47</v>
      </c>
      <c r="AW2032" s="54" t="s">
        <v>10396</v>
      </c>
      <c r="AX2032" s="54" t="s">
        <v>47</v>
      </c>
      <c r="AY2032" s="54" t="s">
        <v>47</v>
      </c>
      <c r="AZ2032" s="54" t="s">
        <v>47</v>
      </c>
    </row>
    <row r="2033" spans="1:52" ht="30" customHeight="1">
      <c r="A2033" s="60" t="s">
        <v>2329</v>
      </c>
      <c r="B2033" s="60" t="s">
        <v>1264</v>
      </c>
      <c r="C2033" s="60" t="s">
        <v>1265</v>
      </c>
      <c r="D2033" s="61">
        <v>0.11</v>
      </c>
      <c r="E2033" s="62"/>
      <c r="F2033" s="63"/>
      <c r="G2033" s="62"/>
      <c r="H2033" s="63"/>
      <c r="I2033" s="62"/>
      <c r="J2033" s="63"/>
      <c r="K2033" s="62"/>
      <c r="L2033" s="63"/>
      <c r="M2033" s="60" t="s">
        <v>2330</v>
      </c>
      <c r="N2033" s="54" t="s">
        <v>8224</v>
      </c>
      <c r="O2033" s="54" t="s">
        <v>10375</v>
      </c>
      <c r="P2033" s="54" t="s">
        <v>56</v>
      </c>
      <c r="Q2033" s="54" t="s">
        <v>56</v>
      </c>
      <c r="R2033" s="54" t="s">
        <v>55</v>
      </c>
      <c r="AV2033" s="54" t="s">
        <v>47</v>
      </c>
      <c r="AW2033" s="54" t="s">
        <v>10397</v>
      </c>
      <c r="AX2033" s="54" t="s">
        <v>47</v>
      </c>
      <c r="AY2033" s="54" t="s">
        <v>47</v>
      </c>
      <c r="AZ2033" s="54" t="s">
        <v>47</v>
      </c>
    </row>
    <row r="2034" spans="1:52" ht="30" customHeight="1">
      <c r="A2034" s="60" t="s">
        <v>1267</v>
      </c>
      <c r="B2034" s="60" t="s">
        <v>47</v>
      </c>
      <c r="C2034" s="60" t="s">
        <v>47</v>
      </c>
      <c r="D2034" s="61"/>
      <c r="E2034" s="62"/>
      <c r="F2034" s="63"/>
      <c r="G2034" s="62"/>
      <c r="H2034" s="63"/>
      <c r="I2034" s="62"/>
      <c r="J2034" s="63"/>
      <c r="K2034" s="62"/>
      <c r="L2034" s="63"/>
      <c r="M2034" s="60" t="s">
        <v>47</v>
      </c>
      <c r="N2034" s="54" t="s">
        <v>78</v>
      </c>
      <c r="O2034" s="54" t="s">
        <v>78</v>
      </c>
      <c r="P2034" s="54" t="s">
        <v>47</v>
      </c>
      <c r="Q2034" s="54" t="s">
        <v>47</v>
      </c>
      <c r="R2034" s="54" t="s">
        <v>47</v>
      </c>
      <c r="AV2034" s="54" t="s">
        <v>47</v>
      </c>
      <c r="AW2034" s="54" t="s">
        <v>47</v>
      </c>
      <c r="AX2034" s="54" t="s">
        <v>47</v>
      </c>
      <c r="AY2034" s="54" t="s">
        <v>47</v>
      </c>
      <c r="AZ2034" s="54" t="s">
        <v>47</v>
      </c>
    </row>
    <row r="2035" spans="1:52" ht="30" customHeight="1">
      <c r="A2035" s="61"/>
      <c r="B2035" s="61"/>
      <c r="C2035" s="61"/>
      <c r="D2035" s="61"/>
      <c r="E2035" s="62"/>
      <c r="F2035" s="63"/>
      <c r="G2035" s="62"/>
      <c r="H2035" s="63"/>
      <c r="I2035" s="62"/>
      <c r="J2035" s="63"/>
      <c r="K2035" s="62"/>
      <c r="L2035" s="63"/>
      <c r="M2035" s="61"/>
    </row>
    <row r="2036" spans="1:52" ht="30" customHeight="1">
      <c r="A2036" s="55" t="s">
        <v>2350</v>
      </c>
      <c r="B2036" s="56"/>
      <c r="C2036" s="56"/>
      <c r="D2036" s="56"/>
      <c r="E2036" s="57"/>
      <c r="F2036" s="58"/>
      <c r="G2036" s="57"/>
      <c r="H2036" s="58"/>
      <c r="I2036" s="57"/>
      <c r="J2036" s="58"/>
      <c r="K2036" s="57"/>
      <c r="L2036" s="58"/>
      <c r="M2036" s="59"/>
      <c r="N2036" s="54" t="s">
        <v>8921</v>
      </c>
    </row>
    <row r="2037" spans="1:52" ht="30" customHeight="1">
      <c r="A2037" s="60" t="s">
        <v>1742</v>
      </c>
      <c r="B2037" s="60" t="s">
        <v>1264</v>
      </c>
      <c r="C2037" s="60" t="s">
        <v>1265</v>
      </c>
      <c r="D2037" s="61">
        <v>4.3999999999999997E-2</v>
      </c>
      <c r="E2037" s="62"/>
      <c r="F2037" s="63"/>
      <c r="G2037" s="62"/>
      <c r="H2037" s="63"/>
      <c r="I2037" s="62"/>
      <c r="J2037" s="63"/>
      <c r="K2037" s="62"/>
      <c r="L2037" s="63"/>
      <c r="M2037" s="60" t="s">
        <v>1743</v>
      </c>
      <c r="N2037" s="54" t="s">
        <v>8921</v>
      </c>
      <c r="O2037" s="54" t="s">
        <v>9586</v>
      </c>
      <c r="P2037" s="54" t="s">
        <v>56</v>
      </c>
      <c r="Q2037" s="54" t="s">
        <v>56</v>
      </c>
      <c r="R2037" s="54" t="s">
        <v>55</v>
      </c>
      <c r="V2037" s="50">
        <v>1</v>
      </c>
      <c r="AV2037" s="54" t="s">
        <v>47</v>
      </c>
      <c r="AW2037" s="54" t="s">
        <v>10398</v>
      </c>
      <c r="AX2037" s="54" t="s">
        <v>47</v>
      </c>
      <c r="AY2037" s="54" t="s">
        <v>47</v>
      </c>
      <c r="AZ2037" s="54" t="s">
        <v>47</v>
      </c>
    </row>
    <row r="2038" spans="1:52" ht="30" customHeight="1">
      <c r="A2038" s="60" t="s">
        <v>1366</v>
      </c>
      <c r="B2038" s="60" t="s">
        <v>1264</v>
      </c>
      <c r="C2038" s="60" t="s">
        <v>1265</v>
      </c>
      <c r="D2038" s="61">
        <v>2.1999999999999999E-2</v>
      </c>
      <c r="E2038" s="62"/>
      <c r="F2038" s="63"/>
      <c r="G2038" s="62"/>
      <c r="H2038" s="63"/>
      <c r="I2038" s="62"/>
      <c r="J2038" s="63"/>
      <c r="K2038" s="62"/>
      <c r="L2038" s="63"/>
      <c r="M2038" s="60" t="s">
        <v>1415</v>
      </c>
      <c r="N2038" s="54" t="s">
        <v>8921</v>
      </c>
      <c r="O2038" s="54" t="s">
        <v>9071</v>
      </c>
      <c r="P2038" s="54" t="s">
        <v>56</v>
      </c>
      <c r="Q2038" s="54" t="s">
        <v>56</v>
      </c>
      <c r="R2038" s="54" t="s">
        <v>55</v>
      </c>
      <c r="V2038" s="50">
        <v>1</v>
      </c>
      <c r="AV2038" s="54" t="s">
        <v>47</v>
      </c>
      <c r="AW2038" s="54" t="s">
        <v>10399</v>
      </c>
      <c r="AX2038" s="54" t="s">
        <v>47</v>
      </c>
      <c r="AY2038" s="54" t="s">
        <v>47</v>
      </c>
      <c r="AZ2038" s="54" t="s">
        <v>47</v>
      </c>
    </row>
    <row r="2039" spans="1:52" ht="30" customHeight="1">
      <c r="A2039" s="60" t="s">
        <v>1367</v>
      </c>
      <c r="B2039" s="60" t="s">
        <v>1368</v>
      </c>
      <c r="C2039" s="60" t="s">
        <v>352</v>
      </c>
      <c r="D2039" s="61">
        <v>1</v>
      </c>
      <c r="E2039" s="62"/>
      <c r="F2039" s="63"/>
      <c r="G2039" s="62"/>
      <c r="H2039" s="63"/>
      <c r="I2039" s="62"/>
      <c r="J2039" s="63"/>
      <c r="K2039" s="62"/>
      <c r="L2039" s="63"/>
      <c r="M2039" s="60" t="s">
        <v>47</v>
      </c>
      <c r="N2039" s="54" t="s">
        <v>8921</v>
      </c>
      <c r="O2039" s="54" t="s">
        <v>8795</v>
      </c>
      <c r="P2039" s="54" t="s">
        <v>56</v>
      </c>
      <c r="Q2039" s="54" t="s">
        <v>56</v>
      </c>
      <c r="R2039" s="54" t="s">
        <v>56</v>
      </c>
      <c r="S2039" s="50">
        <v>1</v>
      </c>
      <c r="T2039" s="50">
        <v>2</v>
      </c>
      <c r="U2039" s="50">
        <v>0.02</v>
      </c>
      <c r="AV2039" s="54" t="s">
        <v>47</v>
      </c>
      <c r="AW2039" s="54" t="s">
        <v>10400</v>
      </c>
      <c r="AX2039" s="54" t="s">
        <v>47</v>
      </c>
      <c r="AY2039" s="54" t="s">
        <v>47</v>
      </c>
      <c r="AZ2039" s="54" t="s">
        <v>47</v>
      </c>
    </row>
    <row r="2040" spans="1:52" ht="30" customHeight="1">
      <c r="A2040" s="60" t="s">
        <v>1267</v>
      </c>
      <c r="B2040" s="60" t="s">
        <v>47</v>
      </c>
      <c r="C2040" s="60" t="s">
        <v>47</v>
      </c>
      <c r="D2040" s="61"/>
      <c r="E2040" s="62"/>
      <c r="F2040" s="63"/>
      <c r="G2040" s="62"/>
      <c r="H2040" s="63"/>
      <c r="I2040" s="62"/>
      <c r="J2040" s="63"/>
      <c r="K2040" s="62"/>
      <c r="L2040" s="63"/>
      <c r="M2040" s="60" t="s">
        <v>47</v>
      </c>
      <c r="N2040" s="54" t="s">
        <v>78</v>
      </c>
      <c r="O2040" s="54" t="s">
        <v>78</v>
      </c>
      <c r="P2040" s="54" t="s">
        <v>47</v>
      </c>
      <c r="Q2040" s="54" t="s">
        <v>47</v>
      </c>
      <c r="R2040" s="54" t="s">
        <v>47</v>
      </c>
      <c r="AV2040" s="54" t="s">
        <v>47</v>
      </c>
      <c r="AW2040" s="54" t="s">
        <v>47</v>
      </c>
      <c r="AX2040" s="54" t="s">
        <v>47</v>
      </c>
      <c r="AY2040" s="54" t="s">
        <v>47</v>
      </c>
      <c r="AZ2040" s="54" t="s">
        <v>47</v>
      </c>
    </row>
    <row r="2041" spans="1:52" ht="30" customHeight="1">
      <c r="A2041" s="61"/>
      <c r="B2041" s="61"/>
      <c r="C2041" s="61"/>
      <c r="D2041" s="61"/>
      <c r="E2041" s="62"/>
      <c r="F2041" s="63"/>
      <c r="G2041" s="62"/>
      <c r="H2041" s="63"/>
      <c r="I2041" s="62"/>
      <c r="J2041" s="63"/>
      <c r="K2041" s="62"/>
      <c r="L2041" s="63"/>
      <c r="M2041" s="61"/>
    </row>
    <row r="2042" spans="1:52" ht="30" customHeight="1">
      <c r="A2042" s="55" t="s">
        <v>2351</v>
      </c>
      <c r="B2042" s="56"/>
      <c r="C2042" s="56"/>
      <c r="D2042" s="56"/>
      <c r="E2042" s="57"/>
      <c r="F2042" s="58"/>
      <c r="G2042" s="57"/>
      <c r="H2042" s="58"/>
      <c r="I2042" s="57"/>
      <c r="J2042" s="58"/>
      <c r="K2042" s="57"/>
      <c r="L2042" s="58"/>
      <c r="M2042" s="59"/>
      <c r="N2042" s="54" t="s">
        <v>8922</v>
      </c>
    </row>
    <row r="2043" spans="1:52" ht="30" customHeight="1">
      <c r="A2043" s="60" t="s">
        <v>1742</v>
      </c>
      <c r="B2043" s="60" t="s">
        <v>1264</v>
      </c>
      <c r="C2043" s="60" t="s">
        <v>1265</v>
      </c>
      <c r="D2043" s="61">
        <v>3.2000000000000001E-2</v>
      </c>
      <c r="E2043" s="62"/>
      <c r="F2043" s="63"/>
      <c r="G2043" s="62"/>
      <c r="H2043" s="63"/>
      <c r="I2043" s="62"/>
      <c r="J2043" s="63"/>
      <c r="K2043" s="62"/>
      <c r="L2043" s="63"/>
      <c r="M2043" s="60" t="s">
        <v>1743</v>
      </c>
      <c r="N2043" s="54" t="s">
        <v>8922</v>
      </c>
      <c r="O2043" s="54" t="s">
        <v>9586</v>
      </c>
      <c r="P2043" s="54" t="s">
        <v>56</v>
      </c>
      <c r="Q2043" s="54" t="s">
        <v>56</v>
      </c>
      <c r="R2043" s="54" t="s">
        <v>55</v>
      </c>
      <c r="V2043" s="50">
        <v>1</v>
      </c>
      <c r="AV2043" s="54" t="s">
        <v>47</v>
      </c>
      <c r="AW2043" s="54" t="s">
        <v>10401</v>
      </c>
      <c r="AX2043" s="54" t="s">
        <v>47</v>
      </c>
      <c r="AY2043" s="54" t="s">
        <v>47</v>
      </c>
      <c r="AZ2043" s="54" t="s">
        <v>47</v>
      </c>
    </row>
    <row r="2044" spans="1:52" ht="30" customHeight="1">
      <c r="A2044" s="60" t="s">
        <v>1366</v>
      </c>
      <c r="B2044" s="60" t="s">
        <v>1264</v>
      </c>
      <c r="C2044" s="60" t="s">
        <v>1265</v>
      </c>
      <c r="D2044" s="61">
        <v>1.6E-2</v>
      </c>
      <c r="E2044" s="62"/>
      <c r="F2044" s="63"/>
      <c r="G2044" s="62"/>
      <c r="H2044" s="63"/>
      <c r="I2044" s="62"/>
      <c r="J2044" s="63"/>
      <c r="K2044" s="62"/>
      <c r="L2044" s="63"/>
      <c r="M2044" s="60" t="s">
        <v>1415</v>
      </c>
      <c r="N2044" s="54" t="s">
        <v>8922</v>
      </c>
      <c r="O2044" s="54" t="s">
        <v>9071</v>
      </c>
      <c r="P2044" s="54" t="s">
        <v>56</v>
      </c>
      <c r="Q2044" s="54" t="s">
        <v>56</v>
      </c>
      <c r="R2044" s="54" t="s">
        <v>55</v>
      </c>
      <c r="V2044" s="50">
        <v>1</v>
      </c>
      <c r="AV2044" s="54" t="s">
        <v>47</v>
      </c>
      <c r="AW2044" s="54" t="s">
        <v>10402</v>
      </c>
      <c r="AX2044" s="54" t="s">
        <v>47</v>
      </c>
      <c r="AY2044" s="54" t="s">
        <v>47</v>
      </c>
      <c r="AZ2044" s="54" t="s">
        <v>47</v>
      </c>
    </row>
    <row r="2045" spans="1:52" ht="30" customHeight="1">
      <c r="A2045" s="60" t="s">
        <v>1367</v>
      </c>
      <c r="B2045" s="60" t="s">
        <v>1368</v>
      </c>
      <c r="C2045" s="60" t="s">
        <v>352</v>
      </c>
      <c r="D2045" s="61">
        <v>1</v>
      </c>
      <c r="E2045" s="62"/>
      <c r="F2045" s="63"/>
      <c r="G2045" s="62"/>
      <c r="H2045" s="63"/>
      <c r="I2045" s="62"/>
      <c r="J2045" s="63"/>
      <c r="K2045" s="62"/>
      <c r="L2045" s="63"/>
      <c r="M2045" s="60" t="s">
        <v>47</v>
      </c>
      <c r="N2045" s="54" t="s">
        <v>8922</v>
      </c>
      <c r="O2045" s="54" t="s">
        <v>8795</v>
      </c>
      <c r="P2045" s="54" t="s">
        <v>56</v>
      </c>
      <c r="Q2045" s="54" t="s">
        <v>56</v>
      </c>
      <c r="R2045" s="54" t="s">
        <v>56</v>
      </c>
      <c r="S2045" s="50">
        <v>1</v>
      </c>
      <c r="T2045" s="50">
        <v>2</v>
      </c>
      <c r="U2045" s="50">
        <v>0.02</v>
      </c>
      <c r="AV2045" s="54" t="s">
        <v>47</v>
      </c>
      <c r="AW2045" s="54" t="s">
        <v>10403</v>
      </c>
      <c r="AX2045" s="54" t="s">
        <v>47</v>
      </c>
      <c r="AY2045" s="54" t="s">
        <v>47</v>
      </c>
      <c r="AZ2045" s="54" t="s">
        <v>47</v>
      </c>
    </row>
    <row r="2046" spans="1:52" ht="30" customHeight="1">
      <c r="A2046" s="60" t="s">
        <v>1267</v>
      </c>
      <c r="B2046" s="60" t="s">
        <v>47</v>
      </c>
      <c r="C2046" s="60" t="s">
        <v>47</v>
      </c>
      <c r="D2046" s="61"/>
      <c r="E2046" s="62"/>
      <c r="F2046" s="63"/>
      <c r="G2046" s="62"/>
      <c r="H2046" s="63"/>
      <c r="I2046" s="62"/>
      <c r="J2046" s="63"/>
      <c r="K2046" s="62"/>
      <c r="L2046" s="63"/>
      <c r="M2046" s="60" t="s">
        <v>47</v>
      </c>
      <c r="N2046" s="54" t="s">
        <v>78</v>
      </c>
      <c r="O2046" s="54" t="s">
        <v>78</v>
      </c>
      <c r="P2046" s="54" t="s">
        <v>47</v>
      </c>
      <c r="Q2046" s="54" t="s">
        <v>47</v>
      </c>
      <c r="R2046" s="54" t="s">
        <v>47</v>
      </c>
      <c r="AV2046" s="54" t="s">
        <v>47</v>
      </c>
      <c r="AW2046" s="54" t="s">
        <v>47</v>
      </c>
      <c r="AX2046" s="54" t="s">
        <v>47</v>
      </c>
      <c r="AY2046" s="54" t="s">
        <v>47</v>
      </c>
      <c r="AZ2046" s="54" t="s">
        <v>47</v>
      </c>
    </row>
    <row r="2047" spans="1:52" ht="30" customHeight="1">
      <c r="A2047" s="61"/>
      <c r="B2047" s="61"/>
      <c r="C2047" s="61"/>
      <c r="D2047" s="61"/>
      <c r="E2047" s="62"/>
      <c r="F2047" s="63"/>
      <c r="G2047" s="62"/>
      <c r="H2047" s="63"/>
      <c r="I2047" s="62"/>
      <c r="J2047" s="63"/>
      <c r="K2047" s="62"/>
      <c r="L2047" s="63"/>
      <c r="M2047" s="61"/>
    </row>
    <row r="2048" spans="1:52" ht="30" customHeight="1">
      <c r="A2048" s="55" t="s">
        <v>2352</v>
      </c>
      <c r="B2048" s="56"/>
      <c r="C2048" s="56"/>
      <c r="D2048" s="56"/>
      <c r="E2048" s="57"/>
      <c r="F2048" s="58"/>
      <c r="G2048" s="57"/>
      <c r="H2048" s="58"/>
      <c r="I2048" s="57"/>
      <c r="J2048" s="58"/>
      <c r="K2048" s="57"/>
      <c r="L2048" s="58"/>
      <c r="M2048" s="59"/>
      <c r="N2048" s="54" t="s">
        <v>8144</v>
      </c>
    </row>
    <row r="2049" spans="1:52" ht="30" customHeight="1">
      <c r="A2049" s="60" t="s">
        <v>1675</v>
      </c>
      <c r="B2049" s="60" t="s">
        <v>1676</v>
      </c>
      <c r="C2049" s="60" t="s">
        <v>168</v>
      </c>
      <c r="D2049" s="61">
        <v>1.4999999999999999E-2</v>
      </c>
      <c r="E2049" s="62"/>
      <c r="F2049" s="63"/>
      <c r="G2049" s="62"/>
      <c r="H2049" s="63"/>
      <c r="I2049" s="62"/>
      <c r="J2049" s="63"/>
      <c r="K2049" s="62"/>
      <c r="L2049" s="63"/>
      <c r="M2049" s="60" t="s">
        <v>1677</v>
      </c>
      <c r="N2049" s="54" t="s">
        <v>8144</v>
      </c>
      <c r="O2049" s="54" t="s">
        <v>8887</v>
      </c>
      <c r="P2049" s="54" t="s">
        <v>55</v>
      </c>
      <c r="Q2049" s="54" t="s">
        <v>56</v>
      </c>
      <c r="R2049" s="54" t="s">
        <v>56</v>
      </c>
      <c r="AV2049" s="54" t="s">
        <v>47</v>
      </c>
      <c r="AW2049" s="54" t="s">
        <v>10404</v>
      </c>
      <c r="AX2049" s="54" t="s">
        <v>47</v>
      </c>
      <c r="AY2049" s="54" t="s">
        <v>47</v>
      </c>
      <c r="AZ2049" s="54" t="s">
        <v>47</v>
      </c>
    </row>
    <row r="2050" spans="1:52" ht="30" customHeight="1">
      <c r="A2050" s="60" t="s">
        <v>1776</v>
      </c>
      <c r="B2050" s="60" t="s">
        <v>1945</v>
      </c>
      <c r="C2050" s="60" t="s">
        <v>71</v>
      </c>
      <c r="D2050" s="61">
        <v>1</v>
      </c>
      <c r="E2050" s="62"/>
      <c r="F2050" s="63"/>
      <c r="G2050" s="62"/>
      <c r="H2050" s="63"/>
      <c r="I2050" s="62"/>
      <c r="J2050" s="63"/>
      <c r="K2050" s="62"/>
      <c r="L2050" s="63"/>
      <c r="M2050" s="60" t="s">
        <v>1946</v>
      </c>
      <c r="N2050" s="54" t="s">
        <v>8144</v>
      </c>
      <c r="O2050" s="54" t="s">
        <v>8921</v>
      </c>
      <c r="P2050" s="54" t="s">
        <v>55</v>
      </c>
      <c r="Q2050" s="54" t="s">
        <v>56</v>
      </c>
      <c r="R2050" s="54" t="s">
        <v>56</v>
      </c>
      <c r="AV2050" s="54" t="s">
        <v>47</v>
      </c>
      <c r="AW2050" s="54" t="s">
        <v>10405</v>
      </c>
      <c r="AX2050" s="54" t="s">
        <v>47</v>
      </c>
      <c r="AY2050" s="54" t="s">
        <v>47</v>
      </c>
      <c r="AZ2050" s="54" t="s">
        <v>47</v>
      </c>
    </row>
    <row r="2051" spans="1:52" ht="30" customHeight="1">
      <c r="A2051" s="60" t="s">
        <v>2353</v>
      </c>
      <c r="B2051" s="60" t="s">
        <v>2354</v>
      </c>
      <c r="C2051" s="60" t="s">
        <v>71</v>
      </c>
      <c r="D2051" s="61">
        <v>1</v>
      </c>
      <c r="E2051" s="62"/>
      <c r="F2051" s="63"/>
      <c r="G2051" s="62"/>
      <c r="H2051" s="63"/>
      <c r="I2051" s="62"/>
      <c r="J2051" s="63"/>
      <c r="K2051" s="62"/>
      <c r="L2051" s="63"/>
      <c r="M2051" s="60" t="s">
        <v>2355</v>
      </c>
      <c r="N2051" s="54" t="s">
        <v>8144</v>
      </c>
      <c r="O2051" s="54" t="s">
        <v>8931</v>
      </c>
      <c r="P2051" s="54" t="s">
        <v>55</v>
      </c>
      <c r="Q2051" s="54" t="s">
        <v>56</v>
      </c>
      <c r="R2051" s="54" t="s">
        <v>56</v>
      </c>
      <c r="AV2051" s="54" t="s">
        <v>47</v>
      </c>
      <c r="AW2051" s="54" t="s">
        <v>10406</v>
      </c>
      <c r="AX2051" s="54" t="s">
        <v>47</v>
      </c>
      <c r="AY2051" s="54" t="s">
        <v>47</v>
      </c>
      <c r="AZ2051" s="54" t="s">
        <v>47</v>
      </c>
    </row>
    <row r="2052" spans="1:52" ht="30" customHeight="1">
      <c r="A2052" s="60" t="s">
        <v>2356</v>
      </c>
      <c r="B2052" s="60" t="s">
        <v>2357</v>
      </c>
      <c r="C2052" s="60" t="s">
        <v>71</v>
      </c>
      <c r="D2052" s="61">
        <v>1.03</v>
      </c>
      <c r="E2052" s="62"/>
      <c r="F2052" s="63"/>
      <c r="G2052" s="62"/>
      <c r="H2052" s="63"/>
      <c r="I2052" s="62"/>
      <c r="J2052" s="63"/>
      <c r="K2052" s="62"/>
      <c r="L2052" s="63"/>
      <c r="M2052" s="60" t="s">
        <v>2358</v>
      </c>
      <c r="N2052" s="54" t="s">
        <v>8144</v>
      </c>
      <c r="O2052" s="54" t="s">
        <v>10407</v>
      </c>
      <c r="P2052" s="54" t="s">
        <v>56</v>
      </c>
      <c r="Q2052" s="54" t="s">
        <v>56</v>
      </c>
      <c r="R2052" s="54" t="s">
        <v>55</v>
      </c>
      <c r="AV2052" s="54" t="s">
        <v>47</v>
      </c>
      <c r="AW2052" s="54" t="s">
        <v>10408</v>
      </c>
      <c r="AX2052" s="54" t="s">
        <v>47</v>
      </c>
      <c r="AY2052" s="54" t="s">
        <v>47</v>
      </c>
      <c r="AZ2052" s="54" t="s">
        <v>47</v>
      </c>
    </row>
    <row r="2053" spans="1:52" ht="30" customHeight="1">
      <c r="A2053" s="60" t="s">
        <v>1267</v>
      </c>
      <c r="B2053" s="60" t="s">
        <v>47</v>
      </c>
      <c r="C2053" s="60" t="s">
        <v>47</v>
      </c>
      <c r="D2053" s="61"/>
      <c r="E2053" s="62"/>
      <c r="F2053" s="63"/>
      <c r="G2053" s="62"/>
      <c r="H2053" s="63"/>
      <c r="I2053" s="62"/>
      <c r="J2053" s="63"/>
      <c r="K2053" s="62"/>
      <c r="L2053" s="63"/>
      <c r="M2053" s="60" t="s">
        <v>47</v>
      </c>
      <c r="N2053" s="54" t="s">
        <v>78</v>
      </c>
      <c r="O2053" s="54" t="s">
        <v>78</v>
      </c>
      <c r="P2053" s="54" t="s">
        <v>47</v>
      </c>
      <c r="Q2053" s="54" t="s">
        <v>47</v>
      </c>
      <c r="R2053" s="54" t="s">
        <v>47</v>
      </c>
      <c r="AV2053" s="54" t="s">
        <v>47</v>
      </c>
      <c r="AW2053" s="54" t="s">
        <v>47</v>
      </c>
      <c r="AX2053" s="54" t="s">
        <v>47</v>
      </c>
      <c r="AY2053" s="54" t="s">
        <v>47</v>
      </c>
      <c r="AZ2053" s="54" t="s">
        <v>47</v>
      </c>
    </row>
    <row r="2054" spans="1:52" ht="30" customHeight="1">
      <c r="A2054" s="61"/>
      <c r="B2054" s="61"/>
      <c r="C2054" s="61"/>
      <c r="D2054" s="61"/>
      <c r="E2054" s="62"/>
      <c r="F2054" s="63"/>
      <c r="G2054" s="62"/>
      <c r="H2054" s="63"/>
      <c r="I2054" s="62"/>
      <c r="J2054" s="63"/>
      <c r="K2054" s="62"/>
      <c r="L2054" s="63"/>
      <c r="M2054" s="61"/>
    </row>
    <row r="2055" spans="1:52" ht="30" customHeight="1">
      <c r="A2055" s="55" t="s">
        <v>2359</v>
      </c>
      <c r="B2055" s="56"/>
      <c r="C2055" s="56"/>
      <c r="D2055" s="56"/>
      <c r="E2055" s="57"/>
      <c r="F2055" s="58"/>
      <c r="G2055" s="57"/>
      <c r="H2055" s="58"/>
      <c r="I2055" s="57"/>
      <c r="J2055" s="58"/>
      <c r="K2055" s="57"/>
      <c r="L2055" s="58"/>
      <c r="M2055" s="59"/>
      <c r="N2055" s="54" t="s">
        <v>8146</v>
      </c>
    </row>
    <row r="2056" spans="1:52" ht="30" customHeight="1">
      <c r="A2056" s="60" t="s">
        <v>1675</v>
      </c>
      <c r="B2056" s="60" t="s">
        <v>1676</v>
      </c>
      <c r="C2056" s="60" t="s">
        <v>168</v>
      </c>
      <c r="D2056" s="61">
        <v>1.6E-2</v>
      </c>
      <c r="E2056" s="62"/>
      <c r="F2056" s="63"/>
      <c r="G2056" s="62"/>
      <c r="H2056" s="63"/>
      <c r="I2056" s="62"/>
      <c r="J2056" s="63"/>
      <c r="K2056" s="62"/>
      <c r="L2056" s="63"/>
      <c r="M2056" s="60" t="s">
        <v>1677</v>
      </c>
      <c r="N2056" s="54" t="s">
        <v>8146</v>
      </c>
      <c r="O2056" s="54" t="s">
        <v>8887</v>
      </c>
      <c r="P2056" s="54" t="s">
        <v>55</v>
      </c>
      <c r="Q2056" s="54" t="s">
        <v>56</v>
      </c>
      <c r="R2056" s="54" t="s">
        <v>56</v>
      </c>
      <c r="AV2056" s="54" t="s">
        <v>47</v>
      </c>
      <c r="AW2056" s="54" t="s">
        <v>10409</v>
      </c>
      <c r="AX2056" s="54" t="s">
        <v>47</v>
      </c>
      <c r="AY2056" s="54" t="s">
        <v>47</v>
      </c>
      <c r="AZ2056" s="54" t="s">
        <v>47</v>
      </c>
    </row>
    <row r="2057" spans="1:52" ht="30" customHeight="1">
      <c r="A2057" s="60" t="s">
        <v>1776</v>
      </c>
      <c r="B2057" s="60" t="s">
        <v>1945</v>
      </c>
      <c r="C2057" s="60" t="s">
        <v>71</v>
      </c>
      <c r="D2057" s="61">
        <v>1</v>
      </c>
      <c r="E2057" s="62"/>
      <c r="F2057" s="63"/>
      <c r="G2057" s="62"/>
      <c r="H2057" s="63"/>
      <c r="I2057" s="62"/>
      <c r="J2057" s="63"/>
      <c r="K2057" s="62"/>
      <c r="L2057" s="63"/>
      <c r="M2057" s="60" t="s">
        <v>1946</v>
      </c>
      <c r="N2057" s="54" t="s">
        <v>8146</v>
      </c>
      <c r="O2057" s="54" t="s">
        <v>8921</v>
      </c>
      <c r="P2057" s="54" t="s">
        <v>55</v>
      </c>
      <c r="Q2057" s="54" t="s">
        <v>56</v>
      </c>
      <c r="R2057" s="54" t="s">
        <v>56</v>
      </c>
      <c r="AV2057" s="54" t="s">
        <v>47</v>
      </c>
      <c r="AW2057" s="54" t="s">
        <v>10410</v>
      </c>
      <c r="AX2057" s="54" t="s">
        <v>47</v>
      </c>
      <c r="AY2057" s="54" t="s">
        <v>47</v>
      </c>
      <c r="AZ2057" s="54" t="s">
        <v>47</v>
      </c>
    </row>
    <row r="2058" spans="1:52" ht="30" customHeight="1">
      <c r="A2058" s="60" t="s">
        <v>2353</v>
      </c>
      <c r="B2058" s="60" t="s">
        <v>2360</v>
      </c>
      <c r="C2058" s="60" t="s">
        <v>71</v>
      </c>
      <c r="D2058" s="61">
        <v>1</v>
      </c>
      <c r="E2058" s="62"/>
      <c r="F2058" s="63"/>
      <c r="G2058" s="62"/>
      <c r="H2058" s="63"/>
      <c r="I2058" s="62"/>
      <c r="J2058" s="63"/>
      <c r="K2058" s="62"/>
      <c r="L2058" s="63"/>
      <c r="M2058" s="60" t="s">
        <v>2361</v>
      </c>
      <c r="N2058" s="54" t="s">
        <v>8146</v>
      </c>
      <c r="O2058" s="54" t="s">
        <v>8930</v>
      </c>
      <c r="P2058" s="54" t="s">
        <v>55</v>
      </c>
      <c r="Q2058" s="54" t="s">
        <v>56</v>
      </c>
      <c r="R2058" s="54" t="s">
        <v>56</v>
      </c>
      <c r="AV2058" s="54" t="s">
        <v>47</v>
      </c>
      <c r="AW2058" s="54" t="s">
        <v>10411</v>
      </c>
      <c r="AX2058" s="54" t="s">
        <v>47</v>
      </c>
      <c r="AY2058" s="54" t="s">
        <v>47</v>
      </c>
      <c r="AZ2058" s="54" t="s">
        <v>47</v>
      </c>
    </row>
    <row r="2059" spans="1:52" ht="30" customHeight="1">
      <c r="A2059" s="60" t="s">
        <v>2362</v>
      </c>
      <c r="B2059" s="60" t="s">
        <v>2363</v>
      </c>
      <c r="C2059" s="60" t="s">
        <v>71</v>
      </c>
      <c r="D2059" s="61">
        <v>1.03</v>
      </c>
      <c r="E2059" s="62"/>
      <c r="F2059" s="63"/>
      <c r="G2059" s="62"/>
      <c r="H2059" s="63"/>
      <c r="I2059" s="62"/>
      <c r="J2059" s="63"/>
      <c r="K2059" s="62"/>
      <c r="L2059" s="63"/>
      <c r="M2059" s="60" t="s">
        <v>2364</v>
      </c>
      <c r="N2059" s="54" t="s">
        <v>8146</v>
      </c>
      <c r="O2059" s="54" t="s">
        <v>10412</v>
      </c>
      <c r="P2059" s="54" t="s">
        <v>56</v>
      </c>
      <c r="Q2059" s="54" t="s">
        <v>56</v>
      </c>
      <c r="R2059" s="54" t="s">
        <v>55</v>
      </c>
      <c r="AV2059" s="54" t="s">
        <v>47</v>
      </c>
      <c r="AW2059" s="54" t="s">
        <v>10413</v>
      </c>
      <c r="AX2059" s="54" t="s">
        <v>47</v>
      </c>
      <c r="AY2059" s="54" t="s">
        <v>47</v>
      </c>
      <c r="AZ2059" s="54" t="s">
        <v>47</v>
      </c>
    </row>
    <row r="2060" spans="1:52" ht="30" customHeight="1">
      <c r="A2060" s="60" t="s">
        <v>1267</v>
      </c>
      <c r="B2060" s="60" t="s">
        <v>47</v>
      </c>
      <c r="C2060" s="60" t="s">
        <v>47</v>
      </c>
      <c r="D2060" s="61"/>
      <c r="E2060" s="62"/>
      <c r="F2060" s="63"/>
      <c r="G2060" s="62"/>
      <c r="H2060" s="63"/>
      <c r="I2060" s="62"/>
      <c r="J2060" s="63"/>
      <c r="K2060" s="62"/>
      <c r="L2060" s="63"/>
      <c r="M2060" s="60" t="s">
        <v>47</v>
      </c>
      <c r="N2060" s="54" t="s">
        <v>78</v>
      </c>
      <c r="O2060" s="54" t="s">
        <v>78</v>
      </c>
      <c r="P2060" s="54" t="s">
        <v>47</v>
      </c>
      <c r="Q2060" s="54" t="s">
        <v>47</v>
      </c>
      <c r="R2060" s="54" t="s">
        <v>47</v>
      </c>
      <c r="AV2060" s="54" t="s">
        <v>47</v>
      </c>
      <c r="AW2060" s="54" t="s">
        <v>47</v>
      </c>
      <c r="AX2060" s="54" t="s">
        <v>47</v>
      </c>
      <c r="AY2060" s="54" t="s">
        <v>47</v>
      </c>
      <c r="AZ2060" s="54" t="s">
        <v>47</v>
      </c>
    </row>
    <row r="2061" spans="1:52" ht="30" customHeight="1">
      <c r="A2061" s="61"/>
      <c r="B2061" s="61"/>
      <c r="C2061" s="61"/>
      <c r="D2061" s="61"/>
      <c r="E2061" s="62"/>
      <c r="F2061" s="63"/>
      <c r="G2061" s="62"/>
      <c r="H2061" s="63"/>
      <c r="I2061" s="62"/>
      <c r="J2061" s="63"/>
      <c r="K2061" s="62"/>
      <c r="L2061" s="63"/>
      <c r="M2061" s="61"/>
    </row>
    <row r="2062" spans="1:52" ht="30" customHeight="1">
      <c r="A2062" s="55" t="s">
        <v>2365</v>
      </c>
      <c r="B2062" s="56"/>
      <c r="C2062" s="56"/>
      <c r="D2062" s="56"/>
      <c r="E2062" s="57"/>
      <c r="F2062" s="58"/>
      <c r="G2062" s="57"/>
      <c r="H2062" s="58"/>
      <c r="I2062" s="57"/>
      <c r="J2062" s="58"/>
      <c r="K2062" s="57"/>
      <c r="L2062" s="58"/>
      <c r="M2062" s="59"/>
      <c r="N2062" s="54" t="s">
        <v>8923</v>
      </c>
    </row>
    <row r="2063" spans="1:52" ht="30" customHeight="1">
      <c r="A2063" s="60" t="s">
        <v>2369</v>
      </c>
      <c r="B2063" s="60" t="s">
        <v>1264</v>
      </c>
      <c r="C2063" s="60" t="s">
        <v>1265</v>
      </c>
      <c r="D2063" s="61">
        <v>0.13300000000000001</v>
      </c>
      <c r="E2063" s="62"/>
      <c r="F2063" s="63"/>
      <c r="G2063" s="62"/>
      <c r="H2063" s="63"/>
      <c r="I2063" s="62"/>
      <c r="J2063" s="63"/>
      <c r="K2063" s="62"/>
      <c r="L2063" s="63"/>
      <c r="M2063" s="60" t="s">
        <v>2370</v>
      </c>
      <c r="N2063" s="54" t="s">
        <v>8923</v>
      </c>
      <c r="O2063" s="54" t="s">
        <v>10414</v>
      </c>
      <c r="P2063" s="54" t="s">
        <v>56</v>
      </c>
      <c r="Q2063" s="54" t="s">
        <v>56</v>
      </c>
      <c r="R2063" s="54" t="s">
        <v>55</v>
      </c>
      <c r="V2063" s="50">
        <v>1</v>
      </c>
      <c r="AV2063" s="54" t="s">
        <v>47</v>
      </c>
      <c r="AW2063" s="54" t="s">
        <v>10415</v>
      </c>
      <c r="AX2063" s="54" t="s">
        <v>47</v>
      </c>
      <c r="AY2063" s="54" t="s">
        <v>47</v>
      </c>
      <c r="AZ2063" s="54" t="s">
        <v>47</v>
      </c>
    </row>
    <row r="2064" spans="1:52" ht="30" customHeight="1">
      <c r="A2064" s="60" t="s">
        <v>1366</v>
      </c>
      <c r="B2064" s="60" t="s">
        <v>1264</v>
      </c>
      <c r="C2064" s="60" t="s">
        <v>1265</v>
      </c>
      <c r="D2064" s="61">
        <v>6.7000000000000004E-2</v>
      </c>
      <c r="E2064" s="62"/>
      <c r="F2064" s="63"/>
      <c r="G2064" s="62"/>
      <c r="H2064" s="63"/>
      <c r="I2064" s="62"/>
      <c r="J2064" s="63"/>
      <c r="K2064" s="62"/>
      <c r="L2064" s="63"/>
      <c r="M2064" s="60" t="s">
        <v>1415</v>
      </c>
      <c r="N2064" s="54" t="s">
        <v>8923</v>
      </c>
      <c r="O2064" s="54" t="s">
        <v>9071</v>
      </c>
      <c r="P2064" s="54" t="s">
        <v>56</v>
      </c>
      <c r="Q2064" s="54" t="s">
        <v>56</v>
      </c>
      <c r="R2064" s="54" t="s">
        <v>55</v>
      </c>
      <c r="V2064" s="50">
        <v>1</v>
      </c>
      <c r="AV2064" s="54" t="s">
        <v>47</v>
      </c>
      <c r="AW2064" s="54" t="s">
        <v>10416</v>
      </c>
      <c r="AX2064" s="54" t="s">
        <v>47</v>
      </c>
      <c r="AY2064" s="54" t="s">
        <v>47</v>
      </c>
      <c r="AZ2064" s="54" t="s">
        <v>47</v>
      </c>
    </row>
    <row r="2065" spans="1:52" ht="30" customHeight="1">
      <c r="A2065" s="60" t="s">
        <v>1367</v>
      </c>
      <c r="B2065" s="60" t="s">
        <v>1631</v>
      </c>
      <c r="C2065" s="60" t="s">
        <v>352</v>
      </c>
      <c r="D2065" s="61">
        <v>1</v>
      </c>
      <c r="E2065" s="62"/>
      <c r="F2065" s="63"/>
      <c r="G2065" s="62"/>
      <c r="H2065" s="63"/>
      <c r="I2065" s="62"/>
      <c r="J2065" s="63"/>
      <c r="K2065" s="62"/>
      <c r="L2065" s="63"/>
      <c r="M2065" s="60" t="s">
        <v>47</v>
      </c>
      <c r="N2065" s="54" t="s">
        <v>8923</v>
      </c>
      <c r="O2065" s="54" t="s">
        <v>8795</v>
      </c>
      <c r="P2065" s="54" t="s">
        <v>56</v>
      </c>
      <c r="Q2065" s="54" t="s">
        <v>56</v>
      </c>
      <c r="R2065" s="54" t="s">
        <v>56</v>
      </c>
      <c r="S2065" s="50">
        <v>1</v>
      </c>
      <c r="T2065" s="50">
        <v>2</v>
      </c>
      <c r="U2065" s="50">
        <v>0.03</v>
      </c>
      <c r="AV2065" s="54" t="s">
        <v>47</v>
      </c>
      <c r="AW2065" s="54" t="s">
        <v>10417</v>
      </c>
      <c r="AX2065" s="54" t="s">
        <v>47</v>
      </c>
      <c r="AY2065" s="54" t="s">
        <v>47</v>
      </c>
      <c r="AZ2065" s="54" t="s">
        <v>47</v>
      </c>
    </row>
    <row r="2066" spans="1:52" ht="30" customHeight="1">
      <c r="A2066" s="60" t="s">
        <v>1267</v>
      </c>
      <c r="B2066" s="60" t="s">
        <v>47</v>
      </c>
      <c r="C2066" s="60" t="s">
        <v>47</v>
      </c>
      <c r="D2066" s="61"/>
      <c r="E2066" s="62"/>
      <c r="F2066" s="63"/>
      <c r="G2066" s="62"/>
      <c r="H2066" s="63"/>
      <c r="I2066" s="62"/>
      <c r="J2066" s="63"/>
      <c r="K2066" s="62"/>
      <c r="L2066" s="63"/>
      <c r="M2066" s="60" t="s">
        <v>47</v>
      </c>
      <c r="N2066" s="54" t="s">
        <v>78</v>
      </c>
      <c r="O2066" s="54" t="s">
        <v>78</v>
      </c>
      <c r="P2066" s="54" t="s">
        <v>47</v>
      </c>
      <c r="Q2066" s="54" t="s">
        <v>47</v>
      </c>
      <c r="R2066" s="54" t="s">
        <v>47</v>
      </c>
      <c r="AV2066" s="54" t="s">
        <v>47</v>
      </c>
      <c r="AW2066" s="54" t="s">
        <v>47</v>
      </c>
      <c r="AX2066" s="54" t="s">
        <v>47</v>
      </c>
      <c r="AY2066" s="54" t="s">
        <v>47</v>
      </c>
      <c r="AZ2066" s="54" t="s">
        <v>47</v>
      </c>
    </row>
    <row r="2067" spans="1:52" ht="30" customHeight="1">
      <c r="A2067" s="61"/>
      <c r="B2067" s="61"/>
      <c r="C2067" s="61"/>
      <c r="D2067" s="61"/>
      <c r="E2067" s="62"/>
      <c r="F2067" s="63"/>
      <c r="G2067" s="62"/>
      <c r="H2067" s="63"/>
      <c r="I2067" s="62"/>
      <c r="J2067" s="63"/>
      <c r="K2067" s="62"/>
      <c r="L2067" s="63"/>
      <c r="M2067" s="61"/>
    </row>
    <row r="2068" spans="1:52" ht="30" customHeight="1">
      <c r="A2068" s="55" t="s">
        <v>2371</v>
      </c>
      <c r="B2068" s="56"/>
      <c r="C2068" s="56"/>
      <c r="D2068" s="56"/>
      <c r="E2068" s="57"/>
      <c r="F2068" s="58"/>
      <c r="G2068" s="57"/>
      <c r="H2068" s="58"/>
      <c r="I2068" s="57"/>
      <c r="J2068" s="58"/>
      <c r="K2068" s="57"/>
      <c r="L2068" s="58"/>
      <c r="M2068" s="59"/>
      <c r="N2068" s="54" t="s">
        <v>8924</v>
      </c>
    </row>
    <row r="2069" spans="1:52" ht="30" customHeight="1">
      <c r="A2069" s="60" t="s">
        <v>2369</v>
      </c>
      <c r="B2069" s="60" t="s">
        <v>1264</v>
      </c>
      <c r="C2069" s="60" t="s">
        <v>1265</v>
      </c>
      <c r="D2069" s="61">
        <v>0.125</v>
      </c>
      <c r="E2069" s="62"/>
      <c r="F2069" s="63"/>
      <c r="G2069" s="62"/>
      <c r="H2069" s="63"/>
      <c r="I2069" s="62"/>
      <c r="J2069" s="63"/>
      <c r="K2069" s="62"/>
      <c r="L2069" s="63"/>
      <c r="M2069" s="60" t="s">
        <v>2370</v>
      </c>
      <c r="N2069" s="54" t="s">
        <v>8924</v>
      </c>
      <c r="O2069" s="54" t="s">
        <v>10414</v>
      </c>
      <c r="P2069" s="54" t="s">
        <v>56</v>
      </c>
      <c r="Q2069" s="54" t="s">
        <v>56</v>
      </c>
      <c r="R2069" s="54" t="s">
        <v>55</v>
      </c>
      <c r="V2069" s="50">
        <v>1</v>
      </c>
      <c r="AV2069" s="54" t="s">
        <v>47</v>
      </c>
      <c r="AW2069" s="54" t="s">
        <v>10418</v>
      </c>
      <c r="AX2069" s="54" t="s">
        <v>47</v>
      </c>
      <c r="AY2069" s="54" t="s">
        <v>47</v>
      </c>
      <c r="AZ2069" s="54" t="s">
        <v>47</v>
      </c>
    </row>
    <row r="2070" spans="1:52" ht="30" customHeight="1">
      <c r="A2070" s="60" t="s">
        <v>1366</v>
      </c>
      <c r="B2070" s="60" t="s">
        <v>1264</v>
      </c>
      <c r="C2070" s="60" t="s">
        <v>1265</v>
      </c>
      <c r="D2070" s="61">
        <v>6.3E-2</v>
      </c>
      <c r="E2070" s="62"/>
      <c r="F2070" s="63"/>
      <c r="G2070" s="62"/>
      <c r="H2070" s="63"/>
      <c r="I2070" s="62"/>
      <c r="J2070" s="63"/>
      <c r="K2070" s="62"/>
      <c r="L2070" s="63"/>
      <c r="M2070" s="60" t="s">
        <v>1415</v>
      </c>
      <c r="N2070" s="54" t="s">
        <v>8924</v>
      </c>
      <c r="O2070" s="54" t="s">
        <v>9071</v>
      </c>
      <c r="P2070" s="54" t="s">
        <v>56</v>
      </c>
      <c r="Q2070" s="54" t="s">
        <v>56</v>
      </c>
      <c r="R2070" s="54" t="s">
        <v>55</v>
      </c>
      <c r="V2070" s="50">
        <v>1</v>
      </c>
      <c r="AV2070" s="54" t="s">
        <v>47</v>
      </c>
      <c r="AW2070" s="54" t="s">
        <v>10419</v>
      </c>
      <c r="AX2070" s="54" t="s">
        <v>47</v>
      </c>
      <c r="AY2070" s="54" t="s">
        <v>47</v>
      </c>
      <c r="AZ2070" s="54" t="s">
        <v>47</v>
      </c>
    </row>
    <row r="2071" spans="1:52" ht="30" customHeight="1">
      <c r="A2071" s="60" t="s">
        <v>1367</v>
      </c>
      <c r="B2071" s="60" t="s">
        <v>1631</v>
      </c>
      <c r="C2071" s="60" t="s">
        <v>352</v>
      </c>
      <c r="D2071" s="61">
        <v>1</v>
      </c>
      <c r="E2071" s="62"/>
      <c r="F2071" s="63"/>
      <c r="G2071" s="62"/>
      <c r="H2071" s="63"/>
      <c r="I2071" s="62"/>
      <c r="J2071" s="63"/>
      <c r="K2071" s="62"/>
      <c r="L2071" s="63"/>
      <c r="M2071" s="60" t="s">
        <v>47</v>
      </c>
      <c r="N2071" s="54" t="s">
        <v>8924</v>
      </c>
      <c r="O2071" s="54" t="s">
        <v>8795</v>
      </c>
      <c r="P2071" s="54" t="s">
        <v>56</v>
      </c>
      <c r="Q2071" s="54" t="s">
        <v>56</v>
      </c>
      <c r="R2071" s="54" t="s">
        <v>56</v>
      </c>
      <c r="S2071" s="50">
        <v>1</v>
      </c>
      <c r="T2071" s="50">
        <v>2</v>
      </c>
      <c r="U2071" s="50">
        <v>0.03</v>
      </c>
      <c r="AV2071" s="54" t="s">
        <v>47</v>
      </c>
      <c r="AW2071" s="54" t="s">
        <v>10420</v>
      </c>
      <c r="AX2071" s="54" t="s">
        <v>47</v>
      </c>
      <c r="AY2071" s="54" t="s">
        <v>47</v>
      </c>
      <c r="AZ2071" s="54" t="s">
        <v>47</v>
      </c>
    </row>
    <row r="2072" spans="1:52" ht="30" customHeight="1">
      <c r="A2072" s="60" t="s">
        <v>1267</v>
      </c>
      <c r="B2072" s="60" t="s">
        <v>47</v>
      </c>
      <c r="C2072" s="60" t="s">
        <v>47</v>
      </c>
      <c r="D2072" s="61"/>
      <c r="E2072" s="62"/>
      <c r="F2072" s="63"/>
      <c r="G2072" s="62"/>
      <c r="H2072" s="63"/>
      <c r="I2072" s="62"/>
      <c r="J2072" s="63"/>
      <c r="K2072" s="62"/>
      <c r="L2072" s="63"/>
      <c r="M2072" s="60" t="s">
        <v>47</v>
      </c>
      <c r="N2072" s="54" t="s">
        <v>78</v>
      </c>
      <c r="O2072" s="54" t="s">
        <v>78</v>
      </c>
      <c r="P2072" s="54" t="s">
        <v>47</v>
      </c>
      <c r="Q2072" s="54" t="s">
        <v>47</v>
      </c>
      <c r="R2072" s="54" t="s">
        <v>47</v>
      </c>
      <c r="AV2072" s="54" t="s">
        <v>47</v>
      </c>
      <c r="AW2072" s="54" t="s">
        <v>47</v>
      </c>
      <c r="AX2072" s="54" t="s">
        <v>47</v>
      </c>
      <c r="AY2072" s="54" t="s">
        <v>47</v>
      </c>
      <c r="AZ2072" s="54" t="s">
        <v>47</v>
      </c>
    </row>
    <row r="2073" spans="1:52" ht="30" customHeight="1">
      <c r="A2073" s="61"/>
      <c r="B2073" s="61"/>
      <c r="C2073" s="61"/>
      <c r="D2073" s="61"/>
      <c r="E2073" s="62"/>
      <c r="F2073" s="63"/>
      <c r="G2073" s="62"/>
      <c r="H2073" s="63"/>
      <c r="I2073" s="62"/>
      <c r="J2073" s="63"/>
      <c r="K2073" s="62"/>
      <c r="L2073" s="63"/>
      <c r="M2073" s="61"/>
    </row>
    <row r="2074" spans="1:52" ht="30" customHeight="1">
      <c r="A2074" s="55" t="s">
        <v>2374</v>
      </c>
      <c r="B2074" s="56"/>
      <c r="C2074" s="56"/>
      <c r="D2074" s="56"/>
      <c r="E2074" s="57"/>
      <c r="F2074" s="58"/>
      <c r="G2074" s="57"/>
      <c r="H2074" s="58"/>
      <c r="I2074" s="57"/>
      <c r="J2074" s="58"/>
      <c r="K2074" s="57"/>
      <c r="L2074" s="58"/>
      <c r="M2074" s="59"/>
      <c r="N2074" s="54" t="s">
        <v>8148</v>
      </c>
    </row>
    <row r="2075" spans="1:52" ht="30" customHeight="1">
      <c r="A2075" s="60" t="s">
        <v>2369</v>
      </c>
      <c r="B2075" s="60" t="s">
        <v>1264</v>
      </c>
      <c r="C2075" s="60" t="s">
        <v>1265</v>
      </c>
      <c r="D2075" s="61">
        <v>0.08</v>
      </c>
      <c r="E2075" s="62"/>
      <c r="F2075" s="63"/>
      <c r="G2075" s="62"/>
      <c r="H2075" s="63"/>
      <c r="I2075" s="62"/>
      <c r="J2075" s="63"/>
      <c r="K2075" s="62"/>
      <c r="L2075" s="63"/>
      <c r="M2075" s="60" t="s">
        <v>2370</v>
      </c>
      <c r="N2075" s="54" t="s">
        <v>8148</v>
      </c>
      <c r="O2075" s="54" t="s">
        <v>10414</v>
      </c>
      <c r="P2075" s="54" t="s">
        <v>56</v>
      </c>
      <c r="Q2075" s="54" t="s">
        <v>56</v>
      </c>
      <c r="R2075" s="54" t="s">
        <v>55</v>
      </c>
      <c r="V2075" s="50">
        <v>1</v>
      </c>
      <c r="AV2075" s="54" t="s">
        <v>47</v>
      </c>
      <c r="AW2075" s="54" t="s">
        <v>10421</v>
      </c>
      <c r="AX2075" s="54" t="s">
        <v>47</v>
      </c>
      <c r="AY2075" s="54" t="s">
        <v>47</v>
      </c>
      <c r="AZ2075" s="54" t="s">
        <v>47</v>
      </c>
    </row>
    <row r="2076" spans="1:52" ht="30" customHeight="1">
      <c r="A2076" s="60" t="s">
        <v>1366</v>
      </c>
      <c r="B2076" s="60" t="s">
        <v>1264</v>
      </c>
      <c r="C2076" s="60" t="s">
        <v>1265</v>
      </c>
      <c r="D2076" s="61">
        <v>0.04</v>
      </c>
      <c r="E2076" s="62"/>
      <c r="F2076" s="63"/>
      <c r="G2076" s="62"/>
      <c r="H2076" s="63"/>
      <c r="I2076" s="62"/>
      <c r="J2076" s="63"/>
      <c r="K2076" s="62"/>
      <c r="L2076" s="63"/>
      <c r="M2076" s="60" t="s">
        <v>1415</v>
      </c>
      <c r="N2076" s="54" t="s">
        <v>8148</v>
      </c>
      <c r="O2076" s="54" t="s">
        <v>9071</v>
      </c>
      <c r="P2076" s="54" t="s">
        <v>56</v>
      </c>
      <c r="Q2076" s="54" t="s">
        <v>56</v>
      </c>
      <c r="R2076" s="54" t="s">
        <v>55</v>
      </c>
      <c r="V2076" s="50">
        <v>1</v>
      </c>
      <c r="AV2076" s="54" t="s">
        <v>47</v>
      </c>
      <c r="AW2076" s="54" t="s">
        <v>10422</v>
      </c>
      <c r="AX2076" s="54" t="s">
        <v>47</v>
      </c>
      <c r="AY2076" s="54" t="s">
        <v>47</v>
      </c>
      <c r="AZ2076" s="54" t="s">
        <v>47</v>
      </c>
    </row>
    <row r="2077" spans="1:52" ht="30" customHeight="1">
      <c r="A2077" s="60" t="s">
        <v>1367</v>
      </c>
      <c r="B2077" s="60" t="s">
        <v>1631</v>
      </c>
      <c r="C2077" s="60" t="s">
        <v>352</v>
      </c>
      <c r="D2077" s="61">
        <v>1</v>
      </c>
      <c r="E2077" s="62"/>
      <c r="F2077" s="63"/>
      <c r="G2077" s="62"/>
      <c r="H2077" s="63"/>
      <c r="I2077" s="62"/>
      <c r="J2077" s="63"/>
      <c r="K2077" s="62"/>
      <c r="L2077" s="63"/>
      <c r="M2077" s="60" t="s">
        <v>47</v>
      </c>
      <c r="N2077" s="54" t="s">
        <v>8148</v>
      </c>
      <c r="O2077" s="54" t="s">
        <v>8795</v>
      </c>
      <c r="P2077" s="54" t="s">
        <v>56</v>
      </c>
      <c r="Q2077" s="54" t="s">
        <v>56</v>
      </c>
      <c r="R2077" s="54" t="s">
        <v>56</v>
      </c>
      <c r="S2077" s="50">
        <v>1</v>
      </c>
      <c r="T2077" s="50">
        <v>2</v>
      </c>
      <c r="U2077" s="50">
        <v>0.03</v>
      </c>
      <c r="AV2077" s="54" t="s">
        <v>47</v>
      </c>
      <c r="AW2077" s="54" t="s">
        <v>10423</v>
      </c>
      <c r="AX2077" s="54" t="s">
        <v>47</v>
      </c>
      <c r="AY2077" s="54" t="s">
        <v>47</v>
      </c>
      <c r="AZ2077" s="54" t="s">
        <v>47</v>
      </c>
    </row>
    <row r="2078" spans="1:52" ht="30" customHeight="1">
      <c r="A2078" s="60" t="s">
        <v>2375</v>
      </c>
      <c r="B2078" s="60" t="s">
        <v>2376</v>
      </c>
      <c r="C2078" s="60" t="s">
        <v>71</v>
      </c>
      <c r="D2078" s="61">
        <v>1</v>
      </c>
      <c r="E2078" s="62"/>
      <c r="F2078" s="63"/>
      <c r="G2078" s="62"/>
      <c r="H2078" s="63"/>
      <c r="I2078" s="62"/>
      <c r="J2078" s="63"/>
      <c r="K2078" s="62"/>
      <c r="L2078" s="63"/>
      <c r="M2078" s="60" t="s">
        <v>2377</v>
      </c>
      <c r="N2078" s="54" t="s">
        <v>8148</v>
      </c>
      <c r="O2078" s="54" t="s">
        <v>8925</v>
      </c>
      <c r="P2078" s="54" t="s">
        <v>55</v>
      </c>
      <c r="Q2078" s="54" t="s">
        <v>56</v>
      </c>
      <c r="R2078" s="54" t="s">
        <v>56</v>
      </c>
      <c r="AV2078" s="54" t="s">
        <v>47</v>
      </c>
      <c r="AW2078" s="54" t="s">
        <v>10424</v>
      </c>
      <c r="AX2078" s="54" t="s">
        <v>47</v>
      </c>
      <c r="AY2078" s="54" t="s">
        <v>47</v>
      </c>
      <c r="AZ2078" s="54" t="s">
        <v>47</v>
      </c>
    </row>
    <row r="2079" spans="1:52" ht="30" customHeight="1">
      <c r="A2079" s="60" t="s">
        <v>2378</v>
      </c>
      <c r="B2079" s="60" t="s">
        <v>2379</v>
      </c>
      <c r="C2079" s="60" t="s">
        <v>1410</v>
      </c>
      <c r="D2079" s="61">
        <v>1.36</v>
      </c>
      <c r="E2079" s="62"/>
      <c r="F2079" s="63"/>
      <c r="G2079" s="62"/>
      <c r="H2079" s="63"/>
      <c r="I2079" s="62"/>
      <c r="J2079" s="63"/>
      <c r="K2079" s="62"/>
      <c r="L2079" s="63"/>
      <c r="M2079" s="60" t="s">
        <v>2380</v>
      </c>
      <c r="N2079" s="54" t="s">
        <v>8148</v>
      </c>
      <c r="O2079" s="54" t="s">
        <v>10425</v>
      </c>
      <c r="P2079" s="54" t="s">
        <v>56</v>
      </c>
      <c r="Q2079" s="54" t="s">
        <v>56</v>
      </c>
      <c r="R2079" s="54" t="s">
        <v>55</v>
      </c>
      <c r="AV2079" s="54" t="s">
        <v>47</v>
      </c>
      <c r="AW2079" s="54" t="s">
        <v>10426</v>
      </c>
      <c r="AX2079" s="54" t="s">
        <v>47</v>
      </c>
      <c r="AY2079" s="54" t="s">
        <v>47</v>
      </c>
      <c r="AZ2079" s="54" t="s">
        <v>47</v>
      </c>
    </row>
    <row r="2080" spans="1:52" ht="30" customHeight="1">
      <c r="A2080" s="60" t="s">
        <v>2362</v>
      </c>
      <c r="B2080" s="60" t="s">
        <v>47</v>
      </c>
      <c r="C2080" s="60" t="s">
        <v>71</v>
      </c>
      <c r="D2080" s="61">
        <v>1.03</v>
      </c>
      <c r="E2080" s="62"/>
      <c r="F2080" s="63"/>
      <c r="G2080" s="62"/>
      <c r="H2080" s="63"/>
      <c r="I2080" s="62"/>
      <c r="J2080" s="63"/>
      <c r="K2080" s="62"/>
      <c r="L2080" s="63"/>
      <c r="M2080" s="60" t="s">
        <v>2381</v>
      </c>
      <c r="N2080" s="54" t="s">
        <v>8148</v>
      </c>
      <c r="O2080" s="54" t="s">
        <v>10427</v>
      </c>
      <c r="P2080" s="54" t="s">
        <v>56</v>
      </c>
      <c r="Q2080" s="54" t="s">
        <v>56</v>
      </c>
      <c r="R2080" s="54" t="s">
        <v>55</v>
      </c>
      <c r="AV2080" s="54" t="s">
        <v>47</v>
      </c>
      <c r="AW2080" s="54" t="s">
        <v>10428</v>
      </c>
      <c r="AX2080" s="54" t="s">
        <v>47</v>
      </c>
      <c r="AY2080" s="54" t="s">
        <v>47</v>
      </c>
      <c r="AZ2080" s="54" t="s">
        <v>47</v>
      </c>
    </row>
    <row r="2081" spans="1:52" ht="30" customHeight="1">
      <c r="A2081" s="60" t="s">
        <v>1267</v>
      </c>
      <c r="B2081" s="60" t="s">
        <v>47</v>
      </c>
      <c r="C2081" s="60" t="s">
        <v>47</v>
      </c>
      <c r="D2081" s="61"/>
      <c r="E2081" s="62"/>
      <c r="F2081" s="63"/>
      <c r="G2081" s="62"/>
      <c r="H2081" s="63"/>
      <c r="I2081" s="62"/>
      <c r="J2081" s="63"/>
      <c r="K2081" s="62"/>
      <c r="L2081" s="63"/>
      <c r="M2081" s="60" t="s">
        <v>47</v>
      </c>
      <c r="N2081" s="54" t="s">
        <v>78</v>
      </c>
      <c r="O2081" s="54" t="s">
        <v>78</v>
      </c>
      <c r="P2081" s="54" t="s">
        <v>47</v>
      </c>
      <c r="Q2081" s="54" t="s">
        <v>47</v>
      </c>
      <c r="R2081" s="54" t="s">
        <v>47</v>
      </c>
      <c r="AV2081" s="54" t="s">
        <v>47</v>
      </c>
      <c r="AW2081" s="54" t="s">
        <v>47</v>
      </c>
      <c r="AX2081" s="54" t="s">
        <v>47</v>
      </c>
      <c r="AY2081" s="54" t="s">
        <v>47</v>
      </c>
      <c r="AZ2081" s="54" t="s">
        <v>47</v>
      </c>
    </row>
    <row r="2082" spans="1:52" ht="30" customHeight="1">
      <c r="A2082" s="61"/>
      <c r="B2082" s="61"/>
      <c r="C2082" s="61"/>
      <c r="D2082" s="61"/>
      <c r="E2082" s="62"/>
      <c r="F2082" s="63"/>
      <c r="G2082" s="62"/>
      <c r="H2082" s="63"/>
      <c r="I2082" s="62"/>
      <c r="J2082" s="63"/>
      <c r="K2082" s="62"/>
      <c r="L2082" s="63"/>
      <c r="M2082" s="61"/>
    </row>
    <row r="2083" spans="1:52" ht="30" customHeight="1">
      <c r="A2083" s="55" t="s">
        <v>2382</v>
      </c>
      <c r="B2083" s="56"/>
      <c r="C2083" s="56"/>
      <c r="D2083" s="56"/>
      <c r="E2083" s="57"/>
      <c r="F2083" s="58"/>
      <c r="G2083" s="57"/>
      <c r="H2083" s="58"/>
      <c r="I2083" s="57"/>
      <c r="J2083" s="58"/>
      <c r="K2083" s="57"/>
      <c r="L2083" s="58"/>
      <c r="M2083" s="59"/>
      <c r="N2083" s="54" t="s">
        <v>8925</v>
      </c>
    </row>
    <row r="2084" spans="1:52" ht="30" customHeight="1">
      <c r="A2084" s="60" t="s">
        <v>2383</v>
      </c>
      <c r="B2084" s="60" t="s">
        <v>1264</v>
      </c>
      <c r="C2084" s="60" t="s">
        <v>1265</v>
      </c>
      <c r="D2084" s="61">
        <v>0.02</v>
      </c>
      <c r="E2084" s="62"/>
      <c r="F2084" s="63"/>
      <c r="G2084" s="62"/>
      <c r="H2084" s="63"/>
      <c r="I2084" s="62"/>
      <c r="J2084" s="63"/>
      <c r="K2084" s="62"/>
      <c r="L2084" s="63"/>
      <c r="M2084" s="60" t="s">
        <v>2384</v>
      </c>
      <c r="N2084" s="54" t="s">
        <v>8925</v>
      </c>
      <c r="O2084" s="54" t="s">
        <v>10429</v>
      </c>
      <c r="P2084" s="54" t="s">
        <v>56</v>
      </c>
      <c r="Q2084" s="54" t="s">
        <v>56</v>
      </c>
      <c r="R2084" s="54" t="s">
        <v>55</v>
      </c>
      <c r="AV2084" s="54" t="s">
        <v>47</v>
      </c>
      <c r="AW2084" s="54" t="s">
        <v>10430</v>
      </c>
      <c r="AX2084" s="54" t="s">
        <v>47</v>
      </c>
      <c r="AY2084" s="54" t="s">
        <v>47</v>
      </c>
      <c r="AZ2084" s="54" t="s">
        <v>47</v>
      </c>
    </row>
    <row r="2085" spans="1:52" ht="30" customHeight="1">
      <c r="A2085" s="60" t="s">
        <v>1267</v>
      </c>
      <c r="B2085" s="60" t="s">
        <v>47</v>
      </c>
      <c r="C2085" s="60" t="s">
        <v>47</v>
      </c>
      <c r="D2085" s="61"/>
      <c r="E2085" s="62"/>
      <c r="F2085" s="63"/>
      <c r="G2085" s="62"/>
      <c r="H2085" s="63"/>
      <c r="I2085" s="62"/>
      <c r="J2085" s="63"/>
      <c r="K2085" s="62"/>
      <c r="L2085" s="63"/>
      <c r="M2085" s="60" t="s">
        <v>47</v>
      </c>
      <c r="N2085" s="54" t="s">
        <v>78</v>
      </c>
      <c r="O2085" s="54" t="s">
        <v>78</v>
      </c>
      <c r="P2085" s="54" t="s">
        <v>47</v>
      </c>
      <c r="Q2085" s="54" t="s">
        <v>47</v>
      </c>
      <c r="R2085" s="54" t="s">
        <v>47</v>
      </c>
      <c r="AV2085" s="54" t="s">
        <v>47</v>
      </c>
      <c r="AW2085" s="54" t="s">
        <v>47</v>
      </c>
      <c r="AX2085" s="54" t="s">
        <v>47</v>
      </c>
      <c r="AY2085" s="54" t="s">
        <v>47</v>
      </c>
      <c r="AZ2085" s="54" t="s">
        <v>47</v>
      </c>
    </row>
    <row r="2086" spans="1:52" ht="30" customHeight="1">
      <c r="A2086" s="61"/>
      <c r="B2086" s="61"/>
      <c r="C2086" s="61"/>
      <c r="D2086" s="61"/>
      <c r="E2086" s="62"/>
      <c r="F2086" s="63"/>
      <c r="G2086" s="62"/>
      <c r="H2086" s="63"/>
      <c r="I2086" s="62"/>
      <c r="J2086" s="63"/>
      <c r="K2086" s="62"/>
      <c r="L2086" s="63"/>
      <c r="M2086" s="61"/>
    </row>
    <row r="2087" spans="1:52" ht="30" customHeight="1">
      <c r="A2087" s="55" t="s">
        <v>2385</v>
      </c>
      <c r="B2087" s="56"/>
      <c r="C2087" s="56"/>
      <c r="D2087" s="56"/>
      <c r="E2087" s="57"/>
      <c r="F2087" s="58"/>
      <c r="G2087" s="57"/>
      <c r="H2087" s="58"/>
      <c r="I2087" s="57"/>
      <c r="J2087" s="58"/>
      <c r="K2087" s="57"/>
      <c r="L2087" s="58"/>
      <c r="M2087" s="59"/>
      <c r="N2087" s="54" t="s">
        <v>8926</v>
      </c>
    </row>
    <row r="2088" spans="1:52" ht="30" customHeight="1">
      <c r="A2088" s="60" t="s">
        <v>2383</v>
      </c>
      <c r="B2088" s="60" t="s">
        <v>1264</v>
      </c>
      <c r="C2088" s="60" t="s">
        <v>1265</v>
      </c>
      <c r="D2088" s="61">
        <v>1.7000000000000001E-2</v>
      </c>
      <c r="E2088" s="62"/>
      <c r="F2088" s="63"/>
      <c r="G2088" s="62"/>
      <c r="H2088" s="63"/>
      <c r="I2088" s="62"/>
      <c r="J2088" s="63"/>
      <c r="K2088" s="62"/>
      <c r="L2088" s="63"/>
      <c r="M2088" s="60" t="s">
        <v>2384</v>
      </c>
      <c r="N2088" s="54" t="s">
        <v>8926</v>
      </c>
      <c r="O2088" s="54" t="s">
        <v>10429</v>
      </c>
      <c r="P2088" s="54" t="s">
        <v>56</v>
      </c>
      <c r="Q2088" s="54" t="s">
        <v>56</v>
      </c>
      <c r="R2088" s="54" t="s">
        <v>55</v>
      </c>
      <c r="AV2088" s="54" t="s">
        <v>47</v>
      </c>
      <c r="AW2088" s="54" t="s">
        <v>10431</v>
      </c>
      <c r="AX2088" s="54" t="s">
        <v>47</v>
      </c>
      <c r="AY2088" s="54" t="s">
        <v>47</v>
      </c>
      <c r="AZ2088" s="54" t="s">
        <v>47</v>
      </c>
    </row>
    <row r="2089" spans="1:52" ht="30" customHeight="1">
      <c r="A2089" s="60" t="s">
        <v>1267</v>
      </c>
      <c r="B2089" s="60" t="s">
        <v>47</v>
      </c>
      <c r="C2089" s="60" t="s">
        <v>47</v>
      </c>
      <c r="D2089" s="61"/>
      <c r="E2089" s="62"/>
      <c r="F2089" s="63"/>
      <c r="G2089" s="62"/>
      <c r="H2089" s="63"/>
      <c r="I2089" s="62"/>
      <c r="J2089" s="63"/>
      <c r="K2089" s="62"/>
      <c r="L2089" s="63"/>
      <c r="M2089" s="60" t="s">
        <v>47</v>
      </c>
      <c r="N2089" s="54" t="s">
        <v>78</v>
      </c>
      <c r="O2089" s="54" t="s">
        <v>78</v>
      </c>
      <c r="P2089" s="54" t="s">
        <v>47</v>
      </c>
      <c r="Q2089" s="54" t="s">
        <v>47</v>
      </c>
      <c r="R2089" s="54" t="s">
        <v>47</v>
      </c>
      <c r="AV2089" s="54" t="s">
        <v>47</v>
      </c>
      <c r="AW2089" s="54" t="s">
        <v>47</v>
      </c>
      <c r="AX2089" s="54" t="s">
        <v>47</v>
      </c>
      <c r="AY2089" s="54" t="s">
        <v>47</v>
      </c>
      <c r="AZ2089" s="54" t="s">
        <v>47</v>
      </c>
    </row>
    <row r="2090" spans="1:52" ht="30" customHeight="1">
      <c r="A2090" s="61"/>
      <c r="B2090" s="61"/>
      <c r="C2090" s="61"/>
      <c r="D2090" s="61"/>
      <c r="E2090" s="62"/>
      <c r="F2090" s="63"/>
      <c r="G2090" s="62"/>
      <c r="H2090" s="63"/>
      <c r="I2090" s="62"/>
      <c r="J2090" s="63"/>
      <c r="K2090" s="62"/>
      <c r="L2090" s="63"/>
      <c r="M2090" s="61"/>
    </row>
    <row r="2091" spans="1:52" ht="30" customHeight="1">
      <c r="A2091" s="55" t="s">
        <v>2388</v>
      </c>
      <c r="B2091" s="56"/>
      <c r="C2091" s="56"/>
      <c r="D2091" s="56"/>
      <c r="E2091" s="57"/>
      <c r="F2091" s="58"/>
      <c r="G2091" s="57"/>
      <c r="H2091" s="58"/>
      <c r="I2091" s="57"/>
      <c r="J2091" s="58"/>
      <c r="K2091" s="57"/>
      <c r="L2091" s="58"/>
      <c r="M2091" s="59"/>
      <c r="N2091" s="54" t="s">
        <v>8927</v>
      </c>
    </row>
    <row r="2092" spans="1:52" ht="30" customHeight="1">
      <c r="A2092" s="60" t="s">
        <v>2383</v>
      </c>
      <c r="B2092" s="60" t="s">
        <v>1264</v>
      </c>
      <c r="C2092" s="60" t="s">
        <v>1265</v>
      </c>
      <c r="D2092" s="61">
        <v>1.6E-2</v>
      </c>
      <c r="E2092" s="62"/>
      <c r="F2092" s="63"/>
      <c r="G2092" s="62"/>
      <c r="H2092" s="63"/>
      <c r="I2092" s="62"/>
      <c r="J2092" s="63"/>
      <c r="K2092" s="62"/>
      <c r="L2092" s="63"/>
      <c r="M2092" s="60" t="s">
        <v>2384</v>
      </c>
      <c r="N2092" s="54" t="s">
        <v>8927</v>
      </c>
      <c r="O2092" s="54" t="s">
        <v>10429</v>
      </c>
      <c r="P2092" s="54" t="s">
        <v>56</v>
      </c>
      <c r="Q2092" s="54" t="s">
        <v>56</v>
      </c>
      <c r="R2092" s="54" t="s">
        <v>55</v>
      </c>
      <c r="AV2092" s="54" t="s">
        <v>47</v>
      </c>
      <c r="AW2092" s="54" t="s">
        <v>10432</v>
      </c>
      <c r="AX2092" s="54" t="s">
        <v>47</v>
      </c>
      <c r="AY2092" s="54" t="s">
        <v>47</v>
      </c>
      <c r="AZ2092" s="54" t="s">
        <v>47</v>
      </c>
    </row>
    <row r="2093" spans="1:52" ht="30" customHeight="1">
      <c r="A2093" s="60" t="s">
        <v>1267</v>
      </c>
      <c r="B2093" s="60" t="s">
        <v>47</v>
      </c>
      <c r="C2093" s="60" t="s">
        <v>47</v>
      </c>
      <c r="D2093" s="61"/>
      <c r="E2093" s="62"/>
      <c r="F2093" s="63"/>
      <c r="G2093" s="62"/>
      <c r="H2093" s="63"/>
      <c r="I2093" s="62"/>
      <c r="J2093" s="63"/>
      <c r="K2093" s="62"/>
      <c r="L2093" s="63"/>
      <c r="M2093" s="60" t="s">
        <v>47</v>
      </c>
      <c r="N2093" s="54" t="s">
        <v>78</v>
      </c>
      <c r="O2093" s="54" t="s">
        <v>78</v>
      </c>
      <c r="P2093" s="54" t="s">
        <v>47</v>
      </c>
      <c r="Q2093" s="54" t="s">
        <v>47</v>
      </c>
      <c r="R2093" s="54" t="s">
        <v>47</v>
      </c>
      <c r="AV2093" s="54" t="s">
        <v>47</v>
      </c>
      <c r="AW2093" s="54" t="s">
        <v>47</v>
      </c>
      <c r="AX2093" s="54" t="s">
        <v>47</v>
      </c>
      <c r="AY2093" s="54" t="s">
        <v>47</v>
      </c>
      <c r="AZ2093" s="54" t="s">
        <v>47</v>
      </c>
    </row>
    <row r="2094" spans="1:52" ht="30" customHeight="1">
      <c r="A2094" s="61"/>
      <c r="B2094" s="61"/>
      <c r="C2094" s="61"/>
      <c r="D2094" s="61"/>
      <c r="E2094" s="62"/>
      <c r="F2094" s="63"/>
      <c r="G2094" s="62"/>
      <c r="H2094" s="63"/>
      <c r="I2094" s="62"/>
      <c r="J2094" s="63"/>
      <c r="K2094" s="62"/>
      <c r="L2094" s="63"/>
      <c r="M2094" s="61"/>
    </row>
    <row r="2095" spans="1:52" ht="30" customHeight="1">
      <c r="A2095" s="55" t="s">
        <v>2392</v>
      </c>
      <c r="B2095" s="56"/>
      <c r="C2095" s="56"/>
      <c r="D2095" s="56"/>
      <c r="E2095" s="57"/>
      <c r="F2095" s="58"/>
      <c r="G2095" s="57"/>
      <c r="H2095" s="58"/>
      <c r="I2095" s="57"/>
      <c r="J2095" s="58"/>
      <c r="K2095" s="57"/>
      <c r="L2095" s="58"/>
      <c r="M2095" s="59"/>
      <c r="N2095" s="54" t="s">
        <v>8150</v>
      </c>
    </row>
    <row r="2096" spans="1:52" ht="30" customHeight="1">
      <c r="A2096" s="60" t="s">
        <v>1675</v>
      </c>
      <c r="B2096" s="60" t="s">
        <v>1676</v>
      </c>
      <c r="C2096" s="60" t="s">
        <v>168</v>
      </c>
      <c r="D2096" s="61">
        <v>2.5000000000000001E-2</v>
      </c>
      <c r="E2096" s="62"/>
      <c r="F2096" s="63"/>
      <c r="G2096" s="62"/>
      <c r="H2096" s="63"/>
      <c r="I2096" s="62"/>
      <c r="J2096" s="63"/>
      <c r="K2096" s="62"/>
      <c r="L2096" s="63"/>
      <c r="M2096" s="60" t="s">
        <v>1677</v>
      </c>
      <c r="N2096" s="54" t="s">
        <v>8150</v>
      </c>
      <c r="O2096" s="54" t="s">
        <v>8887</v>
      </c>
      <c r="P2096" s="54" t="s">
        <v>55</v>
      </c>
      <c r="Q2096" s="54" t="s">
        <v>56</v>
      </c>
      <c r="R2096" s="54" t="s">
        <v>56</v>
      </c>
      <c r="AV2096" s="54" t="s">
        <v>47</v>
      </c>
      <c r="AW2096" s="54" t="s">
        <v>10433</v>
      </c>
      <c r="AX2096" s="54" t="s">
        <v>47</v>
      </c>
      <c r="AY2096" s="54" t="s">
        <v>47</v>
      </c>
      <c r="AZ2096" s="54" t="s">
        <v>47</v>
      </c>
    </row>
    <row r="2097" spans="1:52" ht="30" customHeight="1">
      <c r="A2097" s="60" t="s">
        <v>1776</v>
      </c>
      <c r="B2097" s="60" t="s">
        <v>1777</v>
      </c>
      <c r="C2097" s="60" t="s">
        <v>71</v>
      </c>
      <c r="D2097" s="61">
        <v>1</v>
      </c>
      <c r="E2097" s="62"/>
      <c r="F2097" s="63"/>
      <c r="G2097" s="62"/>
      <c r="H2097" s="63"/>
      <c r="I2097" s="62"/>
      <c r="J2097" s="63"/>
      <c r="K2097" s="62"/>
      <c r="L2097" s="63"/>
      <c r="M2097" s="60" t="s">
        <v>1778</v>
      </c>
      <c r="N2097" s="54" t="s">
        <v>8150</v>
      </c>
      <c r="O2097" s="54" t="s">
        <v>8922</v>
      </c>
      <c r="P2097" s="54" t="s">
        <v>55</v>
      </c>
      <c r="Q2097" s="54" t="s">
        <v>56</v>
      </c>
      <c r="R2097" s="54" t="s">
        <v>56</v>
      </c>
      <c r="AV2097" s="54" t="s">
        <v>47</v>
      </c>
      <c r="AW2097" s="54" t="s">
        <v>10434</v>
      </c>
      <c r="AX2097" s="54" t="s">
        <v>47</v>
      </c>
      <c r="AY2097" s="54" t="s">
        <v>47</v>
      </c>
      <c r="AZ2097" s="54" t="s">
        <v>47</v>
      </c>
    </row>
    <row r="2098" spans="1:52" ht="30" customHeight="1">
      <c r="A2098" s="60" t="s">
        <v>2393</v>
      </c>
      <c r="B2098" s="60" t="s">
        <v>2360</v>
      </c>
      <c r="C2098" s="60" t="s">
        <v>71</v>
      </c>
      <c r="D2098" s="61">
        <v>1</v>
      </c>
      <c r="E2098" s="62"/>
      <c r="F2098" s="63"/>
      <c r="G2098" s="62"/>
      <c r="H2098" s="63"/>
      <c r="I2098" s="62"/>
      <c r="J2098" s="63"/>
      <c r="K2098" s="62"/>
      <c r="L2098" s="63"/>
      <c r="M2098" s="60" t="s">
        <v>2394</v>
      </c>
      <c r="N2098" s="54" t="s">
        <v>8150</v>
      </c>
      <c r="O2098" s="54" t="s">
        <v>8929</v>
      </c>
      <c r="P2098" s="54" t="s">
        <v>55</v>
      </c>
      <c r="Q2098" s="54" t="s">
        <v>56</v>
      </c>
      <c r="R2098" s="54" t="s">
        <v>56</v>
      </c>
      <c r="AV2098" s="54" t="s">
        <v>47</v>
      </c>
      <c r="AW2098" s="54" t="s">
        <v>10435</v>
      </c>
      <c r="AX2098" s="54" t="s">
        <v>47</v>
      </c>
      <c r="AY2098" s="54" t="s">
        <v>47</v>
      </c>
      <c r="AZ2098" s="54" t="s">
        <v>47</v>
      </c>
    </row>
    <row r="2099" spans="1:52" ht="30" customHeight="1">
      <c r="A2099" s="60" t="s">
        <v>2395</v>
      </c>
      <c r="B2099" s="60" t="s">
        <v>2396</v>
      </c>
      <c r="C2099" s="60" t="s">
        <v>71</v>
      </c>
      <c r="D2099" s="61">
        <v>1.03</v>
      </c>
      <c r="E2099" s="62"/>
      <c r="F2099" s="63"/>
      <c r="G2099" s="62"/>
      <c r="H2099" s="63"/>
      <c r="I2099" s="62"/>
      <c r="J2099" s="63"/>
      <c r="K2099" s="62"/>
      <c r="L2099" s="63"/>
      <c r="M2099" s="60" t="s">
        <v>2397</v>
      </c>
      <c r="N2099" s="54" t="s">
        <v>8150</v>
      </c>
      <c r="O2099" s="54" t="s">
        <v>10436</v>
      </c>
      <c r="P2099" s="54" t="s">
        <v>56</v>
      </c>
      <c r="Q2099" s="54" t="s">
        <v>56</v>
      </c>
      <c r="R2099" s="54" t="s">
        <v>55</v>
      </c>
      <c r="AV2099" s="54" t="s">
        <v>47</v>
      </c>
      <c r="AW2099" s="54" t="s">
        <v>10437</v>
      </c>
      <c r="AX2099" s="54" t="s">
        <v>47</v>
      </c>
      <c r="AY2099" s="54" t="s">
        <v>47</v>
      </c>
      <c r="AZ2099" s="54" t="s">
        <v>47</v>
      </c>
    </row>
    <row r="2100" spans="1:52" ht="30" customHeight="1">
      <c r="A2100" s="60" t="s">
        <v>1267</v>
      </c>
      <c r="B2100" s="60" t="s">
        <v>47</v>
      </c>
      <c r="C2100" s="60" t="s">
        <v>47</v>
      </c>
      <c r="D2100" s="61"/>
      <c r="E2100" s="62"/>
      <c r="F2100" s="63"/>
      <c r="G2100" s="62"/>
      <c r="H2100" s="63"/>
      <c r="I2100" s="62"/>
      <c r="J2100" s="63"/>
      <c r="K2100" s="62"/>
      <c r="L2100" s="63"/>
      <c r="M2100" s="60" t="s">
        <v>47</v>
      </c>
      <c r="N2100" s="54" t="s">
        <v>78</v>
      </c>
      <c r="O2100" s="54" t="s">
        <v>78</v>
      </c>
      <c r="P2100" s="54" t="s">
        <v>47</v>
      </c>
      <c r="Q2100" s="54" t="s">
        <v>47</v>
      </c>
      <c r="R2100" s="54" t="s">
        <v>47</v>
      </c>
      <c r="AV2100" s="54" t="s">
        <v>47</v>
      </c>
      <c r="AW2100" s="54" t="s">
        <v>47</v>
      </c>
      <c r="AX2100" s="54" t="s">
        <v>47</v>
      </c>
      <c r="AY2100" s="54" t="s">
        <v>47</v>
      </c>
      <c r="AZ2100" s="54" t="s">
        <v>47</v>
      </c>
    </row>
    <row r="2101" spans="1:52" ht="30" customHeight="1">
      <c r="A2101" s="61"/>
      <c r="B2101" s="61"/>
      <c r="C2101" s="61"/>
      <c r="D2101" s="61"/>
      <c r="E2101" s="62"/>
      <c r="F2101" s="63"/>
      <c r="G2101" s="62"/>
      <c r="H2101" s="63"/>
      <c r="I2101" s="62"/>
      <c r="J2101" s="63"/>
      <c r="K2101" s="62"/>
      <c r="L2101" s="63"/>
      <c r="M2101" s="61"/>
    </row>
    <row r="2102" spans="1:52" ht="30" customHeight="1">
      <c r="A2102" s="55" t="s">
        <v>2398</v>
      </c>
      <c r="B2102" s="56"/>
      <c r="C2102" s="56"/>
      <c r="D2102" s="56"/>
      <c r="E2102" s="57"/>
      <c r="F2102" s="58"/>
      <c r="G2102" s="57"/>
      <c r="H2102" s="58"/>
      <c r="I2102" s="57"/>
      <c r="J2102" s="58"/>
      <c r="K2102" s="57"/>
      <c r="L2102" s="58"/>
      <c r="M2102" s="59"/>
      <c r="N2102" s="54" t="s">
        <v>8152</v>
      </c>
    </row>
    <row r="2103" spans="1:52" ht="30" customHeight="1">
      <c r="A2103" s="60" t="s">
        <v>1675</v>
      </c>
      <c r="B2103" s="60" t="s">
        <v>1676</v>
      </c>
      <c r="C2103" s="60" t="s">
        <v>168</v>
      </c>
      <c r="D2103" s="61">
        <v>4.7E-2</v>
      </c>
      <c r="E2103" s="62"/>
      <c r="F2103" s="63"/>
      <c r="G2103" s="62"/>
      <c r="H2103" s="63"/>
      <c r="I2103" s="62"/>
      <c r="J2103" s="63"/>
      <c r="K2103" s="62"/>
      <c r="L2103" s="63"/>
      <c r="M2103" s="60" t="s">
        <v>1677</v>
      </c>
      <c r="N2103" s="54" t="s">
        <v>8152</v>
      </c>
      <c r="O2103" s="54" t="s">
        <v>8887</v>
      </c>
      <c r="P2103" s="54" t="s">
        <v>55</v>
      </c>
      <c r="Q2103" s="54" t="s">
        <v>56</v>
      </c>
      <c r="R2103" s="54" t="s">
        <v>56</v>
      </c>
      <c r="AV2103" s="54" t="s">
        <v>47</v>
      </c>
      <c r="AW2103" s="54" t="s">
        <v>10438</v>
      </c>
      <c r="AX2103" s="54" t="s">
        <v>47</v>
      </c>
      <c r="AY2103" s="54" t="s">
        <v>47</v>
      </c>
      <c r="AZ2103" s="54" t="s">
        <v>47</v>
      </c>
    </row>
    <row r="2104" spans="1:52" ht="30" customHeight="1">
      <c r="A2104" s="60" t="s">
        <v>1776</v>
      </c>
      <c r="B2104" s="60" t="s">
        <v>1777</v>
      </c>
      <c r="C2104" s="60" t="s">
        <v>71</v>
      </c>
      <c r="D2104" s="61">
        <v>1</v>
      </c>
      <c r="E2104" s="62"/>
      <c r="F2104" s="63"/>
      <c r="G2104" s="62"/>
      <c r="H2104" s="63"/>
      <c r="I2104" s="62"/>
      <c r="J2104" s="63"/>
      <c r="K2104" s="62"/>
      <c r="L2104" s="63"/>
      <c r="M2104" s="60" t="s">
        <v>1778</v>
      </c>
      <c r="N2104" s="54" t="s">
        <v>8152</v>
      </c>
      <c r="O2104" s="54" t="s">
        <v>8922</v>
      </c>
      <c r="P2104" s="54" t="s">
        <v>55</v>
      </c>
      <c r="Q2104" s="54" t="s">
        <v>56</v>
      </c>
      <c r="R2104" s="54" t="s">
        <v>56</v>
      </c>
      <c r="AV2104" s="54" t="s">
        <v>47</v>
      </c>
      <c r="AW2104" s="54" t="s">
        <v>10439</v>
      </c>
      <c r="AX2104" s="54" t="s">
        <v>47</v>
      </c>
      <c r="AY2104" s="54" t="s">
        <v>47</v>
      </c>
      <c r="AZ2104" s="54" t="s">
        <v>47</v>
      </c>
    </row>
    <row r="2105" spans="1:52" ht="30" customHeight="1">
      <c r="A2105" s="60" t="s">
        <v>2393</v>
      </c>
      <c r="B2105" s="60" t="s">
        <v>2360</v>
      </c>
      <c r="C2105" s="60" t="s">
        <v>71</v>
      </c>
      <c r="D2105" s="61">
        <v>1</v>
      </c>
      <c r="E2105" s="62"/>
      <c r="F2105" s="63"/>
      <c r="G2105" s="62"/>
      <c r="H2105" s="63"/>
      <c r="I2105" s="62"/>
      <c r="J2105" s="63"/>
      <c r="K2105" s="62"/>
      <c r="L2105" s="63"/>
      <c r="M2105" s="60" t="s">
        <v>2394</v>
      </c>
      <c r="N2105" s="54" t="s">
        <v>8152</v>
      </c>
      <c r="O2105" s="54" t="s">
        <v>8929</v>
      </c>
      <c r="P2105" s="54" t="s">
        <v>55</v>
      </c>
      <c r="Q2105" s="54" t="s">
        <v>56</v>
      </c>
      <c r="R2105" s="54" t="s">
        <v>56</v>
      </c>
      <c r="AV2105" s="54" t="s">
        <v>47</v>
      </c>
      <c r="AW2105" s="54" t="s">
        <v>10440</v>
      </c>
      <c r="AX2105" s="54" t="s">
        <v>47</v>
      </c>
      <c r="AY2105" s="54" t="s">
        <v>47</v>
      </c>
      <c r="AZ2105" s="54" t="s">
        <v>47</v>
      </c>
    </row>
    <row r="2106" spans="1:52" ht="30" customHeight="1">
      <c r="A2106" s="60" t="s">
        <v>2395</v>
      </c>
      <c r="B2106" s="60" t="s">
        <v>2396</v>
      </c>
      <c r="C2106" s="60" t="s">
        <v>71</v>
      </c>
      <c r="D2106" s="61">
        <v>1.03</v>
      </c>
      <c r="E2106" s="62"/>
      <c r="F2106" s="63"/>
      <c r="G2106" s="62"/>
      <c r="H2106" s="63"/>
      <c r="I2106" s="62"/>
      <c r="J2106" s="63"/>
      <c r="K2106" s="62"/>
      <c r="L2106" s="63"/>
      <c r="M2106" s="60" t="s">
        <v>2397</v>
      </c>
      <c r="N2106" s="54" t="s">
        <v>8152</v>
      </c>
      <c r="O2106" s="54" t="s">
        <v>10436</v>
      </c>
      <c r="P2106" s="54" t="s">
        <v>56</v>
      </c>
      <c r="Q2106" s="54" t="s">
        <v>56</v>
      </c>
      <c r="R2106" s="54" t="s">
        <v>55</v>
      </c>
      <c r="AV2106" s="54" t="s">
        <v>47</v>
      </c>
      <c r="AW2106" s="54" t="s">
        <v>10441</v>
      </c>
      <c r="AX2106" s="54" t="s">
        <v>47</v>
      </c>
      <c r="AY2106" s="54" t="s">
        <v>47</v>
      </c>
      <c r="AZ2106" s="54" t="s">
        <v>47</v>
      </c>
    </row>
    <row r="2107" spans="1:52" ht="30" customHeight="1">
      <c r="A2107" s="60" t="s">
        <v>1267</v>
      </c>
      <c r="B2107" s="60" t="s">
        <v>47</v>
      </c>
      <c r="C2107" s="60" t="s">
        <v>47</v>
      </c>
      <c r="D2107" s="61"/>
      <c r="E2107" s="62"/>
      <c r="F2107" s="63"/>
      <c r="G2107" s="62"/>
      <c r="H2107" s="63"/>
      <c r="I2107" s="62"/>
      <c r="J2107" s="63"/>
      <c r="K2107" s="62"/>
      <c r="L2107" s="63"/>
      <c r="M2107" s="60" t="s">
        <v>47</v>
      </c>
      <c r="N2107" s="54" t="s">
        <v>78</v>
      </c>
      <c r="O2107" s="54" t="s">
        <v>78</v>
      </c>
      <c r="P2107" s="54" t="s">
        <v>47</v>
      </c>
      <c r="Q2107" s="54" t="s">
        <v>47</v>
      </c>
      <c r="R2107" s="54" t="s">
        <v>47</v>
      </c>
      <c r="AV2107" s="54" t="s">
        <v>47</v>
      </c>
      <c r="AW2107" s="54" t="s">
        <v>47</v>
      </c>
      <c r="AX2107" s="54" t="s">
        <v>47</v>
      </c>
      <c r="AY2107" s="54" t="s">
        <v>47</v>
      </c>
      <c r="AZ2107" s="54" t="s">
        <v>47</v>
      </c>
    </row>
    <row r="2108" spans="1:52" ht="30" customHeight="1">
      <c r="A2108" s="61"/>
      <c r="B2108" s="61"/>
      <c r="C2108" s="61"/>
      <c r="D2108" s="61"/>
      <c r="E2108" s="62"/>
      <c r="F2108" s="63"/>
      <c r="G2108" s="62"/>
      <c r="H2108" s="63"/>
      <c r="I2108" s="62"/>
      <c r="J2108" s="63"/>
      <c r="K2108" s="62"/>
      <c r="L2108" s="63"/>
      <c r="M2108" s="61"/>
    </row>
    <row r="2109" spans="1:52" ht="30" customHeight="1">
      <c r="A2109" s="55" t="s">
        <v>2399</v>
      </c>
      <c r="B2109" s="56"/>
      <c r="C2109" s="56"/>
      <c r="D2109" s="56"/>
      <c r="E2109" s="57"/>
      <c r="F2109" s="58"/>
      <c r="G2109" s="57"/>
      <c r="H2109" s="58"/>
      <c r="I2109" s="57"/>
      <c r="J2109" s="58"/>
      <c r="K2109" s="57"/>
      <c r="L2109" s="58"/>
      <c r="M2109" s="59"/>
      <c r="N2109" s="54" t="s">
        <v>8154</v>
      </c>
    </row>
    <row r="2110" spans="1:52" ht="30" customHeight="1">
      <c r="A2110" s="60" t="s">
        <v>1675</v>
      </c>
      <c r="B2110" s="60" t="s">
        <v>1676</v>
      </c>
      <c r="C2110" s="60" t="s">
        <v>168</v>
      </c>
      <c r="D2110" s="61">
        <v>4.7E-2</v>
      </c>
      <c r="E2110" s="62"/>
      <c r="F2110" s="63"/>
      <c r="G2110" s="62"/>
      <c r="H2110" s="63"/>
      <c r="I2110" s="62"/>
      <c r="J2110" s="63"/>
      <c r="K2110" s="62"/>
      <c r="L2110" s="63"/>
      <c r="M2110" s="60" t="s">
        <v>1677</v>
      </c>
      <c r="N2110" s="54" t="s">
        <v>8154</v>
      </c>
      <c r="O2110" s="54" t="s">
        <v>8887</v>
      </c>
      <c r="P2110" s="54" t="s">
        <v>55</v>
      </c>
      <c r="Q2110" s="54" t="s">
        <v>56</v>
      </c>
      <c r="R2110" s="54" t="s">
        <v>56</v>
      </c>
      <c r="AV2110" s="54" t="s">
        <v>47</v>
      </c>
      <c r="AW2110" s="54" t="s">
        <v>10442</v>
      </c>
      <c r="AX2110" s="54" t="s">
        <v>47</v>
      </c>
      <c r="AY2110" s="54" t="s">
        <v>47</v>
      </c>
      <c r="AZ2110" s="54" t="s">
        <v>47</v>
      </c>
    </row>
    <row r="2111" spans="1:52" ht="30" customHeight="1">
      <c r="A2111" s="60" t="s">
        <v>1776</v>
      </c>
      <c r="B2111" s="60" t="s">
        <v>1777</v>
      </c>
      <c r="C2111" s="60" t="s">
        <v>71</v>
      </c>
      <c r="D2111" s="61">
        <v>1</v>
      </c>
      <c r="E2111" s="62"/>
      <c r="F2111" s="63"/>
      <c r="G2111" s="62"/>
      <c r="H2111" s="63"/>
      <c r="I2111" s="62"/>
      <c r="J2111" s="63"/>
      <c r="K2111" s="62"/>
      <c r="L2111" s="63"/>
      <c r="M2111" s="60" t="s">
        <v>1778</v>
      </c>
      <c r="N2111" s="54" t="s">
        <v>8154</v>
      </c>
      <c r="O2111" s="54" t="s">
        <v>8922</v>
      </c>
      <c r="P2111" s="54" t="s">
        <v>55</v>
      </c>
      <c r="Q2111" s="54" t="s">
        <v>56</v>
      </c>
      <c r="R2111" s="54" t="s">
        <v>56</v>
      </c>
      <c r="AV2111" s="54" t="s">
        <v>47</v>
      </c>
      <c r="AW2111" s="54" t="s">
        <v>10443</v>
      </c>
      <c r="AX2111" s="54" t="s">
        <v>47</v>
      </c>
      <c r="AY2111" s="54" t="s">
        <v>47</v>
      </c>
      <c r="AZ2111" s="54" t="s">
        <v>47</v>
      </c>
    </row>
    <row r="2112" spans="1:52" ht="30" customHeight="1">
      <c r="A2112" s="60" t="s">
        <v>2393</v>
      </c>
      <c r="B2112" s="60" t="s">
        <v>2360</v>
      </c>
      <c r="C2112" s="60" t="s">
        <v>71</v>
      </c>
      <c r="D2112" s="61">
        <v>1</v>
      </c>
      <c r="E2112" s="62"/>
      <c r="F2112" s="63"/>
      <c r="G2112" s="62"/>
      <c r="H2112" s="63"/>
      <c r="I2112" s="62"/>
      <c r="J2112" s="63"/>
      <c r="K2112" s="62"/>
      <c r="L2112" s="63"/>
      <c r="M2112" s="60" t="s">
        <v>2394</v>
      </c>
      <c r="N2112" s="54" t="s">
        <v>8154</v>
      </c>
      <c r="O2112" s="54" t="s">
        <v>8929</v>
      </c>
      <c r="P2112" s="54" t="s">
        <v>55</v>
      </c>
      <c r="Q2112" s="54" t="s">
        <v>56</v>
      </c>
      <c r="R2112" s="54" t="s">
        <v>56</v>
      </c>
      <c r="AV2112" s="54" t="s">
        <v>47</v>
      </c>
      <c r="AW2112" s="54" t="s">
        <v>10444</v>
      </c>
      <c r="AX2112" s="54" t="s">
        <v>47</v>
      </c>
      <c r="AY2112" s="54" t="s">
        <v>47</v>
      </c>
      <c r="AZ2112" s="54" t="s">
        <v>47</v>
      </c>
    </row>
    <row r="2113" spans="1:52" ht="30" customHeight="1">
      <c r="A2113" s="60" t="s">
        <v>2362</v>
      </c>
      <c r="B2113" s="60" t="s">
        <v>2363</v>
      </c>
      <c r="C2113" s="60" t="s">
        <v>71</v>
      </c>
      <c r="D2113" s="61">
        <v>1.03</v>
      </c>
      <c r="E2113" s="62"/>
      <c r="F2113" s="63"/>
      <c r="G2113" s="62"/>
      <c r="H2113" s="63"/>
      <c r="I2113" s="62"/>
      <c r="J2113" s="63"/>
      <c r="K2113" s="62"/>
      <c r="L2113" s="63"/>
      <c r="M2113" s="60" t="s">
        <v>2364</v>
      </c>
      <c r="N2113" s="54" t="s">
        <v>8154</v>
      </c>
      <c r="O2113" s="54" t="s">
        <v>10412</v>
      </c>
      <c r="P2113" s="54" t="s">
        <v>56</v>
      </c>
      <c r="Q2113" s="54" t="s">
        <v>56</v>
      </c>
      <c r="R2113" s="54" t="s">
        <v>55</v>
      </c>
      <c r="AV2113" s="54" t="s">
        <v>47</v>
      </c>
      <c r="AW2113" s="54" t="s">
        <v>10445</v>
      </c>
      <c r="AX2113" s="54" t="s">
        <v>47</v>
      </c>
      <c r="AY2113" s="54" t="s">
        <v>47</v>
      </c>
      <c r="AZ2113" s="54" t="s">
        <v>47</v>
      </c>
    </row>
    <row r="2114" spans="1:52" ht="30" customHeight="1">
      <c r="A2114" s="60" t="s">
        <v>1267</v>
      </c>
      <c r="B2114" s="60" t="s">
        <v>47</v>
      </c>
      <c r="C2114" s="60" t="s">
        <v>47</v>
      </c>
      <c r="D2114" s="61"/>
      <c r="E2114" s="62"/>
      <c r="F2114" s="63"/>
      <c r="G2114" s="62"/>
      <c r="H2114" s="63"/>
      <c r="I2114" s="62"/>
      <c r="J2114" s="63"/>
      <c r="K2114" s="62"/>
      <c r="L2114" s="63"/>
      <c r="M2114" s="60" t="s">
        <v>47</v>
      </c>
      <c r="N2114" s="54" t="s">
        <v>78</v>
      </c>
      <c r="O2114" s="54" t="s">
        <v>78</v>
      </c>
      <c r="P2114" s="54" t="s">
        <v>47</v>
      </c>
      <c r="Q2114" s="54" t="s">
        <v>47</v>
      </c>
      <c r="R2114" s="54" t="s">
        <v>47</v>
      </c>
      <c r="AV2114" s="54" t="s">
        <v>47</v>
      </c>
      <c r="AW2114" s="54" t="s">
        <v>47</v>
      </c>
      <c r="AX2114" s="54" t="s">
        <v>47</v>
      </c>
      <c r="AY2114" s="54" t="s">
        <v>47</v>
      </c>
      <c r="AZ2114" s="54" t="s">
        <v>47</v>
      </c>
    </row>
    <row r="2115" spans="1:52" ht="30" customHeight="1">
      <c r="A2115" s="61"/>
      <c r="B2115" s="61"/>
      <c r="C2115" s="61"/>
      <c r="D2115" s="61"/>
      <c r="E2115" s="62"/>
      <c r="F2115" s="63"/>
      <c r="G2115" s="62"/>
      <c r="H2115" s="63"/>
      <c r="I2115" s="62"/>
      <c r="J2115" s="63"/>
      <c r="K2115" s="62"/>
      <c r="L2115" s="63"/>
      <c r="M2115" s="61"/>
    </row>
    <row r="2116" spans="1:52" ht="30" customHeight="1">
      <c r="A2116" s="55" t="s">
        <v>2400</v>
      </c>
      <c r="B2116" s="56"/>
      <c r="C2116" s="56"/>
      <c r="D2116" s="56"/>
      <c r="E2116" s="57"/>
      <c r="F2116" s="58"/>
      <c r="G2116" s="57"/>
      <c r="H2116" s="58"/>
      <c r="I2116" s="57"/>
      <c r="J2116" s="58"/>
      <c r="K2116" s="57"/>
      <c r="L2116" s="58"/>
      <c r="M2116" s="59"/>
      <c r="N2116" s="54" t="s">
        <v>8928</v>
      </c>
    </row>
    <row r="2117" spans="1:52" ht="30" customHeight="1">
      <c r="A2117" s="60" t="s">
        <v>2369</v>
      </c>
      <c r="B2117" s="60" t="s">
        <v>1264</v>
      </c>
      <c r="C2117" s="60" t="s">
        <v>1265</v>
      </c>
      <c r="D2117" s="61">
        <v>0.111</v>
      </c>
      <c r="E2117" s="62"/>
      <c r="F2117" s="63"/>
      <c r="G2117" s="62"/>
      <c r="H2117" s="63"/>
      <c r="I2117" s="62"/>
      <c r="J2117" s="63"/>
      <c r="K2117" s="62"/>
      <c r="L2117" s="63"/>
      <c r="M2117" s="60" t="s">
        <v>2370</v>
      </c>
      <c r="N2117" s="54" t="s">
        <v>8928</v>
      </c>
      <c r="O2117" s="54" t="s">
        <v>10414</v>
      </c>
      <c r="P2117" s="54" t="s">
        <v>56</v>
      </c>
      <c r="Q2117" s="54" t="s">
        <v>56</v>
      </c>
      <c r="R2117" s="54" t="s">
        <v>55</v>
      </c>
      <c r="V2117" s="50">
        <v>1</v>
      </c>
      <c r="AV2117" s="54" t="s">
        <v>47</v>
      </c>
      <c r="AW2117" s="54" t="s">
        <v>10446</v>
      </c>
      <c r="AX2117" s="54" t="s">
        <v>47</v>
      </c>
      <c r="AY2117" s="54" t="s">
        <v>47</v>
      </c>
      <c r="AZ2117" s="54" t="s">
        <v>47</v>
      </c>
    </row>
    <row r="2118" spans="1:52" ht="30" customHeight="1">
      <c r="A2118" s="60" t="s">
        <v>1366</v>
      </c>
      <c r="B2118" s="60" t="s">
        <v>1264</v>
      </c>
      <c r="C2118" s="60" t="s">
        <v>1265</v>
      </c>
      <c r="D2118" s="61">
        <v>5.6000000000000001E-2</v>
      </c>
      <c r="E2118" s="62"/>
      <c r="F2118" s="63"/>
      <c r="G2118" s="62"/>
      <c r="H2118" s="63"/>
      <c r="I2118" s="62"/>
      <c r="J2118" s="63"/>
      <c r="K2118" s="62"/>
      <c r="L2118" s="63"/>
      <c r="M2118" s="60" t="s">
        <v>1415</v>
      </c>
      <c r="N2118" s="54" t="s">
        <v>8928</v>
      </c>
      <c r="O2118" s="54" t="s">
        <v>9071</v>
      </c>
      <c r="P2118" s="54" t="s">
        <v>56</v>
      </c>
      <c r="Q2118" s="54" t="s">
        <v>56</v>
      </c>
      <c r="R2118" s="54" t="s">
        <v>55</v>
      </c>
      <c r="V2118" s="50">
        <v>1</v>
      </c>
      <c r="AV2118" s="54" t="s">
        <v>47</v>
      </c>
      <c r="AW2118" s="54" t="s">
        <v>10447</v>
      </c>
      <c r="AX2118" s="54" t="s">
        <v>47</v>
      </c>
      <c r="AY2118" s="54" t="s">
        <v>47</v>
      </c>
      <c r="AZ2118" s="54" t="s">
        <v>47</v>
      </c>
    </row>
    <row r="2119" spans="1:52" ht="30" customHeight="1">
      <c r="A2119" s="60" t="s">
        <v>1367</v>
      </c>
      <c r="B2119" s="60" t="s">
        <v>1631</v>
      </c>
      <c r="C2119" s="60" t="s">
        <v>352</v>
      </c>
      <c r="D2119" s="61">
        <v>1</v>
      </c>
      <c r="E2119" s="62"/>
      <c r="F2119" s="63"/>
      <c r="G2119" s="62"/>
      <c r="H2119" s="63"/>
      <c r="I2119" s="62"/>
      <c r="J2119" s="63"/>
      <c r="K2119" s="62"/>
      <c r="L2119" s="63"/>
      <c r="M2119" s="60" t="s">
        <v>47</v>
      </c>
      <c r="N2119" s="54" t="s">
        <v>8928</v>
      </c>
      <c r="O2119" s="54" t="s">
        <v>8795</v>
      </c>
      <c r="P2119" s="54" t="s">
        <v>56</v>
      </c>
      <c r="Q2119" s="54" t="s">
        <v>56</v>
      </c>
      <c r="R2119" s="54" t="s">
        <v>56</v>
      </c>
      <c r="S2119" s="50">
        <v>1</v>
      </c>
      <c r="T2119" s="50">
        <v>2</v>
      </c>
      <c r="U2119" s="50">
        <v>0.03</v>
      </c>
      <c r="AV2119" s="54" t="s">
        <v>47</v>
      </c>
      <c r="AW2119" s="54" t="s">
        <v>10448</v>
      </c>
      <c r="AX2119" s="54" t="s">
        <v>47</v>
      </c>
      <c r="AY2119" s="54" t="s">
        <v>47</v>
      </c>
      <c r="AZ2119" s="54" t="s">
        <v>47</v>
      </c>
    </row>
    <row r="2120" spans="1:52" ht="30" customHeight="1">
      <c r="A2120" s="60" t="s">
        <v>1267</v>
      </c>
      <c r="B2120" s="60" t="s">
        <v>47</v>
      </c>
      <c r="C2120" s="60" t="s">
        <v>47</v>
      </c>
      <c r="D2120" s="61"/>
      <c r="E2120" s="62"/>
      <c r="F2120" s="63"/>
      <c r="G2120" s="62"/>
      <c r="H2120" s="63"/>
      <c r="I2120" s="62"/>
      <c r="J2120" s="63"/>
      <c r="K2120" s="62"/>
      <c r="L2120" s="63"/>
      <c r="M2120" s="60" t="s">
        <v>47</v>
      </c>
      <c r="N2120" s="54" t="s">
        <v>78</v>
      </c>
      <c r="O2120" s="54" t="s">
        <v>78</v>
      </c>
      <c r="P2120" s="54" t="s">
        <v>47</v>
      </c>
      <c r="Q2120" s="54" t="s">
        <v>47</v>
      </c>
      <c r="R2120" s="54" t="s">
        <v>47</v>
      </c>
      <c r="AV2120" s="54" t="s">
        <v>47</v>
      </c>
      <c r="AW2120" s="54" t="s">
        <v>47</v>
      </c>
      <c r="AX2120" s="54" t="s">
        <v>47</v>
      </c>
      <c r="AY2120" s="54" t="s">
        <v>47</v>
      </c>
      <c r="AZ2120" s="54" t="s">
        <v>47</v>
      </c>
    </row>
    <row r="2121" spans="1:52" ht="30" customHeight="1">
      <c r="A2121" s="61"/>
      <c r="B2121" s="61"/>
      <c r="C2121" s="61"/>
      <c r="D2121" s="61"/>
      <c r="E2121" s="62"/>
      <c r="F2121" s="63"/>
      <c r="G2121" s="62"/>
      <c r="H2121" s="63"/>
      <c r="I2121" s="62"/>
      <c r="J2121" s="63"/>
      <c r="K2121" s="62"/>
      <c r="L2121" s="63"/>
      <c r="M2121" s="61"/>
    </row>
    <row r="2122" spans="1:52" ht="30" customHeight="1">
      <c r="A2122" s="55" t="s">
        <v>2403</v>
      </c>
      <c r="B2122" s="56"/>
      <c r="C2122" s="56"/>
      <c r="D2122" s="56"/>
      <c r="E2122" s="57"/>
      <c r="F2122" s="58"/>
      <c r="G2122" s="57"/>
      <c r="H2122" s="58"/>
      <c r="I2122" s="57"/>
      <c r="J2122" s="58"/>
      <c r="K2122" s="57"/>
      <c r="L2122" s="58"/>
      <c r="M2122" s="59"/>
      <c r="N2122" s="54" t="s">
        <v>8929</v>
      </c>
    </row>
    <row r="2123" spans="1:52" ht="30" customHeight="1">
      <c r="A2123" s="60" t="s">
        <v>2378</v>
      </c>
      <c r="B2123" s="60" t="s">
        <v>2404</v>
      </c>
      <c r="C2123" s="60" t="s">
        <v>1410</v>
      </c>
      <c r="D2123" s="61">
        <v>6.8</v>
      </c>
      <c r="E2123" s="62"/>
      <c r="F2123" s="63"/>
      <c r="G2123" s="62"/>
      <c r="H2123" s="63"/>
      <c r="I2123" s="62"/>
      <c r="J2123" s="63"/>
      <c r="K2123" s="62"/>
      <c r="L2123" s="63"/>
      <c r="M2123" s="60" t="s">
        <v>2405</v>
      </c>
      <c r="N2123" s="54" t="s">
        <v>8929</v>
      </c>
      <c r="O2123" s="54" t="s">
        <v>10449</v>
      </c>
      <c r="P2123" s="54" t="s">
        <v>56</v>
      </c>
      <c r="Q2123" s="54" t="s">
        <v>56</v>
      </c>
      <c r="R2123" s="54" t="s">
        <v>55</v>
      </c>
      <c r="AV2123" s="54" t="s">
        <v>47</v>
      </c>
      <c r="AW2123" s="54" t="s">
        <v>10450</v>
      </c>
      <c r="AX2123" s="54" t="s">
        <v>47</v>
      </c>
      <c r="AY2123" s="54" t="s">
        <v>47</v>
      </c>
      <c r="AZ2123" s="54" t="s">
        <v>47</v>
      </c>
    </row>
    <row r="2124" spans="1:52" ht="30" customHeight="1">
      <c r="A2124" s="60" t="s">
        <v>2378</v>
      </c>
      <c r="B2124" s="60" t="s">
        <v>2379</v>
      </c>
      <c r="C2124" s="60" t="s">
        <v>1410</v>
      </c>
      <c r="D2124" s="61">
        <v>1.36</v>
      </c>
      <c r="E2124" s="62"/>
      <c r="F2124" s="63"/>
      <c r="G2124" s="62"/>
      <c r="H2124" s="63"/>
      <c r="I2124" s="62"/>
      <c r="J2124" s="63"/>
      <c r="K2124" s="62"/>
      <c r="L2124" s="63"/>
      <c r="M2124" s="60" t="s">
        <v>2380</v>
      </c>
      <c r="N2124" s="54" t="s">
        <v>8929</v>
      </c>
      <c r="O2124" s="54" t="s">
        <v>10425</v>
      </c>
      <c r="P2124" s="54" t="s">
        <v>56</v>
      </c>
      <c r="Q2124" s="54" t="s">
        <v>56</v>
      </c>
      <c r="R2124" s="54" t="s">
        <v>55</v>
      </c>
      <c r="AV2124" s="54" t="s">
        <v>47</v>
      </c>
      <c r="AW2124" s="54" t="s">
        <v>10451</v>
      </c>
      <c r="AX2124" s="54" t="s">
        <v>47</v>
      </c>
      <c r="AY2124" s="54" t="s">
        <v>47</v>
      </c>
      <c r="AZ2124" s="54" t="s">
        <v>47</v>
      </c>
    </row>
    <row r="2125" spans="1:52" ht="30" customHeight="1">
      <c r="A2125" s="60" t="s">
        <v>2366</v>
      </c>
      <c r="B2125" s="60" t="s">
        <v>2401</v>
      </c>
      <c r="C2125" s="60" t="s">
        <v>71</v>
      </c>
      <c r="D2125" s="61">
        <v>1</v>
      </c>
      <c r="E2125" s="62"/>
      <c r="F2125" s="63"/>
      <c r="G2125" s="62"/>
      <c r="H2125" s="63"/>
      <c r="I2125" s="62"/>
      <c r="J2125" s="63"/>
      <c r="K2125" s="62"/>
      <c r="L2125" s="63"/>
      <c r="M2125" s="60" t="s">
        <v>2402</v>
      </c>
      <c r="N2125" s="54" t="s">
        <v>8929</v>
      </c>
      <c r="O2125" s="54" t="s">
        <v>8928</v>
      </c>
      <c r="P2125" s="54" t="s">
        <v>55</v>
      </c>
      <c r="Q2125" s="54" t="s">
        <v>56</v>
      </c>
      <c r="R2125" s="54" t="s">
        <v>56</v>
      </c>
      <c r="AV2125" s="54" t="s">
        <v>47</v>
      </c>
      <c r="AW2125" s="54" t="s">
        <v>10452</v>
      </c>
      <c r="AX2125" s="54" t="s">
        <v>47</v>
      </c>
      <c r="AY2125" s="54" t="s">
        <v>47</v>
      </c>
      <c r="AZ2125" s="54" t="s">
        <v>47</v>
      </c>
    </row>
    <row r="2126" spans="1:52" ht="30" customHeight="1">
      <c r="A2126" s="60" t="s">
        <v>2389</v>
      </c>
      <c r="B2126" s="60" t="s">
        <v>2390</v>
      </c>
      <c r="C2126" s="60" t="s">
        <v>71</v>
      </c>
      <c r="D2126" s="61">
        <v>1</v>
      </c>
      <c r="E2126" s="62"/>
      <c r="F2126" s="63"/>
      <c r="G2126" s="62"/>
      <c r="H2126" s="63"/>
      <c r="I2126" s="62"/>
      <c r="J2126" s="63"/>
      <c r="K2126" s="62"/>
      <c r="L2126" s="63"/>
      <c r="M2126" s="60" t="s">
        <v>2391</v>
      </c>
      <c r="N2126" s="54" t="s">
        <v>8929</v>
      </c>
      <c r="O2126" s="54" t="s">
        <v>8927</v>
      </c>
      <c r="P2126" s="54" t="s">
        <v>55</v>
      </c>
      <c r="Q2126" s="54" t="s">
        <v>56</v>
      </c>
      <c r="R2126" s="54" t="s">
        <v>56</v>
      </c>
      <c r="AV2126" s="54" t="s">
        <v>47</v>
      </c>
      <c r="AW2126" s="54" t="s">
        <v>10453</v>
      </c>
      <c r="AX2126" s="54" t="s">
        <v>47</v>
      </c>
      <c r="AY2126" s="54" t="s">
        <v>47</v>
      </c>
      <c r="AZ2126" s="54" t="s">
        <v>47</v>
      </c>
    </row>
    <row r="2127" spans="1:52" ht="30" customHeight="1">
      <c r="A2127" s="60" t="s">
        <v>1267</v>
      </c>
      <c r="B2127" s="60" t="s">
        <v>47</v>
      </c>
      <c r="C2127" s="60" t="s">
        <v>47</v>
      </c>
      <c r="D2127" s="61"/>
      <c r="E2127" s="62"/>
      <c r="F2127" s="63"/>
      <c r="G2127" s="62"/>
      <c r="H2127" s="63"/>
      <c r="I2127" s="62"/>
      <c r="J2127" s="63"/>
      <c r="K2127" s="62"/>
      <c r="L2127" s="63"/>
      <c r="M2127" s="60" t="s">
        <v>47</v>
      </c>
      <c r="N2127" s="54" t="s">
        <v>78</v>
      </c>
      <c r="O2127" s="54" t="s">
        <v>78</v>
      </c>
      <c r="P2127" s="54" t="s">
        <v>47</v>
      </c>
      <c r="Q2127" s="54" t="s">
        <v>47</v>
      </c>
      <c r="R2127" s="54" t="s">
        <v>47</v>
      </c>
      <c r="AV2127" s="54" t="s">
        <v>47</v>
      </c>
      <c r="AW2127" s="54" t="s">
        <v>47</v>
      </c>
      <c r="AX2127" s="54" t="s">
        <v>47</v>
      </c>
      <c r="AY2127" s="54" t="s">
        <v>47</v>
      </c>
      <c r="AZ2127" s="54" t="s">
        <v>47</v>
      </c>
    </row>
    <row r="2128" spans="1:52" ht="30" customHeight="1">
      <c r="A2128" s="61"/>
      <c r="B2128" s="61"/>
      <c r="C2128" s="61"/>
      <c r="D2128" s="61"/>
      <c r="E2128" s="62"/>
      <c r="F2128" s="63"/>
      <c r="G2128" s="62"/>
      <c r="H2128" s="63"/>
      <c r="I2128" s="62"/>
      <c r="J2128" s="63"/>
      <c r="K2128" s="62"/>
      <c r="L2128" s="63"/>
      <c r="M2128" s="61"/>
    </row>
    <row r="2129" spans="1:52" ht="30" customHeight="1">
      <c r="A2129" s="55" t="s">
        <v>2406</v>
      </c>
      <c r="B2129" s="56"/>
      <c r="C2129" s="56"/>
      <c r="D2129" s="56"/>
      <c r="E2129" s="57"/>
      <c r="F2129" s="58"/>
      <c r="G2129" s="57"/>
      <c r="H2129" s="58"/>
      <c r="I2129" s="57"/>
      <c r="J2129" s="58"/>
      <c r="K2129" s="57"/>
      <c r="L2129" s="58"/>
      <c r="M2129" s="59"/>
      <c r="N2129" s="54" t="s">
        <v>8930</v>
      </c>
    </row>
    <row r="2130" spans="1:52" ht="30" customHeight="1">
      <c r="A2130" s="60" t="s">
        <v>2378</v>
      </c>
      <c r="B2130" s="60" t="s">
        <v>2404</v>
      </c>
      <c r="C2130" s="60" t="s">
        <v>1410</v>
      </c>
      <c r="D2130" s="61">
        <v>9.52</v>
      </c>
      <c r="E2130" s="62"/>
      <c r="F2130" s="63"/>
      <c r="G2130" s="62"/>
      <c r="H2130" s="63"/>
      <c r="I2130" s="62"/>
      <c r="J2130" s="63"/>
      <c r="K2130" s="62"/>
      <c r="L2130" s="63"/>
      <c r="M2130" s="60" t="s">
        <v>2405</v>
      </c>
      <c r="N2130" s="54" t="s">
        <v>8930</v>
      </c>
      <c r="O2130" s="54" t="s">
        <v>10449</v>
      </c>
      <c r="P2130" s="54" t="s">
        <v>56</v>
      </c>
      <c r="Q2130" s="54" t="s">
        <v>56</v>
      </c>
      <c r="R2130" s="54" t="s">
        <v>55</v>
      </c>
      <c r="AV2130" s="54" t="s">
        <v>47</v>
      </c>
      <c r="AW2130" s="54" t="s">
        <v>10454</v>
      </c>
      <c r="AX2130" s="54" t="s">
        <v>47</v>
      </c>
      <c r="AY2130" s="54" t="s">
        <v>47</v>
      </c>
      <c r="AZ2130" s="54" t="s">
        <v>47</v>
      </c>
    </row>
    <row r="2131" spans="1:52" ht="30" customHeight="1">
      <c r="A2131" s="60" t="s">
        <v>2378</v>
      </c>
      <c r="B2131" s="60" t="s">
        <v>2379</v>
      </c>
      <c r="C2131" s="60" t="s">
        <v>1410</v>
      </c>
      <c r="D2131" s="61">
        <v>1.36</v>
      </c>
      <c r="E2131" s="62"/>
      <c r="F2131" s="63"/>
      <c r="G2131" s="62"/>
      <c r="H2131" s="63"/>
      <c r="I2131" s="62"/>
      <c r="J2131" s="63"/>
      <c r="K2131" s="62"/>
      <c r="L2131" s="63"/>
      <c r="M2131" s="60" t="s">
        <v>2380</v>
      </c>
      <c r="N2131" s="54" t="s">
        <v>8930</v>
      </c>
      <c r="O2131" s="54" t="s">
        <v>10425</v>
      </c>
      <c r="P2131" s="54" t="s">
        <v>56</v>
      </c>
      <c r="Q2131" s="54" t="s">
        <v>56</v>
      </c>
      <c r="R2131" s="54" t="s">
        <v>55</v>
      </c>
      <c r="AV2131" s="54" t="s">
        <v>47</v>
      </c>
      <c r="AW2131" s="54" t="s">
        <v>10455</v>
      </c>
      <c r="AX2131" s="54" t="s">
        <v>47</v>
      </c>
      <c r="AY2131" s="54" t="s">
        <v>47</v>
      </c>
      <c r="AZ2131" s="54" t="s">
        <v>47</v>
      </c>
    </row>
    <row r="2132" spans="1:52" ht="30" customHeight="1">
      <c r="A2132" s="60" t="s">
        <v>2366</v>
      </c>
      <c r="B2132" s="60" t="s">
        <v>2367</v>
      </c>
      <c r="C2132" s="60" t="s">
        <v>71</v>
      </c>
      <c r="D2132" s="61">
        <v>1</v>
      </c>
      <c r="E2132" s="62"/>
      <c r="F2132" s="63"/>
      <c r="G2132" s="62"/>
      <c r="H2132" s="63"/>
      <c r="I2132" s="62"/>
      <c r="J2132" s="63"/>
      <c r="K2132" s="62"/>
      <c r="L2132" s="63"/>
      <c r="M2132" s="60" t="s">
        <v>2368</v>
      </c>
      <c r="N2132" s="54" t="s">
        <v>8930</v>
      </c>
      <c r="O2132" s="54" t="s">
        <v>8923</v>
      </c>
      <c r="P2132" s="54" t="s">
        <v>55</v>
      </c>
      <c r="Q2132" s="54" t="s">
        <v>56</v>
      </c>
      <c r="R2132" s="54" t="s">
        <v>56</v>
      </c>
      <c r="AV2132" s="54" t="s">
        <v>47</v>
      </c>
      <c r="AW2132" s="54" t="s">
        <v>10456</v>
      </c>
      <c r="AX2132" s="54" t="s">
        <v>47</v>
      </c>
      <c r="AY2132" s="54" t="s">
        <v>47</v>
      </c>
      <c r="AZ2132" s="54" t="s">
        <v>47</v>
      </c>
    </row>
    <row r="2133" spans="1:52" ht="30" customHeight="1">
      <c r="A2133" s="60" t="s">
        <v>2375</v>
      </c>
      <c r="B2133" s="60" t="s">
        <v>2376</v>
      </c>
      <c r="C2133" s="60" t="s">
        <v>71</v>
      </c>
      <c r="D2133" s="61">
        <v>1</v>
      </c>
      <c r="E2133" s="62"/>
      <c r="F2133" s="63"/>
      <c r="G2133" s="62"/>
      <c r="H2133" s="63"/>
      <c r="I2133" s="62"/>
      <c r="J2133" s="63"/>
      <c r="K2133" s="62"/>
      <c r="L2133" s="63"/>
      <c r="M2133" s="60" t="s">
        <v>2377</v>
      </c>
      <c r="N2133" s="54" t="s">
        <v>8930</v>
      </c>
      <c r="O2133" s="54" t="s">
        <v>8925</v>
      </c>
      <c r="P2133" s="54" t="s">
        <v>55</v>
      </c>
      <c r="Q2133" s="54" t="s">
        <v>56</v>
      </c>
      <c r="R2133" s="54" t="s">
        <v>56</v>
      </c>
      <c r="AV2133" s="54" t="s">
        <v>47</v>
      </c>
      <c r="AW2133" s="54" t="s">
        <v>10457</v>
      </c>
      <c r="AX2133" s="54" t="s">
        <v>47</v>
      </c>
      <c r="AY2133" s="54" t="s">
        <v>47</v>
      </c>
      <c r="AZ2133" s="54" t="s">
        <v>47</v>
      </c>
    </row>
    <row r="2134" spans="1:52" ht="30" customHeight="1">
      <c r="A2134" s="60" t="s">
        <v>1267</v>
      </c>
      <c r="B2134" s="60" t="s">
        <v>47</v>
      </c>
      <c r="C2134" s="60" t="s">
        <v>47</v>
      </c>
      <c r="D2134" s="61"/>
      <c r="E2134" s="62"/>
      <c r="F2134" s="63"/>
      <c r="G2134" s="62"/>
      <c r="H2134" s="63"/>
      <c r="I2134" s="62"/>
      <c r="J2134" s="63"/>
      <c r="K2134" s="62"/>
      <c r="L2134" s="63"/>
      <c r="M2134" s="60" t="s">
        <v>47</v>
      </c>
      <c r="N2134" s="54" t="s">
        <v>78</v>
      </c>
      <c r="O2134" s="54" t="s">
        <v>78</v>
      </c>
      <c r="P2134" s="54" t="s">
        <v>47</v>
      </c>
      <c r="Q2134" s="54" t="s">
        <v>47</v>
      </c>
      <c r="R2134" s="54" t="s">
        <v>47</v>
      </c>
      <c r="AV2134" s="54" t="s">
        <v>47</v>
      </c>
      <c r="AW2134" s="54" t="s">
        <v>47</v>
      </c>
      <c r="AX2134" s="54" t="s">
        <v>47</v>
      </c>
      <c r="AY2134" s="54" t="s">
        <v>47</v>
      </c>
      <c r="AZ2134" s="54" t="s">
        <v>47</v>
      </c>
    </row>
    <row r="2135" spans="1:52" ht="30" customHeight="1">
      <c r="A2135" s="61"/>
      <c r="B2135" s="61"/>
      <c r="C2135" s="61"/>
      <c r="D2135" s="61"/>
      <c r="E2135" s="62"/>
      <c r="F2135" s="63"/>
      <c r="G2135" s="62"/>
      <c r="H2135" s="63"/>
      <c r="I2135" s="62"/>
      <c r="J2135" s="63"/>
      <c r="K2135" s="62"/>
      <c r="L2135" s="63"/>
      <c r="M2135" s="61"/>
    </row>
    <row r="2136" spans="1:52" ht="30" customHeight="1">
      <c r="A2136" s="55" t="s">
        <v>2407</v>
      </c>
      <c r="B2136" s="56"/>
      <c r="C2136" s="56"/>
      <c r="D2136" s="56"/>
      <c r="E2136" s="57"/>
      <c r="F2136" s="58"/>
      <c r="G2136" s="57"/>
      <c r="H2136" s="58"/>
      <c r="I2136" s="57"/>
      <c r="J2136" s="58"/>
      <c r="K2136" s="57"/>
      <c r="L2136" s="58"/>
      <c r="M2136" s="59"/>
      <c r="N2136" s="54" t="s">
        <v>8931</v>
      </c>
    </row>
    <row r="2137" spans="1:52" ht="30" customHeight="1">
      <c r="A2137" s="60" t="s">
        <v>2378</v>
      </c>
      <c r="B2137" s="60" t="s">
        <v>2404</v>
      </c>
      <c r="C2137" s="60" t="s">
        <v>1410</v>
      </c>
      <c r="D2137" s="61">
        <v>9.52</v>
      </c>
      <c r="E2137" s="62"/>
      <c r="F2137" s="63"/>
      <c r="G2137" s="62"/>
      <c r="H2137" s="63"/>
      <c r="I2137" s="62"/>
      <c r="J2137" s="63"/>
      <c r="K2137" s="62"/>
      <c r="L2137" s="63"/>
      <c r="M2137" s="60" t="s">
        <v>2405</v>
      </c>
      <c r="N2137" s="54" t="s">
        <v>8931</v>
      </c>
      <c r="O2137" s="54" t="s">
        <v>10449</v>
      </c>
      <c r="P2137" s="54" t="s">
        <v>56</v>
      </c>
      <c r="Q2137" s="54" t="s">
        <v>56</v>
      </c>
      <c r="R2137" s="54" t="s">
        <v>55</v>
      </c>
      <c r="AV2137" s="54" t="s">
        <v>47</v>
      </c>
      <c r="AW2137" s="54" t="s">
        <v>10458</v>
      </c>
      <c r="AX2137" s="54" t="s">
        <v>47</v>
      </c>
      <c r="AY2137" s="54" t="s">
        <v>47</v>
      </c>
      <c r="AZ2137" s="54" t="s">
        <v>47</v>
      </c>
    </row>
    <row r="2138" spans="1:52" ht="30" customHeight="1">
      <c r="A2138" s="60" t="s">
        <v>2378</v>
      </c>
      <c r="B2138" s="60" t="s">
        <v>2379</v>
      </c>
      <c r="C2138" s="60" t="s">
        <v>1410</v>
      </c>
      <c r="D2138" s="61">
        <v>1.36</v>
      </c>
      <c r="E2138" s="62"/>
      <c r="F2138" s="63"/>
      <c r="G2138" s="62"/>
      <c r="H2138" s="63"/>
      <c r="I2138" s="62"/>
      <c r="J2138" s="63"/>
      <c r="K2138" s="62"/>
      <c r="L2138" s="63"/>
      <c r="M2138" s="60" t="s">
        <v>2380</v>
      </c>
      <c r="N2138" s="54" t="s">
        <v>8931</v>
      </c>
      <c r="O2138" s="54" t="s">
        <v>10425</v>
      </c>
      <c r="P2138" s="54" t="s">
        <v>56</v>
      </c>
      <c r="Q2138" s="54" t="s">
        <v>56</v>
      </c>
      <c r="R2138" s="54" t="s">
        <v>55</v>
      </c>
      <c r="AV2138" s="54" t="s">
        <v>47</v>
      </c>
      <c r="AW2138" s="54" t="s">
        <v>10459</v>
      </c>
      <c r="AX2138" s="54" t="s">
        <v>47</v>
      </c>
      <c r="AY2138" s="54" t="s">
        <v>47</v>
      </c>
      <c r="AZ2138" s="54" t="s">
        <v>47</v>
      </c>
    </row>
    <row r="2139" spans="1:52" ht="30" customHeight="1">
      <c r="A2139" s="60" t="s">
        <v>2366</v>
      </c>
      <c r="B2139" s="60" t="s">
        <v>2372</v>
      </c>
      <c r="C2139" s="60" t="s">
        <v>71</v>
      </c>
      <c r="D2139" s="61">
        <v>1</v>
      </c>
      <c r="E2139" s="62"/>
      <c r="F2139" s="63"/>
      <c r="G2139" s="62"/>
      <c r="H2139" s="63"/>
      <c r="I2139" s="62"/>
      <c r="J2139" s="63"/>
      <c r="K2139" s="62"/>
      <c r="L2139" s="63"/>
      <c r="M2139" s="60" t="s">
        <v>2373</v>
      </c>
      <c r="N2139" s="54" t="s">
        <v>8931</v>
      </c>
      <c r="O2139" s="54" t="s">
        <v>8924</v>
      </c>
      <c r="P2139" s="54" t="s">
        <v>55</v>
      </c>
      <c r="Q2139" s="54" t="s">
        <v>56</v>
      </c>
      <c r="R2139" s="54" t="s">
        <v>56</v>
      </c>
      <c r="AV2139" s="54" t="s">
        <v>47</v>
      </c>
      <c r="AW2139" s="54" t="s">
        <v>10460</v>
      </c>
      <c r="AX2139" s="54" t="s">
        <v>47</v>
      </c>
      <c r="AY2139" s="54" t="s">
        <v>47</v>
      </c>
      <c r="AZ2139" s="54" t="s">
        <v>47</v>
      </c>
    </row>
    <row r="2140" spans="1:52" ht="30" customHeight="1">
      <c r="A2140" s="60" t="s">
        <v>2375</v>
      </c>
      <c r="B2140" s="60" t="s">
        <v>2386</v>
      </c>
      <c r="C2140" s="60" t="s">
        <v>71</v>
      </c>
      <c r="D2140" s="61">
        <v>1</v>
      </c>
      <c r="E2140" s="62"/>
      <c r="F2140" s="63"/>
      <c r="G2140" s="62"/>
      <c r="H2140" s="63"/>
      <c r="I2140" s="62"/>
      <c r="J2140" s="63"/>
      <c r="K2140" s="62"/>
      <c r="L2140" s="63"/>
      <c r="M2140" s="60" t="s">
        <v>2387</v>
      </c>
      <c r="N2140" s="54" t="s">
        <v>8931</v>
      </c>
      <c r="O2140" s="54" t="s">
        <v>8926</v>
      </c>
      <c r="P2140" s="54" t="s">
        <v>55</v>
      </c>
      <c r="Q2140" s="54" t="s">
        <v>56</v>
      </c>
      <c r="R2140" s="54" t="s">
        <v>56</v>
      </c>
      <c r="AV2140" s="54" t="s">
        <v>47</v>
      </c>
      <c r="AW2140" s="54" t="s">
        <v>10461</v>
      </c>
      <c r="AX2140" s="54" t="s">
        <v>47</v>
      </c>
      <c r="AY2140" s="54" t="s">
        <v>47</v>
      </c>
      <c r="AZ2140" s="54" t="s">
        <v>47</v>
      </c>
    </row>
    <row r="2141" spans="1:52" ht="30" customHeight="1">
      <c r="A2141" s="60" t="s">
        <v>1267</v>
      </c>
      <c r="B2141" s="60" t="s">
        <v>47</v>
      </c>
      <c r="C2141" s="60" t="s">
        <v>47</v>
      </c>
      <c r="D2141" s="61"/>
      <c r="E2141" s="62"/>
      <c r="F2141" s="63"/>
      <c r="G2141" s="62"/>
      <c r="H2141" s="63"/>
      <c r="I2141" s="62"/>
      <c r="J2141" s="63"/>
      <c r="K2141" s="62"/>
      <c r="L2141" s="63"/>
      <c r="M2141" s="60" t="s">
        <v>47</v>
      </c>
      <c r="N2141" s="54" t="s">
        <v>78</v>
      </c>
      <c r="O2141" s="54" t="s">
        <v>78</v>
      </c>
      <c r="P2141" s="54" t="s">
        <v>47</v>
      </c>
      <c r="Q2141" s="54" t="s">
        <v>47</v>
      </c>
      <c r="R2141" s="54" t="s">
        <v>47</v>
      </c>
      <c r="AV2141" s="54" t="s">
        <v>47</v>
      </c>
      <c r="AW2141" s="54" t="s">
        <v>47</v>
      </c>
      <c r="AX2141" s="54" t="s">
        <v>47</v>
      </c>
      <c r="AY2141" s="54" t="s">
        <v>47</v>
      </c>
      <c r="AZ2141" s="54" t="s">
        <v>47</v>
      </c>
    </row>
    <row r="2142" spans="1:52" ht="30" customHeight="1">
      <c r="A2142" s="61"/>
      <c r="B2142" s="61"/>
      <c r="C2142" s="61"/>
      <c r="D2142" s="61"/>
      <c r="E2142" s="62"/>
      <c r="F2142" s="63"/>
      <c r="G2142" s="62"/>
      <c r="H2142" s="63"/>
      <c r="I2142" s="62"/>
      <c r="J2142" s="63"/>
      <c r="K2142" s="62"/>
      <c r="L2142" s="63"/>
      <c r="M2142" s="61"/>
    </row>
    <row r="2143" spans="1:52" ht="30" customHeight="1">
      <c r="A2143" s="55" t="s">
        <v>2408</v>
      </c>
      <c r="B2143" s="56"/>
      <c r="C2143" s="56"/>
      <c r="D2143" s="56"/>
      <c r="E2143" s="57"/>
      <c r="F2143" s="58"/>
      <c r="G2143" s="57"/>
      <c r="H2143" s="58"/>
      <c r="I2143" s="57"/>
      <c r="J2143" s="58"/>
      <c r="K2143" s="57"/>
      <c r="L2143" s="58"/>
      <c r="M2143" s="59"/>
      <c r="N2143" s="54" t="s">
        <v>8932</v>
      </c>
    </row>
    <row r="2144" spans="1:52" ht="30" customHeight="1">
      <c r="A2144" s="60" t="s">
        <v>1208</v>
      </c>
      <c r="B2144" s="60" t="s">
        <v>1738</v>
      </c>
      <c r="C2144" s="60" t="s">
        <v>1410</v>
      </c>
      <c r="D2144" s="61">
        <v>510</v>
      </c>
      <c r="E2144" s="62"/>
      <c r="F2144" s="63"/>
      <c r="G2144" s="62"/>
      <c r="H2144" s="63"/>
      <c r="I2144" s="62"/>
      <c r="J2144" s="63"/>
      <c r="K2144" s="62"/>
      <c r="L2144" s="63"/>
      <c r="M2144" s="60" t="s">
        <v>1739</v>
      </c>
      <c r="N2144" s="54" t="s">
        <v>8932</v>
      </c>
      <c r="O2144" s="54" t="s">
        <v>9582</v>
      </c>
      <c r="P2144" s="54" t="s">
        <v>56</v>
      </c>
      <c r="Q2144" s="54" t="s">
        <v>56</v>
      </c>
      <c r="R2144" s="54" t="s">
        <v>55</v>
      </c>
      <c r="AV2144" s="54" t="s">
        <v>47</v>
      </c>
      <c r="AW2144" s="54" t="s">
        <v>10462</v>
      </c>
      <c r="AX2144" s="54" t="s">
        <v>47</v>
      </c>
      <c r="AY2144" s="54" t="s">
        <v>47</v>
      </c>
      <c r="AZ2144" s="54" t="s">
        <v>47</v>
      </c>
    </row>
    <row r="2145" spans="1:52" ht="30" customHeight="1">
      <c r="A2145" s="60" t="s">
        <v>1037</v>
      </c>
      <c r="B2145" s="60" t="s">
        <v>1740</v>
      </c>
      <c r="C2145" s="60" t="s">
        <v>168</v>
      </c>
      <c r="D2145" s="61">
        <v>1.1000000000000001</v>
      </c>
      <c r="E2145" s="62"/>
      <c r="F2145" s="63"/>
      <c r="G2145" s="62"/>
      <c r="H2145" s="63"/>
      <c r="I2145" s="62"/>
      <c r="J2145" s="63"/>
      <c r="K2145" s="62"/>
      <c r="L2145" s="63"/>
      <c r="M2145" s="60" t="s">
        <v>1741</v>
      </c>
      <c r="N2145" s="54" t="s">
        <v>8932</v>
      </c>
      <c r="O2145" s="54" t="s">
        <v>9584</v>
      </c>
      <c r="P2145" s="54" t="s">
        <v>56</v>
      </c>
      <c r="Q2145" s="54" t="s">
        <v>56</v>
      </c>
      <c r="R2145" s="54" t="s">
        <v>55</v>
      </c>
      <c r="AV2145" s="54" t="s">
        <v>47</v>
      </c>
      <c r="AW2145" s="54" t="s">
        <v>10463</v>
      </c>
      <c r="AX2145" s="54" t="s">
        <v>47</v>
      </c>
      <c r="AY2145" s="54" t="s">
        <v>47</v>
      </c>
      <c r="AZ2145" s="54" t="s">
        <v>47</v>
      </c>
    </row>
    <row r="2146" spans="1:52" ht="30" customHeight="1">
      <c r="A2146" s="60" t="s">
        <v>1754</v>
      </c>
      <c r="B2146" s="60" t="s">
        <v>1755</v>
      </c>
      <c r="C2146" s="60" t="s">
        <v>168</v>
      </c>
      <c r="D2146" s="61">
        <v>1</v>
      </c>
      <c r="E2146" s="62"/>
      <c r="F2146" s="63"/>
      <c r="G2146" s="62"/>
      <c r="H2146" s="63"/>
      <c r="I2146" s="62"/>
      <c r="J2146" s="63"/>
      <c r="K2146" s="62"/>
      <c r="L2146" s="63"/>
      <c r="M2146" s="60" t="s">
        <v>1756</v>
      </c>
      <c r="N2146" s="54" t="s">
        <v>8932</v>
      </c>
      <c r="O2146" s="54" t="s">
        <v>8886</v>
      </c>
      <c r="P2146" s="54" t="s">
        <v>55</v>
      </c>
      <c r="Q2146" s="54" t="s">
        <v>56</v>
      </c>
      <c r="R2146" s="54" t="s">
        <v>56</v>
      </c>
      <c r="AV2146" s="54" t="s">
        <v>47</v>
      </c>
      <c r="AW2146" s="54" t="s">
        <v>10464</v>
      </c>
      <c r="AX2146" s="54" t="s">
        <v>47</v>
      </c>
      <c r="AY2146" s="54" t="s">
        <v>47</v>
      </c>
      <c r="AZ2146" s="54" t="s">
        <v>47</v>
      </c>
    </row>
    <row r="2147" spans="1:52" ht="30" customHeight="1">
      <c r="A2147" s="60" t="s">
        <v>1267</v>
      </c>
      <c r="B2147" s="60" t="s">
        <v>47</v>
      </c>
      <c r="C2147" s="60" t="s">
        <v>47</v>
      </c>
      <c r="D2147" s="61"/>
      <c r="E2147" s="62"/>
      <c r="F2147" s="63"/>
      <c r="G2147" s="62"/>
      <c r="H2147" s="63"/>
      <c r="I2147" s="62"/>
      <c r="J2147" s="63"/>
      <c r="K2147" s="62"/>
      <c r="L2147" s="63"/>
      <c r="M2147" s="60" t="s">
        <v>47</v>
      </c>
      <c r="N2147" s="54" t="s">
        <v>78</v>
      </c>
      <c r="O2147" s="54" t="s">
        <v>78</v>
      </c>
      <c r="P2147" s="54" t="s">
        <v>47</v>
      </c>
      <c r="Q2147" s="54" t="s">
        <v>47</v>
      </c>
      <c r="R2147" s="54" t="s">
        <v>47</v>
      </c>
      <c r="AV2147" s="54" t="s">
        <v>47</v>
      </c>
      <c r="AW2147" s="54" t="s">
        <v>47</v>
      </c>
      <c r="AX2147" s="54" t="s">
        <v>47</v>
      </c>
      <c r="AY2147" s="54" t="s">
        <v>47</v>
      </c>
      <c r="AZ2147" s="54" t="s">
        <v>47</v>
      </c>
    </row>
    <row r="2148" spans="1:52" ht="30" customHeight="1">
      <c r="A2148" s="61"/>
      <c r="B2148" s="61"/>
      <c r="C2148" s="61"/>
      <c r="D2148" s="61"/>
      <c r="E2148" s="62"/>
      <c r="F2148" s="63"/>
      <c r="G2148" s="62"/>
      <c r="H2148" s="63"/>
      <c r="I2148" s="62"/>
      <c r="J2148" s="63"/>
      <c r="K2148" s="62"/>
      <c r="L2148" s="63"/>
      <c r="M2148" s="61"/>
    </row>
    <row r="2149" spans="1:52" ht="30" customHeight="1">
      <c r="A2149" s="55" t="s">
        <v>2411</v>
      </c>
      <c r="B2149" s="56"/>
      <c r="C2149" s="56"/>
      <c r="D2149" s="56"/>
      <c r="E2149" s="57"/>
      <c r="F2149" s="58"/>
      <c r="G2149" s="57"/>
      <c r="H2149" s="58"/>
      <c r="I2149" s="57"/>
      <c r="J2149" s="58"/>
      <c r="K2149" s="57"/>
      <c r="L2149" s="58"/>
      <c r="M2149" s="59"/>
      <c r="N2149" s="54" t="s">
        <v>8933</v>
      </c>
    </row>
    <row r="2150" spans="1:52" ht="30" customHeight="1">
      <c r="A2150" s="60" t="s">
        <v>2415</v>
      </c>
      <c r="B2150" s="60" t="s">
        <v>1264</v>
      </c>
      <c r="C2150" s="60" t="s">
        <v>1265</v>
      </c>
      <c r="D2150" s="61">
        <v>0.25</v>
      </c>
      <c r="E2150" s="62"/>
      <c r="F2150" s="63"/>
      <c r="G2150" s="62"/>
      <c r="H2150" s="63"/>
      <c r="I2150" s="62"/>
      <c r="J2150" s="63"/>
      <c r="K2150" s="62"/>
      <c r="L2150" s="63"/>
      <c r="M2150" s="60" t="s">
        <v>2416</v>
      </c>
      <c r="N2150" s="54" t="s">
        <v>8933</v>
      </c>
      <c r="O2150" s="54" t="s">
        <v>10465</v>
      </c>
      <c r="P2150" s="54" t="s">
        <v>56</v>
      </c>
      <c r="Q2150" s="54" t="s">
        <v>56</v>
      </c>
      <c r="R2150" s="54" t="s">
        <v>55</v>
      </c>
      <c r="V2150" s="50">
        <v>1</v>
      </c>
      <c r="AV2150" s="54" t="s">
        <v>47</v>
      </c>
      <c r="AW2150" s="54" t="s">
        <v>10466</v>
      </c>
      <c r="AX2150" s="54" t="s">
        <v>47</v>
      </c>
      <c r="AY2150" s="54" t="s">
        <v>47</v>
      </c>
      <c r="AZ2150" s="54" t="s">
        <v>47</v>
      </c>
    </row>
    <row r="2151" spans="1:52" ht="30" customHeight="1">
      <c r="A2151" s="60" t="s">
        <v>2383</v>
      </c>
      <c r="B2151" s="60" t="s">
        <v>1264</v>
      </c>
      <c r="C2151" s="60" t="s">
        <v>1265</v>
      </c>
      <c r="D2151" s="61">
        <v>8.3000000000000004E-2</v>
      </c>
      <c r="E2151" s="62"/>
      <c r="F2151" s="63"/>
      <c r="G2151" s="62"/>
      <c r="H2151" s="63"/>
      <c r="I2151" s="62"/>
      <c r="J2151" s="63"/>
      <c r="K2151" s="62"/>
      <c r="L2151" s="63"/>
      <c r="M2151" s="60" t="s">
        <v>2384</v>
      </c>
      <c r="N2151" s="54" t="s">
        <v>8933</v>
      </c>
      <c r="O2151" s="54" t="s">
        <v>10429</v>
      </c>
      <c r="P2151" s="54" t="s">
        <v>56</v>
      </c>
      <c r="Q2151" s="54" t="s">
        <v>56</v>
      </c>
      <c r="R2151" s="54" t="s">
        <v>55</v>
      </c>
      <c r="V2151" s="50">
        <v>1</v>
      </c>
      <c r="AV2151" s="54" t="s">
        <v>47</v>
      </c>
      <c r="AW2151" s="54" t="s">
        <v>10467</v>
      </c>
      <c r="AX2151" s="54" t="s">
        <v>47</v>
      </c>
      <c r="AY2151" s="54" t="s">
        <v>47</v>
      </c>
      <c r="AZ2151" s="54" t="s">
        <v>47</v>
      </c>
    </row>
    <row r="2152" spans="1:52" ht="30" customHeight="1">
      <c r="A2152" s="60" t="s">
        <v>1366</v>
      </c>
      <c r="B2152" s="60" t="s">
        <v>1264</v>
      </c>
      <c r="C2152" s="60" t="s">
        <v>1265</v>
      </c>
      <c r="D2152" s="61">
        <v>0.16700000000000001</v>
      </c>
      <c r="E2152" s="62"/>
      <c r="F2152" s="63"/>
      <c r="G2152" s="62"/>
      <c r="H2152" s="63"/>
      <c r="I2152" s="62"/>
      <c r="J2152" s="63"/>
      <c r="K2152" s="62"/>
      <c r="L2152" s="63"/>
      <c r="M2152" s="60" t="s">
        <v>1415</v>
      </c>
      <c r="N2152" s="54" t="s">
        <v>8933</v>
      </c>
      <c r="O2152" s="54" t="s">
        <v>9071</v>
      </c>
      <c r="P2152" s="54" t="s">
        <v>56</v>
      </c>
      <c r="Q2152" s="54" t="s">
        <v>56</v>
      </c>
      <c r="R2152" s="54" t="s">
        <v>55</v>
      </c>
      <c r="V2152" s="50">
        <v>1</v>
      </c>
      <c r="AV2152" s="54" t="s">
        <v>47</v>
      </c>
      <c r="AW2152" s="54" t="s">
        <v>10468</v>
      </c>
      <c r="AX2152" s="54" t="s">
        <v>47</v>
      </c>
      <c r="AY2152" s="54" t="s">
        <v>47</v>
      </c>
      <c r="AZ2152" s="54" t="s">
        <v>47</v>
      </c>
    </row>
    <row r="2153" spans="1:52" ht="30" customHeight="1">
      <c r="A2153" s="60" t="s">
        <v>1367</v>
      </c>
      <c r="B2153" s="60" t="s">
        <v>1368</v>
      </c>
      <c r="C2153" s="60" t="s">
        <v>352</v>
      </c>
      <c r="D2153" s="61">
        <v>1</v>
      </c>
      <c r="E2153" s="62"/>
      <c r="F2153" s="63"/>
      <c r="G2153" s="62"/>
      <c r="H2153" s="63"/>
      <c r="I2153" s="62"/>
      <c r="J2153" s="63"/>
      <c r="K2153" s="62"/>
      <c r="L2153" s="63"/>
      <c r="M2153" s="60" t="s">
        <v>47</v>
      </c>
      <c r="N2153" s="54" t="s">
        <v>8933</v>
      </c>
      <c r="O2153" s="54" t="s">
        <v>8795</v>
      </c>
      <c r="P2153" s="54" t="s">
        <v>56</v>
      </c>
      <c r="Q2153" s="54" t="s">
        <v>56</v>
      </c>
      <c r="R2153" s="54" t="s">
        <v>56</v>
      </c>
      <c r="S2153" s="50">
        <v>1</v>
      </c>
      <c r="T2153" s="50">
        <v>2</v>
      </c>
      <c r="U2153" s="50">
        <v>0.02</v>
      </c>
      <c r="AV2153" s="54" t="s">
        <v>47</v>
      </c>
      <c r="AW2153" s="54" t="s">
        <v>10469</v>
      </c>
      <c r="AX2153" s="54" t="s">
        <v>47</v>
      </c>
      <c r="AY2153" s="54" t="s">
        <v>47</v>
      </c>
      <c r="AZ2153" s="54" t="s">
        <v>47</v>
      </c>
    </row>
    <row r="2154" spans="1:52" ht="30" customHeight="1">
      <c r="A2154" s="60" t="s">
        <v>1267</v>
      </c>
      <c r="B2154" s="60" t="s">
        <v>47</v>
      </c>
      <c r="C2154" s="60" t="s">
        <v>47</v>
      </c>
      <c r="D2154" s="61"/>
      <c r="E2154" s="62"/>
      <c r="F2154" s="63"/>
      <c r="G2154" s="62"/>
      <c r="H2154" s="63"/>
      <c r="I2154" s="62"/>
      <c r="J2154" s="63"/>
      <c r="K2154" s="62"/>
      <c r="L2154" s="63"/>
      <c r="M2154" s="60" t="s">
        <v>47</v>
      </c>
      <c r="N2154" s="54" t="s">
        <v>78</v>
      </c>
      <c r="O2154" s="54" t="s">
        <v>78</v>
      </c>
      <c r="P2154" s="54" t="s">
        <v>47</v>
      </c>
      <c r="Q2154" s="54" t="s">
        <v>47</v>
      </c>
      <c r="R2154" s="54" t="s">
        <v>47</v>
      </c>
      <c r="AV2154" s="54" t="s">
        <v>47</v>
      </c>
      <c r="AW2154" s="54" t="s">
        <v>47</v>
      </c>
      <c r="AX2154" s="54" t="s">
        <v>47</v>
      </c>
      <c r="AY2154" s="54" t="s">
        <v>47</v>
      </c>
      <c r="AZ2154" s="54" t="s">
        <v>47</v>
      </c>
    </row>
    <row r="2155" spans="1:52" ht="30" customHeight="1">
      <c r="A2155" s="61"/>
      <c r="B2155" s="61"/>
      <c r="C2155" s="61"/>
      <c r="D2155" s="61"/>
      <c r="E2155" s="62"/>
      <c r="F2155" s="63"/>
      <c r="G2155" s="62"/>
      <c r="H2155" s="63"/>
      <c r="I2155" s="62"/>
      <c r="J2155" s="63"/>
      <c r="K2155" s="62"/>
      <c r="L2155" s="63"/>
      <c r="M2155" s="61"/>
    </row>
    <row r="2156" spans="1:52" ht="30" customHeight="1">
      <c r="A2156" s="55" t="s">
        <v>2417</v>
      </c>
      <c r="B2156" s="56"/>
      <c r="C2156" s="56"/>
      <c r="D2156" s="56"/>
      <c r="E2156" s="57"/>
      <c r="F2156" s="58"/>
      <c r="G2156" s="57"/>
      <c r="H2156" s="58"/>
      <c r="I2156" s="57"/>
      <c r="J2156" s="58"/>
      <c r="K2156" s="57"/>
      <c r="L2156" s="58"/>
      <c r="M2156" s="59"/>
      <c r="N2156" s="54" t="s">
        <v>8130</v>
      </c>
    </row>
    <row r="2157" spans="1:52" ht="30" customHeight="1">
      <c r="A2157" s="60" t="s">
        <v>2418</v>
      </c>
      <c r="B2157" s="60" t="s">
        <v>2419</v>
      </c>
      <c r="C2157" s="60" t="s">
        <v>71</v>
      </c>
      <c r="D2157" s="61">
        <v>1.1000000000000001</v>
      </c>
      <c r="E2157" s="62"/>
      <c r="F2157" s="63"/>
      <c r="G2157" s="62"/>
      <c r="H2157" s="63"/>
      <c r="I2157" s="62"/>
      <c r="J2157" s="63"/>
      <c r="K2157" s="62"/>
      <c r="L2157" s="63"/>
      <c r="M2157" s="60" t="s">
        <v>2420</v>
      </c>
      <c r="N2157" s="54" t="s">
        <v>8130</v>
      </c>
      <c r="O2157" s="54" t="s">
        <v>10470</v>
      </c>
      <c r="P2157" s="54" t="s">
        <v>56</v>
      </c>
      <c r="Q2157" s="54" t="s">
        <v>56</v>
      </c>
      <c r="R2157" s="54" t="s">
        <v>55</v>
      </c>
      <c r="AV2157" s="54" t="s">
        <v>47</v>
      </c>
      <c r="AW2157" s="54" t="s">
        <v>10471</v>
      </c>
      <c r="AX2157" s="54" t="s">
        <v>47</v>
      </c>
      <c r="AY2157" s="54" t="s">
        <v>47</v>
      </c>
      <c r="AZ2157" s="54" t="s">
        <v>47</v>
      </c>
    </row>
    <row r="2158" spans="1:52" ht="30" customHeight="1">
      <c r="A2158" s="60" t="s">
        <v>2409</v>
      </c>
      <c r="B2158" s="60" t="s">
        <v>1676</v>
      </c>
      <c r="C2158" s="60" t="s">
        <v>168</v>
      </c>
      <c r="D2158" s="61">
        <v>0.03</v>
      </c>
      <c r="E2158" s="62"/>
      <c r="F2158" s="63"/>
      <c r="G2158" s="62"/>
      <c r="H2158" s="63"/>
      <c r="I2158" s="62"/>
      <c r="J2158" s="63"/>
      <c r="K2158" s="62"/>
      <c r="L2158" s="63"/>
      <c r="M2158" s="60" t="s">
        <v>2410</v>
      </c>
      <c r="N2158" s="54" t="s">
        <v>8130</v>
      </c>
      <c r="O2158" s="54" t="s">
        <v>8932</v>
      </c>
      <c r="P2158" s="54" t="s">
        <v>55</v>
      </c>
      <c r="Q2158" s="54" t="s">
        <v>56</v>
      </c>
      <c r="R2158" s="54" t="s">
        <v>56</v>
      </c>
      <c r="AV2158" s="54" t="s">
        <v>47</v>
      </c>
      <c r="AW2158" s="54" t="s">
        <v>10472</v>
      </c>
      <c r="AX2158" s="54" t="s">
        <v>47</v>
      </c>
      <c r="AY2158" s="54" t="s">
        <v>47</v>
      </c>
      <c r="AZ2158" s="54" t="s">
        <v>47</v>
      </c>
    </row>
    <row r="2159" spans="1:52" ht="30" customHeight="1">
      <c r="A2159" s="60" t="s">
        <v>2412</v>
      </c>
      <c r="B2159" s="60" t="s">
        <v>2413</v>
      </c>
      <c r="C2159" s="60" t="s">
        <v>71</v>
      </c>
      <c r="D2159" s="61">
        <v>1</v>
      </c>
      <c r="E2159" s="62"/>
      <c r="F2159" s="63"/>
      <c r="G2159" s="62"/>
      <c r="H2159" s="63"/>
      <c r="I2159" s="62"/>
      <c r="J2159" s="63"/>
      <c r="K2159" s="62"/>
      <c r="L2159" s="63"/>
      <c r="M2159" s="60" t="s">
        <v>2414</v>
      </c>
      <c r="N2159" s="54" t="s">
        <v>8130</v>
      </c>
      <c r="O2159" s="54" t="s">
        <v>8933</v>
      </c>
      <c r="P2159" s="54" t="s">
        <v>55</v>
      </c>
      <c r="Q2159" s="54" t="s">
        <v>56</v>
      </c>
      <c r="R2159" s="54" t="s">
        <v>56</v>
      </c>
      <c r="AV2159" s="54" t="s">
        <v>47</v>
      </c>
      <c r="AW2159" s="54" t="s">
        <v>10473</v>
      </c>
      <c r="AX2159" s="54" t="s">
        <v>47</v>
      </c>
      <c r="AY2159" s="54" t="s">
        <v>47</v>
      </c>
      <c r="AZ2159" s="54" t="s">
        <v>47</v>
      </c>
    </row>
    <row r="2160" spans="1:52" ht="30" customHeight="1">
      <c r="A2160" s="60" t="s">
        <v>1267</v>
      </c>
      <c r="B2160" s="60" t="s">
        <v>47</v>
      </c>
      <c r="C2160" s="60" t="s">
        <v>47</v>
      </c>
      <c r="D2160" s="61"/>
      <c r="E2160" s="62"/>
      <c r="F2160" s="63"/>
      <c r="G2160" s="62"/>
      <c r="H2160" s="63"/>
      <c r="I2160" s="62"/>
      <c r="J2160" s="63"/>
      <c r="K2160" s="62"/>
      <c r="L2160" s="63"/>
      <c r="M2160" s="60" t="s">
        <v>47</v>
      </c>
      <c r="N2160" s="54" t="s">
        <v>78</v>
      </c>
      <c r="O2160" s="54" t="s">
        <v>78</v>
      </c>
      <c r="P2160" s="54" t="s">
        <v>47</v>
      </c>
      <c r="Q2160" s="54" t="s">
        <v>47</v>
      </c>
      <c r="R2160" s="54" t="s">
        <v>47</v>
      </c>
      <c r="AV2160" s="54" t="s">
        <v>47</v>
      </c>
      <c r="AW2160" s="54" t="s">
        <v>47</v>
      </c>
      <c r="AX2160" s="54" t="s">
        <v>47</v>
      </c>
      <c r="AY2160" s="54" t="s">
        <v>47</v>
      </c>
      <c r="AZ2160" s="54" t="s">
        <v>47</v>
      </c>
    </row>
    <row r="2161" spans="1:52" ht="30" customHeight="1">
      <c r="A2161" s="61"/>
      <c r="B2161" s="61"/>
      <c r="C2161" s="61"/>
      <c r="D2161" s="61"/>
      <c r="E2161" s="62"/>
      <c r="F2161" s="63"/>
      <c r="G2161" s="62"/>
      <c r="H2161" s="63"/>
      <c r="I2161" s="62"/>
      <c r="J2161" s="63"/>
      <c r="K2161" s="62"/>
      <c r="L2161" s="63"/>
      <c r="M2161" s="61"/>
    </row>
    <row r="2162" spans="1:52" ht="30" customHeight="1">
      <c r="A2162" s="55" t="s">
        <v>2421</v>
      </c>
      <c r="B2162" s="56"/>
      <c r="C2162" s="56"/>
      <c r="D2162" s="56"/>
      <c r="E2162" s="57"/>
      <c r="F2162" s="58"/>
      <c r="G2162" s="57"/>
      <c r="H2162" s="58"/>
      <c r="I2162" s="57"/>
      <c r="J2162" s="58"/>
      <c r="K2162" s="57"/>
      <c r="L2162" s="58"/>
      <c r="M2162" s="59"/>
      <c r="N2162" s="54" t="s">
        <v>8132</v>
      </c>
    </row>
    <row r="2163" spans="1:52" ht="30" customHeight="1">
      <c r="A2163" s="60" t="s">
        <v>2418</v>
      </c>
      <c r="B2163" s="60" t="s">
        <v>2419</v>
      </c>
      <c r="C2163" s="60" t="s">
        <v>71</v>
      </c>
      <c r="D2163" s="61">
        <v>1.1000000000000001</v>
      </c>
      <c r="E2163" s="62"/>
      <c r="F2163" s="63"/>
      <c r="G2163" s="62"/>
      <c r="H2163" s="63"/>
      <c r="I2163" s="62"/>
      <c r="J2163" s="63"/>
      <c r="K2163" s="62"/>
      <c r="L2163" s="63"/>
      <c r="M2163" s="60" t="s">
        <v>2420</v>
      </c>
      <c r="N2163" s="54" t="s">
        <v>8132</v>
      </c>
      <c r="O2163" s="54" t="s">
        <v>10470</v>
      </c>
      <c r="P2163" s="54" t="s">
        <v>56</v>
      </c>
      <c r="Q2163" s="54" t="s">
        <v>56</v>
      </c>
      <c r="R2163" s="54" t="s">
        <v>55</v>
      </c>
      <c r="AV2163" s="54" t="s">
        <v>47</v>
      </c>
      <c r="AW2163" s="54" t="s">
        <v>10474</v>
      </c>
      <c r="AX2163" s="54" t="s">
        <v>47</v>
      </c>
      <c r="AY2163" s="54" t="s">
        <v>47</v>
      </c>
      <c r="AZ2163" s="54" t="s">
        <v>47</v>
      </c>
    </row>
    <row r="2164" spans="1:52" ht="30" customHeight="1">
      <c r="A2164" s="60" t="s">
        <v>2409</v>
      </c>
      <c r="B2164" s="60" t="s">
        <v>1676</v>
      </c>
      <c r="C2164" s="60" t="s">
        <v>168</v>
      </c>
      <c r="D2164" s="61">
        <v>0.04</v>
      </c>
      <c r="E2164" s="62"/>
      <c r="F2164" s="63"/>
      <c r="G2164" s="62"/>
      <c r="H2164" s="63"/>
      <c r="I2164" s="62"/>
      <c r="J2164" s="63"/>
      <c r="K2164" s="62"/>
      <c r="L2164" s="63"/>
      <c r="M2164" s="60" t="s">
        <v>2410</v>
      </c>
      <c r="N2164" s="54" t="s">
        <v>8132</v>
      </c>
      <c r="O2164" s="54" t="s">
        <v>8932</v>
      </c>
      <c r="P2164" s="54" t="s">
        <v>55</v>
      </c>
      <c r="Q2164" s="54" t="s">
        <v>56</v>
      </c>
      <c r="R2164" s="54" t="s">
        <v>56</v>
      </c>
      <c r="AV2164" s="54" t="s">
        <v>47</v>
      </c>
      <c r="AW2164" s="54" t="s">
        <v>10475</v>
      </c>
      <c r="AX2164" s="54" t="s">
        <v>47</v>
      </c>
      <c r="AY2164" s="54" t="s">
        <v>47</v>
      </c>
      <c r="AZ2164" s="54" t="s">
        <v>47</v>
      </c>
    </row>
    <row r="2165" spans="1:52" ht="30" customHeight="1">
      <c r="A2165" s="60" t="s">
        <v>2412</v>
      </c>
      <c r="B2165" s="60" t="s">
        <v>2413</v>
      </c>
      <c r="C2165" s="60" t="s">
        <v>71</v>
      </c>
      <c r="D2165" s="61">
        <v>1</v>
      </c>
      <c r="E2165" s="62"/>
      <c r="F2165" s="63"/>
      <c r="G2165" s="62"/>
      <c r="H2165" s="63"/>
      <c r="I2165" s="62"/>
      <c r="J2165" s="63"/>
      <c r="K2165" s="62"/>
      <c r="L2165" s="63"/>
      <c r="M2165" s="60" t="s">
        <v>2414</v>
      </c>
      <c r="N2165" s="54" t="s">
        <v>8132</v>
      </c>
      <c r="O2165" s="54" t="s">
        <v>8933</v>
      </c>
      <c r="P2165" s="54" t="s">
        <v>55</v>
      </c>
      <c r="Q2165" s="54" t="s">
        <v>56</v>
      </c>
      <c r="R2165" s="54" t="s">
        <v>56</v>
      </c>
      <c r="AV2165" s="54" t="s">
        <v>47</v>
      </c>
      <c r="AW2165" s="54" t="s">
        <v>10476</v>
      </c>
      <c r="AX2165" s="54" t="s">
        <v>47</v>
      </c>
      <c r="AY2165" s="54" t="s">
        <v>47</v>
      </c>
      <c r="AZ2165" s="54" t="s">
        <v>47</v>
      </c>
    </row>
    <row r="2166" spans="1:52" ht="30" customHeight="1">
      <c r="A2166" s="60" t="s">
        <v>1267</v>
      </c>
      <c r="B2166" s="60" t="s">
        <v>47</v>
      </c>
      <c r="C2166" s="60" t="s">
        <v>47</v>
      </c>
      <c r="D2166" s="61"/>
      <c r="E2166" s="62"/>
      <c r="F2166" s="63"/>
      <c r="G2166" s="62"/>
      <c r="H2166" s="63"/>
      <c r="I2166" s="62"/>
      <c r="J2166" s="63"/>
      <c r="K2166" s="62"/>
      <c r="L2166" s="63"/>
      <c r="M2166" s="60" t="s">
        <v>47</v>
      </c>
      <c r="N2166" s="54" t="s">
        <v>78</v>
      </c>
      <c r="O2166" s="54" t="s">
        <v>78</v>
      </c>
      <c r="P2166" s="54" t="s">
        <v>47</v>
      </c>
      <c r="Q2166" s="54" t="s">
        <v>47</v>
      </c>
      <c r="R2166" s="54" t="s">
        <v>47</v>
      </c>
      <c r="AV2166" s="54" t="s">
        <v>47</v>
      </c>
      <c r="AW2166" s="54" t="s">
        <v>47</v>
      </c>
      <c r="AX2166" s="54" t="s">
        <v>47</v>
      </c>
      <c r="AY2166" s="54" t="s">
        <v>47</v>
      </c>
      <c r="AZ2166" s="54" t="s">
        <v>47</v>
      </c>
    </row>
    <row r="2167" spans="1:52" ht="30" customHeight="1">
      <c r="A2167" s="61"/>
      <c r="B2167" s="61"/>
      <c r="C2167" s="61"/>
      <c r="D2167" s="61"/>
      <c r="E2167" s="62"/>
      <c r="F2167" s="63"/>
      <c r="G2167" s="62"/>
      <c r="H2167" s="63"/>
      <c r="I2167" s="62"/>
      <c r="J2167" s="63"/>
      <c r="K2167" s="62"/>
      <c r="L2167" s="63"/>
      <c r="M2167" s="61"/>
    </row>
    <row r="2168" spans="1:52" ht="30" customHeight="1">
      <c r="A2168" s="55" t="s">
        <v>2422</v>
      </c>
      <c r="B2168" s="56"/>
      <c r="C2168" s="56"/>
      <c r="D2168" s="56"/>
      <c r="E2168" s="57"/>
      <c r="F2168" s="58"/>
      <c r="G2168" s="57"/>
      <c r="H2168" s="58"/>
      <c r="I2168" s="57"/>
      <c r="J2168" s="58"/>
      <c r="K2168" s="57"/>
      <c r="L2168" s="58"/>
      <c r="M2168" s="59"/>
      <c r="N2168" s="54" t="s">
        <v>8134</v>
      </c>
    </row>
    <row r="2169" spans="1:52" ht="30" customHeight="1">
      <c r="A2169" s="60" t="s">
        <v>2418</v>
      </c>
      <c r="B2169" s="60" t="s">
        <v>2419</v>
      </c>
      <c r="C2169" s="60" t="s">
        <v>71</v>
      </c>
      <c r="D2169" s="61">
        <v>1.1000000000000001</v>
      </c>
      <c r="E2169" s="62"/>
      <c r="F2169" s="63"/>
      <c r="G2169" s="62"/>
      <c r="H2169" s="63"/>
      <c r="I2169" s="62"/>
      <c r="J2169" s="63"/>
      <c r="K2169" s="62"/>
      <c r="L2169" s="63"/>
      <c r="M2169" s="60" t="s">
        <v>2420</v>
      </c>
      <c r="N2169" s="54" t="s">
        <v>8134</v>
      </c>
      <c r="O2169" s="54" t="s">
        <v>10470</v>
      </c>
      <c r="P2169" s="54" t="s">
        <v>56</v>
      </c>
      <c r="Q2169" s="54" t="s">
        <v>56</v>
      </c>
      <c r="R2169" s="54" t="s">
        <v>55</v>
      </c>
      <c r="AV2169" s="54" t="s">
        <v>47</v>
      </c>
      <c r="AW2169" s="54" t="s">
        <v>10477</v>
      </c>
      <c r="AX2169" s="54" t="s">
        <v>47</v>
      </c>
      <c r="AY2169" s="54" t="s">
        <v>47</v>
      </c>
      <c r="AZ2169" s="54" t="s">
        <v>47</v>
      </c>
    </row>
    <row r="2170" spans="1:52" ht="30" customHeight="1">
      <c r="A2170" s="60" t="s">
        <v>2409</v>
      </c>
      <c r="B2170" s="60" t="s">
        <v>1676</v>
      </c>
      <c r="C2170" s="60" t="s">
        <v>168</v>
      </c>
      <c r="D2170" s="61">
        <v>0.05</v>
      </c>
      <c r="E2170" s="62"/>
      <c r="F2170" s="63"/>
      <c r="G2170" s="62"/>
      <c r="H2170" s="63"/>
      <c r="I2170" s="62"/>
      <c r="J2170" s="63"/>
      <c r="K2170" s="62"/>
      <c r="L2170" s="63"/>
      <c r="M2170" s="60" t="s">
        <v>2410</v>
      </c>
      <c r="N2170" s="54" t="s">
        <v>8134</v>
      </c>
      <c r="O2170" s="54" t="s">
        <v>8932</v>
      </c>
      <c r="P2170" s="54" t="s">
        <v>55</v>
      </c>
      <c r="Q2170" s="54" t="s">
        <v>56</v>
      </c>
      <c r="R2170" s="54" t="s">
        <v>56</v>
      </c>
      <c r="AV2170" s="54" t="s">
        <v>47</v>
      </c>
      <c r="AW2170" s="54" t="s">
        <v>10478</v>
      </c>
      <c r="AX2170" s="54" t="s">
        <v>47</v>
      </c>
      <c r="AY2170" s="54" t="s">
        <v>47</v>
      </c>
      <c r="AZ2170" s="54" t="s">
        <v>47</v>
      </c>
    </row>
    <row r="2171" spans="1:52" ht="30" customHeight="1">
      <c r="A2171" s="60" t="s">
        <v>2412</v>
      </c>
      <c r="B2171" s="60" t="s">
        <v>2413</v>
      </c>
      <c r="C2171" s="60" t="s">
        <v>71</v>
      </c>
      <c r="D2171" s="61">
        <v>1</v>
      </c>
      <c r="E2171" s="62"/>
      <c r="F2171" s="63"/>
      <c r="G2171" s="62"/>
      <c r="H2171" s="63"/>
      <c r="I2171" s="62"/>
      <c r="J2171" s="63"/>
      <c r="K2171" s="62"/>
      <c r="L2171" s="63"/>
      <c r="M2171" s="60" t="s">
        <v>2414</v>
      </c>
      <c r="N2171" s="54" t="s">
        <v>8134</v>
      </c>
      <c r="O2171" s="54" t="s">
        <v>8933</v>
      </c>
      <c r="P2171" s="54" t="s">
        <v>55</v>
      </c>
      <c r="Q2171" s="54" t="s">
        <v>56</v>
      </c>
      <c r="R2171" s="54" t="s">
        <v>56</v>
      </c>
      <c r="AV2171" s="54" t="s">
        <v>47</v>
      </c>
      <c r="AW2171" s="54" t="s">
        <v>10479</v>
      </c>
      <c r="AX2171" s="54" t="s">
        <v>47</v>
      </c>
      <c r="AY2171" s="54" t="s">
        <v>47</v>
      </c>
      <c r="AZ2171" s="54" t="s">
        <v>47</v>
      </c>
    </row>
    <row r="2172" spans="1:52" ht="30" customHeight="1">
      <c r="A2172" s="60" t="s">
        <v>1267</v>
      </c>
      <c r="B2172" s="60" t="s">
        <v>47</v>
      </c>
      <c r="C2172" s="60" t="s">
        <v>47</v>
      </c>
      <c r="D2172" s="61"/>
      <c r="E2172" s="62"/>
      <c r="F2172" s="63"/>
      <c r="G2172" s="62"/>
      <c r="H2172" s="63"/>
      <c r="I2172" s="62"/>
      <c r="J2172" s="63"/>
      <c r="K2172" s="62"/>
      <c r="L2172" s="63"/>
      <c r="M2172" s="60" t="s">
        <v>47</v>
      </c>
      <c r="N2172" s="54" t="s">
        <v>78</v>
      </c>
      <c r="O2172" s="54" t="s">
        <v>78</v>
      </c>
      <c r="P2172" s="54" t="s">
        <v>47</v>
      </c>
      <c r="Q2172" s="54" t="s">
        <v>47</v>
      </c>
      <c r="R2172" s="54" t="s">
        <v>47</v>
      </c>
      <c r="AV2172" s="54" t="s">
        <v>47</v>
      </c>
      <c r="AW2172" s="54" t="s">
        <v>47</v>
      </c>
      <c r="AX2172" s="54" t="s">
        <v>47</v>
      </c>
      <c r="AY2172" s="54" t="s">
        <v>47</v>
      </c>
      <c r="AZ2172" s="54" t="s">
        <v>47</v>
      </c>
    </row>
    <row r="2173" spans="1:52" ht="30" customHeight="1">
      <c r="A2173" s="61"/>
      <c r="B2173" s="61"/>
      <c r="C2173" s="61"/>
      <c r="D2173" s="61"/>
      <c r="E2173" s="62"/>
      <c r="F2173" s="63"/>
      <c r="G2173" s="62"/>
      <c r="H2173" s="63"/>
      <c r="I2173" s="62"/>
      <c r="J2173" s="63"/>
      <c r="K2173" s="62"/>
      <c r="L2173" s="63"/>
      <c r="M2173" s="61"/>
    </row>
    <row r="2174" spans="1:52" ht="30" customHeight="1">
      <c r="A2174" s="55" t="s">
        <v>2423</v>
      </c>
      <c r="B2174" s="56"/>
      <c r="C2174" s="56"/>
      <c r="D2174" s="56"/>
      <c r="E2174" s="57"/>
      <c r="F2174" s="58"/>
      <c r="G2174" s="57"/>
      <c r="H2174" s="58"/>
      <c r="I2174" s="57"/>
      <c r="J2174" s="58"/>
      <c r="K2174" s="57"/>
      <c r="L2174" s="58"/>
      <c r="M2174" s="59"/>
      <c r="N2174" s="54" t="s">
        <v>8136</v>
      </c>
    </row>
    <row r="2175" spans="1:52" ht="30" customHeight="1">
      <c r="A2175" s="60" t="s">
        <v>2418</v>
      </c>
      <c r="B2175" s="60" t="s">
        <v>2424</v>
      </c>
      <c r="C2175" s="60" t="s">
        <v>71</v>
      </c>
      <c r="D2175" s="61">
        <v>0.16500000000000001</v>
      </c>
      <c r="E2175" s="62"/>
      <c r="F2175" s="63"/>
      <c r="G2175" s="62"/>
      <c r="H2175" s="63"/>
      <c r="I2175" s="62"/>
      <c r="J2175" s="63"/>
      <c r="K2175" s="62"/>
      <c r="L2175" s="63"/>
      <c r="M2175" s="60" t="s">
        <v>2425</v>
      </c>
      <c r="N2175" s="54" t="s">
        <v>8136</v>
      </c>
      <c r="O2175" s="54" t="s">
        <v>10480</v>
      </c>
      <c r="P2175" s="54" t="s">
        <v>56</v>
      </c>
      <c r="Q2175" s="54" t="s">
        <v>56</v>
      </c>
      <c r="R2175" s="54" t="s">
        <v>55</v>
      </c>
      <c r="AV2175" s="54" t="s">
        <v>47</v>
      </c>
      <c r="AW2175" s="54" t="s">
        <v>10481</v>
      </c>
      <c r="AX2175" s="54" t="s">
        <v>47</v>
      </c>
      <c r="AY2175" s="54" t="s">
        <v>47</v>
      </c>
      <c r="AZ2175" s="54" t="s">
        <v>47</v>
      </c>
    </row>
    <row r="2176" spans="1:52" ht="30" customHeight="1">
      <c r="A2176" s="60" t="s">
        <v>2412</v>
      </c>
      <c r="B2176" s="60" t="s">
        <v>2413</v>
      </c>
      <c r="C2176" s="60" t="s">
        <v>71</v>
      </c>
      <c r="D2176" s="61">
        <v>0.15</v>
      </c>
      <c r="E2176" s="62"/>
      <c r="F2176" s="63"/>
      <c r="G2176" s="62"/>
      <c r="H2176" s="63"/>
      <c r="I2176" s="62"/>
      <c r="J2176" s="63"/>
      <c r="K2176" s="62"/>
      <c r="L2176" s="63"/>
      <c r="M2176" s="60" t="s">
        <v>2414</v>
      </c>
      <c r="N2176" s="54" t="s">
        <v>8136</v>
      </c>
      <c r="O2176" s="54" t="s">
        <v>8933</v>
      </c>
      <c r="P2176" s="54" t="s">
        <v>55</v>
      </c>
      <c r="Q2176" s="54" t="s">
        <v>56</v>
      </c>
      <c r="R2176" s="54" t="s">
        <v>56</v>
      </c>
      <c r="AV2176" s="54" t="s">
        <v>47</v>
      </c>
      <c r="AW2176" s="54" t="s">
        <v>10482</v>
      </c>
      <c r="AX2176" s="54" t="s">
        <v>47</v>
      </c>
      <c r="AY2176" s="54" t="s">
        <v>47</v>
      </c>
      <c r="AZ2176" s="54" t="s">
        <v>47</v>
      </c>
    </row>
    <row r="2177" spans="1:52" ht="30" customHeight="1">
      <c r="A2177" s="60" t="s">
        <v>527</v>
      </c>
      <c r="B2177" s="60" t="s">
        <v>1819</v>
      </c>
      <c r="C2177" s="60" t="s">
        <v>53</v>
      </c>
      <c r="D2177" s="61">
        <v>2</v>
      </c>
      <c r="E2177" s="62"/>
      <c r="F2177" s="63"/>
      <c r="G2177" s="62"/>
      <c r="H2177" s="63"/>
      <c r="I2177" s="62"/>
      <c r="J2177" s="63"/>
      <c r="K2177" s="62"/>
      <c r="L2177" s="63"/>
      <c r="M2177" s="60" t="s">
        <v>1820</v>
      </c>
      <c r="N2177" s="54" t="s">
        <v>8136</v>
      </c>
      <c r="O2177" s="54" t="s">
        <v>8894</v>
      </c>
      <c r="P2177" s="54" t="s">
        <v>55</v>
      </c>
      <c r="Q2177" s="54" t="s">
        <v>56</v>
      </c>
      <c r="R2177" s="54" t="s">
        <v>56</v>
      </c>
      <c r="AV2177" s="54" t="s">
        <v>47</v>
      </c>
      <c r="AW2177" s="54" t="s">
        <v>10483</v>
      </c>
      <c r="AX2177" s="54" t="s">
        <v>47</v>
      </c>
      <c r="AY2177" s="54" t="s">
        <v>47</v>
      </c>
      <c r="AZ2177" s="54" t="s">
        <v>47</v>
      </c>
    </row>
    <row r="2178" spans="1:52" ht="30" customHeight="1">
      <c r="A2178" s="60" t="s">
        <v>1267</v>
      </c>
      <c r="B2178" s="60" t="s">
        <v>47</v>
      </c>
      <c r="C2178" s="60" t="s">
        <v>47</v>
      </c>
      <c r="D2178" s="61"/>
      <c r="E2178" s="62"/>
      <c r="F2178" s="63"/>
      <c r="G2178" s="62"/>
      <c r="H2178" s="63"/>
      <c r="I2178" s="62"/>
      <c r="J2178" s="63"/>
      <c r="K2178" s="62"/>
      <c r="L2178" s="63"/>
      <c r="M2178" s="60" t="s">
        <v>47</v>
      </c>
      <c r="N2178" s="54" t="s">
        <v>78</v>
      </c>
      <c r="O2178" s="54" t="s">
        <v>78</v>
      </c>
      <c r="P2178" s="54" t="s">
        <v>47</v>
      </c>
      <c r="Q2178" s="54" t="s">
        <v>47</v>
      </c>
      <c r="R2178" s="54" t="s">
        <v>47</v>
      </c>
      <c r="AV2178" s="54" t="s">
        <v>47</v>
      </c>
      <c r="AW2178" s="54" t="s">
        <v>47</v>
      </c>
      <c r="AX2178" s="54" t="s">
        <v>47</v>
      </c>
      <c r="AY2178" s="54" t="s">
        <v>47</v>
      </c>
      <c r="AZ2178" s="54" t="s">
        <v>47</v>
      </c>
    </row>
    <row r="2179" spans="1:52" ht="30" customHeight="1">
      <c r="A2179" s="61"/>
      <c r="B2179" s="61"/>
      <c r="C2179" s="61"/>
      <c r="D2179" s="61"/>
      <c r="E2179" s="62"/>
      <c r="F2179" s="63"/>
      <c r="G2179" s="62"/>
      <c r="H2179" s="63"/>
      <c r="I2179" s="62"/>
      <c r="J2179" s="63"/>
      <c r="K2179" s="62"/>
      <c r="L2179" s="63"/>
      <c r="M2179" s="61"/>
    </row>
    <row r="2180" spans="1:52" ht="30" customHeight="1">
      <c r="A2180" s="55" t="s">
        <v>2426</v>
      </c>
      <c r="B2180" s="56"/>
      <c r="C2180" s="56"/>
      <c r="D2180" s="56"/>
      <c r="E2180" s="57"/>
      <c r="F2180" s="58"/>
      <c r="G2180" s="57"/>
      <c r="H2180" s="58"/>
      <c r="I2180" s="57"/>
      <c r="J2180" s="58"/>
      <c r="K2180" s="57"/>
      <c r="L2180" s="58"/>
      <c r="M2180" s="59"/>
      <c r="N2180" s="54" t="s">
        <v>8934</v>
      </c>
    </row>
    <row r="2181" spans="1:52" ht="30" customHeight="1">
      <c r="A2181" s="60" t="s">
        <v>2015</v>
      </c>
      <c r="B2181" s="60" t="s">
        <v>1264</v>
      </c>
      <c r="C2181" s="60" t="s">
        <v>1265</v>
      </c>
      <c r="D2181" s="61">
        <v>1.4999999999999999E-2</v>
      </c>
      <c r="E2181" s="62"/>
      <c r="F2181" s="63"/>
      <c r="G2181" s="62"/>
      <c r="H2181" s="63"/>
      <c r="I2181" s="62"/>
      <c r="J2181" s="63"/>
      <c r="K2181" s="62"/>
      <c r="L2181" s="63"/>
      <c r="M2181" s="60" t="s">
        <v>2016</v>
      </c>
      <c r="N2181" s="54" t="s">
        <v>8934</v>
      </c>
      <c r="O2181" s="54" t="s">
        <v>9893</v>
      </c>
      <c r="P2181" s="54" t="s">
        <v>56</v>
      </c>
      <c r="Q2181" s="54" t="s">
        <v>56</v>
      </c>
      <c r="R2181" s="54" t="s">
        <v>55</v>
      </c>
      <c r="V2181" s="50">
        <v>1</v>
      </c>
      <c r="AV2181" s="54" t="s">
        <v>47</v>
      </c>
      <c r="AW2181" s="54" t="s">
        <v>10484</v>
      </c>
      <c r="AX2181" s="54" t="s">
        <v>47</v>
      </c>
      <c r="AY2181" s="54" t="s">
        <v>47</v>
      </c>
      <c r="AZ2181" s="54" t="s">
        <v>47</v>
      </c>
    </row>
    <row r="2182" spans="1:52" ht="30" customHeight="1">
      <c r="A2182" s="60" t="s">
        <v>1366</v>
      </c>
      <c r="B2182" s="60" t="s">
        <v>1264</v>
      </c>
      <c r="C2182" s="60" t="s">
        <v>1265</v>
      </c>
      <c r="D2182" s="61">
        <v>3.0000000000000001E-3</v>
      </c>
      <c r="E2182" s="62"/>
      <c r="F2182" s="63"/>
      <c r="G2182" s="62"/>
      <c r="H2182" s="63"/>
      <c r="I2182" s="62"/>
      <c r="J2182" s="63"/>
      <c r="K2182" s="62"/>
      <c r="L2182" s="63"/>
      <c r="M2182" s="60" t="s">
        <v>1415</v>
      </c>
      <c r="N2182" s="54" t="s">
        <v>8934</v>
      </c>
      <c r="O2182" s="54" t="s">
        <v>9071</v>
      </c>
      <c r="P2182" s="54" t="s">
        <v>56</v>
      </c>
      <c r="Q2182" s="54" t="s">
        <v>56</v>
      </c>
      <c r="R2182" s="54" t="s">
        <v>55</v>
      </c>
      <c r="V2182" s="50">
        <v>1</v>
      </c>
      <c r="AV2182" s="54" t="s">
        <v>47</v>
      </c>
      <c r="AW2182" s="54" t="s">
        <v>10485</v>
      </c>
      <c r="AX2182" s="54" t="s">
        <v>47</v>
      </c>
      <c r="AY2182" s="54" t="s">
        <v>47</v>
      </c>
      <c r="AZ2182" s="54" t="s">
        <v>47</v>
      </c>
    </row>
    <row r="2183" spans="1:52" ht="30" customHeight="1">
      <c r="A2183" s="60" t="s">
        <v>2430</v>
      </c>
      <c r="B2183" s="60" t="s">
        <v>1368</v>
      </c>
      <c r="C2183" s="60" t="s">
        <v>352</v>
      </c>
      <c r="D2183" s="61">
        <v>1</v>
      </c>
      <c r="E2183" s="62"/>
      <c r="F2183" s="63"/>
      <c r="G2183" s="62"/>
      <c r="H2183" s="63"/>
      <c r="I2183" s="62"/>
      <c r="J2183" s="63"/>
      <c r="K2183" s="62"/>
      <c r="L2183" s="63"/>
      <c r="M2183" s="60" t="s">
        <v>47</v>
      </c>
      <c r="N2183" s="54" t="s">
        <v>8934</v>
      </c>
      <c r="O2183" s="54" t="s">
        <v>8795</v>
      </c>
      <c r="P2183" s="54" t="s">
        <v>56</v>
      </c>
      <c r="Q2183" s="54" t="s">
        <v>56</v>
      </c>
      <c r="R2183" s="54" t="s">
        <v>56</v>
      </c>
      <c r="S2183" s="50">
        <v>1</v>
      </c>
      <c r="T2183" s="50">
        <v>0</v>
      </c>
      <c r="U2183" s="50">
        <v>0.02</v>
      </c>
      <c r="AV2183" s="54" t="s">
        <v>47</v>
      </c>
      <c r="AW2183" s="54" t="s">
        <v>10486</v>
      </c>
      <c r="AX2183" s="54" t="s">
        <v>47</v>
      </c>
      <c r="AY2183" s="54" t="s">
        <v>47</v>
      </c>
      <c r="AZ2183" s="54" t="s">
        <v>47</v>
      </c>
    </row>
    <row r="2184" spans="1:52" ht="30" customHeight="1">
      <c r="A2184" s="60" t="s">
        <v>1267</v>
      </c>
      <c r="B2184" s="60" t="s">
        <v>47</v>
      </c>
      <c r="C2184" s="60" t="s">
        <v>47</v>
      </c>
      <c r="D2184" s="61"/>
      <c r="E2184" s="62"/>
      <c r="F2184" s="63"/>
      <c r="G2184" s="62"/>
      <c r="H2184" s="63"/>
      <c r="I2184" s="62"/>
      <c r="J2184" s="63"/>
      <c r="K2184" s="62"/>
      <c r="L2184" s="63"/>
      <c r="M2184" s="60" t="s">
        <v>47</v>
      </c>
      <c r="N2184" s="54" t="s">
        <v>78</v>
      </c>
      <c r="O2184" s="54" t="s">
        <v>78</v>
      </c>
      <c r="P2184" s="54" t="s">
        <v>47</v>
      </c>
      <c r="Q2184" s="54" t="s">
        <v>47</v>
      </c>
      <c r="R2184" s="54" t="s">
        <v>47</v>
      </c>
      <c r="AV2184" s="54" t="s">
        <v>47</v>
      </c>
      <c r="AW2184" s="54" t="s">
        <v>47</v>
      </c>
      <c r="AX2184" s="54" t="s">
        <v>47</v>
      </c>
      <c r="AY2184" s="54" t="s">
        <v>47</v>
      </c>
      <c r="AZ2184" s="54" t="s">
        <v>47</v>
      </c>
    </row>
    <row r="2185" spans="1:52" ht="30" customHeight="1">
      <c r="A2185" s="61"/>
      <c r="B2185" s="61"/>
      <c r="C2185" s="61"/>
      <c r="D2185" s="61"/>
      <c r="E2185" s="62"/>
      <c r="F2185" s="63"/>
      <c r="G2185" s="62"/>
      <c r="H2185" s="63"/>
      <c r="I2185" s="62"/>
      <c r="J2185" s="63"/>
      <c r="K2185" s="62"/>
      <c r="L2185" s="63"/>
      <c r="M2185" s="61"/>
    </row>
    <row r="2186" spans="1:52" ht="30" customHeight="1">
      <c r="A2186" s="55" t="s">
        <v>2431</v>
      </c>
      <c r="B2186" s="56"/>
      <c r="C2186" s="56"/>
      <c r="D2186" s="56"/>
      <c r="E2186" s="57"/>
      <c r="F2186" s="58"/>
      <c r="G2186" s="57"/>
      <c r="H2186" s="58"/>
      <c r="I2186" s="57"/>
      <c r="J2186" s="58"/>
      <c r="K2186" s="57"/>
      <c r="L2186" s="58"/>
      <c r="M2186" s="59"/>
      <c r="N2186" s="54" t="s">
        <v>8935</v>
      </c>
    </row>
    <row r="2187" spans="1:52" ht="30" customHeight="1">
      <c r="A2187" s="60" t="s">
        <v>2432</v>
      </c>
      <c r="B2187" s="60" t="s">
        <v>2433</v>
      </c>
      <c r="C2187" s="60" t="s">
        <v>1259</v>
      </c>
      <c r="D2187" s="61">
        <v>0.08</v>
      </c>
      <c r="E2187" s="62"/>
      <c r="F2187" s="63"/>
      <c r="G2187" s="62"/>
      <c r="H2187" s="63"/>
      <c r="I2187" s="62"/>
      <c r="J2187" s="63"/>
      <c r="K2187" s="62"/>
      <c r="L2187" s="63"/>
      <c r="M2187" s="60" t="s">
        <v>2434</v>
      </c>
      <c r="N2187" s="54" t="s">
        <v>8935</v>
      </c>
      <c r="O2187" s="54" t="s">
        <v>10487</v>
      </c>
      <c r="P2187" s="54" t="s">
        <v>56</v>
      </c>
      <c r="Q2187" s="54" t="s">
        <v>56</v>
      </c>
      <c r="R2187" s="54" t="s">
        <v>55</v>
      </c>
      <c r="AV2187" s="54" t="s">
        <v>47</v>
      </c>
      <c r="AW2187" s="54" t="s">
        <v>10488</v>
      </c>
      <c r="AX2187" s="54" t="s">
        <v>47</v>
      </c>
      <c r="AY2187" s="54" t="s">
        <v>47</v>
      </c>
      <c r="AZ2187" s="54" t="s">
        <v>47</v>
      </c>
    </row>
    <row r="2188" spans="1:52" ht="30" customHeight="1">
      <c r="A2188" s="60" t="s">
        <v>2435</v>
      </c>
      <c r="B2188" s="60" t="s">
        <v>2436</v>
      </c>
      <c r="C2188" s="60" t="s">
        <v>1259</v>
      </c>
      <c r="D2188" s="61">
        <v>4.0000000000000001E-3</v>
      </c>
      <c r="E2188" s="62"/>
      <c r="F2188" s="63"/>
      <c r="G2188" s="62"/>
      <c r="H2188" s="63"/>
      <c r="I2188" s="62"/>
      <c r="J2188" s="63"/>
      <c r="K2188" s="62"/>
      <c r="L2188" s="63"/>
      <c r="M2188" s="60" t="s">
        <v>2437</v>
      </c>
      <c r="N2188" s="54" t="s">
        <v>8935</v>
      </c>
      <c r="O2188" s="54" t="s">
        <v>10489</v>
      </c>
      <c r="P2188" s="54" t="s">
        <v>56</v>
      </c>
      <c r="Q2188" s="54" t="s">
        <v>56</v>
      </c>
      <c r="R2188" s="54" t="s">
        <v>55</v>
      </c>
      <c r="AV2188" s="54" t="s">
        <v>47</v>
      </c>
      <c r="AW2188" s="54" t="s">
        <v>10490</v>
      </c>
      <c r="AX2188" s="54" t="s">
        <v>47</v>
      </c>
      <c r="AY2188" s="54" t="s">
        <v>47</v>
      </c>
      <c r="AZ2188" s="54" t="s">
        <v>47</v>
      </c>
    </row>
    <row r="2189" spans="1:52" ht="30" customHeight="1">
      <c r="A2189" s="60" t="s">
        <v>1267</v>
      </c>
      <c r="B2189" s="60" t="s">
        <v>47</v>
      </c>
      <c r="C2189" s="60" t="s">
        <v>47</v>
      </c>
      <c r="D2189" s="61"/>
      <c r="E2189" s="62"/>
      <c r="F2189" s="63"/>
      <c r="G2189" s="62"/>
      <c r="H2189" s="63"/>
      <c r="I2189" s="62"/>
      <c r="J2189" s="63"/>
      <c r="K2189" s="62"/>
      <c r="L2189" s="63"/>
      <c r="M2189" s="60" t="s">
        <v>47</v>
      </c>
      <c r="N2189" s="54" t="s">
        <v>78</v>
      </c>
      <c r="O2189" s="54" t="s">
        <v>78</v>
      </c>
      <c r="P2189" s="54" t="s">
        <v>47</v>
      </c>
      <c r="Q2189" s="54" t="s">
        <v>47</v>
      </c>
      <c r="R2189" s="54" t="s">
        <v>47</v>
      </c>
      <c r="AV2189" s="54" t="s">
        <v>47</v>
      </c>
      <c r="AW2189" s="54" t="s">
        <v>47</v>
      </c>
      <c r="AX2189" s="54" t="s">
        <v>47</v>
      </c>
      <c r="AY2189" s="54" t="s">
        <v>47</v>
      </c>
      <c r="AZ2189" s="54" t="s">
        <v>47</v>
      </c>
    </row>
    <row r="2190" spans="1:52" ht="30" customHeight="1">
      <c r="A2190" s="61"/>
      <c r="B2190" s="61"/>
      <c r="C2190" s="61"/>
      <c r="D2190" s="61"/>
      <c r="E2190" s="62"/>
      <c r="F2190" s="63"/>
      <c r="G2190" s="62"/>
      <c r="H2190" s="63"/>
      <c r="I2190" s="62"/>
      <c r="J2190" s="63"/>
      <c r="K2190" s="62"/>
      <c r="L2190" s="63"/>
      <c r="M2190" s="61"/>
    </row>
    <row r="2191" spans="1:52" ht="30" customHeight="1">
      <c r="A2191" s="55" t="s">
        <v>2438</v>
      </c>
      <c r="B2191" s="56"/>
      <c r="C2191" s="56"/>
      <c r="D2191" s="56"/>
      <c r="E2191" s="57"/>
      <c r="F2191" s="58"/>
      <c r="G2191" s="57"/>
      <c r="H2191" s="58"/>
      <c r="I2191" s="57"/>
      <c r="J2191" s="58"/>
      <c r="K2191" s="57"/>
      <c r="L2191" s="58"/>
      <c r="M2191" s="59"/>
      <c r="N2191" s="54" t="s">
        <v>8936</v>
      </c>
    </row>
    <row r="2192" spans="1:52" ht="30" customHeight="1">
      <c r="A2192" s="60" t="s">
        <v>2427</v>
      </c>
      <c r="B2192" s="60" t="s">
        <v>2428</v>
      </c>
      <c r="C2192" s="60" t="s">
        <v>71</v>
      </c>
      <c r="D2192" s="61">
        <v>1</v>
      </c>
      <c r="E2192" s="62"/>
      <c r="F2192" s="63"/>
      <c r="G2192" s="62"/>
      <c r="H2192" s="63"/>
      <c r="I2192" s="62"/>
      <c r="J2192" s="63"/>
      <c r="K2192" s="62"/>
      <c r="L2192" s="63"/>
      <c r="M2192" s="60" t="s">
        <v>2429</v>
      </c>
      <c r="N2192" s="54" t="s">
        <v>8936</v>
      </c>
      <c r="O2192" s="54" t="s">
        <v>8934</v>
      </c>
      <c r="P2192" s="54" t="s">
        <v>55</v>
      </c>
      <c r="Q2192" s="54" t="s">
        <v>56</v>
      </c>
      <c r="R2192" s="54" t="s">
        <v>56</v>
      </c>
      <c r="AV2192" s="54" t="s">
        <v>47</v>
      </c>
      <c r="AW2192" s="54" t="s">
        <v>10491</v>
      </c>
      <c r="AX2192" s="54" t="s">
        <v>47</v>
      </c>
      <c r="AY2192" s="54" t="s">
        <v>47</v>
      </c>
      <c r="AZ2192" s="54" t="s">
        <v>47</v>
      </c>
    </row>
    <row r="2193" spans="1:52" ht="30" customHeight="1">
      <c r="A2193" s="60" t="s">
        <v>1267</v>
      </c>
      <c r="B2193" s="60" t="s">
        <v>47</v>
      </c>
      <c r="C2193" s="60" t="s">
        <v>47</v>
      </c>
      <c r="D2193" s="61"/>
      <c r="E2193" s="62"/>
      <c r="F2193" s="63"/>
      <c r="G2193" s="62"/>
      <c r="H2193" s="63"/>
      <c r="I2193" s="62"/>
      <c r="J2193" s="63"/>
      <c r="K2193" s="62"/>
      <c r="L2193" s="63"/>
      <c r="M2193" s="60" t="s">
        <v>47</v>
      </c>
      <c r="N2193" s="54" t="s">
        <v>78</v>
      </c>
      <c r="O2193" s="54" t="s">
        <v>78</v>
      </c>
      <c r="P2193" s="54" t="s">
        <v>47</v>
      </c>
      <c r="Q2193" s="54" t="s">
        <v>47</v>
      </c>
      <c r="R2193" s="54" t="s">
        <v>47</v>
      </c>
      <c r="AV2193" s="54" t="s">
        <v>47</v>
      </c>
      <c r="AW2193" s="54" t="s">
        <v>47</v>
      </c>
      <c r="AX2193" s="54" t="s">
        <v>47</v>
      </c>
      <c r="AY2193" s="54" t="s">
        <v>47</v>
      </c>
      <c r="AZ2193" s="54" t="s">
        <v>47</v>
      </c>
    </row>
    <row r="2194" spans="1:52" ht="30" customHeight="1">
      <c r="A2194" s="61"/>
      <c r="B2194" s="61"/>
      <c r="C2194" s="61"/>
      <c r="D2194" s="61"/>
      <c r="E2194" s="62"/>
      <c r="F2194" s="63"/>
      <c r="G2194" s="62"/>
      <c r="H2194" s="63"/>
      <c r="I2194" s="62"/>
      <c r="J2194" s="63"/>
      <c r="K2194" s="62"/>
      <c r="L2194" s="63"/>
      <c r="M2194" s="61"/>
    </row>
    <row r="2195" spans="1:52" ht="30" customHeight="1">
      <c r="A2195" s="55" t="s">
        <v>2439</v>
      </c>
      <c r="B2195" s="56"/>
      <c r="C2195" s="56"/>
      <c r="D2195" s="56"/>
      <c r="E2195" s="57"/>
      <c r="F2195" s="58"/>
      <c r="G2195" s="57"/>
      <c r="H2195" s="58"/>
      <c r="I2195" s="57"/>
      <c r="J2195" s="58"/>
      <c r="K2195" s="57"/>
      <c r="L2195" s="58"/>
      <c r="M2195" s="59"/>
      <c r="N2195" s="54" t="s">
        <v>8937</v>
      </c>
    </row>
    <row r="2196" spans="1:52" ht="30" customHeight="1">
      <c r="A2196" s="60" t="s">
        <v>2015</v>
      </c>
      <c r="B2196" s="60" t="s">
        <v>1264</v>
      </c>
      <c r="C2196" s="60" t="s">
        <v>1265</v>
      </c>
      <c r="D2196" s="61">
        <v>0.02</v>
      </c>
      <c r="E2196" s="62"/>
      <c r="F2196" s="63"/>
      <c r="G2196" s="62"/>
      <c r="H2196" s="63"/>
      <c r="I2196" s="62"/>
      <c r="J2196" s="63"/>
      <c r="K2196" s="62"/>
      <c r="L2196" s="63"/>
      <c r="M2196" s="60" t="s">
        <v>2016</v>
      </c>
      <c r="N2196" s="54" t="s">
        <v>8937</v>
      </c>
      <c r="O2196" s="54" t="s">
        <v>9893</v>
      </c>
      <c r="P2196" s="54" t="s">
        <v>56</v>
      </c>
      <c r="Q2196" s="54" t="s">
        <v>56</v>
      </c>
      <c r="R2196" s="54" t="s">
        <v>55</v>
      </c>
      <c r="V2196" s="50">
        <v>1</v>
      </c>
      <c r="AV2196" s="54" t="s">
        <v>47</v>
      </c>
      <c r="AW2196" s="54" t="s">
        <v>10492</v>
      </c>
      <c r="AX2196" s="54" t="s">
        <v>47</v>
      </c>
      <c r="AY2196" s="54" t="s">
        <v>47</v>
      </c>
      <c r="AZ2196" s="54" t="s">
        <v>47</v>
      </c>
    </row>
    <row r="2197" spans="1:52" ht="30" customHeight="1">
      <c r="A2197" s="60" t="s">
        <v>1366</v>
      </c>
      <c r="B2197" s="60" t="s">
        <v>1264</v>
      </c>
      <c r="C2197" s="60" t="s">
        <v>1265</v>
      </c>
      <c r="D2197" s="61">
        <v>4.0000000000000001E-3</v>
      </c>
      <c r="E2197" s="62"/>
      <c r="F2197" s="63"/>
      <c r="G2197" s="62"/>
      <c r="H2197" s="63"/>
      <c r="I2197" s="62"/>
      <c r="J2197" s="63"/>
      <c r="K2197" s="62"/>
      <c r="L2197" s="63"/>
      <c r="M2197" s="60" t="s">
        <v>1415</v>
      </c>
      <c r="N2197" s="54" t="s">
        <v>8937</v>
      </c>
      <c r="O2197" s="54" t="s">
        <v>9071</v>
      </c>
      <c r="P2197" s="54" t="s">
        <v>56</v>
      </c>
      <c r="Q2197" s="54" t="s">
        <v>56</v>
      </c>
      <c r="R2197" s="54" t="s">
        <v>55</v>
      </c>
      <c r="V2197" s="50">
        <v>1</v>
      </c>
      <c r="AV2197" s="54" t="s">
        <v>47</v>
      </c>
      <c r="AW2197" s="54" t="s">
        <v>10493</v>
      </c>
      <c r="AX2197" s="54" t="s">
        <v>47</v>
      </c>
      <c r="AY2197" s="54" t="s">
        <v>47</v>
      </c>
      <c r="AZ2197" s="54" t="s">
        <v>47</v>
      </c>
    </row>
    <row r="2198" spans="1:52" ht="30" customHeight="1">
      <c r="A2198" s="60" t="s">
        <v>2015</v>
      </c>
      <c r="B2198" s="60" t="s">
        <v>1264</v>
      </c>
      <c r="C2198" s="60" t="s">
        <v>1265</v>
      </c>
      <c r="D2198" s="61">
        <v>0.02</v>
      </c>
      <c r="E2198" s="62"/>
      <c r="F2198" s="63"/>
      <c r="G2198" s="62"/>
      <c r="H2198" s="63"/>
      <c r="I2198" s="62"/>
      <c r="J2198" s="63"/>
      <c r="K2198" s="62"/>
      <c r="L2198" s="63"/>
      <c r="M2198" s="60" t="s">
        <v>2016</v>
      </c>
      <c r="N2198" s="54" t="s">
        <v>8937</v>
      </c>
      <c r="O2198" s="54" t="s">
        <v>9893</v>
      </c>
      <c r="P2198" s="54" t="s">
        <v>56</v>
      </c>
      <c r="Q2198" s="54" t="s">
        <v>56</v>
      </c>
      <c r="R2198" s="54" t="s">
        <v>55</v>
      </c>
      <c r="V2198" s="50">
        <v>1</v>
      </c>
      <c r="AV2198" s="54" t="s">
        <v>47</v>
      </c>
      <c r="AW2198" s="54" t="s">
        <v>10492</v>
      </c>
      <c r="AX2198" s="54" t="s">
        <v>47</v>
      </c>
      <c r="AY2198" s="54" t="s">
        <v>47</v>
      </c>
      <c r="AZ2198" s="54" t="s">
        <v>47</v>
      </c>
    </row>
    <row r="2199" spans="1:52" ht="30" customHeight="1">
      <c r="A2199" s="60" t="s">
        <v>1366</v>
      </c>
      <c r="B2199" s="60" t="s">
        <v>1264</v>
      </c>
      <c r="C2199" s="60" t="s">
        <v>1265</v>
      </c>
      <c r="D2199" s="61">
        <v>4.0000000000000001E-3</v>
      </c>
      <c r="E2199" s="62"/>
      <c r="F2199" s="63"/>
      <c r="G2199" s="62"/>
      <c r="H2199" s="63"/>
      <c r="I2199" s="62"/>
      <c r="J2199" s="63"/>
      <c r="K2199" s="62"/>
      <c r="L2199" s="63"/>
      <c r="M2199" s="60" t="s">
        <v>1415</v>
      </c>
      <c r="N2199" s="54" t="s">
        <v>8937</v>
      </c>
      <c r="O2199" s="54" t="s">
        <v>9071</v>
      </c>
      <c r="P2199" s="54" t="s">
        <v>56</v>
      </c>
      <c r="Q2199" s="54" t="s">
        <v>56</v>
      </c>
      <c r="R2199" s="54" t="s">
        <v>55</v>
      </c>
      <c r="V2199" s="50">
        <v>1</v>
      </c>
      <c r="AV2199" s="54" t="s">
        <v>47</v>
      </c>
      <c r="AW2199" s="54" t="s">
        <v>10493</v>
      </c>
      <c r="AX2199" s="54" t="s">
        <v>47</v>
      </c>
      <c r="AY2199" s="54" t="s">
        <v>47</v>
      </c>
      <c r="AZ2199" s="54" t="s">
        <v>47</v>
      </c>
    </row>
    <row r="2200" spans="1:52" ht="30" customHeight="1">
      <c r="A2200" s="60" t="s">
        <v>2430</v>
      </c>
      <c r="B2200" s="60" t="s">
        <v>1368</v>
      </c>
      <c r="C2200" s="60" t="s">
        <v>352</v>
      </c>
      <c r="D2200" s="61">
        <v>1</v>
      </c>
      <c r="E2200" s="62"/>
      <c r="F2200" s="63"/>
      <c r="G2200" s="62"/>
      <c r="H2200" s="63"/>
      <c r="I2200" s="62"/>
      <c r="J2200" s="63"/>
      <c r="K2200" s="62"/>
      <c r="L2200" s="63"/>
      <c r="M2200" s="60" t="s">
        <v>47</v>
      </c>
      <c r="N2200" s="54" t="s">
        <v>8937</v>
      </c>
      <c r="O2200" s="54" t="s">
        <v>8795</v>
      </c>
      <c r="P2200" s="54" t="s">
        <v>56</v>
      </c>
      <c r="Q2200" s="54" t="s">
        <v>56</v>
      </c>
      <c r="R2200" s="54" t="s">
        <v>56</v>
      </c>
      <c r="S2200" s="50">
        <v>1</v>
      </c>
      <c r="T2200" s="50">
        <v>0</v>
      </c>
      <c r="U2200" s="50">
        <v>0.02</v>
      </c>
      <c r="AV2200" s="54" t="s">
        <v>47</v>
      </c>
      <c r="AW2200" s="54" t="s">
        <v>10494</v>
      </c>
      <c r="AX2200" s="54" t="s">
        <v>47</v>
      </c>
      <c r="AY2200" s="54" t="s">
        <v>47</v>
      </c>
      <c r="AZ2200" s="54" t="s">
        <v>47</v>
      </c>
    </row>
    <row r="2201" spans="1:52" ht="30" customHeight="1">
      <c r="A2201" s="60" t="s">
        <v>1267</v>
      </c>
      <c r="B2201" s="60" t="s">
        <v>47</v>
      </c>
      <c r="C2201" s="60" t="s">
        <v>47</v>
      </c>
      <c r="D2201" s="61"/>
      <c r="E2201" s="62"/>
      <c r="F2201" s="63"/>
      <c r="G2201" s="62"/>
      <c r="H2201" s="63"/>
      <c r="I2201" s="62"/>
      <c r="J2201" s="63"/>
      <c r="K2201" s="62"/>
      <c r="L2201" s="63"/>
      <c r="M2201" s="60" t="s">
        <v>47</v>
      </c>
      <c r="N2201" s="54" t="s">
        <v>78</v>
      </c>
      <c r="O2201" s="54" t="s">
        <v>78</v>
      </c>
      <c r="P2201" s="54" t="s">
        <v>47</v>
      </c>
      <c r="Q2201" s="54" t="s">
        <v>47</v>
      </c>
      <c r="R2201" s="54" t="s">
        <v>47</v>
      </c>
      <c r="AV2201" s="54" t="s">
        <v>47</v>
      </c>
      <c r="AW2201" s="54" t="s">
        <v>47</v>
      </c>
      <c r="AX2201" s="54" t="s">
        <v>47</v>
      </c>
      <c r="AY2201" s="54" t="s">
        <v>47</v>
      </c>
      <c r="AZ2201" s="54" t="s">
        <v>47</v>
      </c>
    </row>
    <row r="2202" spans="1:52" ht="30" customHeight="1">
      <c r="A2202" s="61"/>
      <c r="B2202" s="61"/>
      <c r="C2202" s="61"/>
      <c r="D2202" s="61"/>
      <c r="E2202" s="62"/>
      <c r="F2202" s="63"/>
      <c r="G2202" s="62"/>
      <c r="H2202" s="63"/>
      <c r="I2202" s="62"/>
      <c r="J2202" s="63"/>
      <c r="K2202" s="62"/>
      <c r="L2202" s="63"/>
      <c r="M2202" s="61"/>
    </row>
    <row r="2203" spans="1:52" ht="30" customHeight="1">
      <c r="A2203" s="55" t="s">
        <v>2443</v>
      </c>
      <c r="B2203" s="56"/>
      <c r="C2203" s="56"/>
      <c r="D2203" s="56"/>
      <c r="E2203" s="57"/>
      <c r="F2203" s="58"/>
      <c r="G2203" s="57"/>
      <c r="H2203" s="58"/>
      <c r="I2203" s="57"/>
      <c r="J2203" s="58"/>
      <c r="K2203" s="57"/>
      <c r="L2203" s="58"/>
      <c r="M2203" s="59"/>
      <c r="N2203" s="54" t="s">
        <v>8938</v>
      </c>
    </row>
    <row r="2204" spans="1:52" ht="30" customHeight="1">
      <c r="A2204" s="60" t="s">
        <v>2015</v>
      </c>
      <c r="B2204" s="60" t="s">
        <v>1264</v>
      </c>
      <c r="C2204" s="60" t="s">
        <v>1265</v>
      </c>
      <c r="D2204" s="61">
        <v>0.02</v>
      </c>
      <c r="E2204" s="62"/>
      <c r="F2204" s="63"/>
      <c r="G2204" s="62"/>
      <c r="H2204" s="63"/>
      <c r="I2204" s="62"/>
      <c r="J2204" s="63"/>
      <c r="K2204" s="62"/>
      <c r="L2204" s="63"/>
      <c r="M2204" s="60" t="s">
        <v>2016</v>
      </c>
      <c r="N2204" s="54" t="s">
        <v>8938</v>
      </c>
      <c r="O2204" s="54" t="s">
        <v>9893</v>
      </c>
      <c r="P2204" s="54" t="s">
        <v>56</v>
      </c>
      <c r="Q2204" s="54" t="s">
        <v>56</v>
      </c>
      <c r="R2204" s="54" t="s">
        <v>55</v>
      </c>
      <c r="V2204" s="50">
        <v>1</v>
      </c>
      <c r="AV2204" s="54" t="s">
        <v>47</v>
      </c>
      <c r="AW2204" s="54" t="s">
        <v>10495</v>
      </c>
      <c r="AX2204" s="54" t="s">
        <v>47</v>
      </c>
      <c r="AY2204" s="54" t="s">
        <v>47</v>
      </c>
      <c r="AZ2204" s="54" t="s">
        <v>47</v>
      </c>
    </row>
    <row r="2205" spans="1:52" ht="30" customHeight="1">
      <c r="A2205" s="60" t="s">
        <v>1366</v>
      </c>
      <c r="B2205" s="60" t="s">
        <v>1264</v>
      </c>
      <c r="C2205" s="60" t="s">
        <v>1265</v>
      </c>
      <c r="D2205" s="61">
        <v>4.0000000000000001E-3</v>
      </c>
      <c r="E2205" s="62"/>
      <c r="F2205" s="63"/>
      <c r="G2205" s="62"/>
      <c r="H2205" s="63"/>
      <c r="I2205" s="62"/>
      <c r="J2205" s="63"/>
      <c r="K2205" s="62"/>
      <c r="L2205" s="63"/>
      <c r="M2205" s="60" t="s">
        <v>1415</v>
      </c>
      <c r="N2205" s="54" t="s">
        <v>8938</v>
      </c>
      <c r="O2205" s="54" t="s">
        <v>9071</v>
      </c>
      <c r="P2205" s="54" t="s">
        <v>56</v>
      </c>
      <c r="Q2205" s="54" t="s">
        <v>56</v>
      </c>
      <c r="R2205" s="54" t="s">
        <v>55</v>
      </c>
      <c r="V2205" s="50">
        <v>1</v>
      </c>
      <c r="AV2205" s="54" t="s">
        <v>47</v>
      </c>
      <c r="AW2205" s="54" t="s">
        <v>10496</v>
      </c>
      <c r="AX2205" s="54" t="s">
        <v>47</v>
      </c>
      <c r="AY2205" s="54" t="s">
        <v>47</v>
      </c>
      <c r="AZ2205" s="54" t="s">
        <v>47</v>
      </c>
    </row>
    <row r="2206" spans="1:52" ht="30" customHeight="1">
      <c r="A2206" s="60" t="s">
        <v>2015</v>
      </c>
      <c r="B2206" s="60" t="s">
        <v>1264</v>
      </c>
      <c r="C2206" s="60" t="s">
        <v>1265</v>
      </c>
      <c r="D2206" s="61">
        <v>0.02</v>
      </c>
      <c r="E2206" s="62"/>
      <c r="F2206" s="63"/>
      <c r="G2206" s="62"/>
      <c r="H2206" s="63"/>
      <c r="I2206" s="62"/>
      <c r="J2206" s="63"/>
      <c r="K2206" s="62"/>
      <c r="L2206" s="63"/>
      <c r="M2206" s="60" t="s">
        <v>2016</v>
      </c>
      <c r="N2206" s="54" t="s">
        <v>8938</v>
      </c>
      <c r="O2206" s="54" t="s">
        <v>9893</v>
      </c>
      <c r="P2206" s="54" t="s">
        <v>56</v>
      </c>
      <c r="Q2206" s="54" t="s">
        <v>56</v>
      </c>
      <c r="R2206" s="54" t="s">
        <v>55</v>
      </c>
      <c r="V2206" s="50">
        <v>1</v>
      </c>
      <c r="AV2206" s="54" t="s">
        <v>47</v>
      </c>
      <c r="AW2206" s="54" t="s">
        <v>10495</v>
      </c>
      <c r="AX2206" s="54" t="s">
        <v>47</v>
      </c>
      <c r="AY2206" s="54" t="s">
        <v>47</v>
      </c>
      <c r="AZ2206" s="54" t="s">
        <v>47</v>
      </c>
    </row>
    <row r="2207" spans="1:52" ht="30" customHeight="1">
      <c r="A2207" s="60" t="s">
        <v>1366</v>
      </c>
      <c r="B2207" s="60" t="s">
        <v>1264</v>
      </c>
      <c r="C2207" s="60" t="s">
        <v>1265</v>
      </c>
      <c r="D2207" s="61">
        <v>4.0000000000000001E-3</v>
      </c>
      <c r="E2207" s="62"/>
      <c r="F2207" s="63"/>
      <c r="G2207" s="62"/>
      <c r="H2207" s="63"/>
      <c r="I2207" s="62"/>
      <c r="J2207" s="63"/>
      <c r="K2207" s="62"/>
      <c r="L2207" s="63"/>
      <c r="M2207" s="60" t="s">
        <v>1415</v>
      </c>
      <c r="N2207" s="54" t="s">
        <v>8938</v>
      </c>
      <c r="O2207" s="54" t="s">
        <v>9071</v>
      </c>
      <c r="P2207" s="54" t="s">
        <v>56</v>
      </c>
      <c r="Q2207" s="54" t="s">
        <v>56</v>
      </c>
      <c r="R2207" s="54" t="s">
        <v>55</v>
      </c>
      <c r="V2207" s="50">
        <v>1</v>
      </c>
      <c r="AV2207" s="54" t="s">
        <v>47</v>
      </c>
      <c r="AW2207" s="54" t="s">
        <v>10496</v>
      </c>
      <c r="AX2207" s="54" t="s">
        <v>47</v>
      </c>
      <c r="AY2207" s="54" t="s">
        <v>47</v>
      </c>
      <c r="AZ2207" s="54" t="s">
        <v>47</v>
      </c>
    </row>
    <row r="2208" spans="1:52" ht="30" customHeight="1">
      <c r="A2208" s="60" t="s">
        <v>2430</v>
      </c>
      <c r="B2208" s="60" t="s">
        <v>1368</v>
      </c>
      <c r="C2208" s="60" t="s">
        <v>352</v>
      </c>
      <c r="D2208" s="61">
        <v>1</v>
      </c>
      <c r="E2208" s="62"/>
      <c r="F2208" s="63"/>
      <c r="G2208" s="62"/>
      <c r="H2208" s="63"/>
      <c r="I2208" s="62"/>
      <c r="J2208" s="63"/>
      <c r="K2208" s="62"/>
      <c r="L2208" s="63"/>
      <c r="M2208" s="60" t="s">
        <v>47</v>
      </c>
      <c r="N2208" s="54" t="s">
        <v>8938</v>
      </c>
      <c r="O2208" s="54" t="s">
        <v>8795</v>
      </c>
      <c r="P2208" s="54" t="s">
        <v>56</v>
      </c>
      <c r="Q2208" s="54" t="s">
        <v>56</v>
      </c>
      <c r="R2208" s="54" t="s">
        <v>56</v>
      </c>
      <c r="S2208" s="50">
        <v>1</v>
      </c>
      <c r="T2208" s="50">
        <v>0</v>
      </c>
      <c r="U2208" s="50">
        <v>0.02</v>
      </c>
      <c r="AV2208" s="54" t="s">
        <v>47</v>
      </c>
      <c r="AW2208" s="54" t="s">
        <v>10497</v>
      </c>
      <c r="AX2208" s="54" t="s">
        <v>47</v>
      </c>
      <c r="AY2208" s="54" t="s">
        <v>47</v>
      </c>
      <c r="AZ2208" s="54" t="s">
        <v>47</v>
      </c>
    </row>
    <row r="2209" spans="1:52" ht="30" customHeight="1">
      <c r="A2209" s="60" t="s">
        <v>2447</v>
      </c>
      <c r="B2209" s="60" t="s">
        <v>2448</v>
      </c>
      <c r="C2209" s="60" t="s">
        <v>1259</v>
      </c>
      <c r="D2209" s="61">
        <v>0.3</v>
      </c>
      <c r="E2209" s="62"/>
      <c r="F2209" s="63"/>
      <c r="G2209" s="62"/>
      <c r="H2209" s="63"/>
      <c r="I2209" s="62"/>
      <c r="J2209" s="63"/>
      <c r="K2209" s="62"/>
      <c r="L2209" s="63"/>
      <c r="M2209" s="60" t="s">
        <v>2449</v>
      </c>
      <c r="N2209" s="54" t="s">
        <v>8938</v>
      </c>
      <c r="O2209" s="54" t="s">
        <v>10498</v>
      </c>
      <c r="P2209" s="54" t="s">
        <v>56</v>
      </c>
      <c r="Q2209" s="54" t="s">
        <v>56</v>
      </c>
      <c r="R2209" s="54" t="s">
        <v>55</v>
      </c>
      <c r="W2209" s="50">
        <v>2</v>
      </c>
      <c r="AV2209" s="54" t="s">
        <v>47</v>
      </c>
      <c r="AW2209" s="54" t="s">
        <v>10499</v>
      </c>
      <c r="AX2209" s="54" t="s">
        <v>47</v>
      </c>
      <c r="AY2209" s="54" t="s">
        <v>47</v>
      </c>
      <c r="AZ2209" s="54" t="s">
        <v>47</v>
      </c>
    </row>
    <row r="2210" spans="1:52" ht="30" customHeight="1">
      <c r="A2210" s="60" t="s">
        <v>2435</v>
      </c>
      <c r="B2210" s="60" t="s">
        <v>2436</v>
      </c>
      <c r="C2210" s="60" t="s">
        <v>1259</v>
      </c>
      <c r="D2210" s="61">
        <v>4.0000000000000001E-3</v>
      </c>
      <c r="E2210" s="62"/>
      <c r="F2210" s="63"/>
      <c r="G2210" s="62"/>
      <c r="H2210" s="63"/>
      <c r="I2210" s="62"/>
      <c r="J2210" s="63"/>
      <c r="K2210" s="62"/>
      <c r="L2210" s="63"/>
      <c r="M2210" s="60" t="s">
        <v>2437</v>
      </c>
      <c r="N2210" s="54" t="s">
        <v>8938</v>
      </c>
      <c r="O2210" s="54" t="s">
        <v>10489</v>
      </c>
      <c r="P2210" s="54" t="s">
        <v>56</v>
      </c>
      <c r="Q2210" s="54" t="s">
        <v>56</v>
      </c>
      <c r="R2210" s="54" t="s">
        <v>55</v>
      </c>
      <c r="W2210" s="50">
        <v>2</v>
      </c>
      <c r="AV2210" s="54" t="s">
        <v>47</v>
      </c>
      <c r="AW2210" s="54" t="s">
        <v>10500</v>
      </c>
      <c r="AX2210" s="54" t="s">
        <v>47</v>
      </c>
      <c r="AY2210" s="54" t="s">
        <v>47</v>
      </c>
      <c r="AZ2210" s="54" t="s">
        <v>47</v>
      </c>
    </row>
    <row r="2211" spans="1:52" ht="30" customHeight="1">
      <c r="A2211" s="60" t="s">
        <v>1261</v>
      </c>
      <c r="B2211" s="60" t="s">
        <v>2450</v>
      </c>
      <c r="C2211" s="60" t="s">
        <v>352</v>
      </c>
      <c r="D2211" s="61">
        <v>1</v>
      </c>
      <c r="E2211" s="62"/>
      <c r="F2211" s="63"/>
      <c r="G2211" s="62"/>
      <c r="H2211" s="63"/>
      <c r="I2211" s="62"/>
      <c r="J2211" s="63"/>
      <c r="K2211" s="62"/>
      <c r="L2211" s="63"/>
      <c r="M2211" s="60" t="s">
        <v>47</v>
      </c>
      <c r="N2211" s="54" t="s">
        <v>8938</v>
      </c>
      <c r="O2211" s="54" t="s">
        <v>9075</v>
      </c>
      <c r="P2211" s="54" t="s">
        <v>56</v>
      </c>
      <c r="Q2211" s="54" t="s">
        <v>56</v>
      </c>
      <c r="R2211" s="54" t="s">
        <v>56</v>
      </c>
      <c r="S2211" s="50">
        <v>0</v>
      </c>
      <c r="T2211" s="50">
        <v>0</v>
      </c>
      <c r="U2211" s="50">
        <v>0.04</v>
      </c>
      <c r="AV2211" s="54" t="s">
        <v>47</v>
      </c>
      <c r="AW2211" s="54" t="s">
        <v>10501</v>
      </c>
      <c r="AX2211" s="54" t="s">
        <v>47</v>
      </c>
      <c r="AY2211" s="54" t="s">
        <v>47</v>
      </c>
      <c r="AZ2211" s="54" t="s">
        <v>47</v>
      </c>
    </row>
    <row r="2212" spans="1:52" ht="30" customHeight="1">
      <c r="A2212" s="60" t="s">
        <v>1267</v>
      </c>
      <c r="B2212" s="60" t="s">
        <v>47</v>
      </c>
      <c r="C2212" s="60" t="s">
        <v>47</v>
      </c>
      <c r="D2212" s="61"/>
      <c r="E2212" s="62"/>
      <c r="F2212" s="63"/>
      <c r="G2212" s="62"/>
      <c r="H2212" s="63"/>
      <c r="I2212" s="62"/>
      <c r="J2212" s="63"/>
      <c r="K2212" s="62"/>
      <c r="L2212" s="63"/>
      <c r="M2212" s="60" t="s">
        <v>47</v>
      </c>
      <c r="N2212" s="54" t="s">
        <v>78</v>
      </c>
      <c r="O2212" s="54" t="s">
        <v>78</v>
      </c>
      <c r="P2212" s="54" t="s">
        <v>47</v>
      </c>
      <c r="Q2212" s="54" t="s">
        <v>47</v>
      </c>
      <c r="R2212" s="54" t="s">
        <v>47</v>
      </c>
      <c r="AV2212" s="54" t="s">
        <v>47</v>
      </c>
      <c r="AW2212" s="54" t="s">
        <v>47</v>
      </c>
      <c r="AX2212" s="54" t="s">
        <v>47</v>
      </c>
      <c r="AY2212" s="54" t="s">
        <v>47</v>
      </c>
      <c r="AZ2212" s="54" t="s">
        <v>47</v>
      </c>
    </row>
    <row r="2213" spans="1:52" ht="30" customHeight="1">
      <c r="A2213" s="61"/>
      <c r="B2213" s="61"/>
      <c r="C2213" s="61"/>
      <c r="D2213" s="61"/>
      <c r="E2213" s="62"/>
      <c r="F2213" s="63"/>
      <c r="G2213" s="62"/>
      <c r="H2213" s="63"/>
      <c r="I2213" s="62"/>
      <c r="J2213" s="63"/>
      <c r="K2213" s="62"/>
      <c r="L2213" s="63"/>
      <c r="M2213" s="61"/>
    </row>
    <row r="2214" spans="1:52" ht="30" customHeight="1">
      <c r="A2214" s="55" t="s">
        <v>2451</v>
      </c>
      <c r="B2214" s="56"/>
      <c r="C2214" s="56"/>
      <c r="D2214" s="56"/>
      <c r="E2214" s="57"/>
      <c r="F2214" s="58"/>
      <c r="G2214" s="57"/>
      <c r="H2214" s="58"/>
      <c r="I2214" s="57"/>
      <c r="J2214" s="58"/>
      <c r="K2214" s="57"/>
      <c r="L2214" s="58"/>
      <c r="M2214" s="59"/>
      <c r="N2214" s="54" t="s">
        <v>8939</v>
      </c>
    </row>
    <row r="2215" spans="1:52" ht="30" customHeight="1">
      <c r="A2215" s="60" t="s">
        <v>2452</v>
      </c>
      <c r="B2215" s="60" t="s">
        <v>2453</v>
      </c>
      <c r="C2215" s="60" t="s">
        <v>1259</v>
      </c>
      <c r="D2215" s="61">
        <v>0.16600000000000001</v>
      </c>
      <c r="E2215" s="62"/>
      <c r="F2215" s="63"/>
      <c r="G2215" s="62"/>
      <c r="H2215" s="63"/>
      <c r="I2215" s="62"/>
      <c r="J2215" s="63"/>
      <c r="K2215" s="62"/>
      <c r="L2215" s="63"/>
      <c r="M2215" s="60" t="s">
        <v>2454</v>
      </c>
      <c r="N2215" s="54" t="s">
        <v>8939</v>
      </c>
      <c r="O2215" s="54" t="s">
        <v>10502</v>
      </c>
      <c r="P2215" s="54" t="s">
        <v>56</v>
      </c>
      <c r="Q2215" s="54" t="s">
        <v>56</v>
      </c>
      <c r="R2215" s="54" t="s">
        <v>55</v>
      </c>
      <c r="AV2215" s="54" t="s">
        <v>47</v>
      </c>
      <c r="AW2215" s="54" t="s">
        <v>10503</v>
      </c>
      <c r="AX2215" s="54" t="s">
        <v>47</v>
      </c>
      <c r="AY2215" s="54" t="s">
        <v>47</v>
      </c>
      <c r="AZ2215" s="54" t="s">
        <v>47</v>
      </c>
    </row>
    <row r="2216" spans="1:52" ht="30" customHeight="1">
      <c r="A2216" s="60" t="s">
        <v>2435</v>
      </c>
      <c r="B2216" s="60" t="s">
        <v>2455</v>
      </c>
      <c r="C2216" s="60" t="s">
        <v>1259</v>
      </c>
      <c r="D2216" s="61">
        <v>8.0000000000000002E-3</v>
      </c>
      <c r="E2216" s="62"/>
      <c r="F2216" s="63"/>
      <c r="G2216" s="62"/>
      <c r="H2216" s="63"/>
      <c r="I2216" s="62"/>
      <c r="J2216" s="63"/>
      <c r="K2216" s="62"/>
      <c r="L2216" s="63"/>
      <c r="M2216" s="60" t="s">
        <v>2456</v>
      </c>
      <c r="N2216" s="54" t="s">
        <v>8939</v>
      </c>
      <c r="O2216" s="54" t="s">
        <v>10504</v>
      </c>
      <c r="P2216" s="54" t="s">
        <v>56</v>
      </c>
      <c r="Q2216" s="54" t="s">
        <v>56</v>
      </c>
      <c r="R2216" s="54" t="s">
        <v>55</v>
      </c>
      <c r="AV2216" s="54" t="s">
        <v>47</v>
      </c>
      <c r="AW2216" s="54" t="s">
        <v>10505</v>
      </c>
      <c r="AX2216" s="54" t="s">
        <v>47</v>
      </c>
      <c r="AY2216" s="54" t="s">
        <v>47</v>
      </c>
      <c r="AZ2216" s="54" t="s">
        <v>47</v>
      </c>
    </row>
    <row r="2217" spans="1:52" ht="30" customHeight="1">
      <c r="A2217" s="60" t="s">
        <v>1267</v>
      </c>
      <c r="B2217" s="60" t="s">
        <v>47</v>
      </c>
      <c r="C2217" s="60" t="s">
        <v>47</v>
      </c>
      <c r="D2217" s="61"/>
      <c r="E2217" s="62"/>
      <c r="F2217" s="63"/>
      <c r="G2217" s="62"/>
      <c r="H2217" s="63"/>
      <c r="I2217" s="62"/>
      <c r="J2217" s="63"/>
      <c r="K2217" s="62"/>
      <c r="L2217" s="63"/>
      <c r="M2217" s="60" t="s">
        <v>47</v>
      </c>
      <c r="N2217" s="54" t="s">
        <v>78</v>
      </c>
      <c r="O2217" s="54" t="s">
        <v>78</v>
      </c>
      <c r="P2217" s="54" t="s">
        <v>47</v>
      </c>
      <c r="Q2217" s="54" t="s">
        <v>47</v>
      </c>
      <c r="R2217" s="54" t="s">
        <v>47</v>
      </c>
      <c r="AV2217" s="54" t="s">
        <v>47</v>
      </c>
      <c r="AW2217" s="54" t="s">
        <v>47</v>
      </c>
      <c r="AX2217" s="54" t="s">
        <v>47</v>
      </c>
      <c r="AY2217" s="54" t="s">
        <v>47</v>
      </c>
      <c r="AZ2217" s="54" t="s">
        <v>47</v>
      </c>
    </row>
    <row r="2218" spans="1:52" ht="30" customHeight="1">
      <c r="A2218" s="61"/>
      <c r="B2218" s="61"/>
      <c r="C2218" s="61"/>
      <c r="D2218" s="61"/>
      <c r="E2218" s="62"/>
      <c r="F2218" s="63"/>
      <c r="G2218" s="62"/>
      <c r="H2218" s="63"/>
      <c r="I2218" s="62"/>
      <c r="J2218" s="63"/>
      <c r="K2218" s="62"/>
      <c r="L2218" s="63"/>
      <c r="M2218" s="61"/>
    </row>
    <row r="2219" spans="1:52" ht="30" customHeight="1">
      <c r="A2219" s="55" t="s">
        <v>2457</v>
      </c>
      <c r="B2219" s="56"/>
      <c r="C2219" s="56"/>
      <c r="D2219" s="56"/>
      <c r="E2219" s="57"/>
      <c r="F2219" s="58"/>
      <c r="G2219" s="57"/>
      <c r="H2219" s="58"/>
      <c r="I2219" s="57"/>
      <c r="J2219" s="58"/>
      <c r="K2219" s="57"/>
      <c r="L2219" s="58"/>
      <c r="M2219" s="59"/>
      <c r="N2219" s="54" t="s">
        <v>8940</v>
      </c>
    </row>
    <row r="2220" spans="1:52" ht="30" customHeight="1">
      <c r="A2220" s="60" t="s">
        <v>2440</v>
      </c>
      <c r="B2220" s="60" t="s">
        <v>2441</v>
      </c>
      <c r="C2220" s="60" t="s">
        <v>71</v>
      </c>
      <c r="D2220" s="61">
        <v>1</v>
      </c>
      <c r="E2220" s="62"/>
      <c r="F2220" s="63"/>
      <c r="G2220" s="62"/>
      <c r="H2220" s="63"/>
      <c r="I2220" s="62"/>
      <c r="J2220" s="63"/>
      <c r="K2220" s="62"/>
      <c r="L2220" s="63"/>
      <c r="M2220" s="60" t="s">
        <v>2442</v>
      </c>
      <c r="N2220" s="54" t="s">
        <v>8940</v>
      </c>
      <c r="O2220" s="54" t="s">
        <v>8937</v>
      </c>
      <c r="P2220" s="54" t="s">
        <v>55</v>
      </c>
      <c r="Q2220" s="54" t="s">
        <v>56</v>
      </c>
      <c r="R2220" s="54" t="s">
        <v>56</v>
      </c>
      <c r="AV2220" s="54" t="s">
        <v>47</v>
      </c>
      <c r="AW2220" s="54" t="s">
        <v>10506</v>
      </c>
      <c r="AX2220" s="54" t="s">
        <v>47</v>
      </c>
      <c r="AY2220" s="54" t="s">
        <v>47</v>
      </c>
      <c r="AZ2220" s="54" t="s">
        <v>47</v>
      </c>
    </row>
    <row r="2221" spans="1:52" ht="30" customHeight="1">
      <c r="A2221" s="60" t="s">
        <v>1267</v>
      </c>
      <c r="B2221" s="60" t="s">
        <v>47</v>
      </c>
      <c r="C2221" s="60" t="s">
        <v>47</v>
      </c>
      <c r="D2221" s="61"/>
      <c r="E2221" s="62"/>
      <c r="F2221" s="63"/>
      <c r="G2221" s="62"/>
      <c r="H2221" s="63"/>
      <c r="I2221" s="62"/>
      <c r="J2221" s="63"/>
      <c r="K2221" s="62"/>
      <c r="L2221" s="63"/>
      <c r="M2221" s="60" t="s">
        <v>47</v>
      </c>
      <c r="N2221" s="54" t="s">
        <v>78</v>
      </c>
      <c r="O2221" s="54" t="s">
        <v>78</v>
      </c>
      <c r="P2221" s="54" t="s">
        <v>47</v>
      </c>
      <c r="Q2221" s="54" t="s">
        <v>47</v>
      </c>
      <c r="R2221" s="54" t="s">
        <v>47</v>
      </c>
      <c r="AV2221" s="54" t="s">
        <v>47</v>
      </c>
      <c r="AW2221" s="54" t="s">
        <v>47</v>
      </c>
      <c r="AX2221" s="54" t="s">
        <v>47</v>
      </c>
      <c r="AY2221" s="54" t="s">
        <v>47</v>
      </c>
      <c r="AZ2221" s="54" t="s">
        <v>47</v>
      </c>
    </row>
    <row r="2222" spans="1:52" ht="30" customHeight="1">
      <c r="A2222" s="61"/>
      <c r="B2222" s="61"/>
      <c r="C2222" s="61"/>
      <c r="D2222" s="61"/>
      <c r="E2222" s="62"/>
      <c r="F2222" s="63"/>
      <c r="G2222" s="62"/>
      <c r="H2222" s="63"/>
      <c r="I2222" s="62"/>
      <c r="J2222" s="63"/>
      <c r="K2222" s="62"/>
      <c r="L2222" s="63"/>
      <c r="M2222" s="61"/>
    </row>
    <row r="2223" spans="1:52" ht="30" customHeight="1">
      <c r="A2223" s="55" t="s">
        <v>2458</v>
      </c>
      <c r="B2223" s="56"/>
      <c r="C2223" s="56"/>
      <c r="D2223" s="56"/>
      <c r="E2223" s="57"/>
      <c r="F2223" s="58"/>
      <c r="G2223" s="57"/>
      <c r="H2223" s="58"/>
      <c r="I2223" s="57"/>
      <c r="J2223" s="58"/>
      <c r="K2223" s="57"/>
      <c r="L2223" s="58"/>
      <c r="M2223" s="59"/>
      <c r="N2223" s="54" t="s">
        <v>8613</v>
      </c>
    </row>
    <row r="2224" spans="1:52" ht="30" customHeight="1">
      <c r="A2224" s="60" t="s">
        <v>2440</v>
      </c>
      <c r="B2224" s="60" t="s">
        <v>2441</v>
      </c>
      <c r="C2224" s="60" t="s">
        <v>71</v>
      </c>
      <c r="D2224" s="61">
        <v>1</v>
      </c>
      <c r="E2224" s="62"/>
      <c r="F2224" s="63"/>
      <c r="G2224" s="62"/>
      <c r="H2224" s="63"/>
      <c r="I2224" s="62"/>
      <c r="J2224" s="63"/>
      <c r="K2224" s="62"/>
      <c r="L2224" s="63"/>
      <c r="M2224" s="60" t="s">
        <v>2442</v>
      </c>
      <c r="N2224" s="54" t="s">
        <v>8613</v>
      </c>
      <c r="O2224" s="54" t="s">
        <v>8937</v>
      </c>
      <c r="P2224" s="54" t="s">
        <v>55</v>
      </c>
      <c r="Q2224" s="54" t="s">
        <v>56</v>
      </c>
      <c r="R2224" s="54" t="s">
        <v>56</v>
      </c>
      <c r="AV2224" s="54" t="s">
        <v>47</v>
      </c>
      <c r="AW2224" s="54" t="s">
        <v>10507</v>
      </c>
      <c r="AX2224" s="54" t="s">
        <v>47</v>
      </c>
      <c r="AY2224" s="54" t="s">
        <v>47</v>
      </c>
      <c r="AZ2224" s="54" t="s">
        <v>47</v>
      </c>
    </row>
    <row r="2225" spans="1:52" ht="30" customHeight="1">
      <c r="A2225" s="60" t="s">
        <v>1838</v>
      </c>
      <c r="B2225" s="60" t="s">
        <v>1839</v>
      </c>
      <c r="C2225" s="60" t="s">
        <v>71</v>
      </c>
      <c r="D2225" s="61">
        <v>1</v>
      </c>
      <c r="E2225" s="62"/>
      <c r="F2225" s="63"/>
      <c r="G2225" s="62"/>
      <c r="H2225" s="63"/>
      <c r="I2225" s="62"/>
      <c r="J2225" s="63"/>
      <c r="K2225" s="62"/>
      <c r="L2225" s="63"/>
      <c r="M2225" s="60" t="s">
        <v>1840</v>
      </c>
      <c r="N2225" s="54" t="s">
        <v>8613</v>
      </c>
      <c r="O2225" s="54" t="s">
        <v>8939</v>
      </c>
      <c r="P2225" s="54" t="s">
        <v>55</v>
      </c>
      <c r="Q2225" s="54" t="s">
        <v>56</v>
      </c>
      <c r="R2225" s="54" t="s">
        <v>56</v>
      </c>
      <c r="AV2225" s="54" t="s">
        <v>47</v>
      </c>
      <c r="AW2225" s="54" t="s">
        <v>10508</v>
      </c>
      <c r="AX2225" s="54" t="s">
        <v>47</v>
      </c>
      <c r="AY2225" s="54" t="s">
        <v>47</v>
      </c>
      <c r="AZ2225" s="54" t="s">
        <v>47</v>
      </c>
    </row>
    <row r="2226" spans="1:52" ht="30" customHeight="1">
      <c r="A2226" s="60" t="s">
        <v>1267</v>
      </c>
      <c r="B2226" s="60" t="s">
        <v>47</v>
      </c>
      <c r="C2226" s="60" t="s">
        <v>47</v>
      </c>
      <c r="D2226" s="61"/>
      <c r="E2226" s="62"/>
      <c r="F2226" s="63"/>
      <c r="G2226" s="62"/>
      <c r="H2226" s="63"/>
      <c r="I2226" s="62"/>
      <c r="J2226" s="63"/>
      <c r="K2226" s="62"/>
      <c r="L2226" s="63"/>
      <c r="M2226" s="60" t="s">
        <v>47</v>
      </c>
      <c r="N2226" s="54" t="s">
        <v>78</v>
      </c>
      <c r="O2226" s="54" t="s">
        <v>78</v>
      </c>
      <c r="P2226" s="54" t="s">
        <v>47</v>
      </c>
      <c r="Q2226" s="54" t="s">
        <v>47</v>
      </c>
      <c r="R2226" s="54" t="s">
        <v>47</v>
      </c>
      <c r="AV2226" s="54" t="s">
        <v>47</v>
      </c>
      <c r="AW2226" s="54" t="s">
        <v>47</v>
      </c>
      <c r="AX2226" s="54" t="s">
        <v>47</v>
      </c>
      <c r="AY2226" s="54" t="s">
        <v>47</v>
      </c>
      <c r="AZ2226" s="54" t="s">
        <v>47</v>
      </c>
    </row>
    <row r="2227" spans="1:52" ht="30" customHeight="1">
      <c r="A2227" s="61"/>
      <c r="B2227" s="61"/>
      <c r="C2227" s="61"/>
      <c r="D2227" s="61"/>
      <c r="E2227" s="62"/>
      <c r="F2227" s="63"/>
      <c r="G2227" s="62"/>
      <c r="H2227" s="63"/>
      <c r="I2227" s="62"/>
      <c r="J2227" s="63"/>
      <c r="K2227" s="62"/>
      <c r="L2227" s="63"/>
      <c r="M2227" s="61"/>
    </row>
    <row r="2228" spans="1:52" ht="30" customHeight="1">
      <c r="A2228" s="55" t="s">
        <v>2459</v>
      </c>
      <c r="B2228" s="56"/>
      <c r="C2228" s="56"/>
      <c r="D2228" s="56"/>
      <c r="E2228" s="57"/>
      <c r="F2228" s="58"/>
      <c r="G2228" s="57"/>
      <c r="H2228" s="58"/>
      <c r="I2228" s="57"/>
      <c r="J2228" s="58"/>
      <c r="K2228" s="57"/>
      <c r="L2228" s="58"/>
      <c r="M2228" s="59"/>
      <c r="N2228" s="54" t="s">
        <v>8941</v>
      </c>
    </row>
    <row r="2229" spans="1:52" ht="30" customHeight="1">
      <c r="A2229" s="60" t="s">
        <v>2015</v>
      </c>
      <c r="B2229" s="60" t="s">
        <v>1264</v>
      </c>
      <c r="C2229" s="60" t="s">
        <v>1265</v>
      </c>
      <c r="D2229" s="61">
        <v>2.4E-2</v>
      </c>
      <c r="E2229" s="62"/>
      <c r="F2229" s="63"/>
      <c r="G2229" s="62"/>
      <c r="H2229" s="63"/>
      <c r="I2229" s="62"/>
      <c r="J2229" s="63"/>
      <c r="K2229" s="62"/>
      <c r="L2229" s="63"/>
      <c r="M2229" s="60" t="s">
        <v>2016</v>
      </c>
      <c r="N2229" s="54" t="s">
        <v>8941</v>
      </c>
      <c r="O2229" s="54" t="s">
        <v>9893</v>
      </c>
      <c r="P2229" s="54" t="s">
        <v>56</v>
      </c>
      <c r="Q2229" s="54" t="s">
        <v>56</v>
      </c>
      <c r="R2229" s="54" t="s">
        <v>55</v>
      </c>
      <c r="V2229" s="50">
        <v>1</v>
      </c>
      <c r="AV2229" s="54" t="s">
        <v>47</v>
      </c>
      <c r="AW2229" s="54" t="s">
        <v>10509</v>
      </c>
      <c r="AX2229" s="54" t="s">
        <v>47</v>
      </c>
      <c r="AY2229" s="54" t="s">
        <v>47</v>
      </c>
      <c r="AZ2229" s="54" t="s">
        <v>47</v>
      </c>
    </row>
    <row r="2230" spans="1:52" ht="30" customHeight="1">
      <c r="A2230" s="60" t="s">
        <v>1366</v>
      </c>
      <c r="B2230" s="60" t="s">
        <v>1264</v>
      </c>
      <c r="C2230" s="60" t="s">
        <v>1265</v>
      </c>
      <c r="D2230" s="61">
        <v>4.0000000000000001E-3</v>
      </c>
      <c r="E2230" s="62"/>
      <c r="F2230" s="63"/>
      <c r="G2230" s="62"/>
      <c r="H2230" s="63"/>
      <c r="I2230" s="62"/>
      <c r="J2230" s="63"/>
      <c r="K2230" s="62"/>
      <c r="L2230" s="63"/>
      <c r="M2230" s="60" t="s">
        <v>1415</v>
      </c>
      <c r="N2230" s="54" t="s">
        <v>8941</v>
      </c>
      <c r="O2230" s="54" t="s">
        <v>9071</v>
      </c>
      <c r="P2230" s="54" t="s">
        <v>56</v>
      </c>
      <c r="Q2230" s="54" t="s">
        <v>56</v>
      </c>
      <c r="R2230" s="54" t="s">
        <v>55</v>
      </c>
      <c r="V2230" s="50">
        <v>1</v>
      </c>
      <c r="AV2230" s="54" t="s">
        <v>47</v>
      </c>
      <c r="AW2230" s="54" t="s">
        <v>10510</v>
      </c>
      <c r="AX2230" s="54" t="s">
        <v>47</v>
      </c>
      <c r="AY2230" s="54" t="s">
        <v>47</v>
      </c>
      <c r="AZ2230" s="54" t="s">
        <v>47</v>
      </c>
    </row>
    <row r="2231" spans="1:52" ht="30" customHeight="1">
      <c r="A2231" s="60" t="s">
        <v>2015</v>
      </c>
      <c r="B2231" s="60" t="s">
        <v>1264</v>
      </c>
      <c r="C2231" s="60" t="s">
        <v>1265</v>
      </c>
      <c r="D2231" s="61">
        <v>2.4E-2</v>
      </c>
      <c r="E2231" s="62"/>
      <c r="F2231" s="63"/>
      <c r="G2231" s="62"/>
      <c r="H2231" s="63"/>
      <c r="I2231" s="62"/>
      <c r="J2231" s="63"/>
      <c r="K2231" s="62"/>
      <c r="L2231" s="63"/>
      <c r="M2231" s="60" t="s">
        <v>2016</v>
      </c>
      <c r="N2231" s="54" t="s">
        <v>8941</v>
      </c>
      <c r="O2231" s="54" t="s">
        <v>9893</v>
      </c>
      <c r="P2231" s="54" t="s">
        <v>56</v>
      </c>
      <c r="Q2231" s="54" t="s">
        <v>56</v>
      </c>
      <c r="R2231" s="54" t="s">
        <v>55</v>
      </c>
      <c r="V2231" s="50">
        <v>1</v>
      </c>
      <c r="AV2231" s="54" t="s">
        <v>47</v>
      </c>
      <c r="AW2231" s="54" t="s">
        <v>10509</v>
      </c>
      <c r="AX2231" s="54" t="s">
        <v>47</v>
      </c>
      <c r="AY2231" s="54" t="s">
        <v>47</v>
      </c>
      <c r="AZ2231" s="54" t="s">
        <v>47</v>
      </c>
    </row>
    <row r="2232" spans="1:52" ht="30" customHeight="1">
      <c r="A2232" s="60" t="s">
        <v>1366</v>
      </c>
      <c r="B2232" s="60" t="s">
        <v>1264</v>
      </c>
      <c r="C2232" s="60" t="s">
        <v>1265</v>
      </c>
      <c r="D2232" s="61">
        <v>4.0000000000000001E-3</v>
      </c>
      <c r="E2232" s="62"/>
      <c r="F2232" s="63"/>
      <c r="G2232" s="62"/>
      <c r="H2232" s="63"/>
      <c r="I2232" s="62"/>
      <c r="J2232" s="63"/>
      <c r="K2232" s="62"/>
      <c r="L2232" s="63"/>
      <c r="M2232" s="60" t="s">
        <v>1415</v>
      </c>
      <c r="N2232" s="54" t="s">
        <v>8941</v>
      </c>
      <c r="O2232" s="54" t="s">
        <v>9071</v>
      </c>
      <c r="P2232" s="54" t="s">
        <v>56</v>
      </c>
      <c r="Q2232" s="54" t="s">
        <v>56</v>
      </c>
      <c r="R2232" s="54" t="s">
        <v>55</v>
      </c>
      <c r="V2232" s="50">
        <v>1</v>
      </c>
      <c r="AV2232" s="54" t="s">
        <v>47</v>
      </c>
      <c r="AW2232" s="54" t="s">
        <v>10510</v>
      </c>
      <c r="AX2232" s="54" t="s">
        <v>47</v>
      </c>
      <c r="AY2232" s="54" t="s">
        <v>47</v>
      </c>
      <c r="AZ2232" s="54" t="s">
        <v>47</v>
      </c>
    </row>
    <row r="2233" spans="1:52" ht="30" customHeight="1">
      <c r="A2233" s="60" t="s">
        <v>2430</v>
      </c>
      <c r="B2233" s="60" t="s">
        <v>1368</v>
      </c>
      <c r="C2233" s="60" t="s">
        <v>352</v>
      </c>
      <c r="D2233" s="61">
        <v>1</v>
      </c>
      <c r="E2233" s="62"/>
      <c r="F2233" s="63"/>
      <c r="G2233" s="62"/>
      <c r="H2233" s="63"/>
      <c r="I2233" s="62"/>
      <c r="J2233" s="63"/>
      <c r="K2233" s="62"/>
      <c r="L2233" s="63"/>
      <c r="M2233" s="60" t="s">
        <v>47</v>
      </c>
      <c r="N2233" s="54" t="s">
        <v>8941</v>
      </c>
      <c r="O2233" s="54" t="s">
        <v>8795</v>
      </c>
      <c r="P2233" s="54" t="s">
        <v>56</v>
      </c>
      <c r="Q2233" s="54" t="s">
        <v>56</v>
      </c>
      <c r="R2233" s="54" t="s">
        <v>56</v>
      </c>
      <c r="S2233" s="50">
        <v>1</v>
      </c>
      <c r="T2233" s="50">
        <v>0</v>
      </c>
      <c r="U2233" s="50">
        <v>0.02</v>
      </c>
      <c r="AV2233" s="54" t="s">
        <v>47</v>
      </c>
      <c r="AW2233" s="54" t="s">
        <v>10511</v>
      </c>
      <c r="AX2233" s="54" t="s">
        <v>47</v>
      </c>
      <c r="AY2233" s="54" t="s">
        <v>47</v>
      </c>
      <c r="AZ2233" s="54" t="s">
        <v>47</v>
      </c>
    </row>
    <row r="2234" spans="1:52" ht="30" customHeight="1">
      <c r="A2234" s="60" t="s">
        <v>1267</v>
      </c>
      <c r="B2234" s="60" t="s">
        <v>47</v>
      </c>
      <c r="C2234" s="60" t="s">
        <v>47</v>
      </c>
      <c r="D2234" s="61"/>
      <c r="E2234" s="62"/>
      <c r="F2234" s="63"/>
      <c r="G2234" s="62"/>
      <c r="H2234" s="63"/>
      <c r="I2234" s="62"/>
      <c r="J2234" s="63"/>
      <c r="K2234" s="62"/>
      <c r="L2234" s="63"/>
      <c r="M2234" s="60" t="s">
        <v>47</v>
      </c>
      <c r="N2234" s="54" t="s">
        <v>78</v>
      </c>
      <c r="O2234" s="54" t="s">
        <v>78</v>
      </c>
      <c r="P2234" s="54" t="s">
        <v>47</v>
      </c>
      <c r="Q2234" s="54" t="s">
        <v>47</v>
      </c>
      <c r="R2234" s="54" t="s">
        <v>47</v>
      </c>
      <c r="AV2234" s="54" t="s">
        <v>47</v>
      </c>
      <c r="AW2234" s="54" t="s">
        <v>47</v>
      </c>
      <c r="AX2234" s="54" t="s">
        <v>47</v>
      </c>
      <c r="AY2234" s="54" t="s">
        <v>47</v>
      </c>
      <c r="AZ2234" s="54" t="s">
        <v>47</v>
      </c>
    </row>
    <row r="2235" spans="1:52" ht="30" customHeight="1">
      <c r="A2235" s="61"/>
      <c r="B2235" s="61"/>
      <c r="C2235" s="61"/>
      <c r="D2235" s="61"/>
      <c r="E2235" s="62"/>
      <c r="F2235" s="63"/>
      <c r="G2235" s="62"/>
      <c r="H2235" s="63"/>
      <c r="I2235" s="62"/>
      <c r="J2235" s="63"/>
      <c r="K2235" s="62"/>
      <c r="L2235" s="63"/>
      <c r="M2235" s="61"/>
    </row>
    <row r="2236" spans="1:52" ht="30" customHeight="1">
      <c r="A2236" s="55" t="s">
        <v>2462</v>
      </c>
      <c r="B2236" s="56"/>
      <c r="C2236" s="56"/>
      <c r="D2236" s="56"/>
      <c r="E2236" s="57"/>
      <c r="F2236" s="58"/>
      <c r="G2236" s="57"/>
      <c r="H2236" s="58"/>
      <c r="I2236" s="57"/>
      <c r="J2236" s="58"/>
      <c r="K2236" s="57"/>
      <c r="L2236" s="58"/>
      <c r="M2236" s="59"/>
      <c r="N2236" s="54" t="s">
        <v>8942</v>
      </c>
    </row>
    <row r="2237" spans="1:52" ht="30" customHeight="1">
      <c r="A2237" s="60" t="s">
        <v>2015</v>
      </c>
      <c r="B2237" s="60" t="s">
        <v>1264</v>
      </c>
      <c r="C2237" s="60" t="s">
        <v>1265</v>
      </c>
      <c r="D2237" s="61">
        <v>1.2999999999999999E-2</v>
      </c>
      <c r="E2237" s="62"/>
      <c r="F2237" s="63"/>
      <c r="G2237" s="62"/>
      <c r="H2237" s="63"/>
      <c r="I2237" s="62"/>
      <c r="J2237" s="63"/>
      <c r="K2237" s="62"/>
      <c r="L2237" s="63"/>
      <c r="M2237" s="60" t="s">
        <v>2016</v>
      </c>
      <c r="N2237" s="54" t="s">
        <v>8942</v>
      </c>
      <c r="O2237" s="54" t="s">
        <v>9893</v>
      </c>
      <c r="P2237" s="54" t="s">
        <v>56</v>
      </c>
      <c r="Q2237" s="54" t="s">
        <v>56</v>
      </c>
      <c r="R2237" s="54" t="s">
        <v>55</v>
      </c>
      <c r="V2237" s="50">
        <v>1</v>
      </c>
      <c r="AV2237" s="54" t="s">
        <v>47</v>
      </c>
      <c r="AW2237" s="54" t="s">
        <v>10512</v>
      </c>
      <c r="AX2237" s="54" t="s">
        <v>47</v>
      </c>
      <c r="AY2237" s="54" t="s">
        <v>47</v>
      </c>
      <c r="AZ2237" s="54" t="s">
        <v>47</v>
      </c>
    </row>
    <row r="2238" spans="1:52" ht="30" customHeight="1">
      <c r="A2238" s="60" t="s">
        <v>1366</v>
      </c>
      <c r="B2238" s="60" t="s">
        <v>1264</v>
      </c>
      <c r="C2238" s="60" t="s">
        <v>1265</v>
      </c>
      <c r="D2238" s="61">
        <v>3.0000000000000001E-3</v>
      </c>
      <c r="E2238" s="62"/>
      <c r="F2238" s="63"/>
      <c r="G2238" s="62"/>
      <c r="H2238" s="63"/>
      <c r="I2238" s="62"/>
      <c r="J2238" s="63"/>
      <c r="K2238" s="62"/>
      <c r="L2238" s="63"/>
      <c r="M2238" s="60" t="s">
        <v>1415</v>
      </c>
      <c r="N2238" s="54" t="s">
        <v>8942</v>
      </c>
      <c r="O2238" s="54" t="s">
        <v>9071</v>
      </c>
      <c r="P2238" s="54" t="s">
        <v>56</v>
      </c>
      <c r="Q2238" s="54" t="s">
        <v>56</v>
      </c>
      <c r="R2238" s="54" t="s">
        <v>55</v>
      </c>
      <c r="V2238" s="50">
        <v>1</v>
      </c>
      <c r="AV2238" s="54" t="s">
        <v>47</v>
      </c>
      <c r="AW2238" s="54" t="s">
        <v>10513</v>
      </c>
      <c r="AX2238" s="54" t="s">
        <v>47</v>
      </c>
      <c r="AY2238" s="54" t="s">
        <v>47</v>
      </c>
      <c r="AZ2238" s="54" t="s">
        <v>47</v>
      </c>
    </row>
    <row r="2239" spans="1:52" ht="30" customHeight="1">
      <c r="A2239" s="60" t="s">
        <v>2015</v>
      </c>
      <c r="B2239" s="60" t="s">
        <v>1264</v>
      </c>
      <c r="C2239" s="60" t="s">
        <v>1265</v>
      </c>
      <c r="D2239" s="61">
        <v>1.2999999999999999E-2</v>
      </c>
      <c r="E2239" s="62"/>
      <c r="F2239" s="63"/>
      <c r="G2239" s="62"/>
      <c r="H2239" s="63"/>
      <c r="I2239" s="62"/>
      <c r="J2239" s="63"/>
      <c r="K2239" s="62"/>
      <c r="L2239" s="63"/>
      <c r="M2239" s="60" t="s">
        <v>2016</v>
      </c>
      <c r="N2239" s="54" t="s">
        <v>8942</v>
      </c>
      <c r="O2239" s="54" t="s">
        <v>9893</v>
      </c>
      <c r="P2239" s="54" t="s">
        <v>56</v>
      </c>
      <c r="Q2239" s="54" t="s">
        <v>56</v>
      </c>
      <c r="R2239" s="54" t="s">
        <v>55</v>
      </c>
      <c r="V2239" s="50">
        <v>1</v>
      </c>
      <c r="AV2239" s="54" t="s">
        <v>47</v>
      </c>
      <c r="AW2239" s="54" t="s">
        <v>10512</v>
      </c>
      <c r="AX2239" s="54" t="s">
        <v>47</v>
      </c>
      <c r="AY2239" s="54" t="s">
        <v>47</v>
      </c>
      <c r="AZ2239" s="54" t="s">
        <v>47</v>
      </c>
    </row>
    <row r="2240" spans="1:52" ht="30" customHeight="1">
      <c r="A2240" s="60" t="s">
        <v>1366</v>
      </c>
      <c r="B2240" s="60" t="s">
        <v>1264</v>
      </c>
      <c r="C2240" s="60" t="s">
        <v>1265</v>
      </c>
      <c r="D2240" s="61">
        <v>3.0000000000000001E-3</v>
      </c>
      <c r="E2240" s="62"/>
      <c r="F2240" s="63"/>
      <c r="G2240" s="62"/>
      <c r="H2240" s="63"/>
      <c r="I2240" s="62"/>
      <c r="J2240" s="63"/>
      <c r="K2240" s="62"/>
      <c r="L2240" s="63"/>
      <c r="M2240" s="60" t="s">
        <v>1415</v>
      </c>
      <c r="N2240" s="54" t="s">
        <v>8942</v>
      </c>
      <c r="O2240" s="54" t="s">
        <v>9071</v>
      </c>
      <c r="P2240" s="54" t="s">
        <v>56</v>
      </c>
      <c r="Q2240" s="54" t="s">
        <v>56</v>
      </c>
      <c r="R2240" s="54" t="s">
        <v>55</v>
      </c>
      <c r="V2240" s="50">
        <v>1</v>
      </c>
      <c r="AV2240" s="54" t="s">
        <v>47</v>
      </c>
      <c r="AW2240" s="54" t="s">
        <v>10513</v>
      </c>
      <c r="AX2240" s="54" t="s">
        <v>47</v>
      </c>
      <c r="AY2240" s="54" t="s">
        <v>47</v>
      </c>
      <c r="AZ2240" s="54" t="s">
        <v>47</v>
      </c>
    </row>
    <row r="2241" spans="1:52" ht="30" customHeight="1">
      <c r="A2241" s="60" t="s">
        <v>2430</v>
      </c>
      <c r="B2241" s="60" t="s">
        <v>1368</v>
      </c>
      <c r="C2241" s="60" t="s">
        <v>352</v>
      </c>
      <c r="D2241" s="61">
        <v>1</v>
      </c>
      <c r="E2241" s="62"/>
      <c r="F2241" s="63"/>
      <c r="G2241" s="62"/>
      <c r="H2241" s="63"/>
      <c r="I2241" s="62"/>
      <c r="J2241" s="63"/>
      <c r="K2241" s="62"/>
      <c r="L2241" s="63"/>
      <c r="M2241" s="60" t="s">
        <v>47</v>
      </c>
      <c r="N2241" s="54" t="s">
        <v>8942</v>
      </c>
      <c r="O2241" s="54" t="s">
        <v>8795</v>
      </c>
      <c r="P2241" s="54" t="s">
        <v>56</v>
      </c>
      <c r="Q2241" s="54" t="s">
        <v>56</v>
      </c>
      <c r="R2241" s="54" t="s">
        <v>56</v>
      </c>
      <c r="S2241" s="50">
        <v>1</v>
      </c>
      <c r="T2241" s="50">
        <v>0</v>
      </c>
      <c r="U2241" s="50">
        <v>0.02</v>
      </c>
      <c r="AV2241" s="54" t="s">
        <v>47</v>
      </c>
      <c r="AW2241" s="54" t="s">
        <v>10514</v>
      </c>
      <c r="AX2241" s="54" t="s">
        <v>47</v>
      </c>
      <c r="AY2241" s="54" t="s">
        <v>47</v>
      </c>
      <c r="AZ2241" s="54" t="s">
        <v>47</v>
      </c>
    </row>
    <row r="2242" spans="1:52" ht="30" customHeight="1">
      <c r="A2242" s="60" t="s">
        <v>1267</v>
      </c>
      <c r="B2242" s="60" t="s">
        <v>47</v>
      </c>
      <c r="C2242" s="60" t="s">
        <v>47</v>
      </c>
      <c r="D2242" s="61"/>
      <c r="E2242" s="62"/>
      <c r="F2242" s="63"/>
      <c r="G2242" s="62"/>
      <c r="H2242" s="63"/>
      <c r="I2242" s="62"/>
      <c r="J2242" s="63"/>
      <c r="K2242" s="62"/>
      <c r="L2242" s="63"/>
      <c r="M2242" s="60" t="s">
        <v>47</v>
      </c>
      <c r="N2242" s="54" t="s">
        <v>78</v>
      </c>
      <c r="O2242" s="54" t="s">
        <v>78</v>
      </c>
      <c r="P2242" s="54" t="s">
        <v>47</v>
      </c>
      <c r="Q2242" s="54" t="s">
        <v>47</v>
      </c>
      <c r="R2242" s="54" t="s">
        <v>47</v>
      </c>
      <c r="AV2242" s="54" t="s">
        <v>47</v>
      </c>
      <c r="AW2242" s="54" t="s">
        <v>47</v>
      </c>
      <c r="AX2242" s="54" t="s">
        <v>47</v>
      </c>
      <c r="AY2242" s="54" t="s">
        <v>47</v>
      </c>
      <c r="AZ2242" s="54" t="s">
        <v>47</v>
      </c>
    </row>
    <row r="2243" spans="1:52" ht="30" customHeight="1">
      <c r="A2243" s="61"/>
      <c r="B2243" s="61"/>
      <c r="C2243" s="61"/>
      <c r="D2243" s="61"/>
      <c r="E2243" s="62"/>
      <c r="F2243" s="63"/>
      <c r="G2243" s="62"/>
      <c r="H2243" s="63"/>
      <c r="I2243" s="62"/>
      <c r="J2243" s="63"/>
      <c r="K2243" s="62"/>
      <c r="L2243" s="63"/>
      <c r="M2243" s="61"/>
    </row>
    <row r="2244" spans="1:52" ht="30" customHeight="1">
      <c r="A2244" s="55" t="s">
        <v>2465</v>
      </c>
      <c r="B2244" s="56"/>
      <c r="C2244" s="56"/>
      <c r="D2244" s="56"/>
      <c r="E2244" s="57"/>
      <c r="F2244" s="58"/>
      <c r="G2244" s="57"/>
      <c r="H2244" s="58"/>
      <c r="I2244" s="57"/>
      <c r="J2244" s="58"/>
      <c r="K2244" s="57"/>
      <c r="L2244" s="58"/>
      <c r="M2244" s="59"/>
      <c r="N2244" s="54" t="s">
        <v>8943</v>
      </c>
    </row>
    <row r="2245" spans="1:52" ht="30" customHeight="1">
      <c r="A2245" s="60" t="s">
        <v>2015</v>
      </c>
      <c r="B2245" s="60" t="s">
        <v>1264</v>
      </c>
      <c r="C2245" s="60" t="s">
        <v>1265</v>
      </c>
      <c r="D2245" s="61">
        <v>6.7000000000000004E-2</v>
      </c>
      <c r="E2245" s="62"/>
      <c r="F2245" s="63"/>
      <c r="G2245" s="62"/>
      <c r="H2245" s="63"/>
      <c r="I2245" s="62"/>
      <c r="J2245" s="63"/>
      <c r="K2245" s="62"/>
      <c r="L2245" s="63"/>
      <c r="M2245" s="60" t="s">
        <v>2016</v>
      </c>
      <c r="N2245" s="54" t="s">
        <v>8943</v>
      </c>
      <c r="O2245" s="54" t="s">
        <v>9893</v>
      </c>
      <c r="P2245" s="54" t="s">
        <v>56</v>
      </c>
      <c r="Q2245" s="54" t="s">
        <v>56</v>
      </c>
      <c r="R2245" s="54" t="s">
        <v>55</v>
      </c>
      <c r="V2245" s="50">
        <v>1</v>
      </c>
      <c r="AV2245" s="54" t="s">
        <v>47</v>
      </c>
      <c r="AW2245" s="54" t="s">
        <v>10515</v>
      </c>
      <c r="AX2245" s="54" t="s">
        <v>47</v>
      </c>
      <c r="AY2245" s="54" t="s">
        <v>47</v>
      </c>
      <c r="AZ2245" s="54" t="s">
        <v>47</v>
      </c>
    </row>
    <row r="2246" spans="1:52" ht="30" customHeight="1">
      <c r="A2246" s="60" t="s">
        <v>1366</v>
      </c>
      <c r="B2246" s="60" t="s">
        <v>1264</v>
      </c>
      <c r="C2246" s="60" t="s">
        <v>1265</v>
      </c>
      <c r="D2246" s="61">
        <v>1.0999999999999999E-2</v>
      </c>
      <c r="E2246" s="62"/>
      <c r="F2246" s="63"/>
      <c r="G2246" s="62"/>
      <c r="H2246" s="63"/>
      <c r="I2246" s="62"/>
      <c r="J2246" s="63"/>
      <c r="K2246" s="62"/>
      <c r="L2246" s="63"/>
      <c r="M2246" s="60" t="s">
        <v>1415</v>
      </c>
      <c r="N2246" s="54" t="s">
        <v>8943</v>
      </c>
      <c r="O2246" s="54" t="s">
        <v>9071</v>
      </c>
      <c r="P2246" s="54" t="s">
        <v>56</v>
      </c>
      <c r="Q2246" s="54" t="s">
        <v>56</v>
      </c>
      <c r="R2246" s="54" t="s">
        <v>55</v>
      </c>
      <c r="V2246" s="50">
        <v>1</v>
      </c>
      <c r="AV2246" s="54" t="s">
        <v>47</v>
      </c>
      <c r="AW2246" s="54" t="s">
        <v>10516</v>
      </c>
      <c r="AX2246" s="54" t="s">
        <v>47</v>
      </c>
      <c r="AY2246" s="54" t="s">
        <v>47</v>
      </c>
      <c r="AZ2246" s="54" t="s">
        <v>47</v>
      </c>
    </row>
    <row r="2247" spans="1:52" ht="30" customHeight="1">
      <c r="A2247" s="60" t="s">
        <v>2430</v>
      </c>
      <c r="B2247" s="60" t="s">
        <v>1368</v>
      </c>
      <c r="C2247" s="60" t="s">
        <v>352</v>
      </c>
      <c r="D2247" s="61">
        <v>1</v>
      </c>
      <c r="E2247" s="62"/>
      <c r="F2247" s="63"/>
      <c r="G2247" s="62"/>
      <c r="H2247" s="63"/>
      <c r="I2247" s="62"/>
      <c r="J2247" s="63"/>
      <c r="K2247" s="62"/>
      <c r="L2247" s="63"/>
      <c r="M2247" s="60" t="s">
        <v>47</v>
      </c>
      <c r="N2247" s="54" t="s">
        <v>8943</v>
      </c>
      <c r="O2247" s="54" t="s">
        <v>8795</v>
      </c>
      <c r="P2247" s="54" t="s">
        <v>56</v>
      </c>
      <c r="Q2247" s="54" t="s">
        <v>56</v>
      </c>
      <c r="R2247" s="54" t="s">
        <v>56</v>
      </c>
      <c r="S2247" s="50">
        <v>1</v>
      </c>
      <c r="T2247" s="50">
        <v>0</v>
      </c>
      <c r="U2247" s="50">
        <v>0.02</v>
      </c>
      <c r="AV2247" s="54" t="s">
        <v>47</v>
      </c>
      <c r="AW2247" s="54" t="s">
        <v>10517</v>
      </c>
      <c r="AX2247" s="54" t="s">
        <v>47</v>
      </c>
      <c r="AY2247" s="54" t="s">
        <v>47</v>
      </c>
      <c r="AZ2247" s="54" t="s">
        <v>47</v>
      </c>
    </row>
    <row r="2248" spans="1:52" ht="30" customHeight="1">
      <c r="A2248" s="60" t="s">
        <v>1267</v>
      </c>
      <c r="B2248" s="60" t="s">
        <v>47</v>
      </c>
      <c r="C2248" s="60" t="s">
        <v>47</v>
      </c>
      <c r="D2248" s="61"/>
      <c r="E2248" s="62"/>
      <c r="F2248" s="63"/>
      <c r="G2248" s="62"/>
      <c r="H2248" s="63"/>
      <c r="I2248" s="62"/>
      <c r="J2248" s="63"/>
      <c r="K2248" s="62"/>
      <c r="L2248" s="63"/>
      <c r="M2248" s="60" t="s">
        <v>47</v>
      </c>
      <c r="N2248" s="54" t="s">
        <v>78</v>
      </c>
      <c r="O2248" s="54" t="s">
        <v>78</v>
      </c>
      <c r="P2248" s="54" t="s">
        <v>47</v>
      </c>
      <c r="Q2248" s="54" t="s">
        <v>47</v>
      </c>
      <c r="R2248" s="54" t="s">
        <v>47</v>
      </c>
      <c r="AV2248" s="54" t="s">
        <v>47</v>
      </c>
      <c r="AW2248" s="54" t="s">
        <v>47</v>
      </c>
      <c r="AX2248" s="54" t="s">
        <v>47</v>
      </c>
      <c r="AY2248" s="54" t="s">
        <v>47</v>
      </c>
      <c r="AZ2248" s="54" t="s">
        <v>47</v>
      </c>
    </row>
    <row r="2249" spans="1:52" ht="30" customHeight="1">
      <c r="A2249" s="61"/>
      <c r="B2249" s="61"/>
      <c r="C2249" s="61"/>
      <c r="D2249" s="61"/>
      <c r="E2249" s="62"/>
      <c r="F2249" s="63"/>
      <c r="G2249" s="62"/>
      <c r="H2249" s="63"/>
      <c r="I2249" s="62"/>
      <c r="J2249" s="63"/>
      <c r="K2249" s="62"/>
      <c r="L2249" s="63"/>
      <c r="M2249" s="61"/>
    </row>
    <row r="2250" spans="1:52" ht="30" customHeight="1">
      <c r="A2250" s="55" t="s">
        <v>2469</v>
      </c>
      <c r="B2250" s="56"/>
      <c r="C2250" s="56"/>
      <c r="D2250" s="56"/>
      <c r="E2250" s="57"/>
      <c r="F2250" s="58"/>
      <c r="G2250" s="57"/>
      <c r="H2250" s="58"/>
      <c r="I2250" s="57"/>
      <c r="J2250" s="58"/>
      <c r="K2250" s="57"/>
      <c r="L2250" s="58"/>
      <c r="M2250" s="59"/>
      <c r="N2250" s="54" t="s">
        <v>8944</v>
      </c>
    </row>
    <row r="2251" spans="1:52" ht="30" customHeight="1">
      <c r="A2251" s="60" t="s">
        <v>2473</v>
      </c>
      <c r="B2251" s="60" t="s">
        <v>2474</v>
      </c>
      <c r="C2251" s="60" t="s">
        <v>1259</v>
      </c>
      <c r="D2251" s="61">
        <v>0.26</v>
      </c>
      <c r="E2251" s="62"/>
      <c r="F2251" s="63"/>
      <c r="G2251" s="62"/>
      <c r="H2251" s="63"/>
      <c r="I2251" s="62"/>
      <c r="J2251" s="63"/>
      <c r="K2251" s="62"/>
      <c r="L2251" s="63"/>
      <c r="M2251" s="60" t="s">
        <v>2475</v>
      </c>
      <c r="N2251" s="54" t="s">
        <v>8944</v>
      </c>
      <c r="O2251" s="54" t="s">
        <v>10518</v>
      </c>
      <c r="P2251" s="54" t="s">
        <v>56</v>
      </c>
      <c r="Q2251" s="54" t="s">
        <v>56</v>
      </c>
      <c r="R2251" s="54" t="s">
        <v>55</v>
      </c>
      <c r="AV2251" s="54" t="s">
        <v>47</v>
      </c>
      <c r="AW2251" s="54" t="s">
        <v>10519</v>
      </c>
      <c r="AX2251" s="54" t="s">
        <v>47</v>
      </c>
      <c r="AY2251" s="54" t="s">
        <v>47</v>
      </c>
      <c r="AZ2251" s="54" t="s">
        <v>47</v>
      </c>
    </row>
    <row r="2252" spans="1:52" ht="30" customHeight="1">
      <c r="A2252" s="60" t="s">
        <v>2435</v>
      </c>
      <c r="B2252" s="60" t="s">
        <v>2455</v>
      </c>
      <c r="C2252" s="60" t="s">
        <v>1259</v>
      </c>
      <c r="D2252" s="61">
        <v>0.05</v>
      </c>
      <c r="E2252" s="62"/>
      <c r="F2252" s="63"/>
      <c r="G2252" s="62"/>
      <c r="H2252" s="63"/>
      <c r="I2252" s="62"/>
      <c r="J2252" s="63"/>
      <c r="K2252" s="62"/>
      <c r="L2252" s="63"/>
      <c r="M2252" s="60" t="s">
        <v>2456</v>
      </c>
      <c r="N2252" s="54" t="s">
        <v>8944</v>
      </c>
      <c r="O2252" s="54" t="s">
        <v>10504</v>
      </c>
      <c r="P2252" s="54" t="s">
        <v>56</v>
      </c>
      <c r="Q2252" s="54" t="s">
        <v>56</v>
      </c>
      <c r="R2252" s="54" t="s">
        <v>55</v>
      </c>
      <c r="AV2252" s="54" t="s">
        <v>47</v>
      </c>
      <c r="AW2252" s="54" t="s">
        <v>10520</v>
      </c>
      <c r="AX2252" s="54" t="s">
        <v>47</v>
      </c>
      <c r="AY2252" s="54" t="s">
        <v>47</v>
      </c>
      <c r="AZ2252" s="54" t="s">
        <v>47</v>
      </c>
    </row>
    <row r="2253" spans="1:52" ht="30" customHeight="1">
      <c r="A2253" s="60" t="s">
        <v>2476</v>
      </c>
      <c r="B2253" s="60" t="s">
        <v>2477</v>
      </c>
      <c r="C2253" s="60" t="s">
        <v>1410</v>
      </c>
      <c r="D2253" s="61">
        <v>0.06</v>
      </c>
      <c r="E2253" s="62"/>
      <c r="F2253" s="63"/>
      <c r="G2253" s="62"/>
      <c r="H2253" s="63"/>
      <c r="I2253" s="62"/>
      <c r="J2253" s="63"/>
      <c r="K2253" s="62"/>
      <c r="L2253" s="63"/>
      <c r="M2253" s="60" t="s">
        <v>2478</v>
      </c>
      <c r="N2253" s="54" t="s">
        <v>8944</v>
      </c>
      <c r="O2253" s="54" t="s">
        <v>10521</v>
      </c>
      <c r="P2253" s="54" t="s">
        <v>56</v>
      </c>
      <c r="Q2253" s="54" t="s">
        <v>56</v>
      </c>
      <c r="R2253" s="54" t="s">
        <v>55</v>
      </c>
      <c r="AV2253" s="54" t="s">
        <v>47</v>
      </c>
      <c r="AW2253" s="54" t="s">
        <v>10522</v>
      </c>
      <c r="AX2253" s="54" t="s">
        <v>47</v>
      </c>
      <c r="AY2253" s="54" t="s">
        <v>47</v>
      </c>
      <c r="AZ2253" s="54" t="s">
        <v>47</v>
      </c>
    </row>
    <row r="2254" spans="1:52" ht="30" customHeight="1">
      <c r="A2254" s="60" t="s">
        <v>2479</v>
      </c>
      <c r="B2254" s="60" t="s">
        <v>2480</v>
      </c>
      <c r="C2254" s="60" t="s">
        <v>1438</v>
      </c>
      <c r="D2254" s="61">
        <v>0.5</v>
      </c>
      <c r="E2254" s="62"/>
      <c r="F2254" s="63"/>
      <c r="G2254" s="62"/>
      <c r="H2254" s="63"/>
      <c r="I2254" s="62"/>
      <c r="J2254" s="63"/>
      <c r="K2254" s="62"/>
      <c r="L2254" s="63"/>
      <c r="M2254" s="60" t="s">
        <v>2481</v>
      </c>
      <c r="N2254" s="54" t="s">
        <v>8944</v>
      </c>
      <c r="O2254" s="54" t="s">
        <v>10523</v>
      </c>
      <c r="P2254" s="54" t="s">
        <v>56</v>
      </c>
      <c r="Q2254" s="54" t="s">
        <v>56</v>
      </c>
      <c r="R2254" s="54" t="s">
        <v>55</v>
      </c>
      <c r="AV2254" s="54" t="s">
        <v>47</v>
      </c>
      <c r="AW2254" s="54" t="s">
        <v>10524</v>
      </c>
      <c r="AX2254" s="54" t="s">
        <v>47</v>
      </c>
      <c r="AY2254" s="54" t="s">
        <v>47</v>
      </c>
      <c r="AZ2254" s="54" t="s">
        <v>47</v>
      </c>
    </row>
    <row r="2255" spans="1:52" ht="30" customHeight="1">
      <c r="A2255" s="60" t="s">
        <v>1267</v>
      </c>
      <c r="B2255" s="60" t="s">
        <v>47</v>
      </c>
      <c r="C2255" s="60" t="s">
        <v>47</v>
      </c>
      <c r="D2255" s="61"/>
      <c r="E2255" s="62"/>
      <c r="F2255" s="63"/>
      <c r="G2255" s="62"/>
      <c r="H2255" s="63"/>
      <c r="I2255" s="62"/>
      <c r="J2255" s="63"/>
      <c r="K2255" s="62"/>
      <c r="L2255" s="63"/>
      <c r="M2255" s="60" t="s">
        <v>47</v>
      </c>
      <c r="N2255" s="54" t="s">
        <v>78</v>
      </c>
      <c r="O2255" s="54" t="s">
        <v>78</v>
      </c>
      <c r="P2255" s="54" t="s">
        <v>47</v>
      </c>
      <c r="Q2255" s="54" t="s">
        <v>47</v>
      </c>
      <c r="R2255" s="54" t="s">
        <v>47</v>
      </c>
      <c r="AV2255" s="54" t="s">
        <v>47</v>
      </c>
      <c r="AW2255" s="54" t="s">
        <v>47</v>
      </c>
      <c r="AX2255" s="54" t="s">
        <v>47</v>
      </c>
      <c r="AY2255" s="54" t="s">
        <v>47</v>
      </c>
      <c r="AZ2255" s="54" t="s">
        <v>47</v>
      </c>
    </row>
    <row r="2256" spans="1:52" ht="30" customHeight="1">
      <c r="A2256" s="61"/>
      <c r="B2256" s="61"/>
      <c r="C2256" s="61"/>
      <c r="D2256" s="61"/>
      <c r="E2256" s="62"/>
      <c r="F2256" s="63"/>
      <c r="G2256" s="62"/>
      <c r="H2256" s="63"/>
      <c r="I2256" s="62"/>
      <c r="J2256" s="63"/>
      <c r="K2256" s="62"/>
      <c r="L2256" s="63"/>
      <c r="M2256" s="61"/>
    </row>
    <row r="2257" spans="1:52" ht="30" customHeight="1">
      <c r="A2257" s="55" t="s">
        <v>2482</v>
      </c>
      <c r="B2257" s="56"/>
      <c r="C2257" s="56"/>
      <c r="D2257" s="56"/>
      <c r="E2257" s="57"/>
      <c r="F2257" s="58"/>
      <c r="G2257" s="57"/>
      <c r="H2257" s="58"/>
      <c r="I2257" s="57"/>
      <c r="J2257" s="58"/>
      <c r="K2257" s="57"/>
      <c r="L2257" s="58"/>
      <c r="M2257" s="59"/>
      <c r="N2257" s="54" t="s">
        <v>8615</v>
      </c>
    </row>
    <row r="2258" spans="1:52" ht="30" customHeight="1">
      <c r="A2258" s="60" t="s">
        <v>2483</v>
      </c>
      <c r="B2258" s="60" t="s">
        <v>2484</v>
      </c>
      <c r="C2258" s="60" t="s">
        <v>71</v>
      </c>
      <c r="D2258" s="61">
        <v>1</v>
      </c>
      <c r="E2258" s="62"/>
      <c r="F2258" s="63"/>
      <c r="G2258" s="62"/>
      <c r="H2258" s="63"/>
      <c r="I2258" s="62"/>
      <c r="J2258" s="63"/>
      <c r="K2258" s="62"/>
      <c r="L2258" s="63"/>
      <c r="M2258" s="60" t="s">
        <v>2485</v>
      </c>
      <c r="N2258" s="54" t="s">
        <v>8615</v>
      </c>
      <c r="O2258" s="54" t="s">
        <v>8953</v>
      </c>
      <c r="P2258" s="54" t="s">
        <v>55</v>
      </c>
      <c r="Q2258" s="54" t="s">
        <v>56</v>
      </c>
      <c r="R2258" s="54" t="s">
        <v>56</v>
      </c>
      <c r="AV2258" s="54" t="s">
        <v>47</v>
      </c>
      <c r="AW2258" s="54" t="s">
        <v>10525</v>
      </c>
      <c r="AX2258" s="54" t="s">
        <v>47</v>
      </c>
      <c r="AY2258" s="54" t="s">
        <v>47</v>
      </c>
      <c r="AZ2258" s="54" t="s">
        <v>47</v>
      </c>
    </row>
    <row r="2259" spans="1:52" ht="30" customHeight="1">
      <c r="A2259" s="60" t="s">
        <v>2486</v>
      </c>
      <c r="B2259" s="60" t="s">
        <v>2487</v>
      </c>
      <c r="C2259" s="60" t="s">
        <v>71</v>
      </c>
      <c r="D2259" s="61">
        <v>1</v>
      </c>
      <c r="E2259" s="62"/>
      <c r="F2259" s="63"/>
      <c r="G2259" s="62"/>
      <c r="H2259" s="63"/>
      <c r="I2259" s="62"/>
      <c r="J2259" s="63"/>
      <c r="K2259" s="62"/>
      <c r="L2259" s="63"/>
      <c r="M2259" s="60" t="s">
        <v>2488</v>
      </c>
      <c r="N2259" s="54" t="s">
        <v>8615</v>
      </c>
      <c r="O2259" s="54" t="s">
        <v>8954</v>
      </c>
      <c r="P2259" s="54" t="s">
        <v>55</v>
      </c>
      <c r="Q2259" s="54" t="s">
        <v>56</v>
      </c>
      <c r="R2259" s="54" t="s">
        <v>56</v>
      </c>
      <c r="AV2259" s="54" t="s">
        <v>47</v>
      </c>
      <c r="AW2259" s="54" t="s">
        <v>10526</v>
      </c>
      <c r="AX2259" s="54" t="s">
        <v>47</v>
      </c>
      <c r="AY2259" s="54" t="s">
        <v>47</v>
      </c>
      <c r="AZ2259" s="54" t="s">
        <v>47</v>
      </c>
    </row>
    <row r="2260" spans="1:52" ht="30" customHeight="1">
      <c r="A2260" s="60" t="s">
        <v>2466</v>
      </c>
      <c r="B2260" s="60" t="s">
        <v>2467</v>
      </c>
      <c r="C2260" s="60" t="s">
        <v>71</v>
      </c>
      <c r="D2260" s="61">
        <v>1</v>
      </c>
      <c r="E2260" s="62"/>
      <c r="F2260" s="63"/>
      <c r="G2260" s="62"/>
      <c r="H2260" s="63"/>
      <c r="I2260" s="62"/>
      <c r="J2260" s="63"/>
      <c r="K2260" s="62"/>
      <c r="L2260" s="63"/>
      <c r="M2260" s="60" t="s">
        <v>2468</v>
      </c>
      <c r="N2260" s="54" t="s">
        <v>8615</v>
      </c>
      <c r="O2260" s="54" t="s">
        <v>8943</v>
      </c>
      <c r="P2260" s="54" t="s">
        <v>55</v>
      </c>
      <c r="Q2260" s="54" t="s">
        <v>56</v>
      </c>
      <c r="R2260" s="54" t="s">
        <v>56</v>
      </c>
      <c r="AV2260" s="54" t="s">
        <v>47</v>
      </c>
      <c r="AW2260" s="54" t="s">
        <v>10527</v>
      </c>
      <c r="AX2260" s="54" t="s">
        <v>47</v>
      </c>
      <c r="AY2260" s="54" t="s">
        <v>47</v>
      </c>
      <c r="AZ2260" s="54" t="s">
        <v>47</v>
      </c>
    </row>
    <row r="2261" spans="1:52" ht="30" customHeight="1">
      <c r="A2261" s="60" t="s">
        <v>2470</v>
      </c>
      <c r="B2261" s="60" t="s">
        <v>2471</v>
      </c>
      <c r="C2261" s="60" t="s">
        <v>71</v>
      </c>
      <c r="D2261" s="61">
        <v>1</v>
      </c>
      <c r="E2261" s="62"/>
      <c r="F2261" s="63"/>
      <c r="G2261" s="62"/>
      <c r="H2261" s="63"/>
      <c r="I2261" s="62"/>
      <c r="J2261" s="63"/>
      <c r="K2261" s="62"/>
      <c r="L2261" s="63"/>
      <c r="M2261" s="60" t="s">
        <v>2472</v>
      </c>
      <c r="N2261" s="54" t="s">
        <v>8615</v>
      </c>
      <c r="O2261" s="54" t="s">
        <v>8944</v>
      </c>
      <c r="P2261" s="54" t="s">
        <v>55</v>
      </c>
      <c r="Q2261" s="54" t="s">
        <v>56</v>
      </c>
      <c r="R2261" s="54" t="s">
        <v>56</v>
      </c>
      <c r="AV2261" s="54" t="s">
        <v>47</v>
      </c>
      <c r="AW2261" s="54" t="s">
        <v>10528</v>
      </c>
      <c r="AX2261" s="54" t="s">
        <v>47</v>
      </c>
      <c r="AY2261" s="54" t="s">
        <v>47</v>
      </c>
      <c r="AZ2261" s="54" t="s">
        <v>47</v>
      </c>
    </row>
    <row r="2262" spans="1:52" ht="30" customHeight="1">
      <c r="A2262" s="60" t="s">
        <v>1267</v>
      </c>
      <c r="B2262" s="60" t="s">
        <v>47</v>
      </c>
      <c r="C2262" s="60" t="s">
        <v>47</v>
      </c>
      <c r="D2262" s="61"/>
      <c r="E2262" s="62"/>
      <c r="F2262" s="63"/>
      <c r="G2262" s="62"/>
      <c r="H2262" s="63"/>
      <c r="I2262" s="62"/>
      <c r="J2262" s="63"/>
      <c r="K2262" s="62"/>
      <c r="L2262" s="63"/>
      <c r="M2262" s="60" t="s">
        <v>47</v>
      </c>
      <c r="N2262" s="54" t="s">
        <v>78</v>
      </c>
      <c r="O2262" s="54" t="s">
        <v>78</v>
      </c>
      <c r="P2262" s="54" t="s">
        <v>47</v>
      </c>
      <c r="Q2262" s="54" t="s">
        <v>47</v>
      </c>
      <c r="R2262" s="54" t="s">
        <v>47</v>
      </c>
      <c r="AV2262" s="54" t="s">
        <v>47</v>
      </c>
      <c r="AW2262" s="54" t="s">
        <v>47</v>
      </c>
      <c r="AX2262" s="54" t="s">
        <v>47</v>
      </c>
      <c r="AY2262" s="54" t="s">
        <v>47</v>
      </c>
      <c r="AZ2262" s="54" t="s">
        <v>47</v>
      </c>
    </row>
    <row r="2263" spans="1:52" ht="30" customHeight="1">
      <c r="A2263" s="61"/>
      <c r="B2263" s="61"/>
      <c r="C2263" s="61"/>
      <c r="D2263" s="61"/>
      <c r="E2263" s="62"/>
      <c r="F2263" s="63"/>
      <c r="G2263" s="62"/>
      <c r="H2263" s="63"/>
      <c r="I2263" s="62"/>
      <c r="J2263" s="63"/>
      <c r="K2263" s="62"/>
      <c r="L2263" s="63"/>
      <c r="M2263" s="61"/>
    </row>
    <row r="2264" spans="1:52" ht="30" customHeight="1">
      <c r="A2264" s="55" t="s">
        <v>2489</v>
      </c>
      <c r="B2264" s="56"/>
      <c r="C2264" s="56"/>
      <c r="D2264" s="56"/>
      <c r="E2264" s="57"/>
      <c r="F2264" s="58"/>
      <c r="G2264" s="57"/>
      <c r="H2264" s="58"/>
      <c r="I2264" s="57"/>
      <c r="J2264" s="58"/>
      <c r="K2264" s="57"/>
      <c r="L2264" s="58"/>
      <c r="M2264" s="59"/>
      <c r="N2264" s="54" t="s">
        <v>8617</v>
      </c>
    </row>
    <row r="2265" spans="1:52" ht="30" customHeight="1">
      <c r="A2265" s="60" t="s">
        <v>2490</v>
      </c>
      <c r="B2265" s="60" t="s">
        <v>2491</v>
      </c>
      <c r="C2265" s="60" t="s">
        <v>1910</v>
      </c>
      <c r="D2265" s="61">
        <v>1</v>
      </c>
      <c r="E2265" s="62"/>
      <c r="F2265" s="63"/>
      <c r="G2265" s="62"/>
      <c r="H2265" s="63"/>
      <c r="I2265" s="62"/>
      <c r="J2265" s="63"/>
      <c r="K2265" s="62"/>
      <c r="L2265" s="63"/>
      <c r="M2265" s="60" t="s">
        <v>2492</v>
      </c>
      <c r="N2265" s="54" t="s">
        <v>8617</v>
      </c>
      <c r="O2265" s="54" t="s">
        <v>10529</v>
      </c>
      <c r="P2265" s="54" t="s">
        <v>56</v>
      </c>
      <c r="Q2265" s="54" t="s">
        <v>56</v>
      </c>
      <c r="R2265" s="54" t="s">
        <v>55</v>
      </c>
      <c r="AV2265" s="54" t="s">
        <v>47</v>
      </c>
      <c r="AW2265" s="54" t="s">
        <v>10530</v>
      </c>
      <c r="AX2265" s="54" t="s">
        <v>47</v>
      </c>
      <c r="AY2265" s="54" t="s">
        <v>47</v>
      </c>
      <c r="AZ2265" s="54" t="s">
        <v>47</v>
      </c>
    </row>
    <row r="2266" spans="1:52" ht="30" customHeight="1">
      <c r="A2266" s="60" t="s">
        <v>2466</v>
      </c>
      <c r="B2266" s="60" t="s">
        <v>2467</v>
      </c>
      <c r="C2266" s="60" t="s">
        <v>71</v>
      </c>
      <c r="D2266" s="61">
        <v>1</v>
      </c>
      <c r="E2266" s="62"/>
      <c r="F2266" s="63"/>
      <c r="G2266" s="62"/>
      <c r="H2266" s="63"/>
      <c r="I2266" s="62"/>
      <c r="J2266" s="63"/>
      <c r="K2266" s="62"/>
      <c r="L2266" s="63"/>
      <c r="M2266" s="60" t="s">
        <v>2468</v>
      </c>
      <c r="N2266" s="54" t="s">
        <v>8617</v>
      </c>
      <c r="O2266" s="54" t="s">
        <v>8943</v>
      </c>
      <c r="P2266" s="54" t="s">
        <v>55</v>
      </c>
      <c r="Q2266" s="54" t="s">
        <v>56</v>
      </c>
      <c r="R2266" s="54" t="s">
        <v>56</v>
      </c>
      <c r="AV2266" s="54" t="s">
        <v>47</v>
      </c>
      <c r="AW2266" s="54" t="s">
        <v>10531</v>
      </c>
      <c r="AX2266" s="54" t="s">
        <v>47</v>
      </c>
      <c r="AY2266" s="54" t="s">
        <v>47</v>
      </c>
      <c r="AZ2266" s="54" t="s">
        <v>47</v>
      </c>
    </row>
    <row r="2267" spans="1:52" ht="30" customHeight="1">
      <c r="A2267" s="60" t="s">
        <v>2470</v>
      </c>
      <c r="B2267" s="60" t="s">
        <v>2471</v>
      </c>
      <c r="C2267" s="60" t="s">
        <v>71</v>
      </c>
      <c r="D2267" s="61">
        <v>1</v>
      </c>
      <c r="E2267" s="62"/>
      <c r="F2267" s="63"/>
      <c r="G2267" s="62"/>
      <c r="H2267" s="63"/>
      <c r="I2267" s="62"/>
      <c r="J2267" s="63"/>
      <c r="K2267" s="62"/>
      <c r="L2267" s="63"/>
      <c r="M2267" s="60" t="s">
        <v>2472</v>
      </c>
      <c r="N2267" s="54" t="s">
        <v>8617</v>
      </c>
      <c r="O2267" s="54" t="s">
        <v>8944</v>
      </c>
      <c r="P2267" s="54" t="s">
        <v>55</v>
      </c>
      <c r="Q2267" s="54" t="s">
        <v>56</v>
      </c>
      <c r="R2267" s="54" t="s">
        <v>56</v>
      </c>
      <c r="AV2267" s="54" t="s">
        <v>47</v>
      </c>
      <c r="AW2267" s="54" t="s">
        <v>10532</v>
      </c>
      <c r="AX2267" s="54" t="s">
        <v>47</v>
      </c>
      <c r="AY2267" s="54" t="s">
        <v>47</v>
      </c>
      <c r="AZ2267" s="54" t="s">
        <v>47</v>
      </c>
    </row>
    <row r="2268" spans="1:52" ht="30" customHeight="1">
      <c r="A2268" s="60" t="s">
        <v>1267</v>
      </c>
      <c r="B2268" s="60" t="s">
        <v>47</v>
      </c>
      <c r="C2268" s="60" t="s">
        <v>47</v>
      </c>
      <c r="D2268" s="61"/>
      <c r="E2268" s="62"/>
      <c r="F2268" s="63"/>
      <c r="G2268" s="62"/>
      <c r="H2268" s="63"/>
      <c r="I2268" s="62"/>
      <c r="J2268" s="63"/>
      <c r="K2268" s="62"/>
      <c r="L2268" s="63"/>
      <c r="M2268" s="60" t="s">
        <v>47</v>
      </c>
      <c r="N2268" s="54" t="s">
        <v>78</v>
      </c>
      <c r="O2268" s="54" t="s">
        <v>78</v>
      </c>
      <c r="P2268" s="54" t="s">
        <v>47</v>
      </c>
      <c r="Q2268" s="54" t="s">
        <v>47</v>
      </c>
      <c r="R2268" s="54" t="s">
        <v>47</v>
      </c>
      <c r="AV2268" s="54" t="s">
        <v>47</v>
      </c>
      <c r="AW2268" s="54" t="s">
        <v>47</v>
      </c>
      <c r="AX2268" s="54" t="s">
        <v>47</v>
      </c>
      <c r="AY2268" s="54" t="s">
        <v>47</v>
      </c>
      <c r="AZ2268" s="54" t="s">
        <v>47</v>
      </c>
    </row>
    <row r="2269" spans="1:52" ht="30" customHeight="1">
      <c r="A2269" s="61"/>
      <c r="B2269" s="61"/>
      <c r="C2269" s="61"/>
      <c r="D2269" s="61"/>
      <c r="E2269" s="62"/>
      <c r="F2269" s="63"/>
      <c r="G2269" s="62"/>
      <c r="H2269" s="63"/>
      <c r="I2269" s="62"/>
      <c r="J2269" s="63"/>
      <c r="K2269" s="62"/>
      <c r="L2269" s="63"/>
      <c r="M2269" s="61"/>
    </row>
    <row r="2270" spans="1:52" ht="30" customHeight="1">
      <c r="A2270" s="55" t="s">
        <v>2493</v>
      </c>
      <c r="B2270" s="56"/>
      <c r="C2270" s="56"/>
      <c r="D2270" s="56"/>
      <c r="E2270" s="57"/>
      <c r="F2270" s="58"/>
      <c r="G2270" s="57"/>
      <c r="H2270" s="58"/>
      <c r="I2270" s="57"/>
      <c r="J2270" s="58"/>
      <c r="K2270" s="57"/>
      <c r="L2270" s="58"/>
      <c r="M2270" s="59"/>
      <c r="N2270" s="54" t="s">
        <v>8945</v>
      </c>
    </row>
    <row r="2271" spans="1:52" ht="30" customHeight="1">
      <c r="A2271" s="60" t="s">
        <v>2015</v>
      </c>
      <c r="B2271" s="60" t="s">
        <v>1264</v>
      </c>
      <c r="C2271" s="60" t="s">
        <v>1265</v>
      </c>
      <c r="D2271" s="61">
        <v>1.2E-2</v>
      </c>
      <c r="E2271" s="62"/>
      <c r="F2271" s="63"/>
      <c r="G2271" s="62"/>
      <c r="H2271" s="63"/>
      <c r="I2271" s="62"/>
      <c r="J2271" s="63"/>
      <c r="K2271" s="62"/>
      <c r="L2271" s="63"/>
      <c r="M2271" s="60" t="s">
        <v>2016</v>
      </c>
      <c r="N2271" s="54" t="s">
        <v>8945</v>
      </c>
      <c r="O2271" s="54" t="s">
        <v>9893</v>
      </c>
      <c r="P2271" s="54" t="s">
        <v>56</v>
      </c>
      <c r="Q2271" s="54" t="s">
        <v>56</v>
      </c>
      <c r="R2271" s="54" t="s">
        <v>55</v>
      </c>
      <c r="V2271" s="50">
        <v>1</v>
      </c>
      <c r="AV2271" s="54" t="s">
        <v>47</v>
      </c>
      <c r="AW2271" s="54" t="s">
        <v>10533</v>
      </c>
      <c r="AX2271" s="54" t="s">
        <v>47</v>
      </c>
      <c r="AY2271" s="54" t="s">
        <v>47</v>
      </c>
      <c r="AZ2271" s="54" t="s">
        <v>47</v>
      </c>
    </row>
    <row r="2272" spans="1:52" ht="30" customHeight="1">
      <c r="A2272" s="60" t="s">
        <v>1366</v>
      </c>
      <c r="B2272" s="60" t="s">
        <v>1264</v>
      </c>
      <c r="C2272" s="60" t="s">
        <v>1265</v>
      </c>
      <c r="D2272" s="61">
        <v>2E-3</v>
      </c>
      <c r="E2272" s="62"/>
      <c r="F2272" s="63"/>
      <c r="G2272" s="62"/>
      <c r="H2272" s="63"/>
      <c r="I2272" s="62"/>
      <c r="J2272" s="63"/>
      <c r="K2272" s="62"/>
      <c r="L2272" s="63"/>
      <c r="M2272" s="60" t="s">
        <v>1415</v>
      </c>
      <c r="N2272" s="54" t="s">
        <v>8945</v>
      </c>
      <c r="O2272" s="54" t="s">
        <v>9071</v>
      </c>
      <c r="P2272" s="54" t="s">
        <v>56</v>
      </c>
      <c r="Q2272" s="54" t="s">
        <v>56</v>
      </c>
      <c r="R2272" s="54" t="s">
        <v>55</v>
      </c>
      <c r="V2272" s="50">
        <v>1</v>
      </c>
      <c r="AV2272" s="54" t="s">
        <v>47</v>
      </c>
      <c r="AW2272" s="54" t="s">
        <v>10534</v>
      </c>
      <c r="AX2272" s="54" t="s">
        <v>47</v>
      </c>
      <c r="AY2272" s="54" t="s">
        <v>47</v>
      </c>
      <c r="AZ2272" s="54" t="s">
        <v>47</v>
      </c>
    </row>
    <row r="2273" spans="1:52" ht="30" customHeight="1">
      <c r="A2273" s="60" t="s">
        <v>2015</v>
      </c>
      <c r="B2273" s="60" t="s">
        <v>1264</v>
      </c>
      <c r="C2273" s="60" t="s">
        <v>1265</v>
      </c>
      <c r="D2273" s="61">
        <v>1.2E-2</v>
      </c>
      <c r="E2273" s="62"/>
      <c r="F2273" s="63"/>
      <c r="G2273" s="62"/>
      <c r="H2273" s="63"/>
      <c r="I2273" s="62"/>
      <c r="J2273" s="63"/>
      <c r="K2273" s="62"/>
      <c r="L2273" s="63"/>
      <c r="M2273" s="60" t="s">
        <v>2016</v>
      </c>
      <c r="N2273" s="54" t="s">
        <v>8945</v>
      </c>
      <c r="O2273" s="54" t="s">
        <v>9893</v>
      </c>
      <c r="P2273" s="54" t="s">
        <v>56</v>
      </c>
      <c r="Q2273" s="54" t="s">
        <v>56</v>
      </c>
      <c r="R2273" s="54" t="s">
        <v>55</v>
      </c>
      <c r="V2273" s="50">
        <v>1</v>
      </c>
      <c r="AV2273" s="54" t="s">
        <v>47</v>
      </c>
      <c r="AW2273" s="54" t="s">
        <v>10533</v>
      </c>
      <c r="AX2273" s="54" t="s">
        <v>47</v>
      </c>
      <c r="AY2273" s="54" t="s">
        <v>47</v>
      </c>
      <c r="AZ2273" s="54" t="s">
        <v>47</v>
      </c>
    </row>
    <row r="2274" spans="1:52" ht="30" customHeight="1">
      <c r="A2274" s="60" t="s">
        <v>1366</v>
      </c>
      <c r="B2274" s="60" t="s">
        <v>1264</v>
      </c>
      <c r="C2274" s="60" t="s">
        <v>1265</v>
      </c>
      <c r="D2274" s="61">
        <v>2E-3</v>
      </c>
      <c r="E2274" s="62"/>
      <c r="F2274" s="63"/>
      <c r="G2274" s="62"/>
      <c r="H2274" s="63"/>
      <c r="I2274" s="62"/>
      <c r="J2274" s="63"/>
      <c r="K2274" s="62"/>
      <c r="L2274" s="63"/>
      <c r="M2274" s="60" t="s">
        <v>1415</v>
      </c>
      <c r="N2274" s="54" t="s">
        <v>8945</v>
      </c>
      <c r="O2274" s="54" t="s">
        <v>9071</v>
      </c>
      <c r="P2274" s="54" t="s">
        <v>56</v>
      </c>
      <c r="Q2274" s="54" t="s">
        <v>56</v>
      </c>
      <c r="R2274" s="54" t="s">
        <v>55</v>
      </c>
      <c r="V2274" s="50">
        <v>1</v>
      </c>
      <c r="AV2274" s="54" t="s">
        <v>47</v>
      </c>
      <c r="AW2274" s="54" t="s">
        <v>10534</v>
      </c>
      <c r="AX2274" s="54" t="s">
        <v>47</v>
      </c>
      <c r="AY2274" s="54" t="s">
        <v>47</v>
      </c>
      <c r="AZ2274" s="54" t="s">
        <v>47</v>
      </c>
    </row>
    <row r="2275" spans="1:52" ht="30" customHeight="1">
      <c r="A2275" s="60" t="s">
        <v>2015</v>
      </c>
      <c r="B2275" s="60" t="s">
        <v>1264</v>
      </c>
      <c r="C2275" s="60" t="s">
        <v>1265</v>
      </c>
      <c r="D2275" s="61">
        <v>1.2E-2</v>
      </c>
      <c r="E2275" s="62"/>
      <c r="F2275" s="63"/>
      <c r="G2275" s="62"/>
      <c r="H2275" s="63"/>
      <c r="I2275" s="62"/>
      <c r="J2275" s="63"/>
      <c r="K2275" s="62"/>
      <c r="L2275" s="63"/>
      <c r="M2275" s="60" t="s">
        <v>2016</v>
      </c>
      <c r="N2275" s="54" t="s">
        <v>8945</v>
      </c>
      <c r="O2275" s="54" t="s">
        <v>9893</v>
      </c>
      <c r="P2275" s="54" t="s">
        <v>56</v>
      </c>
      <c r="Q2275" s="54" t="s">
        <v>56</v>
      </c>
      <c r="R2275" s="54" t="s">
        <v>55</v>
      </c>
      <c r="V2275" s="50">
        <v>1</v>
      </c>
      <c r="AV2275" s="54" t="s">
        <v>47</v>
      </c>
      <c r="AW2275" s="54" t="s">
        <v>10533</v>
      </c>
      <c r="AX2275" s="54" t="s">
        <v>47</v>
      </c>
      <c r="AY2275" s="54" t="s">
        <v>47</v>
      </c>
      <c r="AZ2275" s="54" t="s">
        <v>47</v>
      </c>
    </row>
    <row r="2276" spans="1:52" ht="30" customHeight="1">
      <c r="A2276" s="60" t="s">
        <v>1366</v>
      </c>
      <c r="B2276" s="60" t="s">
        <v>1264</v>
      </c>
      <c r="C2276" s="60" t="s">
        <v>1265</v>
      </c>
      <c r="D2276" s="61">
        <v>2E-3</v>
      </c>
      <c r="E2276" s="62"/>
      <c r="F2276" s="63"/>
      <c r="G2276" s="62"/>
      <c r="H2276" s="63"/>
      <c r="I2276" s="62"/>
      <c r="J2276" s="63"/>
      <c r="K2276" s="62"/>
      <c r="L2276" s="63"/>
      <c r="M2276" s="60" t="s">
        <v>1415</v>
      </c>
      <c r="N2276" s="54" t="s">
        <v>8945</v>
      </c>
      <c r="O2276" s="54" t="s">
        <v>9071</v>
      </c>
      <c r="P2276" s="54" t="s">
        <v>56</v>
      </c>
      <c r="Q2276" s="54" t="s">
        <v>56</v>
      </c>
      <c r="R2276" s="54" t="s">
        <v>55</v>
      </c>
      <c r="V2276" s="50">
        <v>1</v>
      </c>
      <c r="AV2276" s="54" t="s">
        <v>47</v>
      </c>
      <c r="AW2276" s="54" t="s">
        <v>10534</v>
      </c>
      <c r="AX2276" s="54" t="s">
        <v>47</v>
      </c>
      <c r="AY2276" s="54" t="s">
        <v>47</v>
      </c>
      <c r="AZ2276" s="54" t="s">
        <v>47</v>
      </c>
    </row>
    <row r="2277" spans="1:52" ht="30" customHeight="1">
      <c r="A2277" s="60" t="s">
        <v>2430</v>
      </c>
      <c r="B2277" s="60" t="s">
        <v>1368</v>
      </c>
      <c r="C2277" s="60" t="s">
        <v>352</v>
      </c>
      <c r="D2277" s="61">
        <v>1</v>
      </c>
      <c r="E2277" s="62"/>
      <c r="F2277" s="63"/>
      <c r="G2277" s="62"/>
      <c r="H2277" s="63"/>
      <c r="I2277" s="62"/>
      <c r="J2277" s="63"/>
      <c r="K2277" s="62"/>
      <c r="L2277" s="63"/>
      <c r="M2277" s="60" t="s">
        <v>47</v>
      </c>
      <c r="N2277" s="54" t="s">
        <v>8945</v>
      </c>
      <c r="O2277" s="54" t="s">
        <v>8795</v>
      </c>
      <c r="P2277" s="54" t="s">
        <v>56</v>
      </c>
      <c r="Q2277" s="54" t="s">
        <v>56</v>
      </c>
      <c r="R2277" s="54" t="s">
        <v>56</v>
      </c>
      <c r="S2277" s="50">
        <v>1</v>
      </c>
      <c r="T2277" s="50">
        <v>0</v>
      </c>
      <c r="U2277" s="50">
        <v>0.02</v>
      </c>
      <c r="AV2277" s="54" t="s">
        <v>47</v>
      </c>
      <c r="AW2277" s="54" t="s">
        <v>10535</v>
      </c>
      <c r="AX2277" s="54" t="s">
        <v>47</v>
      </c>
      <c r="AY2277" s="54" t="s">
        <v>47</v>
      </c>
      <c r="AZ2277" s="54" t="s">
        <v>47</v>
      </c>
    </row>
    <row r="2278" spans="1:52" ht="30" customHeight="1">
      <c r="A2278" s="60" t="s">
        <v>1267</v>
      </c>
      <c r="B2278" s="60" t="s">
        <v>47</v>
      </c>
      <c r="C2278" s="60" t="s">
        <v>47</v>
      </c>
      <c r="D2278" s="61"/>
      <c r="E2278" s="62"/>
      <c r="F2278" s="63"/>
      <c r="G2278" s="62"/>
      <c r="H2278" s="63"/>
      <c r="I2278" s="62"/>
      <c r="J2278" s="63"/>
      <c r="K2278" s="62"/>
      <c r="L2278" s="63"/>
      <c r="M2278" s="60" t="s">
        <v>47</v>
      </c>
      <c r="N2278" s="54" t="s">
        <v>78</v>
      </c>
      <c r="O2278" s="54" t="s">
        <v>78</v>
      </c>
      <c r="P2278" s="54" t="s">
        <v>47</v>
      </c>
      <c r="Q2278" s="54" t="s">
        <v>47</v>
      </c>
      <c r="R2278" s="54" t="s">
        <v>47</v>
      </c>
      <c r="AV2278" s="54" t="s">
        <v>47</v>
      </c>
      <c r="AW2278" s="54" t="s">
        <v>47</v>
      </c>
      <c r="AX2278" s="54" t="s">
        <v>47</v>
      </c>
      <c r="AY2278" s="54" t="s">
        <v>47</v>
      </c>
      <c r="AZ2278" s="54" t="s">
        <v>47</v>
      </c>
    </row>
    <row r="2279" spans="1:52" ht="30" customHeight="1">
      <c r="A2279" s="61"/>
      <c r="B2279" s="61"/>
      <c r="C2279" s="61"/>
      <c r="D2279" s="61"/>
      <c r="E2279" s="62"/>
      <c r="F2279" s="63"/>
      <c r="G2279" s="62"/>
      <c r="H2279" s="63"/>
      <c r="I2279" s="62"/>
      <c r="J2279" s="63"/>
      <c r="K2279" s="62"/>
      <c r="L2279" s="63"/>
      <c r="M2279" s="61"/>
    </row>
    <row r="2280" spans="1:52" ht="30" customHeight="1">
      <c r="A2280" s="55" t="s">
        <v>2497</v>
      </c>
      <c r="B2280" s="56"/>
      <c r="C2280" s="56"/>
      <c r="D2280" s="56"/>
      <c r="E2280" s="57"/>
      <c r="F2280" s="58"/>
      <c r="G2280" s="57"/>
      <c r="H2280" s="58"/>
      <c r="I2280" s="57"/>
      <c r="J2280" s="58"/>
      <c r="K2280" s="57"/>
      <c r="L2280" s="58"/>
      <c r="M2280" s="59"/>
      <c r="N2280" s="54" t="s">
        <v>8946</v>
      </c>
    </row>
    <row r="2281" spans="1:52" ht="30" customHeight="1">
      <c r="A2281" s="60" t="s">
        <v>2015</v>
      </c>
      <c r="B2281" s="60" t="s">
        <v>1264</v>
      </c>
      <c r="C2281" s="60" t="s">
        <v>1265</v>
      </c>
      <c r="D2281" s="61">
        <v>1.2E-2</v>
      </c>
      <c r="E2281" s="62"/>
      <c r="F2281" s="63"/>
      <c r="G2281" s="62"/>
      <c r="H2281" s="63"/>
      <c r="I2281" s="62"/>
      <c r="J2281" s="63"/>
      <c r="K2281" s="62"/>
      <c r="L2281" s="63"/>
      <c r="M2281" s="60" t="s">
        <v>2016</v>
      </c>
      <c r="N2281" s="54" t="s">
        <v>8946</v>
      </c>
      <c r="O2281" s="54" t="s">
        <v>9893</v>
      </c>
      <c r="P2281" s="54" t="s">
        <v>56</v>
      </c>
      <c r="Q2281" s="54" t="s">
        <v>56</v>
      </c>
      <c r="R2281" s="54" t="s">
        <v>55</v>
      </c>
      <c r="V2281" s="50">
        <v>1</v>
      </c>
      <c r="W2281" s="50">
        <v>2</v>
      </c>
      <c r="AV2281" s="54" t="s">
        <v>47</v>
      </c>
      <c r="AW2281" s="54" t="s">
        <v>10536</v>
      </c>
      <c r="AX2281" s="54" t="s">
        <v>47</v>
      </c>
      <c r="AY2281" s="54" t="s">
        <v>47</v>
      </c>
      <c r="AZ2281" s="54" t="s">
        <v>47</v>
      </c>
    </row>
    <row r="2282" spans="1:52" ht="30" customHeight="1">
      <c r="A2282" s="60" t="s">
        <v>1366</v>
      </c>
      <c r="B2282" s="60" t="s">
        <v>1264</v>
      </c>
      <c r="C2282" s="60" t="s">
        <v>1265</v>
      </c>
      <c r="D2282" s="61">
        <v>2E-3</v>
      </c>
      <c r="E2282" s="62"/>
      <c r="F2282" s="63"/>
      <c r="G2282" s="62"/>
      <c r="H2282" s="63"/>
      <c r="I2282" s="62"/>
      <c r="J2282" s="63"/>
      <c r="K2282" s="62"/>
      <c r="L2282" s="63"/>
      <c r="M2282" s="60" t="s">
        <v>1415</v>
      </c>
      <c r="N2282" s="54" t="s">
        <v>8946</v>
      </c>
      <c r="O2282" s="54" t="s">
        <v>9071</v>
      </c>
      <c r="P2282" s="54" t="s">
        <v>56</v>
      </c>
      <c r="Q2282" s="54" t="s">
        <v>56</v>
      </c>
      <c r="R2282" s="54" t="s">
        <v>55</v>
      </c>
      <c r="V2282" s="50">
        <v>1</v>
      </c>
      <c r="W2282" s="50">
        <v>2</v>
      </c>
      <c r="AV2282" s="54" t="s">
        <v>47</v>
      </c>
      <c r="AW2282" s="54" t="s">
        <v>10537</v>
      </c>
      <c r="AX2282" s="54" t="s">
        <v>47</v>
      </c>
      <c r="AY2282" s="54" t="s">
        <v>47</v>
      </c>
      <c r="AZ2282" s="54" t="s">
        <v>47</v>
      </c>
    </row>
    <row r="2283" spans="1:52" ht="30" customHeight="1">
      <c r="A2283" s="60" t="s">
        <v>2015</v>
      </c>
      <c r="B2283" s="60" t="s">
        <v>1264</v>
      </c>
      <c r="C2283" s="60" t="s">
        <v>1265</v>
      </c>
      <c r="D2283" s="61">
        <v>1.2E-2</v>
      </c>
      <c r="E2283" s="62"/>
      <c r="F2283" s="63"/>
      <c r="G2283" s="62"/>
      <c r="H2283" s="63"/>
      <c r="I2283" s="62"/>
      <c r="J2283" s="63"/>
      <c r="K2283" s="62"/>
      <c r="L2283" s="63"/>
      <c r="M2283" s="60" t="s">
        <v>2016</v>
      </c>
      <c r="N2283" s="54" t="s">
        <v>8946</v>
      </c>
      <c r="O2283" s="54" t="s">
        <v>9893</v>
      </c>
      <c r="P2283" s="54" t="s">
        <v>56</v>
      </c>
      <c r="Q2283" s="54" t="s">
        <v>56</v>
      </c>
      <c r="R2283" s="54" t="s">
        <v>55</v>
      </c>
      <c r="V2283" s="50">
        <v>1</v>
      </c>
      <c r="W2283" s="50">
        <v>2</v>
      </c>
      <c r="AV2283" s="54" t="s">
        <v>47</v>
      </c>
      <c r="AW2283" s="54" t="s">
        <v>10536</v>
      </c>
      <c r="AX2283" s="54" t="s">
        <v>47</v>
      </c>
      <c r="AY2283" s="54" t="s">
        <v>47</v>
      </c>
      <c r="AZ2283" s="54" t="s">
        <v>47</v>
      </c>
    </row>
    <row r="2284" spans="1:52" ht="30" customHeight="1">
      <c r="A2284" s="60" t="s">
        <v>1366</v>
      </c>
      <c r="B2284" s="60" t="s">
        <v>1264</v>
      </c>
      <c r="C2284" s="60" t="s">
        <v>1265</v>
      </c>
      <c r="D2284" s="61">
        <v>2E-3</v>
      </c>
      <c r="E2284" s="62"/>
      <c r="F2284" s="63"/>
      <c r="G2284" s="62"/>
      <c r="H2284" s="63"/>
      <c r="I2284" s="62"/>
      <c r="J2284" s="63"/>
      <c r="K2284" s="62"/>
      <c r="L2284" s="63"/>
      <c r="M2284" s="60" t="s">
        <v>1415</v>
      </c>
      <c r="N2284" s="54" t="s">
        <v>8946</v>
      </c>
      <c r="O2284" s="54" t="s">
        <v>9071</v>
      </c>
      <c r="P2284" s="54" t="s">
        <v>56</v>
      </c>
      <c r="Q2284" s="54" t="s">
        <v>56</v>
      </c>
      <c r="R2284" s="54" t="s">
        <v>55</v>
      </c>
      <c r="V2284" s="50">
        <v>1</v>
      </c>
      <c r="W2284" s="50">
        <v>2</v>
      </c>
      <c r="AV2284" s="54" t="s">
        <v>47</v>
      </c>
      <c r="AW2284" s="54" t="s">
        <v>10537</v>
      </c>
      <c r="AX2284" s="54" t="s">
        <v>47</v>
      </c>
      <c r="AY2284" s="54" t="s">
        <v>47</v>
      </c>
      <c r="AZ2284" s="54" t="s">
        <v>47</v>
      </c>
    </row>
    <row r="2285" spans="1:52" ht="30" customHeight="1">
      <c r="A2285" s="60" t="s">
        <v>2015</v>
      </c>
      <c r="B2285" s="60" t="s">
        <v>1264</v>
      </c>
      <c r="C2285" s="60" t="s">
        <v>1265</v>
      </c>
      <c r="D2285" s="61">
        <v>1.2E-2</v>
      </c>
      <c r="E2285" s="62"/>
      <c r="F2285" s="63"/>
      <c r="G2285" s="62"/>
      <c r="H2285" s="63"/>
      <c r="I2285" s="62"/>
      <c r="J2285" s="63"/>
      <c r="K2285" s="62"/>
      <c r="L2285" s="63"/>
      <c r="M2285" s="60" t="s">
        <v>2016</v>
      </c>
      <c r="N2285" s="54" t="s">
        <v>8946</v>
      </c>
      <c r="O2285" s="54" t="s">
        <v>9893</v>
      </c>
      <c r="P2285" s="54" t="s">
        <v>56</v>
      </c>
      <c r="Q2285" s="54" t="s">
        <v>56</v>
      </c>
      <c r="R2285" s="54" t="s">
        <v>55</v>
      </c>
      <c r="V2285" s="50">
        <v>1</v>
      </c>
      <c r="W2285" s="50">
        <v>2</v>
      </c>
      <c r="AV2285" s="54" t="s">
        <v>47</v>
      </c>
      <c r="AW2285" s="54" t="s">
        <v>10536</v>
      </c>
      <c r="AX2285" s="54" t="s">
        <v>47</v>
      </c>
      <c r="AY2285" s="54" t="s">
        <v>47</v>
      </c>
      <c r="AZ2285" s="54" t="s">
        <v>47</v>
      </c>
    </row>
    <row r="2286" spans="1:52" ht="30" customHeight="1">
      <c r="A2286" s="60" t="s">
        <v>1366</v>
      </c>
      <c r="B2286" s="60" t="s">
        <v>1264</v>
      </c>
      <c r="C2286" s="60" t="s">
        <v>1265</v>
      </c>
      <c r="D2286" s="61">
        <v>2E-3</v>
      </c>
      <c r="E2286" s="62"/>
      <c r="F2286" s="63"/>
      <c r="G2286" s="62"/>
      <c r="H2286" s="63"/>
      <c r="I2286" s="62"/>
      <c r="J2286" s="63"/>
      <c r="K2286" s="62"/>
      <c r="L2286" s="63"/>
      <c r="M2286" s="60" t="s">
        <v>1415</v>
      </c>
      <c r="N2286" s="54" t="s">
        <v>8946</v>
      </c>
      <c r="O2286" s="54" t="s">
        <v>9071</v>
      </c>
      <c r="P2286" s="54" t="s">
        <v>56</v>
      </c>
      <c r="Q2286" s="54" t="s">
        <v>56</v>
      </c>
      <c r="R2286" s="54" t="s">
        <v>55</v>
      </c>
      <c r="V2286" s="50">
        <v>1</v>
      </c>
      <c r="W2286" s="50">
        <v>2</v>
      </c>
      <c r="AV2286" s="54" t="s">
        <v>47</v>
      </c>
      <c r="AW2286" s="54" t="s">
        <v>10537</v>
      </c>
      <c r="AX2286" s="54" t="s">
        <v>47</v>
      </c>
      <c r="AY2286" s="54" t="s">
        <v>47</v>
      </c>
      <c r="AZ2286" s="54" t="s">
        <v>47</v>
      </c>
    </row>
    <row r="2287" spans="1:52" ht="30" customHeight="1">
      <c r="A2287" s="60" t="s">
        <v>2430</v>
      </c>
      <c r="B2287" s="60" t="s">
        <v>1368</v>
      </c>
      <c r="C2287" s="60" t="s">
        <v>352</v>
      </c>
      <c r="D2287" s="61">
        <v>1</v>
      </c>
      <c r="E2287" s="62"/>
      <c r="F2287" s="63"/>
      <c r="G2287" s="62"/>
      <c r="H2287" s="63"/>
      <c r="I2287" s="62"/>
      <c r="J2287" s="63"/>
      <c r="K2287" s="62"/>
      <c r="L2287" s="63"/>
      <c r="M2287" s="60" t="s">
        <v>47</v>
      </c>
      <c r="N2287" s="54" t="s">
        <v>8946</v>
      </c>
      <c r="O2287" s="54" t="s">
        <v>8795</v>
      </c>
      <c r="P2287" s="54" t="s">
        <v>56</v>
      </c>
      <c r="Q2287" s="54" t="s">
        <v>56</v>
      </c>
      <c r="R2287" s="54" t="s">
        <v>56</v>
      </c>
      <c r="S2287" s="50">
        <v>1</v>
      </c>
      <c r="T2287" s="50">
        <v>0</v>
      </c>
      <c r="U2287" s="50">
        <v>0.02</v>
      </c>
      <c r="AV2287" s="54" t="s">
        <v>47</v>
      </c>
      <c r="AW2287" s="54" t="s">
        <v>10538</v>
      </c>
      <c r="AX2287" s="54" t="s">
        <v>47</v>
      </c>
      <c r="AY2287" s="54" t="s">
        <v>47</v>
      </c>
      <c r="AZ2287" s="54" t="s">
        <v>47</v>
      </c>
    </row>
    <row r="2288" spans="1:52" ht="30" customHeight="1">
      <c r="A2288" s="60" t="s">
        <v>1795</v>
      </c>
      <c r="B2288" s="60" t="s">
        <v>2500</v>
      </c>
      <c r="C2288" s="60" t="s">
        <v>352</v>
      </c>
      <c r="D2288" s="61">
        <v>1</v>
      </c>
      <c r="E2288" s="62"/>
      <c r="F2288" s="63"/>
      <c r="G2288" s="62"/>
      <c r="H2288" s="63"/>
      <c r="I2288" s="62"/>
      <c r="J2288" s="63"/>
      <c r="K2288" s="62"/>
      <c r="L2288" s="63"/>
      <c r="M2288" s="60" t="s">
        <v>47</v>
      </c>
      <c r="N2288" s="54" t="s">
        <v>8946</v>
      </c>
      <c r="O2288" s="54" t="s">
        <v>9075</v>
      </c>
      <c r="P2288" s="54" t="s">
        <v>56</v>
      </c>
      <c r="Q2288" s="54" t="s">
        <v>56</v>
      </c>
      <c r="R2288" s="54" t="s">
        <v>56</v>
      </c>
      <c r="S2288" s="50">
        <v>1</v>
      </c>
      <c r="T2288" s="50">
        <v>1</v>
      </c>
      <c r="U2288" s="50">
        <v>0.2</v>
      </c>
      <c r="AV2288" s="54" t="s">
        <v>47</v>
      </c>
      <c r="AW2288" s="54" t="s">
        <v>10539</v>
      </c>
      <c r="AX2288" s="54" t="s">
        <v>47</v>
      </c>
      <c r="AY2288" s="54" t="s">
        <v>47</v>
      </c>
      <c r="AZ2288" s="54" t="s">
        <v>47</v>
      </c>
    </row>
    <row r="2289" spans="1:52" ht="30" customHeight="1">
      <c r="A2289" s="60" t="s">
        <v>1267</v>
      </c>
      <c r="B2289" s="60" t="s">
        <v>47</v>
      </c>
      <c r="C2289" s="60" t="s">
        <v>47</v>
      </c>
      <c r="D2289" s="61"/>
      <c r="E2289" s="62"/>
      <c r="F2289" s="63"/>
      <c r="G2289" s="62"/>
      <c r="H2289" s="63"/>
      <c r="I2289" s="62"/>
      <c r="J2289" s="63"/>
      <c r="K2289" s="62"/>
      <c r="L2289" s="63"/>
      <c r="M2289" s="60" t="s">
        <v>47</v>
      </c>
      <c r="N2289" s="54" t="s">
        <v>78</v>
      </c>
      <c r="O2289" s="54" t="s">
        <v>78</v>
      </c>
      <c r="P2289" s="54" t="s">
        <v>47</v>
      </c>
      <c r="Q2289" s="54" t="s">
        <v>47</v>
      </c>
      <c r="R2289" s="54" t="s">
        <v>47</v>
      </c>
      <c r="AV2289" s="54" t="s">
        <v>47</v>
      </c>
      <c r="AW2289" s="54" t="s">
        <v>47</v>
      </c>
      <c r="AX2289" s="54" t="s">
        <v>47</v>
      </c>
      <c r="AY2289" s="54" t="s">
        <v>47</v>
      </c>
      <c r="AZ2289" s="54" t="s">
        <v>47</v>
      </c>
    </row>
    <row r="2290" spans="1:52" ht="30" customHeight="1">
      <c r="A2290" s="61"/>
      <c r="B2290" s="61"/>
      <c r="C2290" s="61"/>
      <c r="D2290" s="61"/>
      <c r="E2290" s="62"/>
      <c r="F2290" s="63"/>
      <c r="G2290" s="62"/>
      <c r="H2290" s="63"/>
      <c r="I2290" s="62"/>
      <c r="J2290" s="63"/>
      <c r="K2290" s="62"/>
      <c r="L2290" s="63"/>
      <c r="M2290" s="61"/>
    </row>
    <row r="2291" spans="1:52" ht="30" customHeight="1">
      <c r="A2291" s="55" t="s">
        <v>2501</v>
      </c>
      <c r="B2291" s="56"/>
      <c r="C2291" s="56"/>
      <c r="D2291" s="56"/>
      <c r="E2291" s="57"/>
      <c r="F2291" s="58"/>
      <c r="G2291" s="57"/>
      <c r="H2291" s="58"/>
      <c r="I2291" s="57"/>
      <c r="J2291" s="58"/>
      <c r="K2291" s="57"/>
      <c r="L2291" s="58"/>
      <c r="M2291" s="59"/>
      <c r="N2291" s="54" t="s">
        <v>8947</v>
      </c>
    </row>
    <row r="2292" spans="1:52" ht="30" customHeight="1">
      <c r="A2292" s="60" t="s">
        <v>2505</v>
      </c>
      <c r="B2292" s="60" t="s">
        <v>2506</v>
      </c>
      <c r="C2292" s="60" t="s">
        <v>1259</v>
      </c>
      <c r="D2292" s="61">
        <v>0.29599999999999999</v>
      </c>
      <c r="E2292" s="62"/>
      <c r="F2292" s="63"/>
      <c r="G2292" s="62"/>
      <c r="H2292" s="63"/>
      <c r="I2292" s="62"/>
      <c r="J2292" s="63"/>
      <c r="K2292" s="62"/>
      <c r="L2292" s="63"/>
      <c r="M2292" s="60" t="s">
        <v>2507</v>
      </c>
      <c r="N2292" s="54" t="s">
        <v>8947</v>
      </c>
      <c r="O2292" s="54" t="s">
        <v>10540</v>
      </c>
      <c r="P2292" s="54" t="s">
        <v>56</v>
      </c>
      <c r="Q2292" s="54" t="s">
        <v>56</v>
      </c>
      <c r="R2292" s="54" t="s">
        <v>55</v>
      </c>
      <c r="AV2292" s="54" t="s">
        <v>47</v>
      </c>
      <c r="AW2292" s="54" t="s">
        <v>10541</v>
      </c>
      <c r="AX2292" s="54" t="s">
        <v>47</v>
      </c>
      <c r="AY2292" s="54" t="s">
        <v>47</v>
      </c>
      <c r="AZ2292" s="54" t="s">
        <v>47</v>
      </c>
    </row>
    <row r="2293" spans="1:52" ht="30" customHeight="1">
      <c r="A2293" s="60" t="s">
        <v>1267</v>
      </c>
      <c r="B2293" s="60" t="s">
        <v>47</v>
      </c>
      <c r="C2293" s="60" t="s">
        <v>47</v>
      </c>
      <c r="D2293" s="61"/>
      <c r="E2293" s="62"/>
      <c r="F2293" s="63"/>
      <c r="G2293" s="62"/>
      <c r="H2293" s="63"/>
      <c r="I2293" s="62"/>
      <c r="J2293" s="63"/>
      <c r="K2293" s="62"/>
      <c r="L2293" s="63"/>
      <c r="M2293" s="60" t="s">
        <v>47</v>
      </c>
      <c r="N2293" s="54" t="s">
        <v>78</v>
      </c>
      <c r="O2293" s="54" t="s">
        <v>78</v>
      </c>
      <c r="P2293" s="54" t="s">
        <v>47</v>
      </c>
      <c r="Q2293" s="54" t="s">
        <v>47</v>
      </c>
      <c r="R2293" s="54" t="s">
        <v>47</v>
      </c>
      <c r="AV2293" s="54" t="s">
        <v>47</v>
      </c>
      <c r="AW2293" s="54" t="s">
        <v>47</v>
      </c>
      <c r="AX2293" s="54" t="s">
        <v>47</v>
      </c>
      <c r="AY2293" s="54" t="s">
        <v>47</v>
      </c>
      <c r="AZ2293" s="54" t="s">
        <v>47</v>
      </c>
    </row>
    <row r="2294" spans="1:52" ht="30" customHeight="1">
      <c r="A2294" s="61"/>
      <c r="B2294" s="61"/>
      <c r="C2294" s="61"/>
      <c r="D2294" s="61"/>
      <c r="E2294" s="62"/>
      <c r="F2294" s="63"/>
      <c r="G2294" s="62"/>
      <c r="H2294" s="63"/>
      <c r="I2294" s="62"/>
      <c r="J2294" s="63"/>
      <c r="K2294" s="62"/>
      <c r="L2294" s="63"/>
      <c r="M2294" s="61"/>
    </row>
    <row r="2295" spans="1:52" ht="30" customHeight="1">
      <c r="A2295" s="55" t="s">
        <v>2508</v>
      </c>
      <c r="B2295" s="56"/>
      <c r="C2295" s="56"/>
      <c r="D2295" s="56"/>
      <c r="E2295" s="57"/>
      <c r="F2295" s="58"/>
      <c r="G2295" s="57"/>
      <c r="H2295" s="58"/>
      <c r="I2295" s="57"/>
      <c r="J2295" s="58"/>
      <c r="K2295" s="57"/>
      <c r="L2295" s="58"/>
      <c r="M2295" s="59"/>
      <c r="N2295" s="54" t="s">
        <v>8948</v>
      </c>
    </row>
    <row r="2296" spans="1:52" ht="30" customHeight="1">
      <c r="A2296" s="60" t="s">
        <v>2505</v>
      </c>
      <c r="B2296" s="60" t="s">
        <v>2506</v>
      </c>
      <c r="C2296" s="60" t="s">
        <v>1259</v>
      </c>
      <c r="D2296" s="61">
        <v>0.29599999999999999</v>
      </c>
      <c r="E2296" s="62"/>
      <c r="F2296" s="63"/>
      <c r="G2296" s="62"/>
      <c r="H2296" s="63"/>
      <c r="I2296" s="62"/>
      <c r="J2296" s="63"/>
      <c r="K2296" s="62"/>
      <c r="L2296" s="63"/>
      <c r="M2296" s="60" t="s">
        <v>2507</v>
      </c>
      <c r="N2296" s="54" t="s">
        <v>8948</v>
      </c>
      <c r="O2296" s="54" t="s">
        <v>10540</v>
      </c>
      <c r="P2296" s="54" t="s">
        <v>56</v>
      </c>
      <c r="Q2296" s="54" t="s">
        <v>56</v>
      </c>
      <c r="R2296" s="54" t="s">
        <v>55</v>
      </c>
      <c r="AV2296" s="54" t="s">
        <v>47</v>
      </c>
      <c r="AW2296" s="54" t="s">
        <v>10542</v>
      </c>
      <c r="AX2296" s="54" t="s">
        <v>47</v>
      </c>
      <c r="AY2296" s="54" t="s">
        <v>47</v>
      </c>
      <c r="AZ2296" s="54" t="s">
        <v>47</v>
      </c>
    </row>
    <row r="2297" spans="1:52" ht="30" customHeight="1">
      <c r="A2297" s="60" t="s">
        <v>1267</v>
      </c>
      <c r="B2297" s="60" t="s">
        <v>47</v>
      </c>
      <c r="C2297" s="60" t="s">
        <v>47</v>
      </c>
      <c r="D2297" s="61"/>
      <c r="E2297" s="62"/>
      <c r="F2297" s="63"/>
      <c r="G2297" s="62"/>
      <c r="H2297" s="63"/>
      <c r="I2297" s="62"/>
      <c r="J2297" s="63"/>
      <c r="K2297" s="62"/>
      <c r="L2297" s="63"/>
      <c r="M2297" s="60" t="s">
        <v>47</v>
      </c>
      <c r="N2297" s="54" t="s">
        <v>78</v>
      </c>
      <c r="O2297" s="54" t="s">
        <v>78</v>
      </c>
      <c r="P2297" s="54" t="s">
        <v>47</v>
      </c>
      <c r="Q2297" s="54" t="s">
        <v>47</v>
      </c>
      <c r="R2297" s="54" t="s">
        <v>47</v>
      </c>
      <c r="AV2297" s="54" t="s">
        <v>47</v>
      </c>
      <c r="AW2297" s="54" t="s">
        <v>47</v>
      </c>
      <c r="AX2297" s="54" t="s">
        <v>47</v>
      </c>
      <c r="AY2297" s="54" t="s">
        <v>47</v>
      </c>
      <c r="AZ2297" s="54" t="s">
        <v>47</v>
      </c>
    </row>
    <row r="2298" spans="1:52" ht="30" customHeight="1">
      <c r="A2298" s="61"/>
      <c r="B2298" s="61"/>
      <c r="C2298" s="61"/>
      <c r="D2298" s="61"/>
      <c r="E2298" s="62"/>
      <c r="F2298" s="63"/>
      <c r="G2298" s="62"/>
      <c r="H2298" s="63"/>
      <c r="I2298" s="62"/>
      <c r="J2298" s="63"/>
      <c r="K2298" s="62"/>
      <c r="L2298" s="63"/>
      <c r="M2298" s="61"/>
    </row>
    <row r="2299" spans="1:52" ht="30" customHeight="1">
      <c r="A2299" s="55" t="s">
        <v>2511</v>
      </c>
      <c r="B2299" s="56"/>
      <c r="C2299" s="56"/>
      <c r="D2299" s="56"/>
      <c r="E2299" s="57"/>
      <c r="F2299" s="58"/>
      <c r="G2299" s="57"/>
      <c r="H2299" s="58"/>
      <c r="I2299" s="57"/>
      <c r="J2299" s="58"/>
      <c r="K2299" s="57"/>
      <c r="L2299" s="58"/>
      <c r="M2299" s="59"/>
      <c r="N2299" s="54" t="s">
        <v>8619</v>
      </c>
    </row>
    <row r="2300" spans="1:52" ht="30" customHeight="1">
      <c r="A2300" s="60" t="s">
        <v>2512</v>
      </c>
      <c r="B2300" s="60" t="s">
        <v>2513</v>
      </c>
      <c r="C2300" s="60" t="s">
        <v>71</v>
      </c>
      <c r="D2300" s="61">
        <v>1</v>
      </c>
      <c r="E2300" s="62"/>
      <c r="F2300" s="63"/>
      <c r="G2300" s="62"/>
      <c r="H2300" s="63"/>
      <c r="I2300" s="62"/>
      <c r="J2300" s="63"/>
      <c r="K2300" s="62"/>
      <c r="L2300" s="63"/>
      <c r="M2300" s="60" t="s">
        <v>2514</v>
      </c>
      <c r="N2300" s="54" t="s">
        <v>8619</v>
      </c>
      <c r="O2300" s="54" t="s">
        <v>8956</v>
      </c>
      <c r="P2300" s="54" t="s">
        <v>55</v>
      </c>
      <c r="Q2300" s="54" t="s">
        <v>56</v>
      </c>
      <c r="R2300" s="54" t="s">
        <v>56</v>
      </c>
      <c r="AV2300" s="54" t="s">
        <v>47</v>
      </c>
      <c r="AW2300" s="54" t="s">
        <v>10543</v>
      </c>
      <c r="AX2300" s="54" t="s">
        <v>47</v>
      </c>
      <c r="AY2300" s="54" t="s">
        <v>47</v>
      </c>
      <c r="AZ2300" s="54" t="s">
        <v>47</v>
      </c>
    </row>
    <row r="2301" spans="1:52" ht="30" customHeight="1">
      <c r="A2301" s="60" t="s">
        <v>2515</v>
      </c>
      <c r="B2301" s="60" t="s">
        <v>2516</v>
      </c>
      <c r="C2301" s="60" t="s">
        <v>71</v>
      </c>
      <c r="D2301" s="61">
        <v>1</v>
      </c>
      <c r="E2301" s="62"/>
      <c r="F2301" s="63"/>
      <c r="G2301" s="62"/>
      <c r="H2301" s="63"/>
      <c r="I2301" s="62"/>
      <c r="J2301" s="63"/>
      <c r="K2301" s="62"/>
      <c r="L2301" s="63"/>
      <c r="M2301" s="60" t="s">
        <v>2517</v>
      </c>
      <c r="N2301" s="54" t="s">
        <v>8619</v>
      </c>
      <c r="O2301" s="54" t="s">
        <v>8960</v>
      </c>
      <c r="P2301" s="54" t="s">
        <v>55</v>
      </c>
      <c r="Q2301" s="54" t="s">
        <v>56</v>
      </c>
      <c r="R2301" s="54" t="s">
        <v>56</v>
      </c>
      <c r="AV2301" s="54" t="s">
        <v>47</v>
      </c>
      <c r="AW2301" s="54" t="s">
        <v>10544</v>
      </c>
      <c r="AX2301" s="54" t="s">
        <v>47</v>
      </c>
      <c r="AY2301" s="54" t="s">
        <v>47</v>
      </c>
      <c r="AZ2301" s="54" t="s">
        <v>47</v>
      </c>
    </row>
    <row r="2302" spans="1:52" ht="30" customHeight="1">
      <c r="A2302" s="60" t="s">
        <v>2494</v>
      </c>
      <c r="B2302" s="60" t="s">
        <v>2495</v>
      </c>
      <c r="C2302" s="60" t="s">
        <v>71</v>
      </c>
      <c r="D2302" s="61">
        <v>1</v>
      </c>
      <c r="E2302" s="62"/>
      <c r="F2302" s="63"/>
      <c r="G2302" s="62"/>
      <c r="H2302" s="63"/>
      <c r="I2302" s="62"/>
      <c r="J2302" s="63"/>
      <c r="K2302" s="62"/>
      <c r="L2302" s="63"/>
      <c r="M2302" s="60" t="s">
        <v>2496</v>
      </c>
      <c r="N2302" s="54" t="s">
        <v>8619</v>
      </c>
      <c r="O2302" s="54" t="s">
        <v>8945</v>
      </c>
      <c r="P2302" s="54" t="s">
        <v>55</v>
      </c>
      <c r="Q2302" s="54" t="s">
        <v>56</v>
      </c>
      <c r="R2302" s="54" t="s">
        <v>56</v>
      </c>
      <c r="AV2302" s="54" t="s">
        <v>47</v>
      </c>
      <c r="AW2302" s="54" t="s">
        <v>10545</v>
      </c>
      <c r="AX2302" s="54" t="s">
        <v>47</v>
      </c>
      <c r="AY2302" s="54" t="s">
        <v>47</v>
      </c>
      <c r="AZ2302" s="54" t="s">
        <v>47</v>
      </c>
    </row>
    <row r="2303" spans="1:52" ht="30" customHeight="1">
      <c r="A2303" s="60" t="s">
        <v>2502</v>
      </c>
      <c r="B2303" s="60" t="s">
        <v>2503</v>
      </c>
      <c r="C2303" s="60" t="s">
        <v>71</v>
      </c>
      <c r="D2303" s="61">
        <v>1</v>
      </c>
      <c r="E2303" s="62"/>
      <c r="F2303" s="63"/>
      <c r="G2303" s="62"/>
      <c r="H2303" s="63"/>
      <c r="I2303" s="62"/>
      <c r="J2303" s="63"/>
      <c r="K2303" s="62"/>
      <c r="L2303" s="63"/>
      <c r="M2303" s="60" t="s">
        <v>2504</v>
      </c>
      <c r="N2303" s="54" t="s">
        <v>8619</v>
      </c>
      <c r="O2303" s="54" t="s">
        <v>8947</v>
      </c>
      <c r="P2303" s="54" t="s">
        <v>55</v>
      </c>
      <c r="Q2303" s="54" t="s">
        <v>56</v>
      </c>
      <c r="R2303" s="54" t="s">
        <v>56</v>
      </c>
      <c r="AV2303" s="54" t="s">
        <v>47</v>
      </c>
      <c r="AW2303" s="54" t="s">
        <v>10546</v>
      </c>
      <c r="AX2303" s="54" t="s">
        <v>47</v>
      </c>
      <c r="AY2303" s="54" t="s">
        <v>47</v>
      </c>
      <c r="AZ2303" s="54" t="s">
        <v>47</v>
      </c>
    </row>
    <row r="2304" spans="1:52" ht="30" customHeight="1">
      <c r="A2304" s="60" t="s">
        <v>1267</v>
      </c>
      <c r="B2304" s="60" t="s">
        <v>47</v>
      </c>
      <c r="C2304" s="60" t="s">
        <v>47</v>
      </c>
      <c r="D2304" s="61"/>
      <c r="E2304" s="62"/>
      <c r="F2304" s="63"/>
      <c r="G2304" s="62"/>
      <c r="H2304" s="63"/>
      <c r="I2304" s="62"/>
      <c r="J2304" s="63"/>
      <c r="K2304" s="62"/>
      <c r="L2304" s="63"/>
      <c r="M2304" s="60" t="s">
        <v>47</v>
      </c>
      <c r="N2304" s="54" t="s">
        <v>78</v>
      </c>
      <c r="O2304" s="54" t="s">
        <v>78</v>
      </c>
      <c r="P2304" s="54" t="s">
        <v>47</v>
      </c>
      <c r="Q2304" s="54" t="s">
        <v>47</v>
      </c>
      <c r="R2304" s="54" t="s">
        <v>47</v>
      </c>
      <c r="AV2304" s="54" t="s">
        <v>47</v>
      </c>
      <c r="AW2304" s="54" t="s">
        <v>47</v>
      </c>
      <c r="AX2304" s="54" t="s">
        <v>47</v>
      </c>
      <c r="AY2304" s="54" t="s">
        <v>47</v>
      </c>
      <c r="AZ2304" s="54" t="s">
        <v>47</v>
      </c>
    </row>
    <row r="2305" spans="1:52" ht="30" customHeight="1">
      <c r="A2305" s="61"/>
      <c r="B2305" s="61"/>
      <c r="C2305" s="61"/>
      <c r="D2305" s="61"/>
      <c r="E2305" s="62"/>
      <c r="F2305" s="63"/>
      <c r="G2305" s="62"/>
      <c r="H2305" s="63"/>
      <c r="I2305" s="62"/>
      <c r="J2305" s="63"/>
      <c r="K2305" s="62"/>
      <c r="L2305" s="63"/>
      <c r="M2305" s="61"/>
    </row>
    <row r="2306" spans="1:52" ht="30" customHeight="1">
      <c r="A2306" s="55" t="s">
        <v>2518</v>
      </c>
      <c r="B2306" s="56"/>
      <c r="C2306" s="56"/>
      <c r="D2306" s="56"/>
      <c r="E2306" s="57"/>
      <c r="F2306" s="58"/>
      <c r="G2306" s="57"/>
      <c r="H2306" s="58"/>
      <c r="I2306" s="57"/>
      <c r="J2306" s="58"/>
      <c r="K2306" s="57"/>
      <c r="L2306" s="58"/>
      <c r="M2306" s="59"/>
      <c r="N2306" s="54" t="s">
        <v>8621</v>
      </c>
    </row>
    <row r="2307" spans="1:52" ht="30" customHeight="1">
      <c r="A2307" s="60" t="s">
        <v>2490</v>
      </c>
      <c r="B2307" s="60" t="s">
        <v>2491</v>
      </c>
      <c r="C2307" s="60" t="s">
        <v>1910</v>
      </c>
      <c r="D2307" s="61">
        <v>1</v>
      </c>
      <c r="E2307" s="62"/>
      <c r="F2307" s="63"/>
      <c r="G2307" s="62"/>
      <c r="H2307" s="63"/>
      <c r="I2307" s="62"/>
      <c r="J2307" s="63"/>
      <c r="K2307" s="62"/>
      <c r="L2307" s="63"/>
      <c r="M2307" s="60" t="s">
        <v>2492</v>
      </c>
      <c r="N2307" s="54" t="s">
        <v>8621</v>
      </c>
      <c r="O2307" s="54" t="s">
        <v>10529</v>
      </c>
      <c r="P2307" s="54" t="s">
        <v>56</v>
      </c>
      <c r="Q2307" s="54" t="s">
        <v>56</v>
      </c>
      <c r="R2307" s="54" t="s">
        <v>55</v>
      </c>
      <c r="AV2307" s="54" t="s">
        <v>47</v>
      </c>
      <c r="AW2307" s="54" t="s">
        <v>10547</v>
      </c>
      <c r="AX2307" s="54" t="s">
        <v>47</v>
      </c>
      <c r="AY2307" s="54" t="s">
        <v>47</v>
      </c>
      <c r="AZ2307" s="54" t="s">
        <v>47</v>
      </c>
    </row>
    <row r="2308" spans="1:52" ht="30" customHeight="1">
      <c r="A2308" s="60" t="s">
        <v>2494</v>
      </c>
      <c r="B2308" s="60" t="s">
        <v>2495</v>
      </c>
      <c r="C2308" s="60" t="s">
        <v>71</v>
      </c>
      <c r="D2308" s="61">
        <v>1</v>
      </c>
      <c r="E2308" s="62"/>
      <c r="F2308" s="63"/>
      <c r="G2308" s="62"/>
      <c r="H2308" s="63"/>
      <c r="I2308" s="62"/>
      <c r="J2308" s="63"/>
      <c r="K2308" s="62"/>
      <c r="L2308" s="63"/>
      <c r="M2308" s="60" t="s">
        <v>2496</v>
      </c>
      <c r="N2308" s="54" t="s">
        <v>8621</v>
      </c>
      <c r="O2308" s="54" t="s">
        <v>8945</v>
      </c>
      <c r="P2308" s="54" t="s">
        <v>55</v>
      </c>
      <c r="Q2308" s="54" t="s">
        <v>56</v>
      </c>
      <c r="R2308" s="54" t="s">
        <v>56</v>
      </c>
      <c r="AV2308" s="54" t="s">
        <v>47</v>
      </c>
      <c r="AW2308" s="54" t="s">
        <v>10548</v>
      </c>
      <c r="AX2308" s="54" t="s">
        <v>47</v>
      </c>
      <c r="AY2308" s="54" t="s">
        <v>47</v>
      </c>
      <c r="AZ2308" s="54" t="s">
        <v>47</v>
      </c>
    </row>
    <row r="2309" spans="1:52" ht="30" customHeight="1">
      <c r="A2309" s="60" t="s">
        <v>2502</v>
      </c>
      <c r="B2309" s="60" t="s">
        <v>2503</v>
      </c>
      <c r="C2309" s="60" t="s">
        <v>71</v>
      </c>
      <c r="D2309" s="61">
        <v>1</v>
      </c>
      <c r="E2309" s="62"/>
      <c r="F2309" s="63"/>
      <c r="G2309" s="62"/>
      <c r="H2309" s="63"/>
      <c r="I2309" s="62"/>
      <c r="J2309" s="63"/>
      <c r="K2309" s="62"/>
      <c r="L2309" s="63"/>
      <c r="M2309" s="60" t="s">
        <v>2504</v>
      </c>
      <c r="N2309" s="54" t="s">
        <v>8621</v>
      </c>
      <c r="O2309" s="54" t="s">
        <v>8947</v>
      </c>
      <c r="P2309" s="54" t="s">
        <v>55</v>
      </c>
      <c r="Q2309" s="54" t="s">
        <v>56</v>
      </c>
      <c r="R2309" s="54" t="s">
        <v>56</v>
      </c>
      <c r="AV2309" s="54" t="s">
        <v>47</v>
      </c>
      <c r="AW2309" s="54" t="s">
        <v>10549</v>
      </c>
      <c r="AX2309" s="54" t="s">
        <v>47</v>
      </c>
      <c r="AY2309" s="54" t="s">
        <v>47</v>
      </c>
      <c r="AZ2309" s="54" t="s">
        <v>47</v>
      </c>
    </row>
    <row r="2310" spans="1:52" ht="30" customHeight="1">
      <c r="A2310" s="60" t="s">
        <v>1267</v>
      </c>
      <c r="B2310" s="60" t="s">
        <v>47</v>
      </c>
      <c r="C2310" s="60" t="s">
        <v>47</v>
      </c>
      <c r="D2310" s="61"/>
      <c r="E2310" s="62"/>
      <c r="F2310" s="63"/>
      <c r="G2310" s="62"/>
      <c r="H2310" s="63"/>
      <c r="I2310" s="62"/>
      <c r="J2310" s="63"/>
      <c r="K2310" s="62"/>
      <c r="L2310" s="63"/>
      <c r="M2310" s="60" t="s">
        <v>47</v>
      </c>
      <c r="N2310" s="54" t="s">
        <v>78</v>
      </c>
      <c r="O2310" s="54" t="s">
        <v>78</v>
      </c>
      <c r="P2310" s="54" t="s">
        <v>47</v>
      </c>
      <c r="Q2310" s="54" t="s">
        <v>47</v>
      </c>
      <c r="R2310" s="54" t="s">
        <v>47</v>
      </c>
      <c r="AV2310" s="54" t="s">
        <v>47</v>
      </c>
      <c r="AW2310" s="54" t="s">
        <v>47</v>
      </c>
      <c r="AX2310" s="54" t="s">
        <v>47</v>
      </c>
      <c r="AY2310" s="54" t="s">
        <v>47</v>
      </c>
      <c r="AZ2310" s="54" t="s">
        <v>47</v>
      </c>
    </row>
    <row r="2311" spans="1:52" ht="30" customHeight="1">
      <c r="A2311" s="61"/>
      <c r="B2311" s="61"/>
      <c r="C2311" s="61"/>
      <c r="D2311" s="61"/>
      <c r="E2311" s="62"/>
      <c r="F2311" s="63"/>
      <c r="G2311" s="62"/>
      <c r="H2311" s="63"/>
      <c r="I2311" s="62"/>
      <c r="J2311" s="63"/>
      <c r="K2311" s="62"/>
      <c r="L2311" s="63"/>
      <c r="M2311" s="61"/>
    </row>
    <row r="2312" spans="1:52" ht="30" customHeight="1">
      <c r="A2312" s="55" t="s">
        <v>2519</v>
      </c>
      <c r="B2312" s="56"/>
      <c r="C2312" s="56"/>
      <c r="D2312" s="56"/>
      <c r="E2312" s="57"/>
      <c r="F2312" s="58"/>
      <c r="G2312" s="57"/>
      <c r="H2312" s="58"/>
      <c r="I2312" s="57"/>
      <c r="J2312" s="58"/>
      <c r="K2312" s="57"/>
      <c r="L2312" s="58"/>
      <c r="M2312" s="59"/>
      <c r="N2312" s="54" t="s">
        <v>8623</v>
      </c>
    </row>
    <row r="2313" spans="1:52" ht="30" customHeight="1">
      <c r="A2313" s="60" t="s">
        <v>2512</v>
      </c>
      <c r="B2313" s="60" t="s">
        <v>2520</v>
      </c>
      <c r="C2313" s="60" t="s">
        <v>71</v>
      </c>
      <c r="D2313" s="61">
        <v>1</v>
      </c>
      <c r="E2313" s="62"/>
      <c r="F2313" s="63"/>
      <c r="G2313" s="62"/>
      <c r="H2313" s="63"/>
      <c r="I2313" s="62"/>
      <c r="J2313" s="63"/>
      <c r="K2313" s="62"/>
      <c r="L2313" s="63"/>
      <c r="M2313" s="60" t="s">
        <v>2521</v>
      </c>
      <c r="N2313" s="54" t="s">
        <v>8623</v>
      </c>
      <c r="O2313" s="54" t="s">
        <v>8958</v>
      </c>
      <c r="P2313" s="54" t="s">
        <v>55</v>
      </c>
      <c r="Q2313" s="54" t="s">
        <v>56</v>
      </c>
      <c r="R2313" s="54" t="s">
        <v>56</v>
      </c>
      <c r="AV2313" s="54" t="s">
        <v>47</v>
      </c>
      <c r="AW2313" s="54" t="s">
        <v>10550</v>
      </c>
      <c r="AX2313" s="54" t="s">
        <v>47</v>
      </c>
      <c r="AY2313" s="54" t="s">
        <v>47</v>
      </c>
      <c r="AZ2313" s="54" t="s">
        <v>47</v>
      </c>
    </row>
    <row r="2314" spans="1:52" ht="30" customHeight="1">
      <c r="A2314" s="60" t="s">
        <v>2515</v>
      </c>
      <c r="B2314" s="60" t="s">
        <v>2516</v>
      </c>
      <c r="C2314" s="60" t="s">
        <v>71</v>
      </c>
      <c r="D2314" s="61">
        <v>1</v>
      </c>
      <c r="E2314" s="62"/>
      <c r="F2314" s="63"/>
      <c r="G2314" s="62"/>
      <c r="H2314" s="63"/>
      <c r="I2314" s="62"/>
      <c r="J2314" s="63"/>
      <c r="K2314" s="62"/>
      <c r="L2314" s="63"/>
      <c r="M2314" s="60" t="s">
        <v>2517</v>
      </c>
      <c r="N2314" s="54" t="s">
        <v>8623</v>
      </c>
      <c r="O2314" s="54" t="s">
        <v>8960</v>
      </c>
      <c r="P2314" s="54" t="s">
        <v>55</v>
      </c>
      <c r="Q2314" s="54" t="s">
        <v>56</v>
      </c>
      <c r="R2314" s="54" t="s">
        <v>56</v>
      </c>
      <c r="AV2314" s="54" t="s">
        <v>47</v>
      </c>
      <c r="AW2314" s="54" t="s">
        <v>10551</v>
      </c>
      <c r="AX2314" s="54" t="s">
        <v>47</v>
      </c>
      <c r="AY2314" s="54" t="s">
        <v>47</v>
      </c>
      <c r="AZ2314" s="54" t="s">
        <v>47</v>
      </c>
    </row>
    <row r="2315" spans="1:52" ht="30" customHeight="1">
      <c r="A2315" s="60" t="s">
        <v>2494</v>
      </c>
      <c r="B2315" s="60" t="s">
        <v>2498</v>
      </c>
      <c r="C2315" s="60" t="s">
        <v>71</v>
      </c>
      <c r="D2315" s="61">
        <v>1</v>
      </c>
      <c r="E2315" s="62"/>
      <c r="F2315" s="63"/>
      <c r="G2315" s="62"/>
      <c r="H2315" s="63"/>
      <c r="I2315" s="62"/>
      <c r="J2315" s="63"/>
      <c r="K2315" s="62"/>
      <c r="L2315" s="63"/>
      <c r="M2315" s="60" t="s">
        <v>2499</v>
      </c>
      <c r="N2315" s="54" t="s">
        <v>8623</v>
      </c>
      <c r="O2315" s="54" t="s">
        <v>8946</v>
      </c>
      <c r="P2315" s="54" t="s">
        <v>55</v>
      </c>
      <c r="Q2315" s="54" t="s">
        <v>56</v>
      </c>
      <c r="R2315" s="54" t="s">
        <v>56</v>
      </c>
      <c r="AV2315" s="54" t="s">
        <v>47</v>
      </c>
      <c r="AW2315" s="54" t="s">
        <v>10552</v>
      </c>
      <c r="AX2315" s="54" t="s">
        <v>47</v>
      </c>
      <c r="AY2315" s="54" t="s">
        <v>47</v>
      </c>
      <c r="AZ2315" s="54" t="s">
        <v>47</v>
      </c>
    </row>
    <row r="2316" spans="1:52" ht="30" customHeight="1">
      <c r="A2316" s="60" t="s">
        <v>2502</v>
      </c>
      <c r="B2316" s="60" t="s">
        <v>2503</v>
      </c>
      <c r="C2316" s="60" t="s">
        <v>71</v>
      </c>
      <c r="D2316" s="61">
        <v>1</v>
      </c>
      <c r="E2316" s="62"/>
      <c r="F2316" s="63"/>
      <c r="G2316" s="62"/>
      <c r="H2316" s="63"/>
      <c r="I2316" s="62"/>
      <c r="J2316" s="63"/>
      <c r="K2316" s="62"/>
      <c r="L2316" s="63"/>
      <c r="M2316" s="60" t="s">
        <v>2504</v>
      </c>
      <c r="N2316" s="54" t="s">
        <v>8623</v>
      </c>
      <c r="O2316" s="54" t="s">
        <v>8947</v>
      </c>
      <c r="P2316" s="54" t="s">
        <v>55</v>
      </c>
      <c r="Q2316" s="54" t="s">
        <v>56</v>
      </c>
      <c r="R2316" s="54" t="s">
        <v>56</v>
      </c>
      <c r="AV2316" s="54" t="s">
        <v>47</v>
      </c>
      <c r="AW2316" s="54" t="s">
        <v>10553</v>
      </c>
      <c r="AX2316" s="54" t="s">
        <v>47</v>
      </c>
      <c r="AY2316" s="54" t="s">
        <v>47</v>
      </c>
      <c r="AZ2316" s="54" t="s">
        <v>47</v>
      </c>
    </row>
    <row r="2317" spans="1:52" ht="30" customHeight="1">
      <c r="A2317" s="60" t="s">
        <v>1267</v>
      </c>
      <c r="B2317" s="60" t="s">
        <v>47</v>
      </c>
      <c r="C2317" s="60" t="s">
        <v>47</v>
      </c>
      <c r="D2317" s="61"/>
      <c r="E2317" s="62"/>
      <c r="F2317" s="63"/>
      <c r="G2317" s="62"/>
      <c r="H2317" s="63"/>
      <c r="I2317" s="62"/>
      <c r="J2317" s="63"/>
      <c r="K2317" s="62"/>
      <c r="L2317" s="63"/>
      <c r="M2317" s="60" t="s">
        <v>47</v>
      </c>
      <c r="N2317" s="54" t="s">
        <v>78</v>
      </c>
      <c r="O2317" s="54" t="s">
        <v>78</v>
      </c>
      <c r="P2317" s="54" t="s">
        <v>47</v>
      </c>
      <c r="Q2317" s="54" t="s">
        <v>47</v>
      </c>
      <c r="R2317" s="54" t="s">
        <v>47</v>
      </c>
      <c r="AV2317" s="54" t="s">
        <v>47</v>
      </c>
      <c r="AW2317" s="54" t="s">
        <v>47</v>
      </c>
      <c r="AX2317" s="54" t="s">
        <v>47</v>
      </c>
      <c r="AY2317" s="54" t="s">
        <v>47</v>
      </c>
      <c r="AZ2317" s="54" t="s">
        <v>47</v>
      </c>
    </row>
    <row r="2318" spans="1:52" ht="30" customHeight="1">
      <c r="A2318" s="61"/>
      <c r="B2318" s="61"/>
      <c r="C2318" s="61"/>
      <c r="D2318" s="61"/>
      <c r="E2318" s="62"/>
      <c r="F2318" s="63"/>
      <c r="G2318" s="62"/>
      <c r="H2318" s="63"/>
      <c r="I2318" s="62"/>
      <c r="J2318" s="63"/>
      <c r="K2318" s="62"/>
      <c r="L2318" s="63"/>
      <c r="M2318" s="61"/>
    </row>
    <row r="2319" spans="1:52" ht="30" customHeight="1">
      <c r="A2319" s="55" t="s">
        <v>2522</v>
      </c>
      <c r="B2319" s="56"/>
      <c r="C2319" s="56"/>
      <c r="D2319" s="56"/>
      <c r="E2319" s="57"/>
      <c r="F2319" s="58"/>
      <c r="G2319" s="57"/>
      <c r="H2319" s="58"/>
      <c r="I2319" s="57"/>
      <c r="J2319" s="58"/>
      <c r="K2319" s="57"/>
      <c r="L2319" s="58"/>
      <c r="M2319" s="59"/>
      <c r="N2319" s="54" t="s">
        <v>8625</v>
      </c>
    </row>
    <row r="2320" spans="1:52" ht="30" customHeight="1">
      <c r="A2320" s="60" t="s">
        <v>2512</v>
      </c>
      <c r="B2320" s="60" t="s">
        <v>2523</v>
      </c>
      <c r="C2320" s="60" t="s">
        <v>71</v>
      </c>
      <c r="D2320" s="61">
        <v>1</v>
      </c>
      <c r="E2320" s="62"/>
      <c r="F2320" s="63"/>
      <c r="G2320" s="62"/>
      <c r="H2320" s="63"/>
      <c r="I2320" s="62"/>
      <c r="J2320" s="63"/>
      <c r="K2320" s="62"/>
      <c r="L2320" s="63"/>
      <c r="M2320" s="60" t="s">
        <v>2524</v>
      </c>
      <c r="N2320" s="54" t="s">
        <v>8625</v>
      </c>
      <c r="O2320" s="54" t="s">
        <v>8957</v>
      </c>
      <c r="P2320" s="54" t="s">
        <v>55</v>
      </c>
      <c r="Q2320" s="54" t="s">
        <v>56</v>
      </c>
      <c r="R2320" s="54" t="s">
        <v>56</v>
      </c>
      <c r="AV2320" s="54" t="s">
        <v>47</v>
      </c>
      <c r="AW2320" s="54" t="s">
        <v>10554</v>
      </c>
      <c r="AX2320" s="54" t="s">
        <v>47</v>
      </c>
      <c r="AY2320" s="54" t="s">
        <v>47</v>
      </c>
      <c r="AZ2320" s="54" t="s">
        <v>47</v>
      </c>
    </row>
    <row r="2321" spans="1:52" ht="30" customHeight="1">
      <c r="A2321" s="60" t="s">
        <v>2515</v>
      </c>
      <c r="B2321" s="60" t="s">
        <v>2525</v>
      </c>
      <c r="C2321" s="60" t="s">
        <v>71</v>
      </c>
      <c r="D2321" s="61">
        <v>1</v>
      </c>
      <c r="E2321" s="62"/>
      <c r="F2321" s="63"/>
      <c r="G2321" s="62"/>
      <c r="H2321" s="63"/>
      <c r="I2321" s="62"/>
      <c r="J2321" s="63"/>
      <c r="K2321" s="62"/>
      <c r="L2321" s="63"/>
      <c r="M2321" s="60" t="s">
        <v>2526</v>
      </c>
      <c r="N2321" s="54" t="s">
        <v>8625</v>
      </c>
      <c r="O2321" s="54" t="s">
        <v>8961</v>
      </c>
      <c r="P2321" s="54" t="s">
        <v>55</v>
      </c>
      <c r="Q2321" s="54" t="s">
        <v>56</v>
      </c>
      <c r="R2321" s="54" t="s">
        <v>56</v>
      </c>
      <c r="AV2321" s="54" t="s">
        <v>47</v>
      </c>
      <c r="AW2321" s="54" t="s">
        <v>10555</v>
      </c>
      <c r="AX2321" s="54" t="s">
        <v>47</v>
      </c>
      <c r="AY2321" s="54" t="s">
        <v>47</v>
      </c>
      <c r="AZ2321" s="54" t="s">
        <v>47</v>
      </c>
    </row>
    <row r="2322" spans="1:52" ht="30" customHeight="1">
      <c r="A2322" s="60" t="s">
        <v>2494</v>
      </c>
      <c r="B2322" s="60" t="s">
        <v>2495</v>
      </c>
      <c r="C2322" s="60" t="s">
        <v>71</v>
      </c>
      <c r="D2322" s="61">
        <v>1</v>
      </c>
      <c r="E2322" s="62"/>
      <c r="F2322" s="63"/>
      <c r="G2322" s="62"/>
      <c r="H2322" s="63"/>
      <c r="I2322" s="62"/>
      <c r="J2322" s="63"/>
      <c r="K2322" s="62"/>
      <c r="L2322" s="63"/>
      <c r="M2322" s="60" t="s">
        <v>2496</v>
      </c>
      <c r="N2322" s="54" t="s">
        <v>8625</v>
      </c>
      <c r="O2322" s="54" t="s">
        <v>8945</v>
      </c>
      <c r="P2322" s="54" t="s">
        <v>55</v>
      </c>
      <c r="Q2322" s="54" t="s">
        <v>56</v>
      </c>
      <c r="R2322" s="54" t="s">
        <v>56</v>
      </c>
      <c r="AV2322" s="54" t="s">
        <v>47</v>
      </c>
      <c r="AW2322" s="54" t="s">
        <v>10556</v>
      </c>
      <c r="AX2322" s="54" t="s">
        <v>47</v>
      </c>
      <c r="AY2322" s="54" t="s">
        <v>47</v>
      </c>
      <c r="AZ2322" s="54" t="s">
        <v>47</v>
      </c>
    </row>
    <row r="2323" spans="1:52" ht="30" customHeight="1">
      <c r="A2323" s="60" t="s">
        <v>2502</v>
      </c>
      <c r="B2323" s="60" t="s">
        <v>2509</v>
      </c>
      <c r="C2323" s="60" t="s">
        <v>71</v>
      </c>
      <c r="D2323" s="61">
        <v>1</v>
      </c>
      <c r="E2323" s="62"/>
      <c r="F2323" s="63"/>
      <c r="G2323" s="62"/>
      <c r="H2323" s="63"/>
      <c r="I2323" s="62"/>
      <c r="J2323" s="63"/>
      <c r="K2323" s="62"/>
      <c r="L2323" s="63"/>
      <c r="M2323" s="60" t="s">
        <v>2510</v>
      </c>
      <c r="N2323" s="54" t="s">
        <v>8625</v>
      </c>
      <c r="O2323" s="54" t="s">
        <v>8948</v>
      </c>
      <c r="P2323" s="54" t="s">
        <v>55</v>
      </c>
      <c r="Q2323" s="54" t="s">
        <v>56</v>
      </c>
      <c r="R2323" s="54" t="s">
        <v>56</v>
      </c>
      <c r="AV2323" s="54" t="s">
        <v>47</v>
      </c>
      <c r="AW2323" s="54" t="s">
        <v>10557</v>
      </c>
      <c r="AX2323" s="54" t="s">
        <v>47</v>
      </c>
      <c r="AY2323" s="54" t="s">
        <v>47</v>
      </c>
      <c r="AZ2323" s="54" t="s">
        <v>47</v>
      </c>
    </row>
    <row r="2324" spans="1:52" ht="30" customHeight="1">
      <c r="A2324" s="60" t="s">
        <v>1267</v>
      </c>
      <c r="B2324" s="60" t="s">
        <v>47</v>
      </c>
      <c r="C2324" s="60" t="s">
        <v>47</v>
      </c>
      <c r="D2324" s="61"/>
      <c r="E2324" s="62"/>
      <c r="F2324" s="63"/>
      <c r="G2324" s="62"/>
      <c r="H2324" s="63"/>
      <c r="I2324" s="62"/>
      <c r="J2324" s="63"/>
      <c r="K2324" s="62"/>
      <c r="L2324" s="63"/>
      <c r="M2324" s="60" t="s">
        <v>47</v>
      </c>
      <c r="N2324" s="54" t="s">
        <v>78</v>
      </c>
      <c r="O2324" s="54" t="s">
        <v>78</v>
      </c>
      <c r="P2324" s="54" t="s">
        <v>47</v>
      </c>
      <c r="Q2324" s="54" t="s">
        <v>47</v>
      </c>
      <c r="R2324" s="54" t="s">
        <v>47</v>
      </c>
      <c r="AV2324" s="54" t="s">
        <v>47</v>
      </c>
      <c r="AW2324" s="54" t="s">
        <v>47</v>
      </c>
      <c r="AX2324" s="54" t="s">
        <v>47</v>
      </c>
      <c r="AY2324" s="54" t="s">
        <v>47</v>
      </c>
      <c r="AZ2324" s="54" t="s">
        <v>47</v>
      </c>
    </row>
    <row r="2325" spans="1:52" ht="30" customHeight="1">
      <c r="A2325" s="61"/>
      <c r="B2325" s="61"/>
      <c r="C2325" s="61"/>
      <c r="D2325" s="61"/>
      <c r="E2325" s="62"/>
      <c r="F2325" s="63"/>
      <c r="G2325" s="62"/>
      <c r="H2325" s="63"/>
      <c r="I2325" s="62"/>
      <c r="J2325" s="63"/>
      <c r="K2325" s="62"/>
      <c r="L2325" s="63"/>
      <c r="M2325" s="61"/>
    </row>
    <row r="2326" spans="1:52" ht="30" customHeight="1">
      <c r="A2326" s="55" t="s">
        <v>2527</v>
      </c>
      <c r="B2326" s="56"/>
      <c r="C2326" s="56"/>
      <c r="D2326" s="56"/>
      <c r="E2326" s="57"/>
      <c r="F2326" s="58"/>
      <c r="G2326" s="57"/>
      <c r="H2326" s="58"/>
      <c r="I2326" s="57"/>
      <c r="J2326" s="58"/>
      <c r="K2326" s="57"/>
      <c r="L2326" s="58"/>
      <c r="M2326" s="59"/>
      <c r="N2326" s="54" t="s">
        <v>8627</v>
      </c>
    </row>
    <row r="2327" spans="1:52" ht="30" customHeight="1">
      <c r="A2327" s="60" t="s">
        <v>2512</v>
      </c>
      <c r="B2327" s="60" t="s">
        <v>2528</v>
      </c>
      <c r="C2327" s="60" t="s">
        <v>71</v>
      </c>
      <c r="D2327" s="61">
        <v>1</v>
      </c>
      <c r="E2327" s="62"/>
      <c r="F2327" s="63"/>
      <c r="G2327" s="62"/>
      <c r="H2327" s="63"/>
      <c r="I2327" s="62"/>
      <c r="J2327" s="63"/>
      <c r="K2327" s="62"/>
      <c r="L2327" s="63"/>
      <c r="M2327" s="60" t="s">
        <v>2529</v>
      </c>
      <c r="N2327" s="54" t="s">
        <v>8627</v>
      </c>
      <c r="O2327" s="54" t="s">
        <v>8959</v>
      </c>
      <c r="P2327" s="54" t="s">
        <v>55</v>
      </c>
      <c r="Q2327" s="54" t="s">
        <v>56</v>
      </c>
      <c r="R2327" s="54" t="s">
        <v>56</v>
      </c>
      <c r="AV2327" s="54" t="s">
        <v>47</v>
      </c>
      <c r="AW2327" s="54" t="s">
        <v>10558</v>
      </c>
      <c r="AX2327" s="54" t="s">
        <v>47</v>
      </c>
      <c r="AY2327" s="54" t="s">
        <v>47</v>
      </c>
      <c r="AZ2327" s="54" t="s">
        <v>47</v>
      </c>
    </row>
    <row r="2328" spans="1:52" ht="30" customHeight="1">
      <c r="A2328" s="60" t="s">
        <v>2515</v>
      </c>
      <c r="B2328" s="60" t="s">
        <v>2525</v>
      </c>
      <c r="C2328" s="60" t="s">
        <v>71</v>
      </c>
      <c r="D2328" s="61">
        <v>1</v>
      </c>
      <c r="E2328" s="62"/>
      <c r="F2328" s="63"/>
      <c r="G2328" s="62"/>
      <c r="H2328" s="63"/>
      <c r="I2328" s="62"/>
      <c r="J2328" s="63"/>
      <c r="K2328" s="62"/>
      <c r="L2328" s="63"/>
      <c r="M2328" s="60" t="s">
        <v>2526</v>
      </c>
      <c r="N2328" s="54" t="s">
        <v>8627</v>
      </c>
      <c r="O2328" s="54" t="s">
        <v>8961</v>
      </c>
      <c r="P2328" s="54" t="s">
        <v>55</v>
      </c>
      <c r="Q2328" s="54" t="s">
        <v>56</v>
      </c>
      <c r="R2328" s="54" t="s">
        <v>56</v>
      </c>
      <c r="AV2328" s="54" t="s">
        <v>47</v>
      </c>
      <c r="AW2328" s="54" t="s">
        <v>10559</v>
      </c>
      <c r="AX2328" s="54" t="s">
        <v>47</v>
      </c>
      <c r="AY2328" s="54" t="s">
        <v>47</v>
      </c>
      <c r="AZ2328" s="54" t="s">
        <v>47</v>
      </c>
    </row>
    <row r="2329" spans="1:52" ht="30" customHeight="1">
      <c r="A2329" s="60" t="s">
        <v>2494</v>
      </c>
      <c r="B2329" s="60" t="s">
        <v>2498</v>
      </c>
      <c r="C2329" s="60" t="s">
        <v>71</v>
      </c>
      <c r="D2329" s="61">
        <v>1</v>
      </c>
      <c r="E2329" s="62"/>
      <c r="F2329" s="63"/>
      <c r="G2329" s="62"/>
      <c r="H2329" s="63"/>
      <c r="I2329" s="62"/>
      <c r="J2329" s="63"/>
      <c r="K2329" s="62"/>
      <c r="L2329" s="63"/>
      <c r="M2329" s="60" t="s">
        <v>2499</v>
      </c>
      <c r="N2329" s="54" t="s">
        <v>8627</v>
      </c>
      <c r="O2329" s="54" t="s">
        <v>8946</v>
      </c>
      <c r="P2329" s="54" t="s">
        <v>55</v>
      </c>
      <c r="Q2329" s="54" t="s">
        <v>56</v>
      </c>
      <c r="R2329" s="54" t="s">
        <v>56</v>
      </c>
      <c r="AV2329" s="54" t="s">
        <v>47</v>
      </c>
      <c r="AW2329" s="54" t="s">
        <v>10560</v>
      </c>
      <c r="AX2329" s="54" t="s">
        <v>47</v>
      </c>
      <c r="AY2329" s="54" t="s">
        <v>47</v>
      </c>
      <c r="AZ2329" s="54" t="s">
        <v>47</v>
      </c>
    </row>
    <row r="2330" spans="1:52" ht="30" customHeight="1">
      <c r="A2330" s="60" t="s">
        <v>2502</v>
      </c>
      <c r="B2330" s="60" t="s">
        <v>2509</v>
      </c>
      <c r="C2330" s="60" t="s">
        <v>71</v>
      </c>
      <c r="D2330" s="61">
        <v>1</v>
      </c>
      <c r="E2330" s="62"/>
      <c r="F2330" s="63"/>
      <c r="G2330" s="62"/>
      <c r="H2330" s="63"/>
      <c r="I2330" s="62"/>
      <c r="J2330" s="63"/>
      <c r="K2330" s="62"/>
      <c r="L2330" s="63"/>
      <c r="M2330" s="60" t="s">
        <v>2510</v>
      </c>
      <c r="N2330" s="54" t="s">
        <v>8627</v>
      </c>
      <c r="O2330" s="54" t="s">
        <v>8948</v>
      </c>
      <c r="P2330" s="54" t="s">
        <v>55</v>
      </c>
      <c r="Q2330" s="54" t="s">
        <v>56</v>
      </c>
      <c r="R2330" s="54" t="s">
        <v>56</v>
      </c>
      <c r="AV2330" s="54" t="s">
        <v>47</v>
      </c>
      <c r="AW2330" s="54" t="s">
        <v>10561</v>
      </c>
      <c r="AX2330" s="54" t="s">
        <v>47</v>
      </c>
      <c r="AY2330" s="54" t="s">
        <v>47</v>
      </c>
      <c r="AZ2330" s="54" t="s">
        <v>47</v>
      </c>
    </row>
    <row r="2331" spans="1:52" ht="30" customHeight="1">
      <c r="A2331" s="60" t="s">
        <v>1267</v>
      </c>
      <c r="B2331" s="60" t="s">
        <v>47</v>
      </c>
      <c r="C2331" s="60" t="s">
        <v>47</v>
      </c>
      <c r="D2331" s="61"/>
      <c r="E2331" s="62"/>
      <c r="F2331" s="63"/>
      <c r="G2331" s="62"/>
      <c r="H2331" s="63"/>
      <c r="I2331" s="62"/>
      <c r="J2331" s="63"/>
      <c r="K2331" s="62"/>
      <c r="L2331" s="63"/>
      <c r="M2331" s="60" t="s">
        <v>47</v>
      </c>
      <c r="N2331" s="54" t="s">
        <v>78</v>
      </c>
      <c r="O2331" s="54" t="s">
        <v>78</v>
      </c>
      <c r="P2331" s="54" t="s">
        <v>47</v>
      </c>
      <c r="Q2331" s="54" t="s">
        <v>47</v>
      </c>
      <c r="R2331" s="54" t="s">
        <v>47</v>
      </c>
      <c r="AV2331" s="54" t="s">
        <v>47</v>
      </c>
      <c r="AW2331" s="54" t="s">
        <v>47</v>
      </c>
      <c r="AX2331" s="54" t="s">
        <v>47</v>
      </c>
      <c r="AY2331" s="54" t="s">
        <v>47</v>
      </c>
      <c r="AZ2331" s="54" t="s">
        <v>47</v>
      </c>
    </row>
    <row r="2332" spans="1:52" ht="30" customHeight="1">
      <c r="A2332" s="61"/>
      <c r="B2332" s="61"/>
      <c r="C2332" s="61"/>
      <c r="D2332" s="61"/>
      <c r="E2332" s="62"/>
      <c r="F2332" s="63"/>
      <c r="G2332" s="62"/>
      <c r="H2332" s="63"/>
      <c r="I2332" s="62"/>
      <c r="J2332" s="63"/>
      <c r="K2332" s="62"/>
      <c r="L2332" s="63"/>
      <c r="M2332" s="61"/>
    </row>
    <row r="2333" spans="1:52" ht="30" customHeight="1">
      <c r="A2333" s="55" t="s">
        <v>2530</v>
      </c>
      <c r="B2333" s="56"/>
      <c r="C2333" s="56"/>
      <c r="D2333" s="56"/>
      <c r="E2333" s="57"/>
      <c r="F2333" s="58"/>
      <c r="G2333" s="57"/>
      <c r="H2333" s="58"/>
      <c r="I2333" s="57"/>
      <c r="J2333" s="58"/>
      <c r="K2333" s="57"/>
      <c r="L2333" s="58"/>
      <c r="M2333" s="59"/>
      <c r="N2333" s="54" t="s">
        <v>8633</v>
      </c>
    </row>
    <row r="2334" spans="1:52" ht="30" customHeight="1">
      <c r="A2334" s="60" t="s">
        <v>2015</v>
      </c>
      <c r="B2334" s="60" t="s">
        <v>1264</v>
      </c>
      <c r="C2334" s="60" t="s">
        <v>1265</v>
      </c>
      <c r="D2334" s="61">
        <v>3.9E-2</v>
      </c>
      <c r="E2334" s="62"/>
      <c r="F2334" s="63"/>
      <c r="G2334" s="62"/>
      <c r="H2334" s="63"/>
      <c r="I2334" s="62"/>
      <c r="J2334" s="63"/>
      <c r="K2334" s="62"/>
      <c r="L2334" s="63"/>
      <c r="M2334" s="60" t="s">
        <v>2016</v>
      </c>
      <c r="N2334" s="54" t="s">
        <v>8633</v>
      </c>
      <c r="O2334" s="54" t="s">
        <v>9893</v>
      </c>
      <c r="P2334" s="54" t="s">
        <v>56</v>
      </c>
      <c r="Q2334" s="54" t="s">
        <v>56</v>
      </c>
      <c r="R2334" s="54" t="s">
        <v>55</v>
      </c>
      <c r="V2334" s="50">
        <v>1</v>
      </c>
      <c r="AV2334" s="54" t="s">
        <v>47</v>
      </c>
      <c r="AW2334" s="54" t="s">
        <v>10562</v>
      </c>
      <c r="AX2334" s="54" t="s">
        <v>47</v>
      </c>
      <c r="AY2334" s="54" t="s">
        <v>47</v>
      </c>
      <c r="AZ2334" s="54" t="s">
        <v>47</v>
      </c>
    </row>
    <row r="2335" spans="1:52" ht="30" customHeight="1">
      <c r="A2335" s="60" t="s">
        <v>1366</v>
      </c>
      <c r="B2335" s="60" t="s">
        <v>1264</v>
      </c>
      <c r="C2335" s="60" t="s">
        <v>1265</v>
      </c>
      <c r="D2335" s="61">
        <v>8.0000000000000002E-3</v>
      </c>
      <c r="E2335" s="62"/>
      <c r="F2335" s="63"/>
      <c r="G2335" s="62"/>
      <c r="H2335" s="63"/>
      <c r="I2335" s="62"/>
      <c r="J2335" s="63"/>
      <c r="K2335" s="62"/>
      <c r="L2335" s="63"/>
      <c r="M2335" s="60" t="s">
        <v>1415</v>
      </c>
      <c r="N2335" s="54" t="s">
        <v>8633</v>
      </c>
      <c r="O2335" s="54" t="s">
        <v>9071</v>
      </c>
      <c r="P2335" s="54" t="s">
        <v>56</v>
      </c>
      <c r="Q2335" s="54" t="s">
        <v>56</v>
      </c>
      <c r="R2335" s="54" t="s">
        <v>55</v>
      </c>
      <c r="V2335" s="50">
        <v>1</v>
      </c>
      <c r="AV2335" s="54" t="s">
        <v>47</v>
      </c>
      <c r="AW2335" s="54" t="s">
        <v>10563</v>
      </c>
      <c r="AX2335" s="54" t="s">
        <v>47</v>
      </c>
      <c r="AY2335" s="54" t="s">
        <v>47</v>
      </c>
      <c r="AZ2335" s="54" t="s">
        <v>47</v>
      </c>
    </row>
    <row r="2336" spans="1:52" ht="30" customHeight="1">
      <c r="A2336" s="60" t="s">
        <v>2430</v>
      </c>
      <c r="B2336" s="60" t="s">
        <v>1368</v>
      </c>
      <c r="C2336" s="60" t="s">
        <v>352</v>
      </c>
      <c r="D2336" s="61">
        <v>1</v>
      </c>
      <c r="E2336" s="62"/>
      <c r="F2336" s="63"/>
      <c r="G2336" s="62"/>
      <c r="H2336" s="63"/>
      <c r="I2336" s="62"/>
      <c r="J2336" s="63"/>
      <c r="K2336" s="62"/>
      <c r="L2336" s="63"/>
      <c r="M2336" s="60" t="s">
        <v>47</v>
      </c>
      <c r="N2336" s="54" t="s">
        <v>8633</v>
      </c>
      <c r="O2336" s="54" t="s">
        <v>8795</v>
      </c>
      <c r="P2336" s="54" t="s">
        <v>56</v>
      </c>
      <c r="Q2336" s="54" t="s">
        <v>56</v>
      </c>
      <c r="R2336" s="54" t="s">
        <v>56</v>
      </c>
      <c r="S2336" s="50">
        <v>1</v>
      </c>
      <c r="T2336" s="50">
        <v>0</v>
      </c>
      <c r="U2336" s="50">
        <v>0.02</v>
      </c>
      <c r="AV2336" s="54" t="s">
        <v>47</v>
      </c>
      <c r="AW2336" s="54" t="s">
        <v>10564</v>
      </c>
      <c r="AX2336" s="54" t="s">
        <v>47</v>
      </c>
      <c r="AY2336" s="54" t="s">
        <v>47</v>
      </c>
      <c r="AZ2336" s="54" t="s">
        <v>47</v>
      </c>
    </row>
    <row r="2337" spans="1:52" ht="30" customHeight="1">
      <c r="A2337" s="60" t="s">
        <v>2531</v>
      </c>
      <c r="B2337" s="60" t="s">
        <v>2532</v>
      </c>
      <c r="C2337" s="60" t="s">
        <v>1259</v>
      </c>
      <c r="D2337" s="61">
        <v>5.2999999999999999E-2</v>
      </c>
      <c r="E2337" s="62"/>
      <c r="F2337" s="63"/>
      <c r="G2337" s="62"/>
      <c r="H2337" s="63"/>
      <c r="I2337" s="62"/>
      <c r="J2337" s="63"/>
      <c r="K2337" s="62"/>
      <c r="L2337" s="63"/>
      <c r="M2337" s="60" t="s">
        <v>2533</v>
      </c>
      <c r="N2337" s="54" t="s">
        <v>8633</v>
      </c>
      <c r="O2337" s="54" t="s">
        <v>10565</v>
      </c>
      <c r="P2337" s="54" t="s">
        <v>56</v>
      </c>
      <c r="Q2337" s="54" t="s">
        <v>56</v>
      </c>
      <c r="R2337" s="54" t="s">
        <v>55</v>
      </c>
      <c r="AV2337" s="54" t="s">
        <v>47</v>
      </c>
      <c r="AW2337" s="54" t="s">
        <v>10566</v>
      </c>
      <c r="AX2337" s="54" t="s">
        <v>47</v>
      </c>
      <c r="AY2337" s="54" t="s">
        <v>47</v>
      </c>
      <c r="AZ2337" s="54" t="s">
        <v>47</v>
      </c>
    </row>
    <row r="2338" spans="1:52" ht="30" customHeight="1">
      <c r="A2338" s="60" t="s">
        <v>2534</v>
      </c>
      <c r="B2338" s="60" t="s">
        <v>2535</v>
      </c>
      <c r="C2338" s="60" t="s">
        <v>1259</v>
      </c>
      <c r="D2338" s="61">
        <v>0.19</v>
      </c>
      <c r="E2338" s="62"/>
      <c r="F2338" s="63"/>
      <c r="G2338" s="62"/>
      <c r="H2338" s="63"/>
      <c r="I2338" s="62"/>
      <c r="J2338" s="63"/>
      <c r="K2338" s="62"/>
      <c r="L2338" s="63"/>
      <c r="M2338" s="60" t="s">
        <v>2536</v>
      </c>
      <c r="N2338" s="54" t="s">
        <v>8633</v>
      </c>
      <c r="O2338" s="54" t="s">
        <v>10567</v>
      </c>
      <c r="P2338" s="54" t="s">
        <v>56</v>
      </c>
      <c r="Q2338" s="54" t="s">
        <v>56</v>
      </c>
      <c r="R2338" s="54" t="s">
        <v>55</v>
      </c>
      <c r="AV2338" s="54" t="s">
        <v>47</v>
      </c>
      <c r="AW2338" s="54" t="s">
        <v>10568</v>
      </c>
      <c r="AX2338" s="54" t="s">
        <v>47</v>
      </c>
      <c r="AY2338" s="54" t="s">
        <v>47</v>
      </c>
      <c r="AZ2338" s="54" t="s">
        <v>47</v>
      </c>
    </row>
    <row r="2339" spans="1:52" ht="30" customHeight="1">
      <c r="A2339" s="60" t="s">
        <v>2537</v>
      </c>
      <c r="B2339" s="60" t="s">
        <v>2538</v>
      </c>
      <c r="C2339" s="60" t="s">
        <v>1259</v>
      </c>
      <c r="D2339" s="61">
        <v>0.125</v>
      </c>
      <c r="E2339" s="62"/>
      <c r="F2339" s="63"/>
      <c r="G2339" s="62"/>
      <c r="H2339" s="63"/>
      <c r="I2339" s="62"/>
      <c r="J2339" s="63"/>
      <c r="K2339" s="62"/>
      <c r="L2339" s="63"/>
      <c r="M2339" s="60" t="s">
        <v>2539</v>
      </c>
      <c r="N2339" s="54" t="s">
        <v>8633</v>
      </c>
      <c r="O2339" s="54" t="s">
        <v>10569</v>
      </c>
      <c r="P2339" s="54" t="s">
        <v>56</v>
      </c>
      <c r="Q2339" s="54" t="s">
        <v>56</v>
      </c>
      <c r="R2339" s="54" t="s">
        <v>55</v>
      </c>
      <c r="AV2339" s="54" t="s">
        <v>47</v>
      </c>
      <c r="AW2339" s="54" t="s">
        <v>10570</v>
      </c>
      <c r="AX2339" s="54" t="s">
        <v>47</v>
      </c>
      <c r="AY2339" s="54" t="s">
        <v>47</v>
      </c>
      <c r="AZ2339" s="54" t="s">
        <v>47</v>
      </c>
    </row>
    <row r="2340" spans="1:52" ht="30" customHeight="1">
      <c r="A2340" s="60" t="s">
        <v>1267</v>
      </c>
      <c r="B2340" s="60" t="s">
        <v>47</v>
      </c>
      <c r="C2340" s="60" t="s">
        <v>47</v>
      </c>
      <c r="D2340" s="61"/>
      <c r="E2340" s="62"/>
      <c r="F2340" s="63"/>
      <c r="G2340" s="62"/>
      <c r="H2340" s="63"/>
      <c r="I2340" s="62"/>
      <c r="J2340" s="63"/>
      <c r="K2340" s="62"/>
      <c r="L2340" s="63"/>
      <c r="M2340" s="60" t="s">
        <v>47</v>
      </c>
      <c r="N2340" s="54" t="s">
        <v>78</v>
      </c>
      <c r="O2340" s="54" t="s">
        <v>78</v>
      </c>
      <c r="P2340" s="54" t="s">
        <v>47</v>
      </c>
      <c r="Q2340" s="54" t="s">
        <v>47</v>
      </c>
      <c r="R2340" s="54" t="s">
        <v>47</v>
      </c>
      <c r="AV2340" s="54" t="s">
        <v>47</v>
      </c>
      <c r="AW2340" s="54" t="s">
        <v>47</v>
      </c>
      <c r="AX2340" s="54" t="s">
        <v>47</v>
      </c>
      <c r="AY2340" s="54" t="s">
        <v>47</v>
      </c>
      <c r="AZ2340" s="54" t="s">
        <v>47</v>
      </c>
    </row>
    <row r="2341" spans="1:52" ht="30" customHeight="1">
      <c r="A2341" s="61"/>
      <c r="B2341" s="61"/>
      <c r="C2341" s="61"/>
      <c r="D2341" s="61"/>
      <c r="E2341" s="62"/>
      <c r="F2341" s="63"/>
      <c r="G2341" s="62"/>
      <c r="H2341" s="63"/>
      <c r="I2341" s="62"/>
      <c r="J2341" s="63"/>
      <c r="K2341" s="62"/>
      <c r="L2341" s="63"/>
      <c r="M2341" s="61"/>
    </row>
    <row r="2342" spans="1:52" ht="30" customHeight="1">
      <c r="A2342" s="55" t="s">
        <v>2540</v>
      </c>
      <c r="B2342" s="56"/>
      <c r="C2342" s="56"/>
      <c r="D2342" s="56"/>
      <c r="E2342" s="57"/>
      <c r="F2342" s="58"/>
      <c r="G2342" s="57"/>
      <c r="H2342" s="58"/>
      <c r="I2342" s="57"/>
      <c r="J2342" s="58"/>
      <c r="K2342" s="57"/>
      <c r="L2342" s="58"/>
      <c r="M2342" s="59"/>
      <c r="N2342" s="54" t="s">
        <v>8639</v>
      </c>
    </row>
    <row r="2343" spans="1:52" ht="30" customHeight="1">
      <c r="A2343" s="60" t="s">
        <v>2015</v>
      </c>
      <c r="B2343" s="60" t="s">
        <v>1264</v>
      </c>
      <c r="C2343" s="60" t="s">
        <v>1265</v>
      </c>
      <c r="D2343" s="61">
        <v>4.3999999999999997E-2</v>
      </c>
      <c r="E2343" s="62"/>
      <c r="F2343" s="63"/>
      <c r="G2343" s="62"/>
      <c r="H2343" s="63"/>
      <c r="I2343" s="62"/>
      <c r="J2343" s="63"/>
      <c r="K2343" s="62"/>
      <c r="L2343" s="63"/>
      <c r="M2343" s="60" t="s">
        <v>2016</v>
      </c>
      <c r="N2343" s="54" t="s">
        <v>8639</v>
      </c>
      <c r="O2343" s="54" t="s">
        <v>9893</v>
      </c>
      <c r="P2343" s="54" t="s">
        <v>56</v>
      </c>
      <c r="Q2343" s="54" t="s">
        <v>56</v>
      </c>
      <c r="R2343" s="54" t="s">
        <v>55</v>
      </c>
      <c r="V2343" s="50">
        <v>1</v>
      </c>
      <c r="AV2343" s="54" t="s">
        <v>47</v>
      </c>
      <c r="AW2343" s="54" t="s">
        <v>10571</v>
      </c>
      <c r="AX2343" s="54" t="s">
        <v>47</v>
      </c>
      <c r="AY2343" s="54" t="s">
        <v>47</v>
      </c>
      <c r="AZ2343" s="54" t="s">
        <v>47</v>
      </c>
    </row>
    <row r="2344" spans="1:52" ht="30" customHeight="1">
      <c r="A2344" s="60" t="s">
        <v>1366</v>
      </c>
      <c r="B2344" s="60" t="s">
        <v>1264</v>
      </c>
      <c r="C2344" s="60" t="s">
        <v>1265</v>
      </c>
      <c r="D2344" s="61">
        <v>2.3E-2</v>
      </c>
      <c r="E2344" s="62"/>
      <c r="F2344" s="63"/>
      <c r="G2344" s="62"/>
      <c r="H2344" s="63"/>
      <c r="I2344" s="62"/>
      <c r="J2344" s="63"/>
      <c r="K2344" s="62"/>
      <c r="L2344" s="63"/>
      <c r="M2344" s="60" t="s">
        <v>1415</v>
      </c>
      <c r="N2344" s="54" t="s">
        <v>8639</v>
      </c>
      <c r="O2344" s="54" t="s">
        <v>9071</v>
      </c>
      <c r="P2344" s="54" t="s">
        <v>56</v>
      </c>
      <c r="Q2344" s="54" t="s">
        <v>56</v>
      </c>
      <c r="R2344" s="54" t="s">
        <v>55</v>
      </c>
      <c r="V2344" s="50">
        <v>1</v>
      </c>
      <c r="AV2344" s="54" t="s">
        <v>47</v>
      </c>
      <c r="AW2344" s="54" t="s">
        <v>10572</v>
      </c>
      <c r="AX2344" s="54" t="s">
        <v>47</v>
      </c>
      <c r="AY2344" s="54" t="s">
        <v>47</v>
      </c>
      <c r="AZ2344" s="54" t="s">
        <v>47</v>
      </c>
    </row>
    <row r="2345" spans="1:52" ht="30" customHeight="1">
      <c r="A2345" s="60" t="s">
        <v>2430</v>
      </c>
      <c r="B2345" s="60" t="s">
        <v>1368</v>
      </c>
      <c r="C2345" s="60" t="s">
        <v>352</v>
      </c>
      <c r="D2345" s="61">
        <v>1</v>
      </c>
      <c r="E2345" s="62"/>
      <c r="F2345" s="63"/>
      <c r="G2345" s="62"/>
      <c r="H2345" s="63"/>
      <c r="I2345" s="62"/>
      <c r="J2345" s="63"/>
      <c r="K2345" s="62"/>
      <c r="L2345" s="63"/>
      <c r="M2345" s="60" t="s">
        <v>47</v>
      </c>
      <c r="N2345" s="54" t="s">
        <v>8639</v>
      </c>
      <c r="O2345" s="54" t="s">
        <v>8795</v>
      </c>
      <c r="P2345" s="54" t="s">
        <v>56</v>
      </c>
      <c r="Q2345" s="54" t="s">
        <v>56</v>
      </c>
      <c r="R2345" s="54" t="s">
        <v>56</v>
      </c>
      <c r="S2345" s="50">
        <v>1</v>
      </c>
      <c r="T2345" s="50">
        <v>0</v>
      </c>
      <c r="U2345" s="50">
        <v>0.02</v>
      </c>
      <c r="AV2345" s="54" t="s">
        <v>47</v>
      </c>
      <c r="AW2345" s="54" t="s">
        <v>10573</v>
      </c>
      <c r="AX2345" s="54" t="s">
        <v>47</v>
      </c>
      <c r="AY2345" s="54" t="s">
        <v>47</v>
      </c>
      <c r="AZ2345" s="54" t="s">
        <v>47</v>
      </c>
    </row>
    <row r="2346" spans="1:52" ht="30" customHeight="1">
      <c r="A2346" s="60" t="s">
        <v>2531</v>
      </c>
      <c r="B2346" s="60" t="s">
        <v>2532</v>
      </c>
      <c r="C2346" s="60" t="s">
        <v>1259</v>
      </c>
      <c r="D2346" s="61">
        <v>0.53</v>
      </c>
      <c r="E2346" s="62"/>
      <c r="F2346" s="63"/>
      <c r="G2346" s="62"/>
      <c r="H2346" s="63"/>
      <c r="I2346" s="62"/>
      <c r="J2346" s="63"/>
      <c r="K2346" s="62"/>
      <c r="L2346" s="63"/>
      <c r="M2346" s="60" t="s">
        <v>2533</v>
      </c>
      <c r="N2346" s="54" t="s">
        <v>8639</v>
      </c>
      <c r="O2346" s="54" t="s">
        <v>10565</v>
      </c>
      <c r="P2346" s="54" t="s">
        <v>56</v>
      </c>
      <c r="Q2346" s="54" t="s">
        <v>56</v>
      </c>
      <c r="R2346" s="54" t="s">
        <v>55</v>
      </c>
      <c r="AV2346" s="54" t="s">
        <v>47</v>
      </c>
      <c r="AW2346" s="54" t="s">
        <v>10574</v>
      </c>
      <c r="AX2346" s="54" t="s">
        <v>47</v>
      </c>
      <c r="AY2346" s="54" t="s">
        <v>47</v>
      </c>
      <c r="AZ2346" s="54" t="s">
        <v>47</v>
      </c>
    </row>
    <row r="2347" spans="1:52" ht="30" customHeight="1">
      <c r="A2347" s="60" t="s">
        <v>2534</v>
      </c>
      <c r="B2347" s="60" t="s">
        <v>2535</v>
      </c>
      <c r="C2347" s="60" t="s">
        <v>1259</v>
      </c>
      <c r="D2347" s="61">
        <v>1.9</v>
      </c>
      <c r="E2347" s="62"/>
      <c r="F2347" s="63"/>
      <c r="G2347" s="62"/>
      <c r="H2347" s="63"/>
      <c r="I2347" s="62"/>
      <c r="J2347" s="63"/>
      <c r="K2347" s="62"/>
      <c r="L2347" s="63"/>
      <c r="M2347" s="60" t="s">
        <v>2536</v>
      </c>
      <c r="N2347" s="54" t="s">
        <v>8639</v>
      </c>
      <c r="O2347" s="54" t="s">
        <v>10567</v>
      </c>
      <c r="P2347" s="54" t="s">
        <v>56</v>
      </c>
      <c r="Q2347" s="54" t="s">
        <v>56</v>
      </c>
      <c r="R2347" s="54" t="s">
        <v>55</v>
      </c>
      <c r="AV2347" s="54" t="s">
        <v>47</v>
      </c>
      <c r="AW2347" s="54" t="s">
        <v>10575</v>
      </c>
      <c r="AX2347" s="54" t="s">
        <v>47</v>
      </c>
      <c r="AY2347" s="54" t="s">
        <v>47</v>
      </c>
      <c r="AZ2347" s="54" t="s">
        <v>47</v>
      </c>
    </row>
    <row r="2348" spans="1:52" ht="30" customHeight="1">
      <c r="A2348" s="60" t="s">
        <v>2537</v>
      </c>
      <c r="B2348" s="60" t="s">
        <v>2538</v>
      </c>
      <c r="C2348" s="60" t="s">
        <v>1259</v>
      </c>
      <c r="D2348" s="61">
        <v>0.125</v>
      </c>
      <c r="E2348" s="62"/>
      <c r="F2348" s="63"/>
      <c r="G2348" s="62"/>
      <c r="H2348" s="63"/>
      <c r="I2348" s="62"/>
      <c r="J2348" s="63"/>
      <c r="K2348" s="62"/>
      <c r="L2348" s="63"/>
      <c r="M2348" s="60" t="s">
        <v>2539</v>
      </c>
      <c r="N2348" s="54" t="s">
        <v>8639</v>
      </c>
      <c r="O2348" s="54" t="s">
        <v>10569</v>
      </c>
      <c r="P2348" s="54" t="s">
        <v>56</v>
      </c>
      <c r="Q2348" s="54" t="s">
        <v>56</v>
      </c>
      <c r="R2348" s="54" t="s">
        <v>55</v>
      </c>
      <c r="AV2348" s="54" t="s">
        <v>47</v>
      </c>
      <c r="AW2348" s="54" t="s">
        <v>10576</v>
      </c>
      <c r="AX2348" s="54" t="s">
        <v>47</v>
      </c>
      <c r="AY2348" s="54" t="s">
        <v>47</v>
      </c>
      <c r="AZ2348" s="54" t="s">
        <v>47</v>
      </c>
    </row>
    <row r="2349" spans="1:52" ht="30" customHeight="1">
      <c r="A2349" s="60" t="s">
        <v>1267</v>
      </c>
      <c r="B2349" s="60" t="s">
        <v>47</v>
      </c>
      <c r="C2349" s="60" t="s">
        <v>47</v>
      </c>
      <c r="D2349" s="61"/>
      <c r="E2349" s="62"/>
      <c r="F2349" s="63"/>
      <c r="G2349" s="62"/>
      <c r="H2349" s="63"/>
      <c r="I2349" s="62"/>
      <c r="J2349" s="63"/>
      <c r="K2349" s="62"/>
      <c r="L2349" s="63"/>
      <c r="M2349" s="60" t="s">
        <v>47</v>
      </c>
      <c r="N2349" s="54" t="s">
        <v>78</v>
      </c>
      <c r="O2349" s="54" t="s">
        <v>78</v>
      </c>
      <c r="P2349" s="54" t="s">
        <v>47</v>
      </c>
      <c r="Q2349" s="54" t="s">
        <v>47</v>
      </c>
      <c r="R2349" s="54" t="s">
        <v>47</v>
      </c>
      <c r="AV2349" s="54" t="s">
        <v>47</v>
      </c>
      <c r="AW2349" s="54" t="s">
        <v>47</v>
      </c>
      <c r="AX2349" s="54" t="s">
        <v>47</v>
      </c>
      <c r="AY2349" s="54" t="s">
        <v>47</v>
      </c>
      <c r="AZ2349" s="54" t="s">
        <v>47</v>
      </c>
    </row>
    <row r="2350" spans="1:52" ht="30" customHeight="1">
      <c r="A2350" s="61"/>
      <c r="B2350" s="61"/>
      <c r="C2350" s="61"/>
      <c r="D2350" s="61"/>
      <c r="E2350" s="62"/>
      <c r="F2350" s="63"/>
      <c r="G2350" s="62"/>
      <c r="H2350" s="63"/>
      <c r="I2350" s="62"/>
      <c r="J2350" s="63"/>
      <c r="K2350" s="62"/>
      <c r="L2350" s="63"/>
      <c r="M2350" s="61"/>
    </row>
    <row r="2351" spans="1:52" ht="30" customHeight="1">
      <c r="A2351" s="55" t="s">
        <v>2541</v>
      </c>
      <c r="B2351" s="56"/>
      <c r="C2351" s="56"/>
      <c r="D2351" s="56"/>
      <c r="E2351" s="57"/>
      <c r="F2351" s="58"/>
      <c r="G2351" s="57"/>
      <c r="H2351" s="58"/>
      <c r="I2351" s="57"/>
      <c r="J2351" s="58"/>
      <c r="K2351" s="57"/>
      <c r="L2351" s="58"/>
      <c r="M2351" s="59"/>
      <c r="N2351" s="54" t="s">
        <v>8635</v>
      </c>
    </row>
    <row r="2352" spans="1:52" ht="30" customHeight="1">
      <c r="A2352" s="60" t="s">
        <v>2542</v>
      </c>
      <c r="B2352" s="60" t="s">
        <v>2543</v>
      </c>
      <c r="C2352" s="60" t="s">
        <v>1910</v>
      </c>
      <c r="D2352" s="61">
        <v>1</v>
      </c>
      <c r="E2352" s="62"/>
      <c r="F2352" s="63"/>
      <c r="G2352" s="62"/>
      <c r="H2352" s="63"/>
      <c r="I2352" s="62"/>
      <c r="J2352" s="63"/>
      <c r="K2352" s="62"/>
      <c r="L2352" s="63"/>
      <c r="M2352" s="60" t="s">
        <v>2544</v>
      </c>
      <c r="N2352" s="54" t="s">
        <v>8635</v>
      </c>
      <c r="O2352" s="54" t="s">
        <v>10577</v>
      </c>
      <c r="P2352" s="54" t="s">
        <v>56</v>
      </c>
      <c r="Q2352" s="54" t="s">
        <v>56</v>
      </c>
      <c r="R2352" s="54" t="s">
        <v>55</v>
      </c>
      <c r="AV2352" s="54" t="s">
        <v>47</v>
      </c>
      <c r="AW2352" s="54" t="s">
        <v>10578</v>
      </c>
      <c r="AX2352" s="54" t="s">
        <v>47</v>
      </c>
      <c r="AY2352" s="54" t="s">
        <v>47</v>
      </c>
      <c r="AZ2352" s="54" t="s">
        <v>47</v>
      </c>
    </row>
    <row r="2353" spans="1:52" ht="30" customHeight="1">
      <c r="A2353" s="60" t="s">
        <v>2531</v>
      </c>
      <c r="B2353" s="60" t="s">
        <v>2532</v>
      </c>
      <c r="C2353" s="60" t="s">
        <v>1259</v>
      </c>
      <c r="D2353" s="61">
        <v>5.2999999999999999E-2</v>
      </c>
      <c r="E2353" s="62"/>
      <c r="F2353" s="63"/>
      <c r="G2353" s="62"/>
      <c r="H2353" s="63"/>
      <c r="I2353" s="62"/>
      <c r="J2353" s="63"/>
      <c r="K2353" s="62"/>
      <c r="L2353" s="63"/>
      <c r="M2353" s="60" t="s">
        <v>2533</v>
      </c>
      <c r="N2353" s="54" t="s">
        <v>8635</v>
      </c>
      <c r="O2353" s="54" t="s">
        <v>10565</v>
      </c>
      <c r="P2353" s="54" t="s">
        <v>56</v>
      </c>
      <c r="Q2353" s="54" t="s">
        <v>56</v>
      </c>
      <c r="R2353" s="54" t="s">
        <v>55</v>
      </c>
      <c r="AV2353" s="54" t="s">
        <v>47</v>
      </c>
      <c r="AW2353" s="54" t="s">
        <v>10579</v>
      </c>
      <c r="AX2353" s="54" t="s">
        <v>47</v>
      </c>
      <c r="AY2353" s="54" t="s">
        <v>47</v>
      </c>
      <c r="AZ2353" s="54" t="s">
        <v>47</v>
      </c>
    </row>
    <row r="2354" spans="1:52" ht="30" customHeight="1">
      <c r="A2354" s="60" t="s">
        <v>2534</v>
      </c>
      <c r="B2354" s="60" t="s">
        <v>2535</v>
      </c>
      <c r="C2354" s="60" t="s">
        <v>1259</v>
      </c>
      <c r="D2354" s="61">
        <v>0.19</v>
      </c>
      <c r="E2354" s="62"/>
      <c r="F2354" s="63"/>
      <c r="G2354" s="62"/>
      <c r="H2354" s="63"/>
      <c r="I2354" s="62"/>
      <c r="J2354" s="63"/>
      <c r="K2354" s="62"/>
      <c r="L2354" s="63"/>
      <c r="M2354" s="60" t="s">
        <v>2536</v>
      </c>
      <c r="N2354" s="54" t="s">
        <v>8635</v>
      </c>
      <c r="O2354" s="54" t="s">
        <v>10567</v>
      </c>
      <c r="P2354" s="54" t="s">
        <v>56</v>
      </c>
      <c r="Q2354" s="54" t="s">
        <v>56</v>
      </c>
      <c r="R2354" s="54" t="s">
        <v>55</v>
      </c>
      <c r="AV2354" s="54" t="s">
        <v>47</v>
      </c>
      <c r="AW2354" s="54" t="s">
        <v>10580</v>
      </c>
      <c r="AX2354" s="54" t="s">
        <v>47</v>
      </c>
      <c r="AY2354" s="54" t="s">
        <v>47</v>
      </c>
      <c r="AZ2354" s="54" t="s">
        <v>47</v>
      </c>
    </row>
    <row r="2355" spans="1:52" ht="30" customHeight="1">
      <c r="A2355" s="60" t="s">
        <v>2537</v>
      </c>
      <c r="B2355" s="60" t="s">
        <v>2538</v>
      </c>
      <c r="C2355" s="60" t="s">
        <v>1259</v>
      </c>
      <c r="D2355" s="61">
        <v>0.125</v>
      </c>
      <c r="E2355" s="62"/>
      <c r="F2355" s="63"/>
      <c r="G2355" s="62"/>
      <c r="H2355" s="63"/>
      <c r="I2355" s="62"/>
      <c r="J2355" s="63"/>
      <c r="K2355" s="62"/>
      <c r="L2355" s="63"/>
      <c r="M2355" s="60" t="s">
        <v>2539</v>
      </c>
      <c r="N2355" s="54" t="s">
        <v>8635</v>
      </c>
      <c r="O2355" s="54" t="s">
        <v>10569</v>
      </c>
      <c r="P2355" s="54" t="s">
        <v>56</v>
      </c>
      <c r="Q2355" s="54" t="s">
        <v>56</v>
      </c>
      <c r="R2355" s="54" t="s">
        <v>55</v>
      </c>
      <c r="AV2355" s="54" t="s">
        <v>47</v>
      </c>
      <c r="AW2355" s="54" t="s">
        <v>10581</v>
      </c>
      <c r="AX2355" s="54" t="s">
        <v>47</v>
      </c>
      <c r="AY2355" s="54" t="s">
        <v>47</v>
      </c>
      <c r="AZ2355" s="54" t="s">
        <v>47</v>
      </c>
    </row>
    <row r="2356" spans="1:52" ht="30" customHeight="1">
      <c r="A2356" s="60" t="s">
        <v>1267</v>
      </c>
      <c r="B2356" s="60" t="s">
        <v>47</v>
      </c>
      <c r="C2356" s="60" t="s">
        <v>47</v>
      </c>
      <c r="D2356" s="61"/>
      <c r="E2356" s="62"/>
      <c r="F2356" s="63"/>
      <c r="G2356" s="62"/>
      <c r="H2356" s="63"/>
      <c r="I2356" s="62"/>
      <c r="J2356" s="63"/>
      <c r="K2356" s="62"/>
      <c r="L2356" s="63"/>
      <c r="M2356" s="60" t="s">
        <v>47</v>
      </c>
      <c r="N2356" s="54" t="s">
        <v>78</v>
      </c>
      <c r="O2356" s="54" t="s">
        <v>78</v>
      </c>
      <c r="P2356" s="54" t="s">
        <v>47</v>
      </c>
      <c r="Q2356" s="54" t="s">
        <v>47</v>
      </c>
      <c r="R2356" s="54" t="s">
        <v>47</v>
      </c>
      <c r="AV2356" s="54" t="s">
        <v>47</v>
      </c>
      <c r="AW2356" s="54" t="s">
        <v>47</v>
      </c>
      <c r="AX2356" s="54" t="s">
        <v>47</v>
      </c>
      <c r="AY2356" s="54" t="s">
        <v>47</v>
      </c>
      <c r="AZ2356" s="54" t="s">
        <v>47</v>
      </c>
    </row>
    <row r="2357" spans="1:52" ht="30" customHeight="1">
      <c r="A2357" s="61"/>
      <c r="B2357" s="61"/>
      <c r="C2357" s="61"/>
      <c r="D2357" s="61"/>
      <c r="E2357" s="62"/>
      <c r="F2357" s="63"/>
      <c r="G2357" s="62"/>
      <c r="H2357" s="63"/>
      <c r="I2357" s="62"/>
      <c r="J2357" s="63"/>
      <c r="K2357" s="62"/>
      <c r="L2357" s="63"/>
      <c r="M2357" s="61"/>
    </row>
    <row r="2358" spans="1:52" ht="30" customHeight="1">
      <c r="A2358" s="55" t="s">
        <v>2545</v>
      </c>
      <c r="B2358" s="56"/>
      <c r="C2358" s="56"/>
      <c r="D2358" s="56"/>
      <c r="E2358" s="57"/>
      <c r="F2358" s="58"/>
      <c r="G2358" s="57"/>
      <c r="H2358" s="58"/>
      <c r="I2358" s="57"/>
      <c r="J2358" s="58"/>
      <c r="K2358" s="57"/>
      <c r="L2358" s="58"/>
      <c r="M2358" s="59"/>
      <c r="N2358" s="54" t="s">
        <v>8637</v>
      </c>
    </row>
    <row r="2359" spans="1:52" ht="30" customHeight="1">
      <c r="A2359" s="60" t="s">
        <v>2015</v>
      </c>
      <c r="B2359" s="60" t="s">
        <v>1264</v>
      </c>
      <c r="C2359" s="60" t="s">
        <v>1265</v>
      </c>
      <c r="D2359" s="61">
        <v>4.3999999999999997E-2</v>
      </c>
      <c r="E2359" s="62"/>
      <c r="F2359" s="63"/>
      <c r="G2359" s="62"/>
      <c r="H2359" s="63"/>
      <c r="I2359" s="62"/>
      <c r="J2359" s="63"/>
      <c r="K2359" s="62"/>
      <c r="L2359" s="63"/>
      <c r="M2359" s="60" t="s">
        <v>2016</v>
      </c>
      <c r="N2359" s="54" t="s">
        <v>8637</v>
      </c>
      <c r="O2359" s="54" t="s">
        <v>9893</v>
      </c>
      <c r="P2359" s="54" t="s">
        <v>56</v>
      </c>
      <c r="Q2359" s="54" t="s">
        <v>56</v>
      </c>
      <c r="R2359" s="54" t="s">
        <v>55</v>
      </c>
      <c r="V2359" s="50">
        <v>1</v>
      </c>
      <c r="AV2359" s="54" t="s">
        <v>47</v>
      </c>
      <c r="AW2359" s="54" t="s">
        <v>10582</v>
      </c>
      <c r="AX2359" s="54" t="s">
        <v>47</v>
      </c>
      <c r="AY2359" s="54" t="s">
        <v>47</v>
      </c>
      <c r="AZ2359" s="54" t="s">
        <v>47</v>
      </c>
    </row>
    <row r="2360" spans="1:52" ht="30" customHeight="1">
      <c r="A2360" s="60" t="s">
        <v>1366</v>
      </c>
      <c r="B2360" s="60" t="s">
        <v>1264</v>
      </c>
      <c r="C2360" s="60" t="s">
        <v>1265</v>
      </c>
      <c r="D2360" s="61">
        <v>2.3E-2</v>
      </c>
      <c r="E2360" s="62"/>
      <c r="F2360" s="63"/>
      <c r="G2360" s="62"/>
      <c r="H2360" s="63"/>
      <c r="I2360" s="62"/>
      <c r="J2360" s="63"/>
      <c r="K2360" s="62"/>
      <c r="L2360" s="63"/>
      <c r="M2360" s="60" t="s">
        <v>1415</v>
      </c>
      <c r="N2360" s="54" t="s">
        <v>8637</v>
      </c>
      <c r="O2360" s="54" t="s">
        <v>9071</v>
      </c>
      <c r="P2360" s="54" t="s">
        <v>56</v>
      </c>
      <c r="Q2360" s="54" t="s">
        <v>56</v>
      </c>
      <c r="R2360" s="54" t="s">
        <v>55</v>
      </c>
      <c r="V2360" s="50">
        <v>1</v>
      </c>
      <c r="AV2360" s="54" t="s">
        <v>47</v>
      </c>
      <c r="AW2360" s="54" t="s">
        <v>10583</v>
      </c>
      <c r="AX2360" s="54" t="s">
        <v>47</v>
      </c>
      <c r="AY2360" s="54" t="s">
        <v>47</v>
      </c>
      <c r="AZ2360" s="54" t="s">
        <v>47</v>
      </c>
    </row>
    <row r="2361" spans="1:52" ht="30" customHeight="1">
      <c r="A2361" s="60" t="s">
        <v>2430</v>
      </c>
      <c r="B2361" s="60" t="s">
        <v>1368</v>
      </c>
      <c r="C2361" s="60" t="s">
        <v>352</v>
      </c>
      <c r="D2361" s="61">
        <v>1</v>
      </c>
      <c r="E2361" s="62"/>
      <c r="F2361" s="63"/>
      <c r="G2361" s="62"/>
      <c r="H2361" s="63"/>
      <c r="I2361" s="62"/>
      <c r="J2361" s="63"/>
      <c r="K2361" s="62"/>
      <c r="L2361" s="63"/>
      <c r="M2361" s="60" t="s">
        <v>47</v>
      </c>
      <c r="N2361" s="54" t="s">
        <v>8637</v>
      </c>
      <c r="O2361" s="54" t="s">
        <v>8795</v>
      </c>
      <c r="P2361" s="54" t="s">
        <v>56</v>
      </c>
      <c r="Q2361" s="54" t="s">
        <v>56</v>
      </c>
      <c r="R2361" s="54" t="s">
        <v>56</v>
      </c>
      <c r="S2361" s="50">
        <v>1</v>
      </c>
      <c r="T2361" s="50">
        <v>0</v>
      </c>
      <c r="U2361" s="50">
        <v>0.02</v>
      </c>
      <c r="AV2361" s="54" t="s">
        <v>47</v>
      </c>
      <c r="AW2361" s="54" t="s">
        <v>10584</v>
      </c>
      <c r="AX2361" s="54" t="s">
        <v>47</v>
      </c>
      <c r="AY2361" s="54" t="s">
        <v>47</v>
      </c>
      <c r="AZ2361" s="54" t="s">
        <v>47</v>
      </c>
    </row>
    <row r="2362" spans="1:52" ht="30" customHeight="1">
      <c r="A2362" s="60" t="s">
        <v>2531</v>
      </c>
      <c r="B2362" s="60" t="s">
        <v>2532</v>
      </c>
      <c r="C2362" s="60" t="s">
        <v>1259</v>
      </c>
      <c r="D2362" s="61">
        <v>0.53</v>
      </c>
      <c r="E2362" s="62"/>
      <c r="F2362" s="63"/>
      <c r="G2362" s="62"/>
      <c r="H2362" s="63"/>
      <c r="I2362" s="62"/>
      <c r="J2362" s="63"/>
      <c r="K2362" s="62"/>
      <c r="L2362" s="63"/>
      <c r="M2362" s="60" t="s">
        <v>2533</v>
      </c>
      <c r="N2362" s="54" t="s">
        <v>8637</v>
      </c>
      <c r="O2362" s="54" t="s">
        <v>10565</v>
      </c>
      <c r="P2362" s="54" t="s">
        <v>56</v>
      </c>
      <c r="Q2362" s="54" t="s">
        <v>56</v>
      </c>
      <c r="R2362" s="54" t="s">
        <v>55</v>
      </c>
      <c r="AV2362" s="54" t="s">
        <v>47</v>
      </c>
      <c r="AW2362" s="54" t="s">
        <v>10585</v>
      </c>
      <c r="AX2362" s="54" t="s">
        <v>47</v>
      </c>
      <c r="AY2362" s="54" t="s">
        <v>47</v>
      </c>
      <c r="AZ2362" s="54" t="s">
        <v>47</v>
      </c>
    </row>
    <row r="2363" spans="1:52" ht="30" customHeight="1">
      <c r="A2363" s="60" t="s">
        <v>2534</v>
      </c>
      <c r="B2363" s="60" t="s">
        <v>2535</v>
      </c>
      <c r="C2363" s="60" t="s">
        <v>1259</v>
      </c>
      <c r="D2363" s="61">
        <v>1.9</v>
      </c>
      <c r="E2363" s="62"/>
      <c r="F2363" s="63"/>
      <c r="G2363" s="62"/>
      <c r="H2363" s="63"/>
      <c r="I2363" s="62"/>
      <c r="J2363" s="63"/>
      <c r="K2363" s="62"/>
      <c r="L2363" s="63"/>
      <c r="M2363" s="60" t="s">
        <v>2536</v>
      </c>
      <c r="N2363" s="54" t="s">
        <v>8637</v>
      </c>
      <c r="O2363" s="54" t="s">
        <v>10567</v>
      </c>
      <c r="P2363" s="54" t="s">
        <v>56</v>
      </c>
      <c r="Q2363" s="54" t="s">
        <v>56</v>
      </c>
      <c r="R2363" s="54" t="s">
        <v>55</v>
      </c>
      <c r="AV2363" s="54" t="s">
        <v>47</v>
      </c>
      <c r="AW2363" s="54" t="s">
        <v>10586</v>
      </c>
      <c r="AX2363" s="54" t="s">
        <v>47</v>
      </c>
      <c r="AY2363" s="54" t="s">
        <v>47</v>
      </c>
      <c r="AZ2363" s="54" t="s">
        <v>47</v>
      </c>
    </row>
    <row r="2364" spans="1:52" ht="30" customHeight="1">
      <c r="A2364" s="60" t="s">
        <v>2537</v>
      </c>
      <c r="B2364" s="60" t="s">
        <v>2538</v>
      </c>
      <c r="C2364" s="60" t="s">
        <v>1259</v>
      </c>
      <c r="D2364" s="61">
        <v>0.125</v>
      </c>
      <c r="E2364" s="62"/>
      <c r="F2364" s="63"/>
      <c r="G2364" s="62"/>
      <c r="H2364" s="63"/>
      <c r="I2364" s="62"/>
      <c r="J2364" s="63"/>
      <c r="K2364" s="62"/>
      <c r="L2364" s="63"/>
      <c r="M2364" s="60" t="s">
        <v>2539</v>
      </c>
      <c r="N2364" s="54" t="s">
        <v>8637</v>
      </c>
      <c r="O2364" s="54" t="s">
        <v>10569</v>
      </c>
      <c r="P2364" s="54" t="s">
        <v>56</v>
      </c>
      <c r="Q2364" s="54" t="s">
        <v>56</v>
      </c>
      <c r="R2364" s="54" t="s">
        <v>55</v>
      </c>
      <c r="AV2364" s="54" t="s">
        <v>47</v>
      </c>
      <c r="AW2364" s="54" t="s">
        <v>10587</v>
      </c>
      <c r="AX2364" s="54" t="s">
        <v>47</v>
      </c>
      <c r="AY2364" s="54" t="s">
        <v>47</v>
      </c>
      <c r="AZ2364" s="54" t="s">
        <v>47</v>
      </c>
    </row>
    <row r="2365" spans="1:52" ht="30" customHeight="1">
      <c r="A2365" s="60" t="s">
        <v>1267</v>
      </c>
      <c r="B2365" s="60" t="s">
        <v>47</v>
      </c>
      <c r="C2365" s="60" t="s">
        <v>47</v>
      </c>
      <c r="D2365" s="61"/>
      <c r="E2365" s="62"/>
      <c r="F2365" s="63"/>
      <c r="G2365" s="62"/>
      <c r="H2365" s="63"/>
      <c r="I2365" s="62"/>
      <c r="J2365" s="63"/>
      <c r="K2365" s="62"/>
      <c r="L2365" s="63"/>
      <c r="M2365" s="60" t="s">
        <v>47</v>
      </c>
      <c r="N2365" s="54" t="s">
        <v>78</v>
      </c>
      <c r="O2365" s="54" t="s">
        <v>78</v>
      </c>
      <c r="P2365" s="54" t="s">
        <v>47</v>
      </c>
      <c r="Q2365" s="54" t="s">
        <v>47</v>
      </c>
      <c r="R2365" s="54" t="s">
        <v>47</v>
      </c>
      <c r="AV2365" s="54" t="s">
        <v>47</v>
      </c>
      <c r="AW2365" s="54" t="s">
        <v>47</v>
      </c>
      <c r="AX2365" s="54" t="s">
        <v>47</v>
      </c>
      <c r="AY2365" s="54" t="s">
        <v>47</v>
      </c>
      <c r="AZ2365" s="54" t="s">
        <v>47</v>
      </c>
    </row>
    <row r="2366" spans="1:52" ht="30" customHeight="1">
      <c r="A2366" s="61"/>
      <c r="B2366" s="61"/>
      <c r="C2366" s="61"/>
      <c r="D2366" s="61"/>
      <c r="E2366" s="62"/>
      <c r="F2366" s="63"/>
      <c r="G2366" s="62"/>
      <c r="H2366" s="63"/>
      <c r="I2366" s="62"/>
      <c r="J2366" s="63"/>
      <c r="K2366" s="62"/>
      <c r="L2366" s="63"/>
      <c r="M2366" s="61"/>
    </row>
    <row r="2367" spans="1:52" ht="30" customHeight="1">
      <c r="A2367" s="55" t="s">
        <v>2546</v>
      </c>
      <c r="B2367" s="56"/>
      <c r="C2367" s="56"/>
      <c r="D2367" s="56"/>
      <c r="E2367" s="57"/>
      <c r="F2367" s="58"/>
      <c r="G2367" s="57"/>
      <c r="H2367" s="58"/>
      <c r="I2367" s="57"/>
      <c r="J2367" s="58"/>
      <c r="K2367" s="57"/>
      <c r="L2367" s="58"/>
      <c r="M2367" s="59"/>
      <c r="N2367" s="54" t="s">
        <v>8949</v>
      </c>
    </row>
    <row r="2368" spans="1:52" ht="30" customHeight="1">
      <c r="A2368" s="60" t="s">
        <v>2483</v>
      </c>
      <c r="B2368" s="60" t="s">
        <v>2484</v>
      </c>
      <c r="C2368" s="60" t="s">
        <v>71</v>
      </c>
      <c r="D2368" s="61">
        <v>1</v>
      </c>
      <c r="E2368" s="62"/>
      <c r="F2368" s="63"/>
      <c r="G2368" s="62"/>
      <c r="H2368" s="63"/>
      <c r="I2368" s="62"/>
      <c r="J2368" s="63"/>
      <c r="K2368" s="62"/>
      <c r="L2368" s="63"/>
      <c r="M2368" s="60" t="s">
        <v>2485</v>
      </c>
      <c r="N2368" s="54" t="s">
        <v>8949</v>
      </c>
      <c r="O2368" s="54" t="s">
        <v>8953</v>
      </c>
      <c r="P2368" s="54" t="s">
        <v>55</v>
      </c>
      <c r="Q2368" s="54" t="s">
        <v>56</v>
      </c>
      <c r="R2368" s="54" t="s">
        <v>56</v>
      </c>
      <c r="AV2368" s="54" t="s">
        <v>47</v>
      </c>
      <c r="AW2368" s="54" t="s">
        <v>10588</v>
      </c>
      <c r="AX2368" s="54" t="s">
        <v>47</v>
      </c>
      <c r="AY2368" s="54" t="s">
        <v>47</v>
      </c>
      <c r="AZ2368" s="54" t="s">
        <v>47</v>
      </c>
    </row>
    <row r="2369" spans="1:52" ht="30" customHeight="1">
      <c r="A2369" s="60" t="s">
        <v>2440</v>
      </c>
      <c r="B2369" s="60" t="s">
        <v>2460</v>
      </c>
      <c r="C2369" s="60" t="s">
        <v>71</v>
      </c>
      <c r="D2369" s="61">
        <v>1</v>
      </c>
      <c r="E2369" s="62"/>
      <c r="F2369" s="63"/>
      <c r="G2369" s="62"/>
      <c r="H2369" s="63"/>
      <c r="I2369" s="62"/>
      <c r="J2369" s="63"/>
      <c r="K2369" s="62"/>
      <c r="L2369" s="63"/>
      <c r="M2369" s="60" t="s">
        <v>2461</v>
      </c>
      <c r="N2369" s="54" t="s">
        <v>8949</v>
      </c>
      <c r="O2369" s="54" t="s">
        <v>8941</v>
      </c>
      <c r="P2369" s="54" t="s">
        <v>55</v>
      </c>
      <c r="Q2369" s="54" t="s">
        <v>56</v>
      </c>
      <c r="R2369" s="54" t="s">
        <v>56</v>
      </c>
      <c r="AV2369" s="54" t="s">
        <v>47</v>
      </c>
      <c r="AW2369" s="54" t="s">
        <v>10589</v>
      </c>
      <c r="AX2369" s="54" t="s">
        <v>47</v>
      </c>
      <c r="AY2369" s="54" t="s">
        <v>47</v>
      </c>
      <c r="AZ2369" s="54" t="s">
        <v>47</v>
      </c>
    </row>
    <row r="2370" spans="1:52" ht="30" customHeight="1">
      <c r="A2370" s="60" t="s">
        <v>2547</v>
      </c>
      <c r="B2370" s="60" t="s">
        <v>2484</v>
      </c>
      <c r="C2370" s="60" t="s">
        <v>71</v>
      </c>
      <c r="D2370" s="61">
        <v>1</v>
      </c>
      <c r="E2370" s="62"/>
      <c r="F2370" s="63"/>
      <c r="G2370" s="62"/>
      <c r="H2370" s="63"/>
      <c r="I2370" s="62"/>
      <c r="J2370" s="63"/>
      <c r="K2370" s="62"/>
      <c r="L2370" s="63"/>
      <c r="M2370" s="60" t="s">
        <v>2548</v>
      </c>
      <c r="N2370" s="54" t="s">
        <v>8949</v>
      </c>
      <c r="O2370" s="54" t="s">
        <v>8955</v>
      </c>
      <c r="P2370" s="54" t="s">
        <v>55</v>
      </c>
      <c r="Q2370" s="54" t="s">
        <v>56</v>
      </c>
      <c r="R2370" s="54" t="s">
        <v>56</v>
      </c>
      <c r="AV2370" s="54" t="s">
        <v>47</v>
      </c>
      <c r="AW2370" s="54" t="s">
        <v>10590</v>
      </c>
      <c r="AX2370" s="54" t="s">
        <v>47</v>
      </c>
      <c r="AY2370" s="54" t="s">
        <v>47</v>
      </c>
      <c r="AZ2370" s="54" t="s">
        <v>47</v>
      </c>
    </row>
    <row r="2371" spans="1:52" ht="30" customHeight="1">
      <c r="A2371" s="60" t="s">
        <v>1267</v>
      </c>
      <c r="B2371" s="60" t="s">
        <v>47</v>
      </c>
      <c r="C2371" s="60" t="s">
        <v>47</v>
      </c>
      <c r="D2371" s="61"/>
      <c r="E2371" s="62"/>
      <c r="F2371" s="63"/>
      <c r="G2371" s="62"/>
      <c r="H2371" s="63"/>
      <c r="I2371" s="62"/>
      <c r="J2371" s="63"/>
      <c r="K2371" s="62"/>
      <c r="L2371" s="63"/>
      <c r="M2371" s="60" t="s">
        <v>47</v>
      </c>
      <c r="N2371" s="54" t="s">
        <v>78</v>
      </c>
      <c r="O2371" s="54" t="s">
        <v>78</v>
      </c>
      <c r="P2371" s="54" t="s">
        <v>47</v>
      </c>
      <c r="Q2371" s="54" t="s">
        <v>47</v>
      </c>
      <c r="R2371" s="54" t="s">
        <v>47</v>
      </c>
      <c r="AV2371" s="54" t="s">
        <v>47</v>
      </c>
      <c r="AW2371" s="54" t="s">
        <v>47</v>
      </c>
      <c r="AX2371" s="54" t="s">
        <v>47</v>
      </c>
      <c r="AY2371" s="54" t="s">
        <v>47</v>
      </c>
      <c r="AZ2371" s="54" t="s">
        <v>47</v>
      </c>
    </row>
    <row r="2372" spans="1:52" ht="30" customHeight="1">
      <c r="A2372" s="61"/>
      <c r="B2372" s="61"/>
      <c r="C2372" s="61"/>
      <c r="D2372" s="61"/>
      <c r="E2372" s="62"/>
      <c r="F2372" s="63"/>
      <c r="G2372" s="62"/>
      <c r="H2372" s="63"/>
      <c r="I2372" s="62"/>
      <c r="J2372" s="63"/>
      <c r="K2372" s="62"/>
      <c r="L2372" s="63"/>
      <c r="M2372" s="61"/>
    </row>
    <row r="2373" spans="1:52" ht="30" customHeight="1">
      <c r="A2373" s="55" t="s">
        <v>2549</v>
      </c>
      <c r="B2373" s="56"/>
      <c r="C2373" s="56"/>
      <c r="D2373" s="56"/>
      <c r="E2373" s="57"/>
      <c r="F2373" s="58"/>
      <c r="G2373" s="57"/>
      <c r="H2373" s="58"/>
      <c r="I2373" s="57"/>
      <c r="J2373" s="58"/>
      <c r="K2373" s="57"/>
      <c r="L2373" s="58"/>
      <c r="M2373" s="59"/>
      <c r="N2373" s="54" t="s">
        <v>8950</v>
      </c>
    </row>
    <row r="2374" spans="1:52" ht="30" customHeight="1">
      <c r="A2374" s="60" t="s">
        <v>2015</v>
      </c>
      <c r="B2374" s="60" t="s">
        <v>1264</v>
      </c>
      <c r="C2374" s="60" t="s">
        <v>1265</v>
      </c>
      <c r="D2374" s="61">
        <v>3.1E-2</v>
      </c>
      <c r="E2374" s="62"/>
      <c r="F2374" s="63"/>
      <c r="G2374" s="62"/>
      <c r="H2374" s="63"/>
      <c r="I2374" s="62"/>
      <c r="J2374" s="63"/>
      <c r="K2374" s="62"/>
      <c r="L2374" s="63"/>
      <c r="M2374" s="60" t="s">
        <v>2016</v>
      </c>
      <c r="N2374" s="54" t="s">
        <v>8950</v>
      </c>
      <c r="O2374" s="54" t="s">
        <v>9893</v>
      </c>
      <c r="P2374" s="54" t="s">
        <v>56</v>
      </c>
      <c r="Q2374" s="54" t="s">
        <v>56</v>
      </c>
      <c r="R2374" s="54" t="s">
        <v>55</v>
      </c>
      <c r="V2374" s="50">
        <v>1</v>
      </c>
      <c r="AV2374" s="54" t="s">
        <v>47</v>
      </c>
      <c r="AW2374" s="54" t="s">
        <v>10591</v>
      </c>
      <c r="AX2374" s="54" t="s">
        <v>47</v>
      </c>
      <c r="AY2374" s="54" t="s">
        <v>47</v>
      </c>
      <c r="AZ2374" s="54" t="s">
        <v>47</v>
      </c>
    </row>
    <row r="2375" spans="1:52" ht="30" customHeight="1">
      <c r="A2375" s="60" t="s">
        <v>1366</v>
      </c>
      <c r="B2375" s="60" t="s">
        <v>1264</v>
      </c>
      <c r="C2375" s="60" t="s">
        <v>1265</v>
      </c>
      <c r="D2375" s="61">
        <v>7.0000000000000001E-3</v>
      </c>
      <c r="E2375" s="62"/>
      <c r="F2375" s="63"/>
      <c r="G2375" s="62"/>
      <c r="H2375" s="63"/>
      <c r="I2375" s="62"/>
      <c r="J2375" s="63"/>
      <c r="K2375" s="62"/>
      <c r="L2375" s="63"/>
      <c r="M2375" s="60" t="s">
        <v>1415</v>
      </c>
      <c r="N2375" s="54" t="s">
        <v>8950</v>
      </c>
      <c r="O2375" s="54" t="s">
        <v>9071</v>
      </c>
      <c r="P2375" s="54" t="s">
        <v>56</v>
      </c>
      <c r="Q2375" s="54" t="s">
        <v>56</v>
      </c>
      <c r="R2375" s="54" t="s">
        <v>55</v>
      </c>
      <c r="V2375" s="50">
        <v>1</v>
      </c>
      <c r="AV2375" s="54" t="s">
        <v>47</v>
      </c>
      <c r="AW2375" s="54" t="s">
        <v>10592</v>
      </c>
      <c r="AX2375" s="54" t="s">
        <v>47</v>
      </c>
      <c r="AY2375" s="54" t="s">
        <v>47</v>
      </c>
      <c r="AZ2375" s="54" t="s">
        <v>47</v>
      </c>
    </row>
    <row r="2376" spans="1:52" ht="30" customHeight="1">
      <c r="A2376" s="60" t="s">
        <v>2430</v>
      </c>
      <c r="B2376" s="60" t="s">
        <v>1631</v>
      </c>
      <c r="C2376" s="60" t="s">
        <v>352</v>
      </c>
      <c r="D2376" s="61">
        <v>1</v>
      </c>
      <c r="E2376" s="62"/>
      <c r="F2376" s="63"/>
      <c r="G2376" s="62"/>
      <c r="H2376" s="63"/>
      <c r="I2376" s="62"/>
      <c r="J2376" s="63"/>
      <c r="K2376" s="62"/>
      <c r="L2376" s="63"/>
      <c r="M2376" s="60" t="s">
        <v>47</v>
      </c>
      <c r="N2376" s="54" t="s">
        <v>8950</v>
      </c>
      <c r="O2376" s="54" t="s">
        <v>8795</v>
      </c>
      <c r="P2376" s="54" t="s">
        <v>56</v>
      </c>
      <c r="Q2376" s="54" t="s">
        <v>56</v>
      </c>
      <c r="R2376" s="54" t="s">
        <v>56</v>
      </c>
      <c r="S2376" s="50">
        <v>1</v>
      </c>
      <c r="T2376" s="50">
        <v>0</v>
      </c>
      <c r="U2376" s="50">
        <v>0.03</v>
      </c>
      <c r="AV2376" s="54" t="s">
        <v>47</v>
      </c>
      <c r="AW2376" s="54" t="s">
        <v>10593</v>
      </c>
      <c r="AX2376" s="54" t="s">
        <v>47</v>
      </c>
      <c r="AY2376" s="54" t="s">
        <v>47</v>
      </c>
      <c r="AZ2376" s="54" t="s">
        <v>47</v>
      </c>
    </row>
    <row r="2377" spans="1:52" ht="30" customHeight="1">
      <c r="A2377" s="60" t="s">
        <v>1267</v>
      </c>
      <c r="B2377" s="60" t="s">
        <v>47</v>
      </c>
      <c r="C2377" s="60" t="s">
        <v>47</v>
      </c>
      <c r="D2377" s="61"/>
      <c r="E2377" s="62"/>
      <c r="F2377" s="63"/>
      <c r="G2377" s="62"/>
      <c r="H2377" s="63"/>
      <c r="I2377" s="62"/>
      <c r="J2377" s="63"/>
      <c r="K2377" s="62"/>
      <c r="L2377" s="63"/>
      <c r="M2377" s="60" t="s">
        <v>47</v>
      </c>
      <c r="N2377" s="54" t="s">
        <v>78</v>
      </c>
      <c r="O2377" s="54" t="s">
        <v>78</v>
      </c>
      <c r="P2377" s="54" t="s">
        <v>47</v>
      </c>
      <c r="Q2377" s="54" t="s">
        <v>47</v>
      </c>
      <c r="R2377" s="54" t="s">
        <v>47</v>
      </c>
      <c r="AV2377" s="54" t="s">
        <v>47</v>
      </c>
      <c r="AW2377" s="54" t="s">
        <v>47</v>
      </c>
      <c r="AX2377" s="54" t="s">
        <v>47</v>
      </c>
      <c r="AY2377" s="54" t="s">
        <v>47</v>
      </c>
      <c r="AZ2377" s="54" t="s">
        <v>47</v>
      </c>
    </row>
    <row r="2378" spans="1:52" ht="30" customHeight="1">
      <c r="A2378" s="61"/>
      <c r="B2378" s="61"/>
      <c r="C2378" s="61"/>
      <c r="D2378" s="61"/>
      <c r="E2378" s="62"/>
      <c r="F2378" s="63"/>
      <c r="G2378" s="62"/>
      <c r="H2378" s="63"/>
      <c r="I2378" s="62"/>
      <c r="J2378" s="63"/>
      <c r="K2378" s="62"/>
      <c r="L2378" s="63"/>
      <c r="M2378" s="61"/>
    </row>
    <row r="2379" spans="1:52" ht="30" customHeight="1">
      <c r="A2379" s="55" t="s">
        <v>2553</v>
      </c>
      <c r="B2379" s="56"/>
      <c r="C2379" s="56"/>
      <c r="D2379" s="56"/>
      <c r="E2379" s="57"/>
      <c r="F2379" s="58"/>
      <c r="G2379" s="57"/>
      <c r="H2379" s="58"/>
      <c r="I2379" s="57"/>
      <c r="J2379" s="58"/>
      <c r="K2379" s="57"/>
      <c r="L2379" s="58"/>
      <c r="M2379" s="59"/>
      <c r="N2379" s="54" t="s">
        <v>8951</v>
      </c>
    </row>
    <row r="2380" spans="1:52" ht="30" customHeight="1">
      <c r="A2380" s="60" t="s">
        <v>2505</v>
      </c>
      <c r="B2380" s="60" t="s">
        <v>2557</v>
      </c>
      <c r="C2380" s="60" t="s">
        <v>1259</v>
      </c>
      <c r="D2380" s="61">
        <v>0.22</v>
      </c>
      <c r="E2380" s="62"/>
      <c r="F2380" s="63"/>
      <c r="G2380" s="62"/>
      <c r="H2380" s="63"/>
      <c r="I2380" s="62"/>
      <c r="J2380" s="63"/>
      <c r="K2380" s="62"/>
      <c r="L2380" s="63"/>
      <c r="M2380" s="60" t="s">
        <v>2558</v>
      </c>
      <c r="N2380" s="54" t="s">
        <v>8951</v>
      </c>
      <c r="O2380" s="54" t="s">
        <v>10594</v>
      </c>
      <c r="P2380" s="54" t="s">
        <v>56</v>
      </c>
      <c r="Q2380" s="54" t="s">
        <v>56</v>
      </c>
      <c r="R2380" s="54" t="s">
        <v>55</v>
      </c>
      <c r="AV2380" s="54" t="s">
        <v>47</v>
      </c>
      <c r="AW2380" s="54" t="s">
        <v>10595</v>
      </c>
      <c r="AX2380" s="54" t="s">
        <v>47</v>
      </c>
      <c r="AY2380" s="54" t="s">
        <v>47</v>
      </c>
      <c r="AZ2380" s="54" t="s">
        <v>47</v>
      </c>
    </row>
    <row r="2381" spans="1:52" ht="30" customHeight="1">
      <c r="A2381" s="60" t="s">
        <v>2435</v>
      </c>
      <c r="B2381" s="60" t="s">
        <v>2455</v>
      </c>
      <c r="C2381" s="60" t="s">
        <v>1259</v>
      </c>
      <c r="D2381" s="61">
        <v>0.05</v>
      </c>
      <c r="E2381" s="62"/>
      <c r="F2381" s="63"/>
      <c r="G2381" s="62"/>
      <c r="H2381" s="63"/>
      <c r="I2381" s="62"/>
      <c r="J2381" s="63"/>
      <c r="K2381" s="62"/>
      <c r="L2381" s="63"/>
      <c r="M2381" s="60" t="s">
        <v>2456</v>
      </c>
      <c r="N2381" s="54" t="s">
        <v>8951</v>
      </c>
      <c r="O2381" s="54" t="s">
        <v>10504</v>
      </c>
      <c r="P2381" s="54" t="s">
        <v>56</v>
      </c>
      <c r="Q2381" s="54" t="s">
        <v>56</v>
      </c>
      <c r="R2381" s="54" t="s">
        <v>55</v>
      </c>
      <c r="AV2381" s="54" t="s">
        <v>47</v>
      </c>
      <c r="AW2381" s="54" t="s">
        <v>10596</v>
      </c>
      <c r="AX2381" s="54" t="s">
        <v>47</v>
      </c>
      <c r="AY2381" s="54" t="s">
        <v>47</v>
      </c>
      <c r="AZ2381" s="54" t="s">
        <v>47</v>
      </c>
    </row>
    <row r="2382" spans="1:52" ht="30" customHeight="1">
      <c r="A2382" s="60" t="s">
        <v>2476</v>
      </c>
      <c r="B2382" s="60" t="s">
        <v>2559</v>
      </c>
      <c r="C2382" s="60" t="s">
        <v>1410</v>
      </c>
      <c r="D2382" s="61">
        <v>0.06</v>
      </c>
      <c r="E2382" s="62"/>
      <c r="F2382" s="63"/>
      <c r="G2382" s="62"/>
      <c r="H2382" s="63"/>
      <c r="I2382" s="62"/>
      <c r="J2382" s="63"/>
      <c r="K2382" s="62"/>
      <c r="L2382" s="63"/>
      <c r="M2382" s="60" t="s">
        <v>2560</v>
      </c>
      <c r="N2382" s="54" t="s">
        <v>8951</v>
      </c>
      <c r="O2382" s="54" t="s">
        <v>10597</v>
      </c>
      <c r="P2382" s="54" t="s">
        <v>56</v>
      </c>
      <c r="Q2382" s="54" t="s">
        <v>56</v>
      </c>
      <c r="R2382" s="54" t="s">
        <v>55</v>
      </c>
      <c r="AV2382" s="54" t="s">
        <v>47</v>
      </c>
      <c r="AW2382" s="54" t="s">
        <v>10598</v>
      </c>
      <c r="AX2382" s="54" t="s">
        <v>47</v>
      </c>
      <c r="AY2382" s="54" t="s">
        <v>47</v>
      </c>
      <c r="AZ2382" s="54" t="s">
        <v>47</v>
      </c>
    </row>
    <row r="2383" spans="1:52" ht="30" customHeight="1">
      <c r="A2383" s="60" t="s">
        <v>2479</v>
      </c>
      <c r="B2383" s="60" t="s">
        <v>2480</v>
      </c>
      <c r="C2383" s="60" t="s">
        <v>1438</v>
      </c>
      <c r="D2383" s="61">
        <v>0.5</v>
      </c>
      <c r="E2383" s="62"/>
      <c r="F2383" s="63"/>
      <c r="G2383" s="62"/>
      <c r="H2383" s="63"/>
      <c r="I2383" s="62"/>
      <c r="J2383" s="63"/>
      <c r="K2383" s="62"/>
      <c r="L2383" s="63"/>
      <c r="M2383" s="60" t="s">
        <v>2481</v>
      </c>
      <c r="N2383" s="54" t="s">
        <v>8951</v>
      </c>
      <c r="O2383" s="54" t="s">
        <v>10523</v>
      </c>
      <c r="P2383" s="54" t="s">
        <v>56</v>
      </c>
      <c r="Q2383" s="54" t="s">
        <v>56</v>
      </c>
      <c r="R2383" s="54" t="s">
        <v>55</v>
      </c>
      <c r="AV2383" s="54" t="s">
        <v>47</v>
      </c>
      <c r="AW2383" s="54" t="s">
        <v>10599</v>
      </c>
      <c r="AX2383" s="54" t="s">
        <v>47</v>
      </c>
      <c r="AY2383" s="54" t="s">
        <v>47</v>
      </c>
      <c r="AZ2383" s="54" t="s">
        <v>47</v>
      </c>
    </row>
    <row r="2384" spans="1:52" ht="30" customHeight="1">
      <c r="A2384" s="60" t="s">
        <v>1267</v>
      </c>
      <c r="B2384" s="60" t="s">
        <v>47</v>
      </c>
      <c r="C2384" s="60" t="s">
        <v>47</v>
      </c>
      <c r="D2384" s="61"/>
      <c r="E2384" s="62"/>
      <c r="F2384" s="63"/>
      <c r="G2384" s="62"/>
      <c r="H2384" s="63"/>
      <c r="I2384" s="62"/>
      <c r="J2384" s="63"/>
      <c r="K2384" s="62"/>
      <c r="L2384" s="63"/>
      <c r="M2384" s="60" t="s">
        <v>47</v>
      </c>
      <c r="N2384" s="54" t="s">
        <v>78</v>
      </c>
      <c r="O2384" s="54" t="s">
        <v>78</v>
      </c>
      <c r="P2384" s="54" t="s">
        <v>47</v>
      </c>
      <c r="Q2384" s="54" t="s">
        <v>47</v>
      </c>
      <c r="R2384" s="54" t="s">
        <v>47</v>
      </c>
      <c r="AV2384" s="54" t="s">
        <v>47</v>
      </c>
      <c r="AW2384" s="54" t="s">
        <v>47</v>
      </c>
      <c r="AX2384" s="54" t="s">
        <v>47</v>
      </c>
      <c r="AY2384" s="54" t="s">
        <v>47</v>
      </c>
      <c r="AZ2384" s="54" t="s">
        <v>47</v>
      </c>
    </row>
    <row r="2385" spans="1:52" ht="30" customHeight="1">
      <c r="A2385" s="61"/>
      <c r="B2385" s="61"/>
      <c r="C2385" s="61"/>
      <c r="D2385" s="61"/>
      <c r="E2385" s="62"/>
      <c r="F2385" s="63"/>
      <c r="G2385" s="62"/>
      <c r="H2385" s="63"/>
      <c r="I2385" s="62"/>
      <c r="J2385" s="63"/>
      <c r="K2385" s="62"/>
      <c r="L2385" s="63"/>
      <c r="M2385" s="61"/>
    </row>
    <row r="2386" spans="1:52" ht="30" customHeight="1">
      <c r="A2386" s="55" t="s">
        <v>2561</v>
      </c>
      <c r="B2386" s="56"/>
      <c r="C2386" s="56"/>
      <c r="D2386" s="56"/>
      <c r="E2386" s="57"/>
      <c r="F2386" s="58"/>
      <c r="G2386" s="57"/>
      <c r="H2386" s="58"/>
      <c r="I2386" s="57"/>
      <c r="J2386" s="58"/>
      <c r="K2386" s="57"/>
      <c r="L2386" s="58"/>
      <c r="M2386" s="59"/>
      <c r="N2386" s="54" t="s">
        <v>8952</v>
      </c>
    </row>
    <row r="2387" spans="1:52" ht="30" customHeight="1">
      <c r="A2387" s="60" t="s">
        <v>2562</v>
      </c>
      <c r="B2387" s="60" t="s">
        <v>2562</v>
      </c>
      <c r="C2387" s="60" t="s">
        <v>1259</v>
      </c>
      <c r="D2387" s="61">
        <v>0.22</v>
      </c>
      <c r="E2387" s="62"/>
      <c r="F2387" s="63"/>
      <c r="G2387" s="62"/>
      <c r="H2387" s="63"/>
      <c r="I2387" s="62"/>
      <c r="J2387" s="63"/>
      <c r="K2387" s="62"/>
      <c r="L2387" s="63"/>
      <c r="M2387" s="60" t="s">
        <v>2563</v>
      </c>
      <c r="N2387" s="54" t="s">
        <v>8952</v>
      </c>
      <c r="O2387" s="54" t="s">
        <v>10600</v>
      </c>
      <c r="P2387" s="54" t="s">
        <v>56</v>
      </c>
      <c r="Q2387" s="54" t="s">
        <v>56</v>
      </c>
      <c r="R2387" s="54" t="s">
        <v>55</v>
      </c>
      <c r="AV2387" s="54" t="s">
        <v>47</v>
      </c>
      <c r="AW2387" s="54" t="s">
        <v>10601</v>
      </c>
      <c r="AX2387" s="54" t="s">
        <v>47</v>
      </c>
      <c r="AY2387" s="54" t="s">
        <v>47</v>
      </c>
      <c r="AZ2387" s="54" t="s">
        <v>47</v>
      </c>
    </row>
    <row r="2388" spans="1:52" ht="30" customHeight="1">
      <c r="A2388" s="60" t="s">
        <v>2435</v>
      </c>
      <c r="B2388" s="60" t="s">
        <v>2455</v>
      </c>
      <c r="C2388" s="60" t="s">
        <v>1259</v>
      </c>
      <c r="D2388" s="61">
        <v>0.05</v>
      </c>
      <c r="E2388" s="62"/>
      <c r="F2388" s="63"/>
      <c r="G2388" s="62"/>
      <c r="H2388" s="63"/>
      <c r="I2388" s="62"/>
      <c r="J2388" s="63"/>
      <c r="K2388" s="62"/>
      <c r="L2388" s="63"/>
      <c r="M2388" s="60" t="s">
        <v>2456</v>
      </c>
      <c r="N2388" s="54" t="s">
        <v>8952</v>
      </c>
      <c r="O2388" s="54" t="s">
        <v>10504</v>
      </c>
      <c r="P2388" s="54" t="s">
        <v>56</v>
      </c>
      <c r="Q2388" s="54" t="s">
        <v>56</v>
      </c>
      <c r="R2388" s="54" t="s">
        <v>55</v>
      </c>
      <c r="AV2388" s="54" t="s">
        <v>47</v>
      </c>
      <c r="AW2388" s="54" t="s">
        <v>10602</v>
      </c>
      <c r="AX2388" s="54" t="s">
        <v>47</v>
      </c>
      <c r="AY2388" s="54" t="s">
        <v>47</v>
      </c>
      <c r="AZ2388" s="54" t="s">
        <v>47</v>
      </c>
    </row>
    <row r="2389" spans="1:52" ht="30" customHeight="1">
      <c r="A2389" s="60" t="s">
        <v>2476</v>
      </c>
      <c r="B2389" s="60" t="s">
        <v>2559</v>
      </c>
      <c r="C2389" s="60" t="s">
        <v>1410</v>
      </c>
      <c r="D2389" s="61">
        <v>0.06</v>
      </c>
      <c r="E2389" s="62"/>
      <c r="F2389" s="63"/>
      <c r="G2389" s="62"/>
      <c r="H2389" s="63"/>
      <c r="I2389" s="62"/>
      <c r="J2389" s="63"/>
      <c r="K2389" s="62"/>
      <c r="L2389" s="63"/>
      <c r="M2389" s="60" t="s">
        <v>2560</v>
      </c>
      <c r="N2389" s="54" t="s">
        <v>8952</v>
      </c>
      <c r="O2389" s="54" t="s">
        <v>10597</v>
      </c>
      <c r="P2389" s="54" t="s">
        <v>56</v>
      </c>
      <c r="Q2389" s="54" t="s">
        <v>56</v>
      </c>
      <c r="R2389" s="54" t="s">
        <v>55</v>
      </c>
      <c r="AV2389" s="54" t="s">
        <v>47</v>
      </c>
      <c r="AW2389" s="54" t="s">
        <v>10603</v>
      </c>
      <c r="AX2389" s="54" t="s">
        <v>47</v>
      </c>
      <c r="AY2389" s="54" t="s">
        <v>47</v>
      </c>
      <c r="AZ2389" s="54" t="s">
        <v>47</v>
      </c>
    </row>
    <row r="2390" spans="1:52" ht="30" customHeight="1">
      <c r="A2390" s="60" t="s">
        <v>2479</v>
      </c>
      <c r="B2390" s="60" t="s">
        <v>2480</v>
      </c>
      <c r="C2390" s="60" t="s">
        <v>1438</v>
      </c>
      <c r="D2390" s="61">
        <v>0.5</v>
      </c>
      <c r="E2390" s="62"/>
      <c r="F2390" s="63"/>
      <c r="G2390" s="62"/>
      <c r="H2390" s="63"/>
      <c r="I2390" s="62"/>
      <c r="J2390" s="63"/>
      <c r="K2390" s="62"/>
      <c r="L2390" s="63"/>
      <c r="M2390" s="60" t="s">
        <v>2481</v>
      </c>
      <c r="N2390" s="54" t="s">
        <v>8952</v>
      </c>
      <c r="O2390" s="54" t="s">
        <v>10523</v>
      </c>
      <c r="P2390" s="54" t="s">
        <v>56</v>
      </c>
      <c r="Q2390" s="54" t="s">
        <v>56</v>
      </c>
      <c r="R2390" s="54" t="s">
        <v>55</v>
      </c>
      <c r="AV2390" s="54" t="s">
        <v>47</v>
      </c>
      <c r="AW2390" s="54" t="s">
        <v>10604</v>
      </c>
      <c r="AX2390" s="54" t="s">
        <v>47</v>
      </c>
      <c r="AY2390" s="54" t="s">
        <v>47</v>
      </c>
      <c r="AZ2390" s="54" t="s">
        <v>47</v>
      </c>
    </row>
    <row r="2391" spans="1:52" ht="30" customHeight="1">
      <c r="A2391" s="60" t="s">
        <v>1267</v>
      </c>
      <c r="B2391" s="60" t="s">
        <v>47</v>
      </c>
      <c r="C2391" s="60" t="s">
        <v>47</v>
      </c>
      <c r="D2391" s="61"/>
      <c r="E2391" s="62"/>
      <c r="F2391" s="63"/>
      <c r="G2391" s="62"/>
      <c r="H2391" s="63"/>
      <c r="I2391" s="62"/>
      <c r="J2391" s="63"/>
      <c r="K2391" s="62"/>
      <c r="L2391" s="63"/>
      <c r="M2391" s="60" t="s">
        <v>47</v>
      </c>
      <c r="N2391" s="54" t="s">
        <v>78</v>
      </c>
      <c r="O2391" s="54" t="s">
        <v>78</v>
      </c>
      <c r="P2391" s="54" t="s">
        <v>47</v>
      </c>
      <c r="Q2391" s="54" t="s">
        <v>47</v>
      </c>
      <c r="R2391" s="54" t="s">
        <v>47</v>
      </c>
      <c r="AV2391" s="54" t="s">
        <v>47</v>
      </c>
      <c r="AW2391" s="54" t="s">
        <v>47</v>
      </c>
      <c r="AX2391" s="54" t="s">
        <v>47</v>
      </c>
      <c r="AY2391" s="54" t="s">
        <v>47</v>
      </c>
      <c r="AZ2391" s="54" t="s">
        <v>47</v>
      </c>
    </row>
    <row r="2392" spans="1:52" ht="30" customHeight="1">
      <c r="A2392" s="61"/>
      <c r="B2392" s="61"/>
      <c r="C2392" s="61"/>
      <c r="D2392" s="61"/>
      <c r="E2392" s="62"/>
      <c r="F2392" s="63"/>
      <c r="G2392" s="62"/>
      <c r="H2392" s="63"/>
      <c r="I2392" s="62"/>
      <c r="J2392" s="63"/>
      <c r="K2392" s="62"/>
      <c r="L2392" s="63"/>
      <c r="M2392" s="61"/>
    </row>
    <row r="2393" spans="1:52" ht="30" customHeight="1">
      <c r="A2393" s="55" t="s">
        <v>2564</v>
      </c>
      <c r="B2393" s="56"/>
      <c r="C2393" s="56"/>
      <c r="D2393" s="56"/>
      <c r="E2393" s="57"/>
      <c r="F2393" s="58"/>
      <c r="G2393" s="57"/>
      <c r="H2393" s="58"/>
      <c r="I2393" s="57"/>
      <c r="J2393" s="58"/>
      <c r="K2393" s="57"/>
      <c r="L2393" s="58"/>
      <c r="M2393" s="59"/>
      <c r="N2393" s="54" t="s">
        <v>8629</v>
      </c>
    </row>
    <row r="2394" spans="1:52" ht="30" customHeight="1">
      <c r="A2394" s="60" t="s">
        <v>2483</v>
      </c>
      <c r="B2394" s="60" t="s">
        <v>2484</v>
      </c>
      <c r="C2394" s="60" t="s">
        <v>71</v>
      </c>
      <c r="D2394" s="61">
        <v>1</v>
      </c>
      <c r="E2394" s="62"/>
      <c r="F2394" s="63"/>
      <c r="G2394" s="62"/>
      <c r="H2394" s="63"/>
      <c r="I2394" s="62"/>
      <c r="J2394" s="63"/>
      <c r="K2394" s="62"/>
      <c r="L2394" s="63"/>
      <c r="M2394" s="60" t="s">
        <v>2485</v>
      </c>
      <c r="N2394" s="54" t="s">
        <v>8629</v>
      </c>
      <c r="O2394" s="54" t="s">
        <v>8953</v>
      </c>
      <c r="P2394" s="54" t="s">
        <v>55</v>
      </c>
      <c r="Q2394" s="54" t="s">
        <v>56</v>
      </c>
      <c r="R2394" s="54" t="s">
        <v>56</v>
      </c>
      <c r="AV2394" s="54" t="s">
        <v>47</v>
      </c>
      <c r="AW2394" s="54" t="s">
        <v>10605</v>
      </c>
      <c r="AX2394" s="54" t="s">
        <v>47</v>
      </c>
      <c r="AY2394" s="54" t="s">
        <v>47</v>
      </c>
      <c r="AZ2394" s="54" t="s">
        <v>47</v>
      </c>
    </row>
    <row r="2395" spans="1:52" ht="30" customHeight="1">
      <c r="A2395" s="60" t="s">
        <v>2486</v>
      </c>
      <c r="B2395" s="60" t="s">
        <v>2487</v>
      </c>
      <c r="C2395" s="60" t="s">
        <v>71</v>
      </c>
      <c r="D2395" s="61">
        <v>1</v>
      </c>
      <c r="E2395" s="62"/>
      <c r="F2395" s="63"/>
      <c r="G2395" s="62"/>
      <c r="H2395" s="63"/>
      <c r="I2395" s="62"/>
      <c r="J2395" s="63"/>
      <c r="K2395" s="62"/>
      <c r="L2395" s="63"/>
      <c r="M2395" s="60" t="s">
        <v>2488</v>
      </c>
      <c r="N2395" s="54" t="s">
        <v>8629</v>
      </c>
      <c r="O2395" s="54" t="s">
        <v>8954</v>
      </c>
      <c r="P2395" s="54" t="s">
        <v>55</v>
      </c>
      <c r="Q2395" s="54" t="s">
        <v>56</v>
      </c>
      <c r="R2395" s="54" t="s">
        <v>56</v>
      </c>
      <c r="AV2395" s="54" t="s">
        <v>47</v>
      </c>
      <c r="AW2395" s="54" t="s">
        <v>10606</v>
      </c>
      <c r="AX2395" s="54" t="s">
        <v>47</v>
      </c>
      <c r="AY2395" s="54" t="s">
        <v>47</v>
      </c>
      <c r="AZ2395" s="54" t="s">
        <v>47</v>
      </c>
    </row>
    <row r="2396" spans="1:52" ht="30" customHeight="1">
      <c r="A2396" s="60" t="s">
        <v>2550</v>
      </c>
      <c r="B2396" s="60" t="s">
        <v>2551</v>
      </c>
      <c r="C2396" s="60" t="s">
        <v>71</v>
      </c>
      <c r="D2396" s="61">
        <v>1</v>
      </c>
      <c r="E2396" s="62"/>
      <c r="F2396" s="63"/>
      <c r="G2396" s="62"/>
      <c r="H2396" s="63"/>
      <c r="I2396" s="62"/>
      <c r="J2396" s="63"/>
      <c r="K2396" s="62"/>
      <c r="L2396" s="63"/>
      <c r="M2396" s="60" t="s">
        <v>2552</v>
      </c>
      <c r="N2396" s="54" t="s">
        <v>8629</v>
      </c>
      <c r="O2396" s="54" t="s">
        <v>8950</v>
      </c>
      <c r="P2396" s="54" t="s">
        <v>55</v>
      </c>
      <c r="Q2396" s="54" t="s">
        <v>56</v>
      </c>
      <c r="R2396" s="54" t="s">
        <v>56</v>
      </c>
      <c r="AV2396" s="54" t="s">
        <v>47</v>
      </c>
      <c r="AW2396" s="54" t="s">
        <v>10607</v>
      </c>
      <c r="AX2396" s="54" t="s">
        <v>47</v>
      </c>
      <c r="AY2396" s="54" t="s">
        <v>47</v>
      </c>
      <c r="AZ2396" s="54" t="s">
        <v>47</v>
      </c>
    </row>
    <row r="2397" spans="1:52" ht="30" customHeight="1">
      <c r="A2397" s="60" t="s">
        <v>2554</v>
      </c>
      <c r="B2397" s="60" t="s">
        <v>2555</v>
      </c>
      <c r="C2397" s="60" t="s">
        <v>71</v>
      </c>
      <c r="D2397" s="61">
        <v>1</v>
      </c>
      <c r="E2397" s="62"/>
      <c r="F2397" s="63"/>
      <c r="G2397" s="62"/>
      <c r="H2397" s="63"/>
      <c r="I2397" s="62"/>
      <c r="J2397" s="63"/>
      <c r="K2397" s="62"/>
      <c r="L2397" s="63"/>
      <c r="M2397" s="60" t="s">
        <v>2556</v>
      </c>
      <c r="N2397" s="54" t="s">
        <v>8629</v>
      </c>
      <c r="O2397" s="54" t="s">
        <v>8951</v>
      </c>
      <c r="P2397" s="54" t="s">
        <v>55</v>
      </c>
      <c r="Q2397" s="54" t="s">
        <v>56</v>
      </c>
      <c r="R2397" s="54" t="s">
        <v>56</v>
      </c>
      <c r="AV2397" s="54" t="s">
        <v>47</v>
      </c>
      <c r="AW2397" s="54" t="s">
        <v>10608</v>
      </c>
      <c r="AX2397" s="54" t="s">
        <v>47</v>
      </c>
      <c r="AY2397" s="54" t="s">
        <v>47</v>
      </c>
      <c r="AZ2397" s="54" t="s">
        <v>47</v>
      </c>
    </row>
    <row r="2398" spans="1:52" ht="30" customHeight="1">
      <c r="A2398" s="60" t="s">
        <v>1267</v>
      </c>
      <c r="B2398" s="60" t="s">
        <v>47</v>
      </c>
      <c r="C2398" s="60" t="s">
        <v>47</v>
      </c>
      <c r="D2398" s="61"/>
      <c r="E2398" s="62"/>
      <c r="F2398" s="63"/>
      <c r="G2398" s="62"/>
      <c r="H2398" s="63"/>
      <c r="I2398" s="62"/>
      <c r="J2398" s="63"/>
      <c r="K2398" s="62"/>
      <c r="L2398" s="63"/>
      <c r="M2398" s="60" t="s">
        <v>47</v>
      </c>
      <c r="N2398" s="54" t="s">
        <v>78</v>
      </c>
      <c r="O2398" s="54" t="s">
        <v>78</v>
      </c>
      <c r="P2398" s="54" t="s">
        <v>47</v>
      </c>
      <c r="Q2398" s="54" t="s">
        <v>47</v>
      </c>
      <c r="R2398" s="54" t="s">
        <v>47</v>
      </c>
      <c r="AV2398" s="54" t="s">
        <v>47</v>
      </c>
      <c r="AW2398" s="54" t="s">
        <v>47</v>
      </c>
      <c r="AX2398" s="54" t="s">
        <v>47</v>
      </c>
      <c r="AY2398" s="54" t="s">
        <v>47</v>
      </c>
      <c r="AZ2398" s="54" t="s">
        <v>47</v>
      </c>
    </row>
    <row r="2399" spans="1:52" ht="30" customHeight="1">
      <c r="A2399" s="61"/>
      <c r="B2399" s="61"/>
      <c r="C2399" s="61"/>
      <c r="D2399" s="61"/>
      <c r="E2399" s="62"/>
      <c r="F2399" s="63"/>
      <c r="G2399" s="62"/>
      <c r="H2399" s="63"/>
      <c r="I2399" s="62"/>
      <c r="J2399" s="63"/>
      <c r="K2399" s="62"/>
      <c r="L2399" s="63"/>
      <c r="M2399" s="61"/>
    </row>
    <row r="2400" spans="1:52" ht="30" customHeight="1">
      <c r="A2400" s="55" t="s">
        <v>2565</v>
      </c>
      <c r="B2400" s="56"/>
      <c r="C2400" s="56"/>
      <c r="D2400" s="56"/>
      <c r="E2400" s="57"/>
      <c r="F2400" s="58"/>
      <c r="G2400" s="57"/>
      <c r="H2400" s="58"/>
      <c r="I2400" s="57"/>
      <c r="J2400" s="58"/>
      <c r="K2400" s="57"/>
      <c r="L2400" s="58"/>
      <c r="M2400" s="59"/>
      <c r="N2400" s="54" t="s">
        <v>8631</v>
      </c>
    </row>
    <row r="2401" spans="1:52" ht="30" customHeight="1">
      <c r="A2401" s="60" t="s">
        <v>2483</v>
      </c>
      <c r="B2401" s="60" t="s">
        <v>2484</v>
      </c>
      <c r="C2401" s="60" t="s">
        <v>71</v>
      </c>
      <c r="D2401" s="61">
        <v>1</v>
      </c>
      <c r="E2401" s="62"/>
      <c r="F2401" s="63"/>
      <c r="G2401" s="62"/>
      <c r="H2401" s="63"/>
      <c r="I2401" s="62"/>
      <c r="J2401" s="63"/>
      <c r="K2401" s="62"/>
      <c r="L2401" s="63"/>
      <c r="M2401" s="60" t="s">
        <v>2485</v>
      </c>
      <c r="N2401" s="54" t="s">
        <v>8631</v>
      </c>
      <c r="O2401" s="54" t="s">
        <v>8953</v>
      </c>
      <c r="P2401" s="54" t="s">
        <v>55</v>
      </c>
      <c r="Q2401" s="54" t="s">
        <v>56</v>
      </c>
      <c r="R2401" s="54" t="s">
        <v>56</v>
      </c>
      <c r="AV2401" s="54" t="s">
        <v>47</v>
      </c>
      <c r="AW2401" s="54" t="s">
        <v>10609</v>
      </c>
      <c r="AX2401" s="54" t="s">
        <v>47</v>
      </c>
      <c r="AY2401" s="54" t="s">
        <v>47</v>
      </c>
      <c r="AZ2401" s="54" t="s">
        <v>47</v>
      </c>
    </row>
    <row r="2402" spans="1:52" ht="30" customHeight="1">
      <c r="A2402" s="60" t="s">
        <v>2486</v>
      </c>
      <c r="B2402" s="60" t="s">
        <v>2487</v>
      </c>
      <c r="C2402" s="60" t="s">
        <v>71</v>
      </c>
      <c r="D2402" s="61">
        <v>1</v>
      </c>
      <c r="E2402" s="62"/>
      <c r="F2402" s="63"/>
      <c r="G2402" s="62"/>
      <c r="H2402" s="63"/>
      <c r="I2402" s="62"/>
      <c r="J2402" s="63"/>
      <c r="K2402" s="62"/>
      <c r="L2402" s="63"/>
      <c r="M2402" s="60" t="s">
        <v>2488</v>
      </c>
      <c r="N2402" s="54" t="s">
        <v>8631</v>
      </c>
      <c r="O2402" s="54" t="s">
        <v>8954</v>
      </c>
      <c r="P2402" s="54" t="s">
        <v>55</v>
      </c>
      <c r="Q2402" s="54" t="s">
        <v>56</v>
      </c>
      <c r="R2402" s="54" t="s">
        <v>56</v>
      </c>
      <c r="AV2402" s="54" t="s">
        <v>47</v>
      </c>
      <c r="AW2402" s="54" t="s">
        <v>10610</v>
      </c>
      <c r="AX2402" s="54" t="s">
        <v>47</v>
      </c>
      <c r="AY2402" s="54" t="s">
        <v>47</v>
      </c>
      <c r="AZ2402" s="54" t="s">
        <v>47</v>
      </c>
    </row>
    <row r="2403" spans="1:52" ht="30" customHeight="1">
      <c r="A2403" s="60" t="s">
        <v>2463</v>
      </c>
      <c r="B2403" s="60" t="s">
        <v>2460</v>
      </c>
      <c r="C2403" s="60" t="s">
        <v>71</v>
      </c>
      <c r="D2403" s="61">
        <v>1</v>
      </c>
      <c r="E2403" s="62"/>
      <c r="F2403" s="63"/>
      <c r="G2403" s="62"/>
      <c r="H2403" s="63"/>
      <c r="I2403" s="62"/>
      <c r="J2403" s="63"/>
      <c r="K2403" s="62"/>
      <c r="L2403" s="63"/>
      <c r="M2403" s="60" t="s">
        <v>2464</v>
      </c>
      <c r="N2403" s="54" t="s">
        <v>8631</v>
      </c>
      <c r="O2403" s="54" t="s">
        <v>8942</v>
      </c>
      <c r="P2403" s="54" t="s">
        <v>55</v>
      </c>
      <c r="Q2403" s="54" t="s">
        <v>56</v>
      </c>
      <c r="R2403" s="54" t="s">
        <v>56</v>
      </c>
      <c r="AV2403" s="54" t="s">
        <v>47</v>
      </c>
      <c r="AW2403" s="54" t="s">
        <v>10611</v>
      </c>
      <c r="AX2403" s="54" t="s">
        <v>47</v>
      </c>
      <c r="AY2403" s="54" t="s">
        <v>47</v>
      </c>
      <c r="AZ2403" s="54" t="s">
        <v>47</v>
      </c>
    </row>
    <row r="2404" spans="1:52" ht="30" customHeight="1">
      <c r="A2404" s="60" t="s">
        <v>1684</v>
      </c>
      <c r="B2404" s="60" t="s">
        <v>47</v>
      </c>
      <c r="C2404" s="60" t="s">
        <v>71</v>
      </c>
      <c r="D2404" s="61">
        <v>1</v>
      </c>
      <c r="E2404" s="62"/>
      <c r="F2404" s="63"/>
      <c r="G2404" s="62"/>
      <c r="H2404" s="63"/>
      <c r="I2404" s="62"/>
      <c r="J2404" s="63"/>
      <c r="K2404" s="62"/>
      <c r="L2404" s="63"/>
      <c r="M2404" s="60" t="s">
        <v>1685</v>
      </c>
      <c r="N2404" s="54" t="s">
        <v>8631</v>
      </c>
      <c r="O2404" s="54" t="s">
        <v>8952</v>
      </c>
      <c r="P2404" s="54" t="s">
        <v>55</v>
      </c>
      <c r="Q2404" s="54" t="s">
        <v>56</v>
      </c>
      <c r="R2404" s="54" t="s">
        <v>56</v>
      </c>
      <c r="AV2404" s="54" t="s">
        <v>47</v>
      </c>
      <c r="AW2404" s="54" t="s">
        <v>10612</v>
      </c>
      <c r="AX2404" s="54" t="s">
        <v>47</v>
      </c>
      <c r="AY2404" s="54" t="s">
        <v>47</v>
      </c>
      <c r="AZ2404" s="54" t="s">
        <v>47</v>
      </c>
    </row>
    <row r="2405" spans="1:52" ht="30" customHeight="1">
      <c r="A2405" s="60" t="s">
        <v>1267</v>
      </c>
      <c r="B2405" s="60" t="s">
        <v>47</v>
      </c>
      <c r="C2405" s="60" t="s">
        <v>47</v>
      </c>
      <c r="D2405" s="61"/>
      <c r="E2405" s="62"/>
      <c r="F2405" s="63"/>
      <c r="G2405" s="62"/>
      <c r="H2405" s="63"/>
      <c r="I2405" s="62"/>
      <c r="J2405" s="63"/>
      <c r="K2405" s="62"/>
      <c r="L2405" s="63"/>
      <c r="M2405" s="60" t="s">
        <v>47</v>
      </c>
      <c r="N2405" s="54" t="s">
        <v>78</v>
      </c>
      <c r="O2405" s="54" t="s">
        <v>78</v>
      </c>
      <c r="P2405" s="54" t="s">
        <v>47</v>
      </c>
      <c r="Q2405" s="54" t="s">
        <v>47</v>
      </c>
      <c r="R2405" s="54" t="s">
        <v>47</v>
      </c>
      <c r="AV2405" s="54" t="s">
        <v>47</v>
      </c>
      <c r="AW2405" s="54" t="s">
        <v>47</v>
      </c>
      <c r="AX2405" s="54" t="s">
        <v>47</v>
      </c>
      <c r="AY2405" s="54" t="s">
        <v>47</v>
      </c>
      <c r="AZ2405" s="54" t="s">
        <v>47</v>
      </c>
    </row>
    <row r="2406" spans="1:52" ht="30" customHeight="1">
      <c r="A2406" s="61"/>
      <c r="B2406" s="61"/>
      <c r="C2406" s="61"/>
      <c r="D2406" s="61"/>
      <c r="E2406" s="62"/>
      <c r="F2406" s="63"/>
      <c r="G2406" s="62"/>
      <c r="H2406" s="63"/>
      <c r="I2406" s="62"/>
      <c r="J2406" s="63"/>
      <c r="K2406" s="62"/>
      <c r="L2406" s="63"/>
      <c r="M2406" s="61"/>
    </row>
    <row r="2407" spans="1:52" ht="30" customHeight="1">
      <c r="A2407" s="55" t="s">
        <v>2566</v>
      </c>
      <c r="B2407" s="56"/>
      <c r="C2407" s="56"/>
      <c r="D2407" s="56"/>
      <c r="E2407" s="57"/>
      <c r="F2407" s="58"/>
      <c r="G2407" s="57"/>
      <c r="H2407" s="58"/>
      <c r="I2407" s="57"/>
      <c r="J2407" s="58"/>
      <c r="K2407" s="57"/>
      <c r="L2407" s="58"/>
      <c r="M2407" s="59"/>
      <c r="N2407" s="54" t="s">
        <v>8953</v>
      </c>
    </row>
    <row r="2408" spans="1:52" ht="30" customHeight="1">
      <c r="A2408" s="60" t="s">
        <v>2015</v>
      </c>
      <c r="B2408" s="60" t="s">
        <v>1264</v>
      </c>
      <c r="C2408" s="60" t="s">
        <v>1265</v>
      </c>
      <c r="D2408" s="61">
        <v>0.01</v>
      </c>
      <c r="E2408" s="62"/>
      <c r="F2408" s="63"/>
      <c r="G2408" s="62"/>
      <c r="H2408" s="63"/>
      <c r="I2408" s="62"/>
      <c r="J2408" s="63"/>
      <c r="K2408" s="62"/>
      <c r="L2408" s="63"/>
      <c r="M2408" s="60" t="s">
        <v>2016</v>
      </c>
      <c r="N2408" s="54" t="s">
        <v>8953</v>
      </c>
      <c r="O2408" s="54" t="s">
        <v>9893</v>
      </c>
      <c r="P2408" s="54" t="s">
        <v>56</v>
      </c>
      <c r="Q2408" s="54" t="s">
        <v>56</v>
      </c>
      <c r="R2408" s="54" t="s">
        <v>55</v>
      </c>
      <c r="V2408" s="50">
        <v>1</v>
      </c>
      <c r="AV2408" s="54" t="s">
        <v>47</v>
      </c>
      <c r="AW2408" s="54" t="s">
        <v>10613</v>
      </c>
      <c r="AX2408" s="54" t="s">
        <v>47</v>
      </c>
      <c r="AY2408" s="54" t="s">
        <v>47</v>
      </c>
      <c r="AZ2408" s="54" t="s">
        <v>47</v>
      </c>
    </row>
    <row r="2409" spans="1:52" ht="30" customHeight="1">
      <c r="A2409" s="60" t="s">
        <v>1366</v>
      </c>
      <c r="B2409" s="60" t="s">
        <v>1264</v>
      </c>
      <c r="C2409" s="60" t="s">
        <v>1265</v>
      </c>
      <c r="D2409" s="61">
        <v>1E-3</v>
      </c>
      <c r="E2409" s="62"/>
      <c r="F2409" s="63"/>
      <c r="G2409" s="62"/>
      <c r="H2409" s="63"/>
      <c r="I2409" s="62"/>
      <c r="J2409" s="63"/>
      <c r="K2409" s="62"/>
      <c r="L2409" s="63"/>
      <c r="M2409" s="60" t="s">
        <v>1415</v>
      </c>
      <c r="N2409" s="54" t="s">
        <v>8953</v>
      </c>
      <c r="O2409" s="54" t="s">
        <v>9071</v>
      </c>
      <c r="P2409" s="54" t="s">
        <v>56</v>
      </c>
      <c r="Q2409" s="54" t="s">
        <v>56</v>
      </c>
      <c r="R2409" s="54" t="s">
        <v>55</v>
      </c>
      <c r="V2409" s="50">
        <v>1</v>
      </c>
      <c r="AV2409" s="54" t="s">
        <v>47</v>
      </c>
      <c r="AW2409" s="54" t="s">
        <v>10614</v>
      </c>
      <c r="AX2409" s="54" t="s">
        <v>47</v>
      </c>
      <c r="AY2409" s="54" t="s">
        <v>47</v>
      </c>
      <c r="AZ2409" s="54" t="s">
        <v>47</v>
      </c>
    </row>
    <row r="2410" spans="1:52" ht="30" customHeight="1">
      <c r="A2410" s="60" t="s">
        <v>2430</v>
      </c>
      <c r="B2410" s="60" t="s">
        <v>1631</v>
      </c>
      <c r="C2410" s="60" t="s">
        <v>352</v>
      </c>
      <c r="D2410" s="61">
        <v>1</v>
      </c>
      <c r="E2410" s="62"/>
      <c r="F2410" s="63"/>
      <c r="G2410" s="62"/>
      <c r="H2410" s="63"/>
      <c r="I2410" s="62"/>
      <c r="J2410" s="63"/>
      <c r="K2410" s="62"/>
      <c r="L2410" s="63"/>
      <c r="M2410" s="60" t="s">
        <v>47</v>
      </c>
      <c r="N2410" s="54" t="s">
        <v>8953</v>
      </c>
      <c r="O2410" s="54" t="s">
        <v>8795</v>
      </c>
      <c r="P2410" s="54" t="s">
        <v>56</v>
      </c>
      <c r="Q2410" s="54" t="s">
        <v>56</v>
      </c>
      <c r="R2410" s="54" t="s">
        <v>56</v>
      </c>
      <c r="S2410" s="50">
        <v>1</v>
      </c>
      <c r="T2410" s="50">
        <v>0</v>
      </c>
      <c r="U2410" s="50">
        <v>0.03</v>
      </c>
      <c r="AV2410" s="54" t="s">
        <v>47</v>
      </c>
      <c r="AW2410" s="54" t="s">
        <v>10615</v>
      </c>
      <c r="AX2410" s="54" t="s">
        <v>47</v>
      </c>
      <c r="AY2410" s="54" t="s">
        <v>47</v>
      </c>
      <c r="AZ2410" s="54" t="s">
        <v>47</v>
      </c>
    </row>
    <row r="2411" spans="1:52" ht="30" customHeight="1">
      <c r="A2411" s="60" t="s">
        <v>1267</v>
      </c>
      <c r="B2411" s="60" t="s">
        <v>47</v>
      </c>
      <c r="C2411" s="60" t="s">
        <v>47</v>
      </c>
      <c r="D2411" s="61"/>
      <c r="E2411" s="62"/>
      <c r="F2411" s="63"/>
      <c r="G2411" s="62"/>
      <c r="H2411" s="63"/>
      <c r="I2411" s="62"/>
      <c r="J2411" s="63"/>
      <c r="K2411" s="62"/>
      <c r="L2411" s="63"/>
      <c r="M2411" s="60" t="s">
        <v>47</v>
      </c>
      <c r="N2411" s="54" t="s">
        <v>78</v>
      </c>
      <c r="O2411" s="54" t="s">
        <v>78</v>
      </c>
      <c r="P2411" s="54" t="s">
        <v>47</v>
      </c>
      <c r="Q2411" s="54" t="s">
        <v>47</v>
      </c>
      <c r="R2411" s="54" t="s">
        <v>47</v>
      </c>
      <c r="AV2411" s="54" t="s">
        <v>47</v>
      </c>
      <c r="AW2411" s="54" t="s">
        <v>47</v>
      </c>
      <c r="AX2411" s="54" t="s">
        <v>47</v>
      </c>
      <c r="AY2411" s="54" t="s">
        <v>47</v>
      </c>
      <c r="AZ2411" s="54" t="s">
        <v>47</v>
      </c>
    </row>
    <row r="2412" spans="1:52" ht="30" customHeight="1">
      <c r="A2412" s="61"/>
      <c r="B2412" s="61"/>
      <c r="C2412" s="61"/>
      <c r="D2412" s="61"/>
      <c r="E2412" s="62"/>
      <c r="F2412" s="63"/>
      <c r="G2412" s="62"/>
      <c r="H2412" s="63"/>
      <c r="I2412" s="62"/>
      <c r="J2412" s="63"/>
      <c r="K2412" s="62"/>
      <c r="L2412" s="63"/>
      <c r="M2412" s="61"/>
    </row>
    <row r="2413" spans="1:52" ht="30" customHeight="1">
      <c r="A2413" s="55" t="s">
        <v>2567</v>
      </c>
      <c r="B2413" s="56"/>
      <c r="C2413" s="56"/>
      <c r="D2413" s="56"/>
      <c r="E2413" s="57"/>
      <c r="F2413" s="58"/>
      <c r="G2413" s="57"/>
      <c r="H2413" s="58"/>
      <c r="I2413" s="57"/>
      <c r="J2413" s="58"/>
      <c r="K2413" s="57"/>
      <c r="L2413" s="58"/>
      <c r="M2413" s="59"/>
      <c r="N2413" s="54" t="s">
        <v>8954</v>
      </c>
    </row>
    <row r="2414" spans="1:52" ht="30" customHeight="1">
      <c r="A2414" s="60" t="s">
        <v>2476</v>
      </c>
      <c r="B2414" s="60" t="s">
        <v>2559</v>
      </c>
      <c r="C2414" s="60" t="s">
        <v>1410</v>
      </c>
      <c r="D2414" s="61">
        <v>0.05</v>
      </c>
      <c r="E2414" s="62"/>
      <c r="F2414" s="63"/>
      <c r="G2414" s="62"/>
      <c r="H2414" s="63"/>
      <c r="I2414" s="62"/>
      <c r="J2414" s="63"/>
      <c r="K2414" s="62"/>
      <c r="L2414" s="63"/>
      <c r="M2414" s="60" t="s">
        <v>2560</v>
      </c>
      <c r="N2414" s="54" t="s">
        <v>8954</v>
      </c>
      <c r="O2414" s="54" t="s">
        <v>10597</v>
      </c>
      <c r="P2414" s="54" t="s">
        <v>56</v>
      </c>
      <c r="Q2414" s="54" t="s">
        <v>56</v>
      </c>
      <c r="R2414" s="54" t="s">
        <v>55</v>
      </c>
      <c r="AV2414" s="54" t="s">
        <v>47</v>
      </c>
      <c r="AW2414" s="54" t="s">
        <v>10616</v>
      </c>
      <c r="AX2414" s="54" t="s">
        <v>47</v>
      </c>
      <c r="AY2414" s="54" t="s">
        <v>47</v>
      </c>
      <c r="AZ2414" s="54" t="s">
        <v>47</v>
      </c>
    </row>
    <row r="2415" spans="1:52" ht="30" customHeight="1">
      <c r="A2415" s="60" t="s">
        <v>1267</v>
      </c>
      <c r="B2415" s="60" t="s">
        <v>47</v>
      </c>
      <c r="C2415" s="60" t="s">
        <v>47</v>
      </c>
      <c r="D2415" s="61"/>
      <c r="E2415" s="62"/>
      <c r="F2415" s="63"/>
      <c r="G2415" s="62"/>
      <c r="H2415" s="63"/>
      <c r="I2415" s="62"/>
      <c r="J2415" s="63"/>
      <c r="K2415" s="62"/>
      <c r="L2415" s="63"/>
      <c r="M2415" s="60" t="s">
        <v>47</v>
      </c>
      <c r="N2415" s="54" t="s">
        <v>78</v>
      </c>
      <c r="O2415" s="54" t="s">
        <v>78</v>
      </c>
      <c r="P2415" s="54" t="s">
        <v>47</v>
      </c>
      <c r="Q2415" s="54" t="s">
        <v>47</v>
      </c>
      <c r="R2415" s="54" t="s">
        <v>47</v>
      </c>
      <c r="AV2415" s="54" t="s">
        <v>47</v>
      </c>
      <c r="AW2415" s="54" t="s">
        <v>47</v>
      </c>
      <c r="AX2415" s="54" t="s">
        <v>47</v>
      </c>
      <c r="AY2415" s="54" t="s">
        <v>47</v>
      </c>
      <c r="AZ2415" s="54" t="s">
        <v>47</v>
      </c>
    </row>
    <row r="2416" spans="1:52" ht="30" customHeight="1">
      <c r="A2416" s="61"/>
      <c r="B2416" s="61"/>
      <c r="C2416" s="61"/>
      <c r="D2416" s="61"/>
      <c r="E2416" s="62"/>
      <c r="F2416" s="63"/>
      <c r="G2416" s="62"/>
      <c r="H2416" s="63"/>
      <c r="I2416" s="62"/>
      <c r="J2416" s="63"/>
      <c r="K2416" s="62"/>
      <c r="L2416" s="63"/>
      <c r="M2416" s="61"/>
    </row>
    <row r="2417" spans="1:52" ht="30" customHeight="1">
      <c r="A2417" s="55" t="s">
        <v>2568</v>
      </c>
      <c r="B2417" s="56"/>
      <c r="C2417" s="56"/>
      <c r="D2417" s="56"/>
      <c r="E2417" s="57"/>
      <c r="F2417" s="58"/>
      <c r="G2417" s="57"/>
      <c r="H2417" s="58"/>
      <c r="I2417" s="57"/>
      <c r="J2417" s="58"/>
      <c r="K2417" s="57"/>
      <c r="L2417" s="58"/>
      <c r="M2417" s="59"/>
      <c r="N2417" s="54" t="s">
        <v>8955</v>
      </c>
    </row>
    <row r="2418" spans="1:52" ht="30" customHeight="1">
      <c r="A2418" s="60" t="s">
        <v>2015</v>
      </c>
      <c r="B2418" s="60" t="s">
        <v>1264</v>
      </c>
      <c r="C2418" s="60" t="s">
        <v>1265</v>
      </c>
      <c r="D2418" s="61">
        <v>5.0000000000000001E-3</v>
      </c>
      <c r="E2418" s="62"/>
      <c r="F2418" s="63"/>
      <c r="G2418" s="62"/>
      <c r="H2418" s="63"/>
      <c r="I2418" s="62"/>
      <c r="J2418" s="63"/>
      <c r="K2418" s="62"/>
      <c r="L2418" s="63"/>
      <c r="M2418" s="60" t="s">
        <v>2016</v>
      </c>
      <c r="N2418" s="54" t="s">
        <v>8955</v>
      </c>
      <c r="O2418" s="54" t="s">
        <v>9893</v>
      </c>
      <c r="P2418" s="54" t="s">
        <v>56</v>
      </c>
      <c r="Q2418" s="54" t="s">
        <v>56</v>
      </c>
      <c r="R2418" s="54" t="s">
        <v>55</v>
      </c>
      <c r="V2418" s="50">
        <v>1</v>
      </c>
      <c r="AV2418" s="54" t="s">
        <v>47</v>
      </c>
      <c r="AW2418" s="54" t="s">
        <v>10617</v>
      </c>
      <c r="AX2418" s="54" t="s">
        <v>47</v>
      </c>
      <c r="AY2418" s="54" t="s">
        <v>47</v>
      </c>
      <c r="AZ2418" s="54" t="s">
        <v>47</v>
      </c>
    </row>
    <row r="2419" spans="1:52" ht="30" customHeight="1">
      <c r="A2419" s="60" t="s">
        <v>1366</v>
      </c>
      <c r="B2419" s="60" t="s">
        <v>1264</v>
      </c>
      <c r="C2419" s="60" t="s">
        <v>1265</v>
      </c>
      <c r="D2419" s="61">
        <v>1E-3</v>
      </c>
      <c r="E2419" s="62"/>
      <c r="F2419" s="63"/>
      <c r="G2419" s="62"/>
      <c r="H2419" s="63"/>
      <c r="I2419" s="62"/>
      <c r="J2419" s="63"/>
      <c r="K2419" s="62"/>
      <c r="L2419" s="63"/>
      <c r="M2419" s="60" t="s">
        <v>1415</v>
      </c>
      <c r="N2419" s="54" t="s">
        <v>8955</v>
      </c>
      <c r="O2419" s="54" t="s">
        <v>9071</v>
      </c>
      <c r="P2419" s="54" t="s">
        <v>56</v>
      </c>
      <c r="Q2419" s="54" t="s">
        <v>56</v>
      </c>
      <c r="R2419" s="54" t="s">
        <v>55</v>
      </c>
      <c r="V2419" s="50">
        <v>1</v>
      </c>
      <c r="AV2419" s="54" t="s">
        <v>47</v>
      </c>
      <c r="AW2419" s="54" t="s">
        <v>10618</v>
      </c>
      <c r="AX2419" s="54" t="s">
        <v>47</v>
      </c>
      <c r="AY2419" s="54" t="s">
        <v>47</v>
      </c>
      <c r="AZ2419" s="54" t="s">
        <v>47</v>
      </c>
    </row>
    <row r="2420" spans="1:52" ht="30" customHeight="1">
      <c r="A2420" s="60" t="s">
        <v>2430</v>
      </c>
      <c r="B2420" s="60" t="s">
        <v>1631</v>
      </c>
      <c r="C2420" s="60" t="s">
        <v>352</v>
      </c>
      <c r="D2420" s="61">
        <v>1</v>
      </c>
      <c r="E2420" s="62"/>
      <c r="F2420" s="63"/>
      <c r="G2420" s="62"/>
      <c r="H2420" s="63"/>
      <c r="I2420" s="62"/>
      <c r="J2420" s="63"/>
      <c r="K2420" s="62"/>
      <c r="L2420" s="63"/>
      <c r="M2420" s="60" t="s">
        <v>47</v>
      </c>
      <c r="N2420" s="54" t="s">
        <v>8955</v>
      </c>
      <c r="O2420" s="54" t="s">
        <v>8795</v>
      </c>
      <c r="P2420" s="54" t="s">
        <v>56</v>
      </c>
      <c r="Q2420" s="54" t="s">
        <v>56</v>
      </c>
      <c r="R2420" s="54" t="s">
        <v>56</v>
      </c>
      <c r="S2420" s="50">
        <v>1</v>
      </c>
      <c r="T2420" s="50">
        <v>0</v>
      </c>
      <c r="U2420" s="50">
        <v>0.03</v>
      </c>
      <c r="AV2420" s="54" t="s">
        <v>47</v>
      </c>
      <c r="AW2420" s="54" t="s">
        <v>10619</v>
      </c>
      <c r="AX2420" s="54" t="s">
        <v>47</v>
      </c>
      <c r="AY2420" s="54" t="s">
        <v>47</v>
      </c>
      <c r="AZ2420" s="54" t="s">
        <v>47</v>
      </c>
    </row>
    <row r="2421" spans="1:52" ht="30" customHeight="1">
      <c r="A2421" s="60" t="s">
        <v>1267</v>
      </c>
      <c r="B2421" s="60" t="s">
        <v>47</v>
      </c>
      <c r="C2421" s="60" t="s">
        <v>47</v>
      </c>
      <c r="D2421" s="61"/>
      <c r="E2421" s="62"/>
      <c r="F2421" s="63"/>
      <c r="G2421" s="62"/>
      <c r="H2421" s="63"/>
      <c r="I2421" s="62"/>
      <c r="J2421" s="63"/>
      <c r="K2421" s="62"/>
      <c r="L2421" s="63"/>
      <c r="M2421" s="60" t="s">
        <v>47</v>
      </c>
      <c r="N2421" s="54" t="s">
        <v>78</v>
      </c>
      <c r="O2421" s="54" t="s">
        <v>78</v>
      </c>
      <c r="P2421" s="54" t="s">
        <v>47</v>
      </c>
      <c r="Q2421" s="54" t="s">
        <v>47</v>
      </c>
      <c r="R2421" s="54" t="s">
        <v>47</v>
      </c>
      <c r="AV2421" s="54" t="s">
        <v>47</v>
      </c>
      <c r="AW2421" s="54" t="s">
        <v>47</v>
      </c>
      <c r="AX2421" s="54" t="s">
        <v>47</v>
      </c>
      <c r="AY2421" s="54" t="s">
        <v>47</v>
      </c>
      <c r="AZ2421" s="54" t="s">
        <v>47</v>
      </c>
    </row>
    <row r="2422" spans="1:52" ht="30" customHeight="1">
      <c r="A2422" s="61"/>
      <c r="B2422" s="61"/>
      <c r="C2422" s="61"/>
      <c r="D2422" s="61"/>
      <c r="E2422" s="62"/>
      <c r="F2422" s="63"/>
      <c r="G2422" s="62"/>
      <c r="H2422" s="63"/>
      <c r="I2422" s="62"/>
      <c r="J2422" s="63"/>
      <c r="K2422" s="62"/>
      <c r="L2422" s="63"/>
      <c r="M2422" s="61"/>
    </row>
    <row r="2423" spans="1:52" ht="30" customHeight="1">
      <c r="A2423" s="55" t="s">
        <v>2569</v>
      </c>
      <c r="B2423" s="56"/>
      <c r="C2423" s="56"/>
      <c r="D2423" s="56"/>
      <c r="E2423" s="57"/>
      <c r="F2423" s="58"/>
      <c r="G2423" s="57"/>
      <c r="H2423" s="58"/>
      <c r="I2423" s="57"/>
      <c r="J2423" s="58"/>
      <c r="K2423" s="57"/>
      <c r="L2423" s="58"/>
      <c r="M2423" s="59"/>
      <c r="N2423" s="54" t="s">
        <v>8956</v>
      </c>
    </row>
    <row r="2424" spans="1:52" ht="30" customHeight="1">
      <c r="A2424" s="60" t="s">
        <v>2015</v>
      </c>
      <c r="B2424" s="60" t="s">
        <v>1264</v>
      </c>
      <c r="C2424" s="60" t="s">
        <v>1265</v>
      </c>
      <c r="D2424" s="61">
        <v>0.01</v>
      </c>
      <c r="E2424" s="62"/>
      <c r="F2424" s="63"/>
      <c r="G2424" s="62"/>
      <c r="H2424" s="63"/>
      <c r="I2424" s="62"/>
      <c r="J2424" s="63"/>
      <c r="K2424" s="62"/>
      <c r="L2424" s="63"/>
      <c r="M2424" s="60" t="s">
        <v>2016</v>
      </c>
      <c r="N2424" s="54" t="s">
        <v>8956</v>
      </c>
      <c r="O2424" s="54" t="s">
        <v>9893</v>
      </c>
      <c r="P2424" s="54" t="s">
        <v>56</v>
      </c>
      <c r="Q2424" s="54" t="s">
        <v>56</v>
      </c>
      <c r="R2424" s="54" t="s">
        <v>55</v>
      </c>
      <c r="V2424" s="50">
        <v>1</v>
      </c>
      <c r="AV2424" s="54" t="s">
        <v>47</v>
      </c>
      <c r="AW2424" s="54" t="s">
        <v>10620</v>
      </c>
      <c r="AX2424" s="54" t="s">
        <v>47</v>
      </c>
      <c r="AY2424" s="54" t="s">
        <v>47</v>
      </c>
      <c r="AZ2424" s="54" t="s">
        <v>47</v>
      </c>
    </row>
    <row r="2425" spans="1:52" ht="30" customHeight="1">
      <c r="A2425" s="60" t="s">
        <v>1366</v>
      </c>
      <c r="B2425" s="60" t="s">
        <v>1264</v>
      </c>
      <c r="C2425" s="60" t="s">
        <v>1265</v>
      </c>
      <c r="D2425" s="61">
        <v>1E-3</v>
      </c>
      <c r="E2425" s="62"/>
      <c r="F2425" s="63"/>
      <c r="G2425" s="62"/>
      <c r="H2425" s="63"/>
      <c r="I2425" s="62"/>
      <c r="J2425" s="63"/>
      <c r="K2425" s="62"/>
      <c r="L2425" s="63"/>
      <c r="M2425" s="60" t="s">
        <v>1415</v>
      </c>
      <c r="N2425" s="54" t="s">
        <v>8956</v>
      </c>
      <c r="O2425" s="54" t="s">
        <v>9071</v>
      </c>
      <c r="P2425" s="54" t="s">
        <v>56</v>
      </c>
      <c r="Q2425" s="54" t="s">
        <v>56</v>
      </c>
      <c r="R2425" s="54" t="s">
        <v>55</v>
      </c>
      <c r="V2425" s="50">
        <v>1</v>
      </c>
      <c r="AV2425" s="54" t="s">
        <v>47</v>
      </c>
      <c r="AW2425" s="54" t="s">
        <v>10621</v>
      </c>
      <c r="AX2425" s="54" t="s">
        <v>47</v>
      </c>
      <c r="AY2425" s="54" t="s">
        <v>47</v>
      </c>
      <c r="AZ2425" s="54" t="s">
        <v>47</v>
      </c>
    </row>
    <row r="2426" spans="1:52" ht="30" customHeight="1">
      <c r="A2426" s="60" t="s">
        <v>2430</v>
      </c>
      <c r="B2426" s="60" t="s">
        <v>1631</v>
      </c>
      <c r="C2426" s="60" t="s">
        <v>352</v>
      </c>
      <c r="D2426" s="61">
        <v>1</v>
      </c>
      <c r="E2426" s="62"/>
      <c r="F2426" s="63"/>
      <c r="G2426" s="62"/>
      <c r="H2426" s="63"/>
      <c r="I2426" s="62"/>
      <c r="J2426" s="63"/>
      <c r="K2426" s="62"/>
      <c r="L2426" s="63"/>
      <c r="M2426" s="60" t="s">
        <v>47</v>
      </c>
      <c r="N2426" s="54" t="s">
        <v>8956</v>
      </c>
      <c r="O2426" s="54" t="s">
        <v>8795</v>
      </c>
      <c r="P2426" s="54" t="s">
        <v>56</v>
      </c>
      <c r="Q2426" s="54" t="s">
        <v>56</v>
      </c>
      <c r="R2426" s="54" t="s">
        <v>56</v>
      </c>
      <c r="S2426" s="50">
        <v>1</v>
      </c>
      <c r="T2426" s="50">
        <v>0</v>
      </c>
      <c r="U2426" s="50">
        <v>0.03</v>
      </c>
      <c r="AV2426" s="54" t="s">
        <v>47</v>
      </c>
      <c r="AW2426" s="54" t="s">
        <v>10622</v>
      </c>
      <c r="AX2426" s="54" t="s">
        <v>47</v>
      </c>
      <c r="AY2426" s="54" t="s">
        <v>47</v>
      </c>
      <c r="AZ2426" s="54" t="s">
        <v>47</v>
      </c>
    </row>
    <row r="2427" spans="1:52" ht="30" customHeight="1">
      <c r="A2427" s="60" t="s">
        <v>1267</v>
      </c>
      <c r="B2427" s="60" t="s">
        <v>47</v>
      </c>
      <c r="C2427" s="60" t="s">
        <v>47</v>
      </c>
      <c r="D2427" s="61"/>
      <c r="E2427" s="62"/>
      <c r="F2427" s="63"/>
      <c r="G2427" s="62"/>
      <c r="H2427" s="63"/>
      <c r="I2427" s="62"/>
      <c r="J2427" s="63"/>
      <c r="K2427" s="62"/>
      <c r="L2427" s="63"/>
      <c r="M2427" s="60" t="s">
        <v>47</v>
      </c>
      <c r="N2427" s="54" t="s">
        <v>78</v>
      </c>
      <c r="O2427" s="54" t="s">
        <v>78</v>
      </c>
      <c r="P2427" s="54" t="s">
        <v>47</v>
      </c>
      <c r="Q2427" s="54" t="s">
        <v>47</v>
      </c>
      <c r="R2427" s="54" t="s">
        <v>47</v>
      </c>
      <c r="AV2427" s="54" t="s">
        <v>47</v>
      </c>
      <c r="AW2427" s="54" t="s">
        <v>47</v>
      </c>
      <c r="AX2427" s="54" t="s">
        <v>47</v>
      </c>
      <c r="AY2427" s="54" t="s">
        <v>47</v>
      </c>
      <c r="AZ2427" s="54" t="s">
        <v>47</v>
      </c>
    </row>
    <row r="2428" spans="1:52" ht="30" customHeight="1">
      <c r="A2428" s="61"/>
      <c r="B2428" s="61"/>
      <c r="C2428" s="61"/>
      <c r="D2428" s="61"/>
      <c r="E2428" s="62"/>
      <c r="F2428" s="63"/>
      <c r="G2428" s="62"/>
      <c r="H2428" s="63"/>
      <c r="I2428" s="62"/>
      <c r="J2428" s="63"/>
      <c r="K2428" s="62"/>
      <c r="L2428" s="63"/>
      <c r="M2428" s="61"/>
    </row>
    <row r="2429" spans="1:52" ht="30" customHeight="1">
      <c r="A2429" s="55" t="s">
        <v>2570</v>
      </c>
      <c r="B2429" s="56"/>
      <c r="C2429" s="56"/>
      <c r="D2429" s="56"/>
      <c r="E2429" s="57"/>
      <c r="F2429" s="58"/>
      <c r="G2429" s="57"/>
      <c r="H2429" s="58"/>
      <c r="I2429" s="57"/>
      <c r="J2429" s="58"/>
      <c r="K2429" s="57"/>
      <c r="L2429" s="58"/>
      <c r="M2429" s="59"/>
      <c r="N2429" s="54" t="s">
        <v>8957</v>
      </c>
    </row>
    <row r="2430" spans="1:52" ht="30" customHeight="1">
      <c r="A2430" s="60" t="s">
        <v>2015</v>
      </c>
      <c r="B2430" s="60" t="s">
        <v>1264</v>
      </c>
      <c r="C2430" s="60" t="s">
        <v>1265</v>
      </c>
      <c r="D2430" s="61">
        <v>0.01</v>
      </c>
      <c r="E2430" s="62"/>
      <c r="F2430" s="63"/>
      <c r="G2430" s="62"/>
      <c r="H2430" s="63"/>
      <c r="I2430" s="62"/>
      <c r="J2430" s="63"/>
      <c r="K2430" s="62"/>
      <c r="L2430" s="63"/>
      <c r="M2430" s="60" t="s">
        <v>2016</v>
      </c>
      <c r="N2430" s="54" t="s">
        <v>8957</v>
      </c>
      <c r="O2430" s="54" t="s">
        <v>9893</v>
      </c>
      <c r="P2430" s="54" t="s">
        <v>56</v>
      </c>
      <c r="Q2430" s="54" t="s">
        <v>56</v>
      </c>
      <c r="R2430" s="54" t="s">
        <v>55</v>
      </c>
      <c r="V2430" s="50">
        <v>1</v>
      </c>
      <c r="AV2430" s="54" t="s">
        <v>47</v>
      </c>
      <c r="AW2430" s="54" t="s">
        <v>10623</v>
      </c>
      <c r="AX2430" s="54" t="s">
        <v>47</v>
      </c>
      <c r="AY2430" s="54" t="s">
        <v>47</v>
      </c>
      <c r="AZ2430" s="54" t="s">
        <v>47</v>
      </c>
    </row>
    <row r="2431" spans="1:52" ht="30" customHeight="1">
      <c r="A2431" s="60" t="s">
        <v>1366</v>
      </c>
      <c r="B2431" s="60" t="s">
        <v>1264</v>
      </c>
      <c r="C2431" s="60" t="s">
        <v>1265</v>
      </c>
      <c r="D2431" s="61">
        <v>1E-3</v>
      </c>
      <c r="E2431" s="62"/>
      <c r="F2431" s="63"/>
      <c r="G2431" s="62"/>
      <c r="H2431" s="63"/>
      <c r="I2431" s="62"/>
      <c r="J2431" s="63"/>
      <c r="K2431" s="62"/>
      <c r="L2431" s="63"/>
      <c r="M2431" s="60" t="s">
        <v>1415</v>
      </c>
      <c r="N2431" s="54" t="s">
        <v>8957</v>
      </c>
      <c r="O2431" s="54" t="s">
        <v>9071</v>
      </c>
      <c r="P2431" s="54" t="s">
        <v>56</v>
      </c>
      <c r="Q2431" s="54" t="s">
        <v>56</v>
      </c>
      <c r="R2431" s="54" t="s">
        <v>55</v>
      </c>
      <c r="V2431" s="50">
        <v>1</v>
      </c>
      <c r="AV2431" s="54" t="s">
        <v>47</v>
      </c>
      <c r="AW2431" s="54" t="s">
        <v>10624</v>
      </c>
      <c r="AX2431" s="54" t="s">
        <v>47</v>
      </c>
      <c r="AY2431" s="54" t="s">
        <v>47</v>
      </c>
      <c r="AZ2431" s="54" t="s">
        <v>47</v>
      </c>
    </row>
    <row r="2432" spans="1:52" ht="30" customHeight="1">
      <c r="A2432" s="60" t="s">
        <v>2430</v>
      </c>
      <c r="B2432" s="60" t="s">
        <v>1631</v>
      </c>
      <c r="C2432" s="60" t="s">
        <v>352</v>
      </c>
      <c r="D2432" s="61">
        <v>1</v>
      </c>
      <c r="E2432" s="62"/>
      <c r="F2432" s="63"/>
      <c r="G2432" s="62"/>
      <c r="H2432" s="63"/>
      <c r="I2432" s="62"/>
      <c r="J2432" s="63"/>
      <c r="K2432" s="62"/>
      <c r="L2432" s="63"/>
      <c r="M2432" s="60" t="s">
        <v>47</v>
      </c>
      <c r="N2432" s="54" t="s">
        <v>8957</v>
      </c>
      <c r="O2432" s="54" t="s">
        <v>8795</v>
      </c>
      <c r="P2432" s="54" t="s">
        <v>56</v>
      </c>
      <c r="Q2432" s="54" t="s">
        <v>56</v>
      </c>
      <c r="R2432" s="54" t="s">
        <v>56</v>
      </c>
      <c r="S2432" s="50">
        <v>1</v>
      </c>
      <c r="T2432" s="50">
        <v>0</v>
      </c>
      <c r="U2432" s="50">
        <v>0.03</v>
      </c>
      <c r="AV2432" s="54" t="s">
        <v>47</v>
      </c>
      <c r="AW2432" s="54" t="s">
        <v>10625</v>
      </c>
      <c r="AX2432" s="54" t="s">
        <v>47</v>
      </c>
      <c r="AY2432" s="54" t="s">
        <v>47</v>
      </c>
      <c r="AZ2432" s="54" t="s">
        <v>47</v>
      </c>
    </row>
    <row r="2433" spans="1:52" ht="30" customHeight="1">
      <c r="A2433" s="60" t="s">
        <v>1267</v>
      </c>
      <c r="B2433" s="60" t="s">
        <v>47</v>
      </c>
      <c r="C2433" s="60" t="s">
        <v>47</v>
      </c>
      <c r="D2433" s="61"/>
      <c r="E2433" s="62"/>
      <c r="F2433" s="63"/>
      <c r="G2433" s="62"/>
      <c r="H2433" s="63"/>
      <c r="I2433" s="62"/>
      <c r="J2433" s="63"/>
      <c r="K2433" s="62"/>
      <c r="L2433" s="63"/>
      <c r="M2433" s="60" t="s">
        <v>47</v>
      </c>
      <c r="N2433" s="54" t="s">
        <v>78</v>
      </c>
      <c r="O2433" s="54" t="s">
        <v>78</v>
      </c>
      <c r="P2433" s="54" t="s">
        <v>47</v>
      </c>
      <c r="Q2433" s="54" t="s">
        <v>47</v>
      </c>
      <c r="R2433" s="54" t="s">
        <v>47</v>
      </c>
      <c r="AV2433" s="54" t="s">
        <v>47</v>
      </c>
      <c r="AW2433" s="54" t="s">
        <v>47</v>
      </c>
      <c r="AX2433" s="54" t="s">
        <v>47</v>
      </c>
      <c r="AY2433" s="54" t="s">
        <v>47</v>
      </c>
      <c r="AZ2433" s="54" t="s">
        <v>47</v>
      </c>
    </row>
    <row r="2434" spans="1:52" ht="30" customHeight="1">
      <c r="A2434" s="61"/>
      <c r="B2434" s="61"/>
      <c r="C2434" s="61"/>
      <c r="D2434" s="61"/>
      <c r="E2434" s="62"/>
      <c r="F2434" s="63"/>
      <c r="G2434" s="62"/>
      <c r="H2434" s="63"/>
      <c r="I2434" s="62"/>
      <c r="J2434" s="63"/>
      <c r="K2434" s="62"/>
      <c r="L2434" s="63"/>
      <c r="M2434" s="61"/>
    </row>
    <row r="2435" spans="1:52" ht="30" customHeight="1">
      <c r="A2435" s="55" t="s">
        <v>2571</v>
      </c>
      <c r="B2435" s="56"/>
      <c r="C2435" s="56"/>
      <c r="D2435" s="56"/>
      <c r="E2435" s="57"/>
      <c r="F2435" s="58"/>
      <c r="G2435" s="57"/>
      <c r="H2435" s="58"/>
      <c r="I2435" s="57"/>
      <c r="J2435" s="58"/>
      <c r="K2435" s="57"/>
      <c r="L2435" s="58"/>
      <c r="M2435" s="59"/>
      <c r="N2435" s="54" t="s">
        <v>8958</v>
      </c>
    </row>
    <row r="2436" spans="1:52" ht="30" customHeight="1">
      <c r="A2436" s="60" t="s">
        <v>2015</v>
      </c>
      <c r="B2436" s="60" t="s">
        <v>1264</v>
      </c>
      <c r="C2436" s="60" t="s">
        <v>1265</v>
      </c>
      <c r="D2436" s="61">
        <v>0.01</v>
      </c>
      <c r="E2436" s="62"/>
      <c r="F2436" s="63"/>
      <c r="G2436" s="62"/>
      <c r="H2436" s="63"/>
      <c r="I2436" s="62"/>
      <c r="J2436" s="63"/>
      <c r="K2436" s="62"/>
      <c r="L2436" s="63"/>
      <c r="M2436" s="60" t="s">
        <v>2016</v>
      </c>
      <c r="N2436" s="54" t="s">
        <v>8958</v>
      </c>
      <c r="O2436" s="54" t="s">
        <v>9893</v>
      </c>
      <c r="P2436" s="54" t="s">
        <v>56</v>
      </c>
      <c r="Q2436" s="54" t="s">
        <v>56</v>
      </c>
      <c r="R2436" s="54" t="s">
        <v>55</v>
      </c>
      <c r="V2436" s="50">
        <v>1</v>
      </c>
      <c r="W2436" s="50">
        <v>2</v>
      </c>
      <c r="AV2436" s="54" t="s">
        <v>47</v>
      </c>
      <c r="AW2436" s="54" t="s">
        <v>10626</v>
      </c>
      <c r="AX2436" s="54" t="s">
        <v>47</v>
      </c>
      <c r="AY2436" s="54" t="s">
        <v>47</v>
      </c>
      <c r="AZ2436" s="54" t="s">
        <v>47</v>
      </c>
    </row>
    <row r="2437" spans="1:52" ht="30" customHeight="1">
      <c r="A2437" s="60" t="s">
        <v>1366</v>
      </c>
      <c r="B2437" s="60" t="s">
        <v>1264</v>
      </c>
      <c r="C2437" s="60" t="s">
        <v>1265</v>
      </c>
      <c r="D2437" s="61">
        <v>1E-3</v>
      </c>
      <c r="E2437" s="62"/>
      <c r="F2437" s="63"/>
      <c r="G2437" s="62"/>
      <c r="H2437" s="63"/>
      <c r="I2437" s="62"/>
      <c r="J2437" s="63"/>
      <c r="K2437" s="62"/>
      <c r="L2437" s="63"/>
      <c r="M2437" s="60" t="s">
        <v>1415</v>
      </c>
      <c r="N2437" s="54" t="s">
        <v>8958</v>
      </c>
      <c r="O2437" s="54" t="s">
        <v>9071</v>
      </c>
      <c r="P2437" s="54" t="s">
        <v>56</v>
      </c>
      <c r="Q2437" s="54" t="s">
        <v>56</v>
      </c>
      <c r="R2437" s="54" t="s">
        <v>55</v>
      </c>
      <c r="V2437" s="50">
        <v>1</v>
      </c>
      <c r="W2437" s="50">
        <v>2</v>
      </c>
      <c r="AV2437" s="54" t="s">
        <v>47</v>
      </c>
      <c r="AW2437" s="54" t="s">
        <v>10627</v>
      </c>
      <c r="AX2437" s="54" t="s">
        <v>47</v>
      </c>
      <c r="AY2437" s="54" t="s">
        <v>47</v>
      </c>
      <c r="AZ2437" s="54" t="s">
        <v>47</v>
      </c>
    </row>
    <row r="2438" spans="1:52" ht="30" customHeight="1">
      <c r="A2438" s="60" t="s">
        <v>2430</v>
      </c>
      <c r="B2438" s="60" t="s">
        <v>1631</v>
      </c>
      <c r="C2438" s="60" t="s">
        <v>352</v>
      </c>
      <c r="D2438" s="61">
        <v>1</v>
      </c>
      <c r="E2438" s="62"/>
      <c r="F2438" s="63"/>
      <c r="G2438" s="62"/>
      <c r="H2438" s="63"/>
      <c r="I2438" s="62"/>
      <c r="J2438" s="63"/>
      <c r="K2438" s="62"/>
      <c r="L2438" s="63"/>
      <c r="M2438" s="60" t="s">
        <v>47</v>
      </c>
      <c r="N2438" s="54" t="s">
        <v>8958</v>
      </c>
      <c r="O2438" s="54" t="s">
        <v>8795</v>
      </c>
      <c r="P2438" s="54" t="s">
        <v>56</v>
      </c>
      <c r="Q2438" s="54" t="s">
        <v>56</v>
      </c>
      <c r="R2438" s="54" t="s">
        <v>56</v>
      </c>
      <c r="S2438" s="50">
        <v>1</v>
      </c>
      <c r="T2438" s="50">
        <v>0</v>
      </c>
      <c r="U2438" s="50">
        <v>0.03</v>
      </c>
      <c r="AV2438" s="54" t="s">
        <v>47</v>
      </c>
      <c r="AW2438" s="54" t="s">
        <v>10628</v>
      </c>
      <c r="AX2438" s="54" t="s">
        <v>47</v>
      </c>
      <c r="AY2438" s="54" t="s">
        <v>47</v>
      </c>
      <c r="AZ2438" s="54" t="s">
        <v>47</v>
      </c>
    </row>
    <row r="2439" spans="1:52" ht="30" customHeight="1">
      <c r="A2439" s="60" t="s">
        <v>1795</v>
      </c>
      <c r="B2439" s="60" t="s">
        <v>2500</v>
      </c>
      <c r="C2439" s="60" t="s">
        <v>352</v>
      </c>
      <c r="D2439" s="61">
        <v>1</v>
      </c>
      <c r="E2439" s="62"/>
      <c r="F2439" s="63"/>
      <c r="G2439" s="62"/>
      <c r="H2439" s="63"/>
      <c r="I2439" s="62"/>
      <c r="J2439" s="63"/>
      <c r="K2439" s="62"/>
      <c r="L2439" s="63"/>
      <c r="M2439" s="60" t="s">
        <v>47</v>
      </c>
      <c r="N2439" s="54" t="s">
        <v>8958</v>
      </c>
      <c r="O2439" s="54" t="s">
        <v>9075</v>
      </c>
      <c r="P2439" s="54" t="s">
        <v>56</v>
      </c>
      <c r="Q2439" s="54" t="s">
        <v>56</v>
      </c>
      <c r="R2439" s="54" t="s">
        <v>56</v>
      </c>
      <c r="S2439" s="50">
        <v>1</v>
      </c>
      <c r="T2439" s="50">
        <v>1</v>
      </c>
      <c r="U2439" s="50">
        <v>0.2</v>
      </c>
      <c r="AV2439" s="54" t="s">
        <v>47</v>
      </c>
      <c r="AW2439" s="54" t="s">
        <v>10629</v>
      </c>
      <c r="AX2439" s="54" t="s">
        <v>47</v>
      </c>
      <c r="AY2439" s="54" t="s">
        <v>47</v>
      </c>
      <c r="AZ2439" s="54" t="s">
        <v>47</v>
      </c>
    </row>
    <row r="2440" spans="1:52" ht="30" customHeight="1">
      <c r="A2440" s="60" t="s">
        <v>1267</v>
      </c>
      <c r="B2440" s="60" t="s">
        <v>47</v>
      </c>
      <c r="C2440" s="60" t="s">
        <v>47</v>
      </c>
      <c r="D2440" s="61"/>
      <c r="E2440" s="62"/>
      <c r="F2440" s="63"/>
      <c r="G2440" s="62"/>
      <c r="H2440" s="63"/>
      <c r="I2440" s="62"/>
      <c r="J2440" s="63"/>
      <c r="K2440" s="62"/>
      <c r="L2440" s="63"/>
      <c r="M2440" s="60" t="s">
        <v>47</v>
      </c>
      <c r="N2440" s="54" t="s">
        <v>78</v>
      </c>
      <c r="O2440" s="54" t="s">
        <v>78</v>
      </c>
      <c r="P2440" s="54" t="s">
        <v>47</v>
      </c>
      <c r="Q2440" s="54" t="s">
        <v>47</v>
      </c>
      <c r="R2440" s="54" t="s">
        <v>47</v>
      </c>
      <c r="AV2440" s="54" t="s">
        <v>47</v>
      </c>
      <c r="AW2440" s="54" t="s">
        <v>47</v>
      </c>
      <c r="AX2440" s="54" t="s">
        <v>47</v>
      </c>
      <c r="AY2440" s="54" t="s">
        <v>47</v>
      </c>
      <c r="AZ2440" s="54" t="s">
        <v>47</v>
      </c>
    </row>
    <row r="2441" spans="1:52" ht="30" customHeight="1">
      <c r="A2441" s="61"/>
      <c r="B2441" s="61"/>
      <c r="C2441" s="61"/>
      <c r="D2441" s="61"/>
      <c r="E2441" s="62"/>
      <c r="F2441" s="63"/>
      <c r="G2441" s="62"/>
      <c r="H2441" s="63"/>
      <c r="I2441" s="62"/>
      <c r="J2441" s="63"/>
      <c r="K2441" s="62"/>
      <c r="L2441" s="63"/>
      <c r="M2441" s="61"/>
    </row>
    <row r="2442" spans="1:52" ht="30" customHeight="1">
      <c r="A2442" s="55" t="s">
        <v>2572</v>
      </c>
      <c r="B2442" s="56"/>
      <c r="C2442" s="56"/>
      <c r="D2442" s="56"/>
      <c r="E2442" s="57"/>
      <c r="F2442" s="58"/>
      <c r="G2442" s="57"/>
      <c r="H2442" s="58"/>
      <c r="I2442" s="57"/>
      <c r="J2442" s="58"/>
      <c r="K2442" s="57"/>
      <c r="L2442" s="58"/>
      <c r="M2442" s="59"/>
      <c r="N2442" s="54" t="s">
        <v>8959</v>
      </c>
    </row>
    <row r="2443" spans="1:52" ht="30" customHeight="1">
      <c r="A2443" s="60" t="s">
        <v>2015</v>
      </c>
      <c r="B2443" s="60" t="s">
        <v>1264</v>
      </c>
      <c r="C2443" s="60" t="s">
        <v>1265</v>
      </c>
      <c r="D2443" s="61">
        <v>0.01</v>
      </c>
      <c r="E2443" s="62"/>
      <c r="F2443" s="63"/>
      <c r="G2443" s="62"/>
      <c r="H2443" s="63"/>
      <c r="I2443" s="62"/>
      <c r="J2443" s="63"/>
      <c r="K2443" s="62"/>
      <c r="L2443" s="63"/>
      <c r="M2443" s="60" t="s">
        <v>2016</v>
      </c>
      <c r="N2443" s="54" t="s">
        <v>8959</v>
      </c>
      <c r="O2443" s="54" t="s">
        <v>9893</v>
      </c>
      <c r="P2443" s="54" t="s">
        <v>56</v>
      </c>
      <c r="Q2443" s="54" t="s">
        <v>56</v>
      </c>
      <c r="R2443" s="54" t="s">
        <v>55</v>
      </c>
      <c r="V2443" s="50">
        <v>1</v>
      </c>
      <c r="W2443" s="50">
        <v>2</v>
      </c>
      <c r="AV2443" s="54" t="s">
        <v>47</v>
      </c>
      <c r="AW2443" s="54" t="s">
        <v>10630</v>
      </c>
      <c r="AX2443" s="54" t="s">
        <v>47</v>
      </c>
      <c r="AY2443" s="54" t="s">
        <v>47</v>
      </c>
      <c r="AZ2443" s="54" t="s">
        <v>47</v>
      </c>
    </row>
    <row r="2444" spans="1:52" ht="30" customHeight="1">
      <c r="A2444" s="60" t="s">
        <v>1366</v>
      </c>
      <c r="B2444" s="60" t="s">
        <v>1264</v>
      </c>
      <c r="C2444" s="60" t="s">
        <v>1265</v>
      </c>
      <c r="D2444" s="61">
        <v>1E-3</v>
      </c>
      <c r="E2444" s="62"/>
      <c r="F2444" s="63"/>
      <c r="G2444" s="62"/>
      <c r="H2444" s="63"/>
      <c r="I2444" s="62"/>
      <c r="J2444" s="63"/>
      <c r="K2444" s="62"/>
      <c r="L2444" s="63"/>
      <c r="M2444" s="60" t="s">
        <v>1415</v>
      </c>
      <c r="N2444" s="54" t="s">
        <v>8959</v>
      </c>
      <c r="O2444" s="54" t="s">
        <v>9071</v>
      </c>
      <c r="P2444" s="54" t="s">
        <v>56</v>
      </c>
      <c r="Q2444" s="54" t="s">
        <v>56</v>
      </c>
      <c r="R2444" s="54" t="s">
        <v>55</v>
      </c>
      <c r="V2444" s="50">
        <v>1</v>
      </c>
      <c r="W2444" s="50">
        <v>2</v>
      </c>
      <c r="AV2444" s="54" t="s">
        <v>47</v>
      </c>
      <c r="AW2444" s="54" t="s">
        <v>10631</v>
      </c>
      <c r="AX2444" s="54" t="s">
        <v>47</v>
      </c>
      <c r="AY2444" s="54" t="s">
        <v>47</v>
      </c>
      <c r="AZ2444" s="54" t="s">
        <v>47</v>
      </c>
    </row>
    <row r="2445" spans="1:52" ht="30" customHeight="1">
      <c r="A2445" s="60" t="s">
        <v>2430</v>
      </c>
      <c r="B2445" s="60" t="s">
        <v>1631</v>
      </c>
      <c r="C2445" s="60" t="s">
        <v>352</v>
      </c>
      <c r="D2445" s="61">
        <v>1</v>
      </c>
      <c r="E2445" s="62"/>
      <c r="F2445" s="63"/>
      <c r="G2445" s="62"/>
      <c r="H2445" s="63"/>
      <c r="I2445" s="62"/>
      <c r="J2445" s="63"/>
      <c r="K2445" s="62"/>
      <c r="L2445" s="63"/>
      <c r="M2445" s="60" t="s">
        <v>47</v>
      </c>
      <c r="N2445" s="54" t="s">
        <v>8959</v>
      </c>
      <c r="O2445" s="54" t="s">
        <v>8795</v>
      </c>
      <c r="P2445" s="54" t="s">
        <v>56</v>
      </c>
      <c r="Q2445" s="54" t="s">
        <v>56</v>
      </c>
      <c r="R2445" s="54" t="s">
        <v>56</v>
      </c>
      <c r="S2445" s="50">
        <v>1</v>
      </c>
      <c r="T2445" s="50">
        <v>0</v>
      </c>
      <c r="U2445" s="50">
        <v>0.03</v>
      </c>
      <c r="AV2445" s="54" t="s">
        <v>47</v>
      </c>
      <c r="AW2445" s="54" t="s">
        <v>10632</v>
      </c>
      <c r="AX2445" s="54" t="s">
        <v>47</v>
      </c>
      <c r="AY2445" s="54" t="s">
        <v>47</v>
      </c>
      <c r="AZ2445" s="54" t="s">
        <v>47</v>
      </c>
    </row>
    <row r="2446" spans="1:52" ht="30" customHeight="1">
      <c r="A2446" s="60" t="s">
        <v>1795</v>
      </c>
      <c r="B2446" s="60" t="s">
        <v>2500</v>
      </c>
      <c r="C2446" s="60" t="s">
        <v>352</v>
      </c>
      <c r="D2446" s="61">
        <v>1</v>
      </c>
      <c r="E2446" s="62"/>
      <c r="F2446" s="63"/>
      <c r="G2446" s="62"/>
      <c r="H2446" s="63"/>
      <c r="I2446" s="62"/>
      <c r="J2446" s="63"/>
      <c r="K2446" s="62"/>
      <c r="L2446" s="63"/>
      <c r="M2446" s="60" t="s">
        <v>47</v>
      </c>
      <c r="N2446" s="54" t="s">
        <v>8959</v>
      </c>
      <c r="O2446" s="54" t="s">
        <v>9075</v>
      </c>
      <c r="P2446" s="54" t="s">
        <v>56</v>
      </c>
      <c r="Q2446" s="54" t="s">
        <v>56</v>
      </c>
      <c r="R2446" s="54" t="s">
        <v>56</v>
      </c>
      <c r="S2446" s="50">
        <v>1</v>
      </c>
      <c r="T2446" s="50">
        <v>1</v>
      </c>
      <c r="U2446" s="50">
        <v>0.2</v>
      </c>
      <c r="AV2446" s="54" t="s">
        <v>47</v>
      </c>
      <c r="AW2446" s="54" t="s">
        <v>10633</v>
      </c>
      <c r="AX2446" s="54" t="s">
        <v>47</v>
      </c>
      <c r="AY2446" s="54" t="s">
        <v>47</v>
      </c>
      <c r="AZ2446" s="54" t="s">
        <v>47</v>
      </c>
    </row>
    <row r="2447" spans="1:52" ht="30" customHeight="1">
      <c r="A2447" s="60" t="s">
        <v>1267</v>
      </c>
      <c r="B2447" s="60" t="s">
        <v>47</v>
      </c>
      <c r="C2447" s="60" t="s">
        <v>47</v>
      </c>
      <c r="D2447" s="61"/>
      <c r="E2447" s="62"/>
      <c r="F2447" s="63"/>
      <c r="G2447" s="62"/>
      <c r="H2447" s="63"/>
      <c r="I2447" s="62"/>
      <c r="J2447" s="63"/>
      <c r="K2447" s="62"/>
      <c r="L2447" s="63"/>
      <c r="M2447" s="60" t="s">
        <v>47</v>
      </c>
      <c r="N2447" s="54" t="s">
        <v>78</v>
      </c>
      <c r="O2447" s="54" t="s">
        <v>78</v>
      </c>
      <c r="P2447" s="54" t="s">
        <v>47</v>
      </c>
      <c r="Q2447" s="54" t="s">
        <v>47</v>
      </c>
      <c r="R2447" s="54" t="s">
        <v>47</v>
      </c>
      <c r="AV2447" s="54" t="s">
        <v>47</v>
      </c>
      <c r="AW2447" s="54" t="s">
        <v>47</v>
      </c>
      <c r="AX2447" s="54" t="s">
        <v>47</v>
      </c>
      <c r="AY2447" s="54" t="s">
        <v>47</v>
      </c>
      <c r="AZ2447" s="54" t="s">
        <v>47</v>
      </c>
    </row>
    <row r="2448" spans="1:52" ht="30" customHeight="1">
      <c r="A2448" s="61"/>
      <c r="B2448" s="61"/>
      <c r="C2448" s="61"/>
      <c r="D2448" s="61"/>
      <c r="E2448" s="62"/>
      <c r="F2448" s="63"/>
      <c r="G2448" s="62"/>
      <c r="H2448" s="63"/>
      <c r="I2448" s="62"/>
      <c r="J2448" s="63"/>
      <c r="K2448" s="62"/>
      <c r="L2448" s="63"/>
      <c r="M2448" s="61"/>
    </row>
    <row r="2449" spans="1:52" ht="30" customHeight="1">
      <c r="A2449" s="55" t="s">
        <v>2573</v>
      </c>
      <c r="B2449" s="56"/>
      <c r="C2449" s="56"/>
      <c r="D2449" s="56"/>
      <c r="E2449" s="57"/>
      <c r="F2449" s="58"/>
      <c r="G2449" s="57"/>
      <c r="H2449" s="58"/>
      <c r="I2449" s="57"/>
      <c r="J2449" s="58"/>
      <c r="K2449" s="57"/>
      <c r="L2449" s="58"/>
      <c r="M2449" s="59"/>
      <c r="N2449" s="54" t="s">
        <v>8960</v>
      </c>
    </row>
    <row r="2450" spans="1:52" ht="30" customHeight="1">
      <c r="A2450" s="60" t="s">
        <v>2476</v>
      </c>
      <c r="B2450" s="60" t="s">
        <v>2574</v>
      </c>
      <c r="C2450" s="60" t="s">
        <v>1410</v>
      </c>
      <c r="D2450" s="61">
        <v>0.05</v>
      </c>
      <c r="E2450" s="62"/>
      <c r="F2450" s="63"/>
      <c r="G2450" s="62"/>
      <c r="H2450" s="63"/>
      <c r="I2450" s="62"/>
      <c r="J2450" s="63"/>
      <c r="K2450" s="62"/>
      <c r="L2450" s="63"/>
      <c r="M2450" s="60" t="s">
        <v>2575</v>
      </c>
      <c r="N2450" s="54" t="s">
        <v>8960</v>
      </c>
      <c r="O2450" s="54" t="s">
        <v>10634</v>
      </c>
      <c r="P2450" s="54" t="s">
        <v>56</v>
      </c>
      <c r="Q2450" s="54" t="s">
        <v>56</v>
      </c>
      <c r="R2450" s="54" t="s">
        <v>55</v>
      </c>
      <c r="AV2450" s="54" t="s">
        <v>47</v>
      </c>
      <c r="AW2450" s="54" t="s">
        <v>10635</v>
      </c>
      <c r="AX2450" s="54" t="s">
        <v>47</v>
      </c>
      <c r="AY2450" s="54" t="s">
        <v>47</v>
      </c>
      <c r="AZ2450" s="54" t="s">
        <v>47</v>
      </c>
    </row>
    <row r="2451" spans="1:52" ht="30" customHeight="1">
      <c r="A2451" s="60" t="s">
        <v>1267</v>
      </c>
      <c r="B2451" s="60" t="s">
        <v>47</v>
      </c>
      <c r="C2451" s="60" t="s">
        <v>47</v>
      </c>
      <c r="D2451" s="61"/>
      <c r="E2451" s="62"/>
      <c r="F2451" s="63"/>
      <c r="G2451" s="62"/>
      <c r="H2451" s="63"/>
      <c r="I2451" s="62"/>
      <c r="J2451" s="63"/>
      <c r="K2451" s="62"/>
      <c r="L2451" s="63"/>
      <c r="M2451" s="60" t="s">
        <v>47</v>
      </c>
      <c r="N2451" s="54" t="s">
        <v>78</v>
      </c>
      <c r="O2451" s="54" t="s">
        <v>78</v>
      </c>
      <c r="P2451" s="54" t="s">
        <v>47</v>
      </c>
      <c r="Q2451" s="54" t="s">
        <v>47</v>
      </c>
      <c r="R2451" s="54" t="s">
        <v>47</v>
      </c>
      <c r="AV2451" s="54" t="s">
        <v>47</v>
      </c>
      <c r="AW2451" s="54" t="s">
        <v>47</v>
      </c>
      <c r="AX2451" s="54" t="s">
        <v>47</v>
      </c>
      <c r="AY2451" s="54" t="s">
        <v>47</v>
      </c>
      <c r="AZ2451" s="54" t="s">
        <v>47</v>
      </c>
    </row>
    <row r="2452" spans="1:52" ht="30" customHeight="1">
      <c r="A2452" s="61"/>
      <c r="B2452" s="61"/>
      <c r="C2452" s="61"/>
      <c r="D2452" s="61"/>
      <c r="E2452" s="62"/>
      <c r="F2452" s="63"/>
      <c r="G2452" s="62"/>
      <c r="H2452" s="63"/>
      <c r="I2452" s="62"/>
      <c r="J2452" s="63"/>
      <c r="K2452" s="62"/>
      <c r="L2452" s="63"/>
      <c r="M2452" s="61"/>
    </row>
    <row r="2453" spans="1:52" ht="30" customHeight="1">
      <c r="A2453" s="55" t="s">
        <v>2576</v>
      </c>
      <c r="B2453" s="56"/>
      <c r="C2453" s="56"/>
      <c r="D2453" s="56"/>
      <c r="E2453" s="57"/>
      <c r="F2453" s="58"/>
      <c r="G2453" s="57"/>
      <c r="H2453" s="58"/>
      <c r="I2453" s="57"/>
      <c r="J2453" s="58"/>
      <c r="K2453" s="57"/>
      <c r="L2453" s="58"/>
      <c r="M2453" s="59"/>
      <c r="N2453" s="54" t="s">
        <v>8961</v>
      </c>
    </row>
    <row r="2454" spans="1:52" ht="30" customHeight="1">
      <c r="A2454" s="60" t="s">
        <v>2476</v>
      </c>
      <c r="B2454" s="60" t="s">
        <v>2577</v>
      </c>
      <c r="C2454" s="60" t="s">
        <v>1410</v>
      </c>
      <c r="D2454" s="61">
        <v>0.05</v>
      </c>
      <c r="E2454" s="62"/>
      <c r="F2454" s="63"/>
      <c r="G2454" s="62"/>
      <c r="H2454" s="63"/>
      <c r="I2454" s="62"/>
      <c r="J2454" s="63"/>
      <c r="K2454" s="62"/>
      <c r="L2454" s="63"/>
      <c r="M2454" s="60" t="s">
        <v>2578</v>
      </c>
      <c r="N2454" s="54" t="s">
        <v>8961</v>
      </c>
      <c r="O2454" s="54" t="s">
        <v>10636</v>
      </c>
      <c r="P2454" s="54" t="s">
        <v>56</v>
      </c>
      <c r="Q2454" s="54" t="s">
        <v>56</v>
      </c>
      <c r="R2454" s="54" t="s">
        <v>55</v>
      </c>
      <c r="AV2454" s="54" t="s">
        <v>47</v>
      </c>
      <c r="AW2454" s="54" t="s">
        <v>10637</v>
      </c>
      <c r="AX2454" s="54" t="s">
        <v>47</v>
      </c>
      <c r="AY2454" s="54" t="s">
        <v>47</v>
      </c>
      <c r="AZ2454" s="54" t="s">
        <v>47</v>
      </c>
    </row>
    <row r="2455" spans="1:52" ht="30" customHeight="1">
      <c r="A2455" s="60" t="s">
        <v>1267</v>
      </c>
      <c r="B2455" s="60" t="s">
        <v>47</v>
      </c>
      <c r="C2455" s="60" t="s">
        <v>47</v>
      </c>
      <c r="D2455" s="61"/>
      <c r="E2455" s="62"/>
      <c r="F2455" s="63"/>
      <c r="G2455" s="62"/>
      <c r="H2455" s="63"/>
      <c r="I2455" s="62"/>
      <c r="J2455" s="63"/>
      <c r="K2455" s="62"/>
      <c r="L2455" s="63"/>
      <c r="M2455" s="60" t="s">
        <v>47</v>
      </c>
      <c r="N2455" s="54" t="s">
        <v>78</v>
      </c>
      <c r="O2455" s="54" t="s">
        <v>78</v>
      </c>
      <c r="P2455" s="54" t="s">
        <v>47</v>
      </c>
      <c r="Q2455" s="54" t="s">
        <v>47</v>
      </c>
      <c r="R2455" s="54" t="s">
        <v>47</v>
      </c>
      <c r="AV2455" s="54" t="s">
        <v>47</v>
      </c>
      <c r="AW2455" s="54" t="s">
        <v>47</v>
      </c>
      <c r="AX2455" s="54" t="s">
        <v>47</v>
      </c>
      <c r="AY2455" s="54" t="s">
        <v>47</v>
      </c>
      <c r="AZ2455" s="54" t="s">
        <v>47</v>
      </c>
    </row>
    <row r="2456" spans="1:52" ht="30" customHeight="1">
      <c r="A2456" s="61"/>
      <c r="B2456" s="61"/>
      <c r="C2456" s="61"/>
      <c r="D2456" s="61"/>
      <c r="E2456" s="62"/>
      <c r="F2456" s="63"/>
      <c r="G2456" s="62"/>
      <c r="H2456" s="63"/>
      <c r="I2456" s="62"/>
      <c r="J2456" s="63"/>
      <c r="K2456" s="62"/>
      <c r="L2456" s="63"/>
      <c r="M2456" s="61"/>
    </row>
    <row r="2457" spans="1:52" ht="30" customHeight="1">
      <c r="A2457" s="55" t="s">
        <v>2579</v>
      </c>
      <c r="B2457" s="56"/>
      <c r="C2457" s="56"/>
      <c r="D2457" s="56"/>
      <c r="E2457" s="57"/>
      <c r="F2457" s="58"/>
      <c r="G2457" s="57"/>
      <c r="H2457" s="58"/>
      <c r="I2457" s="57"/>
      <c r="J2457" s="58"/>
      <c r="K2457" s="57"/>
      <c r="L2457" s="58"/>
      <c r="M2457" s="59"/>
      <c r="N2457" s="54" t="s">
        <v>8641</v>
      </c>
    </row>
    <row r="2458" spans="1:52" ht="30" customHeight="1">
      <c r="A2458" s="60" t="s">
        <v>2580</v>
      </c>
      <c r="B2458" s="60" t="s">
        <v>2581</v>
      </c>
      <c r="C2458" s="60" t="s">
        <v>1617</v>
      </c>
      <c r="D2458" s="61">
        <v>1.4999999999999999E-2</v>
      </c>
      <c r="E2458" s="62"/>
      <c r="F2458" s="63"/>
      <c r="G2458" s="62"/>
      <c r="H2458" s="63"/>
      <c r="I2458" s="62"/>
      <c r="J2458" s="63"/>
      <c r="K2458" s="62"/>
      <c r="L2458" s="63"/>
      <c r="M2458" s="60" t="s">
        <v>2582</v>
      </c>
      <c r="N2458" s="54" t="s">
        <v>8641</v>
      </c>
      <c r="O2458" s="54" t="s">
        <v>8984</v>
      </c>
      <c r="P2458" s="54" t="s">
        <v>55</v>
      </c>
      <c r="Q2458" s="54" t="s">
        <v>56</v>
      </c>
      <c r="R2458" s="54" t="s">
        <v>56</v>
      </c>
      <c r="AV2458" s="54" t="s">
        <v>47</v>
      </c>
      <c r="AW2458" s="54" t="s">
        <v>10638</v>
      </c>
      <c r="AX2458" s="54" t="s">
        <v>47</v>
      </c>
      <c r="AY2458" s="54" t="s">
        <v>47</v>
      </c>
      <c r="AZ2458" s="54" t="s">
        <v>47</v>
      </c>
    </row>
    <row r="2459" spans="1:52" ht="30" customHeight="1">
      <c r="A2459" s="60" t="s">
        <v>1267</v>
      </c>
      <c r="B2459" s="60" t="s">
        <v>47</v>
      </c>
      <c r="C2459" s="60" t="s">
        <v>47</v>
      </c>
      <c r="D2459" s="61"/>
      <c r="E2459" s="62"/>
      <c r="F2459" s="63"/>
      <c r="G2459" s="62"/>
      <c r="H2459" s="63"/>
      <c r="I2459" s="62"/>
      <c r="J2459" s="63"/>
      <c r="K2459" s="62"/>
      <c r="L2459" s="63"/>
      <c r="M2459" s="60" t="s">
        <v>47</v>
      </c>
      <c r="N2459" s="54" t="s">
        <v>78</v>
      </c>
      <c r="O2459" s="54" t="s">
        <v>78</v>
      </c>
      <c r="P2459" s="54" t="s">
        <v>47</v>
      </c>
      <c r="Q2459" s="54" t="s">
        <v>47</v>
      </c>
      <c r="R2459" s="54" t="s">
        <v>47</v>
      </c>
      <c r="AV2459" s="54" t="s">
        <v>47</v>
      </c>
      <c r="AW2459" s="54" t="s">
        <v>47</v>
      </c>
      <c r="AX2459" s="54" t="s">
        <v>47</v>
      </c>
      <c r="AY2459" s="54" t="s">
        <v>47</v>
      </c>
      <c r="AZ2459" s="54" t="s">
        <v>47</v>
      </c>
    </row>
    <row r="2460" spans="1:52" ht="30" customHeight="1">
      <c r="A2460" s="61"/>
      <c r="B2460" s="61"/>
      <c r="C2460" s="61"/>
      <c r="D2460" s="61"/>
      <c r="E2460" s="62"/>
      <c r="F2460" s="63"/>
      <c r="G2460" s="62"/>
      <c r="H2460" s="63"/>
      <c r="I2460" s="62"/>
      <c r="J2460" s="63"/>
      <c r="K2460" s="62"/>
      <c r="L2460" s="63"/>
      <c r="M2460" s="61"/>
    </row>
    <row r="2461" spans="1:52" ht="30" customHeight="1">
      <c r="A2461" s="55" t="s">
        <v>2583</v>
      </c>
      <c r="B2461" s="56"/>
      <c r="C2461" s="56"/>
      <c r="D2461" s="56"/>
      <c r="E2461" s="57"/>
      <c r="F2461" s="58"/>
      <c r="G2461" s="57"/>
      <c r="H2461" s="58"/>
      <c r="I2461" s="57"/>
      <c r="J2461" s="58"/>
      <c r="K2461" s="57"/>
      <c r="L2461" s="58"/>
      <c r="M2461" s="59"/>
      <c r="N2461" s="54" t="s">
        <v>8643</v>
      </c>
    </row>
    <row r="2462" spans="1:52" ht="30" customHeight="1">
      <c r="A2462" s="60" t="s">
        <v>2580</v>
      </c>
      <c r="B2462" s="60" t="s">
        <v>2581</v>
      </c>
      <c r="C2462" s="60" t="s">
        <v>1617</v>
      </c>
      <c r="D2462" s="61">
        <v>0.3</v>
      </c>
      <c r="E2462" s="62"/>
      <c r="F2462" s="63"/>
      <c r="G2462" s="62"/>
      <c r="H2462" s="63"/>
      <c r="I2462" s="62"/>
      <c r="J2462" s="63"/>
      <c r="K2462" s="62"/>
      <c r="L2462" s="63"/>
      <c r="M2462" s="60" t="s">
        <v>2582</v>
      </c>
      <c r="N2462" s="54" t="s">
        <v>8643</v>
      </c>
      <c r="O2462" s="54" t="s">
        <v>8984</v>
      </c>
      <c r="P2462" s="54" t="s">
        <v>55</v>
      </c>
      <c r="Q2462" s="54" t="s">
        <v>56</v>
      </c>
      <c r="R2462" s="54" t="s">
        <v>56</v>
      </c>
      <c r="AV2462" s="54" t="s">
        <v>47</v>
      </c>
      <c r="AW2462" s="54" t="s">
        <v>10639</v>
      </c>
      <c r="AX2462" s="54" t="s">
        <v>47</v>
      </c>
      <c r="AY2462" s="54" t="s">
        <v>47</v>
      </c>
      <c r="AZ2462" s="54" t="s">
        <v>47</v>
      </c>
    </row>
    <row r="2463" spans="1:52" ht="30" customHeight="1">
      <c r="A2463" s="60" t="s">
        <v>1267</v>
      </c>
      <c r="B2463" s="60" t="s">
        <v>47</v>
      </c>
      <c r="C2463" s="60" t="s">
        <v>47</v>
      </c>
      <c r="D2463" s="61"/>
      <c r="E2463" s="62"/>
      <c r="F2463" s="63"/>
      <c r="G2463" s="62"/>
      <c r="H2463" s="63"/>
      <c r="I2463" s="62"/>
      <c r="J2463" s="63"/>
      <c r="K2463" s="62"/>
      <c r="L2463" s="63"/>
      <c r="M2463" s="60" t="s">
        <v>47</v>
      </c>
      <c r="N2463" s="54" t="s">
        <v>78</v>
      </c>
      <c r="O2463" s="54" t="s">
        <v>78</v>
      </c>
      <c r="P2463" s="54" t="s">
        <v>47</v>
      </c>
      <c r="Q2463" s="54" t="s">
        <v>47</v>
      </c>
      <c r="R2463" s="54" t="s">
        <v>47</v>
      </c>
      <c r="AV2463" s="54" t="s">
        <v>47</v>
      </c>
      <c r="AW2463" s="54" t="s">
        <v>47</v>
      </c>
      <c r="AX2463" s="54" t="s">
        <v>47</v>
      </c>
      <c r="AY2463" s="54" t="s">
        <v>47</v>
      </c>
      <c r="AZ2463" s="54" t="s">
        <v>47</v>
      </c>
    </row>
    <row r="2464" spans="1:52" ht="30" customHeight="1">
      <c r="A2464" s="61"/>
      <c r="B2464" s="61"/>
      <c r="C2464" s="61"/>
      <c r="D2464" s="61"/>
      <c r="E2464" s="62"/>
      <c r="F2464" s="63"/>
      <c r="G2464" s="62"/>
      <c r="H2464" s="63"/>
      <c r="I2464" s="62"/>
      <c r="J2464" s="63"/>
      <c r="K2464" s="62"/>
      <c r="L2464" s="63"/>
      <c r="M2464" s="61"/>
    </row>
    <row r="2465" spans="1:52" ht="30" customHeight="1">
      <c r="A2465" s="55" t="s">
        <v>2584</v>
      </c>
      <c r="B2465" s="56"/>
      <c r="C2465" s="56"/>
      <c r="D2465" s="56"/>
      <c r="E2465" s="57"/>
      <c r="F2465" s="58"/>
      <c r="G2465" s="57"/>
      <c r="H2465" s="58"/>
      <c r="I2465" s="57"/>
      <c r="J2465" s="58"/>
      <c r="K2465" s="57"/>
      <c r="L2465" s="58"/>
      <c r="M2465" s="59"/>
      <c r="N2465" s="54" t="s">
        <v>8962</v>
      </c>
    </row>
    <row r="2466" spans="1:52" ht="30" customHeight="1">
      <c r="A2466" s="60" t="s">
        <v>1851</v>
      </c>
      <c r="B2466" s="60" t="s">
        <v>1264</v>
      </c>
      <c r="C2466" s="60" t="s">
        <v>1265</v>
      </c>
      <c r="D2466" s="61">
        <v>0.05</v>
      </c>
      <c r="E2466" s="62"/>
      <c r="F2466" s="63"/>
      <c r="G2466" s="62"/>
      <c r="H2466" s="63"/>
      <c r="I2466" s="62"/>
      <c r="J2466" s="63"/>
      <c r="K2466" s="62"/>
      <c r="L2466" s="63"/>
      <c r="M2466" s="60" t="s">
        <v>1852</v>
      </c>
      <c r="N2466" s="54" t="s">
        <v>8962</v>
      </c>
      <c r="O2466" s="54" t="s">
        <v>9696</v>
      </c>
      <c r="P2466" s="54" t="s">
        <v>56</v>
      </c>
      <c r="Q2466" s="54" t="s">
        <v>56</v>
      </c>
      <c r="R2466" s="54" t="s">
        <v>55</v>
      </c>
      <c r="AV2466" s="54" t="s">
        <v>47</v>
      </c>
      <c r="AW2466" s="54" t="s">
        <v>10640</v>
      </c>
      <c r="AX2466" s="54" t="s">
        <v>47</v>
      </c>
      <c r="AY2466" s="54" t="s">
        <v>47</v>
      </c>
      <c r="AZ2466" s="54" t="s">
        <v>47</v>
      </c>
    </row>
    <row r="2467" spans="1:52" ht="30" customHeight="1">
      <c r="A2467" s="60" t="s">
        <v>1366</v>
      </c>
      <c r="B2467" s="60" t="s">
        <v>1264</v>
      </c>
      <c r="C2467" s="60" t="s">
        <v>1265</v>
      </c>
      <c r="D2467" s="61">
        <v>2.5000000000000001E-2</v>
      </c>
      <c r="E2467" s="62"/>
      <c r="F2467" s="63"/>
      <c r="G2467" s="62"/>
      <c r="H2467" s="63"/>
      <c r="I2467" s="62"/>
      <c r="J2467" s="63"/>
      <c r="K2467" s="62"/>
      <c r="L2467" s="63"/>
      <c r="M2467" s="60" t="s">
        <v>1415</v>
      </c>
      <c r="N2467" s="54" t="s">
        <v>8962</v>
      </c>
      <c r="O2467" s="54" t="s">
        <v>9071</v>
      </c>
      <c r="P2467" s="54" t="s">
        <v>56</v>
      </c>
      <c r="Q2467" s="54" t="s">
        <v>56</v>
      </c>
      <c r="R2467" s="54" t="s">
        <v>55</v>
      </c>
      <c r="AV2467" s="54" t="s">
        <v>47</v>
      </c>
      <c r="AW2467" s="54" t="s">
        <v>10641</v>
      </c>
      <c r="AX2467" s="54" t="s">
        <v>47</v>
      </c>
      <c r="AY2467" s="54" t="s">
        <v>47</v>
      </c>
      <c r="AZ2467" s="54" t="s">
        <v>47</v>
      </c>
    </row>
    <row r="2468" spans="1:52" ht="30" customHeight="1">
      <c r="A2468" s="60" t="s">
        <v>2344</v>
      </c>
      <c r="B2468" s="60" t="s">
        <v>2588</v>
      </c>
      <c r="C2468" s="60" t="s">
        <v>1410</v>
      </c>
      <c r="D2468" s="61">
        <v>0.34499999999999997</v>
      </c>
      <c r="E2468" s="62"/>
      <c r="F2468" s="63"/>
      <c r="G2468" s="62"/>
      <c r="H2468" s="63"/>
      <c r="I2468" s="62"/>
      <c r="J2468" s="63"/>
      <c r="K2468" s="62"/>
      <c r="L2468" s="63"/>
      <c r="M2468" s="60" t="s">
        <v>2589</v>
      </c>
      <c r="N2468" s="54" t="s">
        <v>8962</v>
      </c>
      <c r="O2468" s="54" t="s">
        <v>10642</v>
      </c>
      <c r="P2468" s="54" t="s">
        <v>56</v>
      </c>
      <c r="Q2468" s="54" t="s">
        <v>56</v>
      </c>
      <c r="R2468" s="54" t="s">
        <v>55</v>
      </c>
      <c r="AV2468" s="54" t="s">
        <v>47</v>
      </c>
      <c r="AW2468" s="54" t="s">
        <v>10643</v>
      </c>
      <c r="AX2468" s="54" t="s">
        <v>47</v>
      </c>
      <c r="AY2468" s="54" t="s">
        <v>47</v>
      </c>
      <c r="AZ2468" s="54" t="s">
        <v>47</v>
      </c>
    </row>
    <row r="2469" spans="1:52" ht="30" customHeight="1">
      <c r="A2469" s="60" t="s">
        <v>1267</v>
      </c>
      <c r="B2469" s="60" t="s">
        <v>47</v>
      </c>
      <c r="C2469" s="60" t="s">
        <v>47</v>
      </c>
      <c r="D2469" s="61"/>
      <c r="E2469" s="62"/>
      <c r="F2469" s="63"/>
      <c r="G2469" s="62"/>
      <c r="H2469" s="63"/>
      <c r="I2469" s="62"/>
      <c r="J2469" s="63"/>
      <c r="K2469" s="62"/>
      <c r="L2469" s="63"/>
      <c r="M2469" s="60" t="s">
        <v>47</v>
      </c>
      <c r="N2469" s="54" t="s">
        <v>78</v>
      </c>
      <c r="O2469" s="54" t="s">
        <v>78</v>
      </c>
      <c r="P2469" s="54" t="s">
        <v>47</v>
      </c>
      <c r="Q2469" s="54" t="s">
        <v>47</v>
      </c>
      <c r="R2469" s="54" t="s">
        <v>47</v>
      </c>
      <c r="AV2469" s="54" t="s">
        <v>47</v>
      </c>
      <c r="AW2469" s="54" t="s">
        <v>47</v>
      </c>
      <c r="AX2469" s="54" t="s">
        <v>47</v>
      </c>
      <c r="AY2469" s="54" t="s">
        <v>47</v>
      </c>
      <c r="AZ2469" s="54" t="s">
        <v>47</v>
      </c>
    </row>
    <row r="2470" spans="1:52" ht="30" customHeight="1">
      <c r="A2470" s="61"/>
      <c r="B2470" s="61"/>
      <c r="C2470" s="61"/>
      <c r="D2470" s="61"/>
      <c r="E2470" s="62"/>
      <c r="F2470" s="63"/>
      <c r="G2470" s="62"/>
      <c r="H2470" s="63"/>
      <c r="I2470" s="62"/>
      <c r="J2470" s="63"/>
      <c r="K2470" s="62"/>
      <c r="L2470" s="63"/>
      <c r="M2470" s="61"/>
    </row>
    <row r="2471" spans="1:52" ht="30" customHeight="1">
      <c r="A2471" s="55" t="s">
        <v>2590</v>
      </c>
      <c r="B2471" s="56"/>
      <c r="C2471" s="56"/>
      <c r="D2471" s="56"/>
      <c r="E2471" s="57"/>
      <c r="F2471" s="58"/>
      <c r="G2471" s="57"/>
      <c r="H2471" s="58"/>
      <c r="I2471" s="57"/>
      <c r="J2471" s="58"/>
      <c r="K2471" s="57"/>
      <c r="L2471" s="58"/>
      <c r="M2471" s="59"/>
      <c r="N2471" s="54" t="s">
        <v>8963</v>
      </c>
    </row>
    <row r="2472" spans="1:52" ht="30" customHeight="1">
      <c r="A2472" s="60" t="s">
        <v>1851</v>
      </c>
      <c r="B2472" s="60" t="s">
        <v>1264</v>
      </c>
      <c r="C2472" s="60" t="s">
        <v>1265</v>
      </c>
      <c r="D2472" s="61">
        <v>0.02</v>
      </c>
      <c r="E2472" s="62"/>
      <c r="F2472" s="63"/>
      <c r="G2472" s="62"/>
      <c r="H2472" s="63"/>
      <c r="I2472" s="62"/>
      <c r="J2472" s="63"/>
      <c r="K2472" s="62"/>
      <c r="L2472" s="63"/>
      <c r="M2472" s="60" t="s">
        <v>1852</v>
      </c>
      <c r="N2472" s="54" t="s">
        <v>8963</v>
      </c>
      <c r="O2472" s="54" t="s">
        <v>9696</v>
      </c>
      <c r="P2472" s="54" t="s">
        <v>56</v>
      </c>
      <c r="Q2472" s="54" t="s">
        <v>56</v>
      </c>
      <c r="R2472" s="54" t="s">
        <v>55</v>
      </c>
      <c r="AV2472" s="54" t="s">
        <v>47</v>
      </c>
      <c r="AW2472" s="54" t="s">
        <v>10644</v>
      </c>
      <c r="AX2472" s="54" t="s">
        <v>47</v>
      </c>
      <c r="AY2472" s="54" t="s">
        <v>47</v>
      </c>
      <c r="AZ2472" s="54" t="s">
        <v>47</v>
      </c>
    </row>
    <row r="2473" spans="1:52" ht="30" customHeight="1">
      <c r="A2473" s="60" t="s">
        <v>1366</v>
      </c>
      <c r="B2473" s="60" t="s">
        <v>1264</v>
      </c>
      <c r="C2473" s="60" t="s">
        <v>1265</v>
      </c>
      <c r="D2473" s="61">
        <v>0.01</v>
      </c>
      <c r="E2473" s="62"/>
      <c r="F2473" s="63"/>
      <c r="G2473" s="62"/>
      <c r="H2473" s="63"/>
      <c r="I2473" s="62"/>
      <c r="J2473" s="63"/>
      <c r="K2473" s="62"/>
      <c r="L2473" s="63"/>
      <c r="M2473" s="60" t="s">
        <v>1415</v>
      </c>
      <c r="N2473" s="54" t="s">
        <v>8963</v>
      </c>
      <c r="O2473" s="54" t="s">
        <v>9071</v>
      </c>
      <c r="P2473" s="54" t="s">
        <v>56</v>
      </c>
      <c r="Q2473" s="54" t="s">
        <v>56</v>
      </c>
      <c r="R2473" s="54" t="s">
        <v>55</v>
      </c>
      <c r="AV2473" s="54" t="s">
        <v>47</v>
      </c>
      <c r="AW2473" s="54" t="s">
        <v>10645</v>
      </c>
      <c r="AX2473" s="54" t="s">
        <v>47</v>
      </c>
      <c r="AY2473" s="54" t="s">
        <v>47</v>
      </c>
      <c r="AZ2473" s="54" t="s">
        <v>47</v>
      </c>
    </row>
    <row r="2474" spans="1:52" ht="30" customHeight="1">
      <c r="A2474" s="60" t="s">
        <v>2344</v>
      </c>
      <c r="B2474" s="60" t="s">
        <v>2588</v>
      </c>
      <c r="C2474" s="60" t="s">
        <v>1410</v>
      </c>
      <c r="D2474" s="61">
        <v>0.4</v>
      </c>
      <c r="E2474" s="62"/>
      <c r="F2474" s="63"/>
      <c r="G2474" s="62"/>
      <c r="H2474" s="63"/>
      <c r="I2474" s="62"/>
      <c r="J2474" s="63"/>
      <c r="K2474" s="62"/>
      <c r="L2474" s="63"/>
      <c r="M2474" s="60" t="s">
        <v>2589</v>
      </c>
      <c r="N2474" s="54" t="s">
        <v>8963</v>
      </c>
      <c r="O2474" s="54" t="s">
        <v>10642</v>
      </c>
      <c r="P2474" s="54" t="s">
        <v>56</v>
      </c>
      <c r="Q2474" s="54" t="s">
        <v>56</v>
      </c>
      <c r="R2474" s="54" t="s">
        <v>55</v>
      </c>
      <c r="AV2474" s="54" t="s">
        <v>47</v>
      </c>
      <c r="AW2474" s="54" t="s">
        <v>10646</v>
      </c>
      <c r="AX2474" s="54" t="s">
        <v>47</v>
      </c>
      <c r="AY2474" s="54" t="s">
        <v>47</v>
      </c>
      <c r="AZ2474" s="54" t="s">
        <v>47</v>
      </c>
    </row>
    <row r="2475" spans="1:52" ht="30" customHeight="1">
      <c r="A2475" s="60" t="s">
        <v>1267</v>
      </c>
      <c r="B2475" s="60" t="s">
        <v>47</v>
      </c>
      <c r="C2475" s="60" t="s">
        <v>47</v>
      </c>
      <c r="D2475" s="61"/>
      <c r="E2475" s="62"/>
      <c r="F2475" s="63"/>
      <c r="G2475" s="62"/>
      <c r="H2475" s="63"/>
      <c r="I2475" s="62"/>
      <c r="J2475" s="63"/>
      <c r="K2475" s="62"/>
      <c r="L2475" s="63"/>
      <c r="M2475" s="60" t="s">
        <v>47</v>
      </c>
      <c r="N2475" s="54" t="s">
        <v>78</v>
      </c>
      <c r="O2475" s="54" t="s">
        <v>78</v>
      </c>
      <c r="P2475" s="54" t="s">
        <v>47</v>
      </c>
      <c r="Q2475" s="54" t="s">
        <v>47</v>
      </c>
      <c r="R2475" s="54" t="s">
        <v>47</v>
      </c>
      <c r="AV2475" s="54" t="s">
        <v>47</v>
      </c>
      <c r="AW2475" s="54" t="s">
        <v>47</v>
      </c>
      <c r="AX2475" s="54" t="s">
        <v>47</v>
      </c>
      <c r="AY2475" s="54" t="s">
        <v>47</v>
      </c>
      <c r="AZ2475" s="54" t="s">
        <v>47</v>
      </c>
    </row>
    <row r="2476" spans="1:52" ht="30" customHeight="1">
      <c r="A2476" s="61"/>
      <c r="B2476" s="61"/>
      <c r="C2476" s="61"/>
      <c r="D2476" s="61"/>
      <c r="E2476" s="62"/>
      <c r="F2476" s="63"/>
      <c r="G2476" s="62"/>
      <c r="H2476" s="63"/>
      <c r="I2476" s="62"/>
      <c r="J2476" s="63"/>
      <c r="K2476" s="62"/>
      <c r="L2476" s="63"/>
      <c r="M2476" s="61"/>
    </row>
    <row r="2477" spans="1:52" ht="30" customHeight="1">
      <c r="A2477" s="55" t="s">
        <v>2594</v>
      </c>
      <c r="B2477" s="56"/>
      <c r="C2477" s="56"/>
      <c r="D2477" s="56"/>
      <c r="E2477" s="57"/>
      <c r="F2477" s="58"/>
      <c r="G2477" s="57"/>
      <c r="H2477" s="58"/>
      <c r="I2477" s="57"/>
      <c r="J2477" s="58"/>
      <c r="K2477" s="57"/>
      <c r="L2477" s="58"/>
      <c r="M2477" s="59"/>
      <c r="N2477" s="54" t="s">
        <v>8214</v>
      </c>
    </row>
    <row r="2478" spans="1:52" ht="30" customHeight="1">
      <c r="A2478" s="60" t="s">
        <v>2595</v>
      </c>
      <c r="B2478" s="60" t="s">
        <v>2596</v>
      </c>
      <c r="C2478" s="60" t="s">
        <v>71</v>
      </c>
      <c r="D2478" s="61">
        <v>1.05</v>
      </c>
      <c r="E2478" s="62"/>
      <c r="F2478" s="63"/>
      <c r="G2478" s="62"/>
      <c r="H2478" s="63"/>
      <c r="I2478" s="62"/>
      <c r="J2478" s="63"/>
      <c r="K2478" s="62"/>
      <c r="L2478" s="63"/>
      <c r="M2478" s="60" t="s">
        <v>2597</v>
      </c>
      <c r="N2478" s="54" t="s">
        <v>8214</v>
      </c>
      <c r="O2478" s="54" t="s">
        <v>10647</v>
      </c>
      <c r="P2478" s="54" t="s">
        <v>56</v>
      </c>
      <c r="Q2478" s="54" t="s">
        <v>56</v>
      </c>
      <c r="R2478" s="54" t="s">
        <v>55</v>
      </c>
      <c r="AV2478" s="54" t="s">
        <v>47</v>
      </c>
      <c r="AW2478" s="54" t="s">
        <v>10648</v>
      </c>
      <c r="AX2478" s="54" t="s">
        <v>47</v>
      </c>
      <c r="AY2478" s="54" t="s">
        <v>47</v>
      </c>
      <c r="AZ2478" s="54" t="s">
        <v>47</v>
      </c>
    </row>
    <row r="2479" spans="1:52" ht="30" customHeight="1">
      <c r="A2479" s="60" t="s">
        <v>2585</v>
      </c>
      <c r="B2479" s="60" t="s">
        <v>2586</v>
      </c>
      <c r="C2479" s="60" t="s">
        <v>71</v>
      </c>
      <c r="D2479" s="61">
        <v>1</v>
      </c>
      <c r="E2479" s="62"/>
      <c r="F2479" s="63"/>
      <c r="G2479" s="62"/>
      <c r="H2479" s="63"/>
      <c r="I2479" s="62"/>
      <c r="J2479" s="63"/>
      <c r="K2479" s="62"/>
      <c r="L2479" s="63"/>
      <c r="M2479" s="60" t="s">
        <v>2587</v>
      </c>
      <c r="N2479" s="54" t="s">
        <v>8214</v>
      </c>
      <c r="O2479" s="54" t="s">
        <v>8962</v>
      </c>
      <c r="P2479" s="54" t="s">
        <v>55</v>
      </c>
      <c r="Q2479" s="54" t="s">
        <v>56</v>
      </c>
      <c r="R2479" s="54" t="s">
        <v>56</v>
      </c>
      <c r="AV2479" s="54" t="s">
        <v>47</v>
      </c>
      <c r="AW2479" s="54" t="s">
        <v>10649</v>
      </c>
      <c r="AX2479" s="54" t="s">
        <v>47</v>
      </c>
      <c r="AY2479" s="54" t="s">
        <v>47</v>
      </c>
      <c r="AZ2479" s="54" t="s">
        <v>47</v>
      </c>
    </row>
    <row r="2480" spans="1:52" ht="30" customHeight="1">
      <c r="A2480" s="60" t="s">
        <v>1267</v>
      </c>
      <c r="B2480" s="60" t="s">
        <v>47</v>
      </c>
      <c r="C2480" s="60" t="s">
        <v>47</v>
      </c>
      <c r="D2480" s="61"/>
      <c r="E2480" s="62"/>
      <c r="F2480" s="63"/>
      <c r="G2480" s="62"/>
      <c r="H2480" s="63"/>
      <c r="I2480" s="62"/>
      <c r="J2480" s="63"/>
      <c r="K2480" s="62"/>
      <c r="L2480" s="63"/>
      <c r="M2480" s="60" t="s">
        <v>47</v>
      </c>
      <c r="N2480" s="54" t="s">
        <v>78</v>
      </c>
      <c r="O2480" s="54" t="s">
        <v>78</v>
      </c>
      <c r="P2480" s="54" t="s">
        <v>47</v>
      </c>
      <c r="Q2480" s="54" t="s">
        <v>47</v>
      </c>
      <c r="R2480" s="54" t="s">
        <v>47</v>
      </c>
      <c r="AV2480" s="54" t="s">
        <v>47</v>
      </c>
      <c r="AW2480" s="54" t="s">
        <v>47</v>
      </c>
      <c r="AX2480" s="54" t="s">
        <v>47</v>
      </c>
      <c r="AY2480" s="54" t="s">
        <v>47</v>
      </c>
      <c r="AZ2480" s="54" t="s">
        <v>47</v>
      </c>
    </row>
    <row r="2481" spans="1:52" ht="30" customHeight="1">
      <c r="A2481" s="61"/>
      <c r="B2481" s="61"/>
      <c r="C2481" s="61"/>
      <c r="D2481" s="61"/>
      <c r="E2481" s="62"/>
      <c r="F2481" s="63"/>
      <c r="G2481" s="62"/>
      <c r="H2481" s="63"/>
      <c r="I2481" s="62"/>
      <c r="J2481" s="63"/>
      <c r="K2481" s="62"/>
      <c r="L2481" s="63"/>
      <c r="M2481" s="61"/>
    </row>
    <row r="2482" spans="1:52" ht="30" customHeight="1">
      <c r="A2482" s="55" t="s">
        <v>2598</v>
      </c>
      <c r="B2482" s="56"/>
      <c r="C2482" s="56"/>
      <c r="D2482" s="56"/>
      <c r="E2482" s="57"/>
      <c r="F2482" s="58"/>
      <c r="G2482" s="57"/>
      <c r="H2482" s="58"/>
      <c r="I2482" s="57"/>
      <c r="J2482" s="58"/>
      <c r="K2482" s="57"/>
      <c r="L2482" s="58"/>
      <c r="M2482" s="59"/>
      <c r="N2482" s="54" t="s">
        <v>8218</v>
      </c>
    </row>
    <row r="2483" spans="1:52" ht="30" customHeight="1">
      <c r="A2483" s="60" t="s">
        <v>2599</v>
      </c>
      <c r="B2483" s="60" t="s">
        <v>2600</v>
      </c>
      <c r="C2483" s="60" t="s">
        <v>71</v>
      </c>
      <c r="D2483" s="61">
        <v>1.05</v>
      </c>
      <c r="E2483" s="62"/>
      <c r="F2483" s="63"/>
      <c r="G2483" s="62"/>
      <c r="H2483" s="63"/>
      <c r="I2483" s="62"/>
      <c r="J2483" s="63"/>
      <c r="K2483" s="62"/>
      <c r="L2483" s="63"/>
      <c r="M2483" s="60" t="s">
        <v>2601</v>
      </c>
      <c r="N2483" s="54" t="s">
        <v>8218</v>
      </c>
      <c r="O2483" s="54" t="s">
        <v>10650</v>
      </c>
      <c r="P2483" s="54" t="s">
        <v>56</v>
      </c>
      <c r="Q2483" s="54" t="s">
        <v>56</v>
      </c>
      <c r="R2483" s="54" t="s">
        <v>55</v>
      </c>
      <c r="AV2483" s="54" t="s">
        <v>47</v>
      </c>
      <c r="AW2483" s="54" t="s">
        <v>10651</v>
      </c>
      <c r="AX2483" s="54" t="s">
        <v>47</v>
      </c>
      <c r="AY2483" s="54" t="s">
        <v>47</v>
      </c>
      <c r="AZ2483" s="54" t="s">
        <v>47</v>
      </c>
    </row>
    <row r="2484" spans="1:52" ht="30" customHeight="1">
      <c r="A2484" s="60" t="s">
        <v>2585</v>
      </c>
      <c r="B2484" s="60" t="s">
        <v>2586</v>
      </c>
      <c r="C2484" s="60" t="s">
        <v>71</v>
      </c>
      <c r="D2484" s="61">
        <v>1</v>
      </c>
      <c r="E2484" s="62"/>
      <c r="F2484" s="63"/>
      <c r="G2484" s="62"/>
      <c r="H2484" s="63"/>
      <c r="I2484" s="62"/>
      <c r="J2484" s="63"/>
      <c r="K2484" s="62"/>
      <c r="L2484" s="63"/>
      <c r="M2484" s="60" t="s">
        <v>2587</v>
      </c>
      <c r="N2484" s="54" t="s">
        <v>8218</v>
      </c>
      <c r="O2484" s="54" t="s">
        <v>8962</v>
      </c>
      <c r="P2484" s="54" t="s">
        <v>55</v>
      </c>
      <c r="Q2484" s="54" t="s">
        <v>56</v>
      </c>
      <c r="R2484" s="54" t="s">
        <v>56</v>
      </c>
      <c r="AV2484" s="54" t="s">
        <v>47</v>
      </c>
      <c r="AW2484" s="54" t="s">
        <v>10652</v>
      </c>
      <c r="AX2484" s="54" t="s">
        <v>47</v>
      </c>
      <c r="AY2484" s="54" t="s">
        <v>47</v>
      </c>
      <c r="AZ2484" s="54" t="s">
        <v>47</v>
      </c>
    </row>
    <row r="2485" spans="1:52" ht="30" customHeight="1">
      <c r="A2485" s="60" t="s">
        <v>1267</v>
      </c>
      <c r="B2485" s="60" t="s">
        <v>47</v>
      </c>
      <c r="C2485" s="60" t="s">
        <v>47</v>
      </c>
      <c r="D2485" s="61"/>
      <c r="E2485" s="62"/>
      <c r="F2485" s="63"/>
      <c r="G2485" s="62"/>
      <c r="H2485" s="63"/>
      <c r="I2485" s="62"/>
      <c r="J2485" s="63"/>
      <c r="K2485" s="62"/>
      <c r="L2485" s="63"/>
      <c r="M2485" s="60" t="s">
        <v>47</v>
      </c>
      <c r="N2485" s="54" t="s">
        <v>78</v>
      </c>
      <c r="O2485" s="54" t="s">
        <v>78</v>
      </c>
      <c r="P2485" s="54" t="s">
        <v>47</v>
      </c>
      <c r="Q2485" s="54" t="s">
        <v>47</v>
      </c>
      <c r="R2485" s="54" t="s">
        <v>47</v>
      </c>
      <c r="AV2485" s="54" t="s">
        <v>47</v>
      </c>
      <c r="AW2485" s="54" t="s">
        <v>47</v>
      </c>
      <c r="AX2485" s="54" t="s">
        <v>47</v>
      </c>
      <c r="AY2485" s="54" t="s">
        <v>47</v>
      </c>
      <c r="AZ2485" s="54" t="s">
        <v>47</v>
      </c>
    </row>
    <row r="2486" spans="1:52" ht="30" customHeight="1">
      <c r="A2486" s="61"/>
      <c r="B2486" s="61"/>
      <c r="C2486" s="61"/>
      <c r="D2486" s="61"/>
      <c r="E2486" s="62"/>
      <c r="F2486" s="63"/>
      <c r="G2486" s="62"/>
      <c r="H2486" s="63"/>
      <c r="I2486" s="62"/>
      <c r="J2486" s="63"/>
      <c r="K2486" s="62"/>
      <c r="L2486" s="63"/>
      <c r="M2486" s="61"/>
    </row>
    <row r="2487" spans="1:52" ht="30" customHeight="1">
      <c r="A2487" s="55" t="s">
        <v>2602</v>
      </c>
      <c r="B2487" s="56"/>
      <c r="C2487" s="56"/>
      <c r="D2487" s="56"/>
      <c r="E2487" s="57"/>
      <c r="F2487" s="58"/>
      <c r="G2487" s="57"/>
      <c r="H2487" s="58"/>
      <c r="I2487" s="57"/>
      <c r="J2487" s="58"/>
      <c r="K2487" s="57"/>
      <c r="L2487" s="58"/>
      <c r="M2487" s="59"/>
      <c r="N2487" s="54" t="s">
        <v>8216</v>
      </c>
    </row>
    <row r="2488" spans="1:52" ht="30" customHeight="1">
      <c r="A2488" s="60" t="s">
        <v>2603</v>
      </c>
      <c r="B2488" s="60" t="s">
        <v>2604</v>
      </c>
      <c r="C2488" s="60" t="s">
        <v>71</v>
      </c>
      <c r="D2488" s="61">
        <v>1.05</v>
      </c>
      <c r="E2488" s="62"/>
      <c r="F2488" s="63"/>
      <c r="G2488" s="62"/>
      <c r="H2488" s="63"/>
      <c r="I2488" s="62"/>
      <c r="J2488" s="63"/>
      <c r="K2488" s="62"/>
      <c r="L2488" s="63"/>
      <c r="M2488" s="60" t="s">
        <v>2605</v>
      </c>
      <c r="N2488" s="54" t="s">
        <v>8216</v>
      </c>
      <c r="O2488" s="54" t="s">
        <v>10653</v>
      </c>
      <c r="P2488" s="54" t="s">
        <v>56</v>
      </c>
      <c r="Q2488" s="54" t="s">
        <v>56</v>
      </c>
      <c r="R2488" s="54" t="s">
        <v>55</v>
      </c>
      <c r="AV2488" s="54" t="s">
        <v>47</v>
      </c>
      <c r="AW2488" s="54" t="s">
        <v>10654</v>
      </c>
      <c r="AX2488" s="54" t="s">
        <v>47</v>
      </c>
      <c r="AY2488" s="54" t="s">
        <v>47</v>
      </c>
      <c r="AZ2488" s="54" t="s">
        <v>47</v>
      </c>
    </row>
    <row r="2489" spans="1:52" ht="30" customHeight="1">
      <c r="A2489" s="60" t="s">
        <v>2591</v>
      </c>
      <c r="B2489" s="60" t="s">
        <v>2592</v>
      </c>
      <c r="C2489" s="60" t="s">
        <v>71</v>
      </c>
      <c r="D2489" s="61">
        <v>1</v>
      </c>
      <c r="E2489" s="62"/>
      <c r="F2489" s="63"/>
      <c r="G2489" s="62"/>
      <c r="H2489" s="63"/>
      <c r="I2489" s="62"/>
      <c r="J2489" s="63"/>
      <c r="K2489" s="62"/>
      <c r="L2489" s="63"/>
      <c r="M2489" s="60" t="s">
        <v>2593</v>
      </c>
      <c r="N2489" s="54" t="s">
        <v>8216</v>
      </c>
      <c r="O2489" s="54" t="s">
        <v>8963</v>
      </c>
      <c r="P2489" s="54" t="s">
        <v>55</v>
      </c>
      <c r="Q2489" s="54" t="s">
        <v>56</v>
      </c>
      <c r="R2489" s="54" t="s">
        <v>56</v>
      </c>
      <c r="AV2489" s="54" t="s">
        <v>47</v>
      </c>
      <c r="AW2489" s="54" t="s">
        <v>10655</v>
      </c>
      <c r="AX2489" s="54" t="s">
        <v>47</v>
      </c>
      <c r="AY2489" s="54" t="s">
        <v>47</v>
      </c>
      <c r="AZ2489" s="54" t="s">
        <v>47</v>
      </c>
    </row>
    <row r="2490" spans="1:52" ht="30" customHeight="1">
      <c r="A2490" s="60" t="s">
        <v>1267</v>
      </c>
      <c r="B2490" s="60" t="s">
        <v>47</v>
      </c>
      <c r="C2490" s="60" t="s">
        <v>47</v>
      </c>
      <c r="D2490" s="61"/>
      <c r="E2490" s="62"/>
      <c r="F2490" s="63"/>
      <c r="G2490" s="62"/>
      <c r="H2490" s="63"/>
      <c r="I2490" s="62"/>
      <c r="J2490" s="63"/>
      <c r="K2490" s="62"/>
      <c r="L2490" s="63"/>
      <c r="M2490" s="60" t="s">
        <v>47</v>
      </c>
      <c r="N2490" s="54" t="s">
        <v>78</v>
      </c>
      <c r="O2490" s="54" t="s">
        <v>78</v>
      </c>
      <c r="P2490" s="54" t="s">
        <v>47</v>
      </c>
      <c r="Q2490" s="54" t="s">
        <v>47</v>
      </c>
      <c r="R2490" s="54" t="s">
        <v>47</v>
      </c>
      <c r="AV2490" s="54" t="s">
        <v>47</v>
      </c>
      <c r="AW2490" s="54" t="s">
        <v>47</v>
      </c>
      <c r="AX2490" s="54" t="s">
        <v>47</v>
      </c>
      <c r="AY2490" s="54" t="s">
        <v>47</v>
      </c>
      <c r="AZ2490" s="54" t="s">
        <v>47</v>
      </c>
    </row>
    <row r="2491" spans="1:52" ht="30" customHeight="1">
      <c r="A2491" s="61"/>
      <c r="B2491" s="61"/>
      <c r="C2491" s="61"/>
      <c r="D2491" s="61"/>
      <c r="E2491" s="62"/>
      <c r="F2491" s="63"/>
      <c r="G2491" s="62"/>
      <c r="H2491" s="63"/>
      <c r="I2491" s="62"/>
      <c r="J2491" s="63"/>
      <c r="K2491" s="62"/>
      <c r="L2491" s="63"/>
      <c r="M2491" s="61"/>
    </row>
    <row r="2492" spans="1:52" ht="30" customHeight="1">
      <c r="A2492" s="55" t="s">
        <v>2606</v>
      </c>
      <c r="B2492" s="56"/>
      <c r="C2492" s="56"/>
      <c r="D2492" s="56"/>
      <c r="E2492" s="57"/>
      <c r="F2492" s="58"/>
      <c r="G2492" s="57"/>
      <c r="H2492" s="58"/>
      <c r="I2492" s="57"/>
      <c r="J2492" s="58"/>
      <c r="K2492" s="57"/>
      <c r="L2492" s="58"/>
      <c r="M2492" s="59"/>
      <c r="N2492" s="54" t="s">
        <v>8964</v>
      </c>
    </row>
    <row r="2493" spans="1:52" ht="30" customHeight="1">
      <c r="A2493" s="60" t="s">
        <v>1851</v>
      </c>
      <c r="B2493" s="60" t="s">
        <v>1264</v>
      </c>
      <c r="C2493" s="60" t="s">
        <v>1265</v>
      </c>
      <c r="D2493" s="61">
        <v>1.8200000000000001E-2</v>
      </c>
      <c r="E2493" s="62"/>
      <c r="F2493" s="63"/>
      <c r="G2493" s="62"/>
      <c r="H2493" s="63"/>
      <c r="I2493" s="62"/>
      <c r="J2493" s="63"/>
      <c r="K2493" s="62"/>
      <c r="L2493" s="63"/>
      <c r="M2493" s="60" t="s">
        <v>1852</v>
      </c>
      <c r="N2493" s="54" t="s">
        <v>8964</v>
      </c>
      <c r="O2493" s="54" t="s">
        <v>9696</v>
      </c>
      <c r="P2493" s="54" t="s">
        <v>56</v>
      </c>
      <c r="Q2493" s="54" t="s">
        <v>56</v>
      </c>
      <c r="R2493" s="54" t="s">
        <v>55</v>
      </c>
      <c r="V2493" s="50">
        <v>1</v>
      </c>
      <c r="AV2493" s="54" t="s">
        <v>47</v>
      </c>
      <c r="AW2493" s="54" t="s">
        <v>10656</v>
      </c>
      <c r="AX2493" s="54" t="s">
        <v>47</v>
      </c>
      <c r="AY2493" s="54" t="s">
        <v>47</v>
      </c>
      <c r="AZ2493" s="54" t="s">
        <v>47</v>
      </c>
    </row>
    <row r="2494" spans="1:52" ht="30" customHeight="1">
      <c r="A2494" s="60" t="s">
        <v>1366</v>
      </c>
      <c r="B2494" s="60" t="s">
        <v>1264</v>
      </c>
      <c r="C2494" s="60" t="s">
        <v>1265</v>
      </c>
      <c r="D2494" s="61">
        <v>9.1000000000000004E-3</v>
      </c>
      <c r="E2494" s="62"/>
      <c r="F2494" s="63"/>
      <c r="G2494" s="62"/>
      <c r="H2494" s="63"/>
      <c r="I2494" s="62"/>
      <c r="J2494" s="63"/>
      <c r="K2494" s="62"/>
      <c r="L2494" s="63"/>
      <c r="M2494" s="60" t="s">
        <v>1415</v>
      </c>
      <c r="N2494" s="54" t="s">
        <v>8964</v>
      </c>
      <c r="O2494" s="54" t="s">
        <v>9071</v>
      </c>
      <c r="P2494" s="54" t="s">
        <v>56</v>
      </c>
      <c r="Q2494" s="54" t="s">
        <v>56</v>
      </c>
      <c r="R2494" s="54" t="s">
        <v>55</v>
      </c>
      <c r="V2494" s="50">
        <v>1</v>
      </c>
      <c r="AV2494" s="54" t="s">
        <v>47</v>
      </c>
      <c r="AW2494" s="54" t="s">
        <v>10657</v>
      </c>
      <c r="AX2494" s="54" t="s">
        <v>47</v>
      </c>
      <c r="AY2494" s="54" t="s">
        <v>47</v>
      </c>
      <c r="AZ2494" s="54" t="s">
        <v>47</v>
      </c>
    </row>
    <row r="2495" spans="1:52" ht="30" customHeight="1">
      <c r="A2495" s="60" t="s">
        <v>1367</v>
      </c>
      <c r="B2495" s="60" t="s">
        <v>1631</v>
      </c>
      <c r="C2495" s="60" t="s">
        <v>352</v>
      </c>
      <c r="D2495" s="61">
        <v>1</v>
      </c>
      <c r="E2495" s="62"/>
      <c r="F2495" s="63"/>
      <c r="G2495" s="62"/>
      <c r="H2495" s="63"/>
      <c r="I2495" s="62"/>
      <c r="J2495" s="63"/>
      <c r="K2495" s="62"/>
      <c r="L2495" s="63"/>
      <c r="M2495" s="60" t="s">
        <v>47</v>
      </c>
      <c r="N2495" s="54" t="s">
        <v>8964</v>
      </c>
      <c r="O2495" s="54" t="s">
        <v>8795</v>
      </c>
      <c r="P2495" s="54" t="s">
        <v>56</v>
      </c>
      <c r="Q2495" s="54" t="s">
        <v>56</v>
      </c>
      <c r="R2495" s="54" t="s">
        <v>56</v>
      </c>
      <c r="S2495" s="50">
        <v>1</v>
      </c>
      <c r="T2495" s="50">
        <v>2</v>
      </c>
      <c r="U2495" s="50">
        <v>0.03</v>
      </c>
      <c r="AV2495" s="54" t="s">
        <v>47</v>
      </c>
      <c r="AW2495" s="54" t="s">
        <v>10658</v>
      </c>
      <c r="AX2495" s="54" t="s">
        <v>47</v>
      </c>
      <c r="AY2495" s="54" t="s">
        <v>47</v>
      </c>
      <c r="AZ2495" s="54" t="s">
        <v>47</v>
      </c>
    </row>
    <row r="2496" spans="1:52" ht="30" customHeight="1">
      <c r="A2496" s="60" t="s">
        <v>1267</v>
      </c>
      <c r="B2496" s="60" t="s">
        <v>47</v>
      </c>
      <c r="C2496" s="60" t="s">
        <v>47</v>
      </c>
      <c r="D2496" s="61"/>
      <c r="E2496" s="62"/>
      <c r="F2496" s="63"/>
      <c r="G2496" s="62"/>
      <c r="H2496" s="63"/>
      <c r="I2496" s="62"/>
      <c r="J2496" s="63"/>
      <c r="K2496" s="62"/>
      <c r="L2496" s="63"/>
      <c r="M2496" s="60" t="s">
        <v>47</v>
      </c>
      <c r="N2496" s="54" t="s">
        <v>78</v>
      </c>
      <c r="O2496" s="54" t="s">
        <v>78</v>
      </c>
      <c r="P2496" s="54" t="s">
        <v>47</v>
      </c>
      <c r="Q2496" s="54" t="s">
        <v>47</v>
      </c>
      <c r="R2496" s="54" t="s">
        <v>47</v>
      </c>
      <c r="AV2496" s="54" t="s">
        <v>47</v>
      </c>
      <c r="AW2496" s="54" t="s">
        <v>47</v>
      </c>
      <c r="AX2496" s="54" t="s">
        <v>47</v>
      </c>
      <c r="AY2496" s="54" t="s">
        <v>47</v>
      </c>
      <c r="AZ2496" s="54" t="s">
        <v>47</v>
      </c>
    </row>
    <row r="2497" spans="1:52" ht="30" customHeight="1">
      <c r="A2497" s="61"/>
      <c r="B2497" s="61"/>
      <c r="C2497" s="61"/>
      <c r="D2497" s="61"/>
      <c r="E2497" s="62"/>
      <c r="F2497" s="63"/>
      <c r="G2497" s="62"/>
      <c r="H2497" s="63"/>
      <c r="I2497" s="62"/>
      <c r="J2497" s="63"/>
      <c r="K2497" s="62"/>
      <c r="L2497" s="63"/>
      <c r="M2497" s="61"/>
    </row>
    <row r="2498" spans="1:52" ht="30" customHeight="1">
      <c r="A2498" s="55" t="s">
        <v>2609</v>
      </c>
      <c r="B2498" s="56"/>
      <c r="C2498" s="56"/>
      <c r="D2498" s="56"/>
      <c r="E2498" s="57"/>
      <c r="F2498" s="58"/>
      <c r="G2498" s="57"/>
      <c r="H2498" s="58"/>
      <c r="I2498" s="57"/>
      <c r="J2498" s="58"/>
      <c r="K2498" s="57"/>
      <c r="L2498" s="58"/>
      <c r="M2498" s="59"/>
      <c r="N2498" s="54" t="s">
        <v>8360</v>
      </c>
    </row>
    <row r="2499" spans="1:52" ht="30" customHeight="1">
      <c r="A2499" s="60" t="s">
        <v>2610</v>
      </c>
      <c r="B2499" s="60" t="s">
        <v>531</v>
      </c>
      <c r="C2499" s="60" t="s">
        <v>53</v>
      </c>
      <c r="D2499" s="61">
        <v>1</v>
      </c>
      <c r="E2499" s="62"/>
      <c r="F2499" s="63"/>
      <c r="G2499" s="62"/>
      <c r="H2499" s="63"/>
      <c r="I2499" s="62"/>
      <c r="J2499" s="63"/>
      <c r="K2499" s="62"/>
      <c r="L2499" s="63"/>
      <c r="M2499" s="60" t="s">
        <v>2611</v>
      </c>
      <c r="N2499" s="54" t="s">
        <v>8360</v>
      </c>
      <c r="O2499" s="54" t="s">
        <v>10659</v>
      </c>
      <c r="P2499" s="54" t="s">
        <v>56</v>
      </c>
      <c r="Q2499" s="54" t="s">
        <v>56</v>
      </c>
      <c r="R2499" s="54" t="s">
        <v>55</v>
      </c>
      <c r="AV2499" s="54" t="s">
        <v>47</v>
      </c>
      <c r="AW2499" s="54" t="s">
        <v>10660</v>
      </c>
      <c r="AX2499" s="54" t="s">
        <v>47</v>
      </c>
      <c r="AY2499" s="54" t="s">
        <v>47</v>
      </c>
      <c r="AZ2499" s="54" t="s">
        <v>47</v>
      </c>
    </row>
    <row r="2500" spans="1:52" ht="30" customHeight="1">
      <c r="A2500" s="60" t="s">
        <v>595</v>
      </c>
      <c r="B2500" s="60" t="s">
        <v>2607</v>
      </c>
      <c r="C2500" s="60" t="s">
        <v>53</v>
      </c>
      <c r="D2500" s="61">
        <v>1</v>
      </c>
      <c r="E2500" s="62"/>
      <c r="F2500" s="63"/>
      <c r="G2500" s="62"/>
      <c r="H2500" s="63"/>
      <c r="I2500" s="62"/>
      <c r="J2500" s="63"/>
      <c r="K2500" s="62"/>
      <c r="L2500" s="63"/>
      <c r="M2500" s="60" t="s">
        <v>2608</v>
      </c>
      <c r="N2500" s="54" t="s">
        <v>8360</v>
      </c>
      <c r="O2500" s="54" t="s">
        <v>8964</v>
      </c>
      <c r="P2500" s="54" t="s">
        <v>55</v>
      </c>
      <c r="Q2500" s="54" t="s">
        <v>56</v>
      </c>
      <c r="R2500" s="54" t="s">
        <v>56</v>
      </c>
      <c r="AV2500" s="54" t="s">
        <v>47</v>
      </c>
      <c r="AW2500" s="54" t="s">
        <v>10661</v>
      </c>
      <c r="AX2500" s="54" t="s">
        <v>47</v>
      </c>
      <c r="AY2500" s="54" t="s">
        <v>47</v>
      </c>
      <c r="AZ2500" s="54" t="s">
        <v>47</v>
      </c>
    </row>
    <row r="2501" spans="1:52" ht="30" customHeight="1">
      <c r="A2501" s="60" t="s">
        <v>1267</v>
      </c>
      <c r="B2501" s="60" t="s">
        <v>47</v>
      </c>
      <c r="C2501" s="60" t="s">
        <v>47</v>
      </c>
      <c r="D2501" s="61"/>
      <c r="E2501" s="62"/>
      <c r="F2501" s="63"/>
      <c r="G2501" s="62"/>
      <c r="H2501" s="63"/>
      <c r="I2501" s="62"/>
      <c r="J2501" s="63"/>
      <c r="K2501" s="62"/>
      <c r="L2501" s="63"/>
      <c r="M2501" s="60" t="s">
        <v>47</v>
      </c>
      <c r="N2501" s="54" t="s">
        <v>78</v>
      </c>
      <c r="O2501" s="54" t="s">
        <v>78</v>
      </c>
      <c r="P2501" s="54" t="s">
        <v>47</v>
      </c>
      <c r="Q2501" s="54" t="s">
        <v>47</v>
      </c>
      <c r="R2501" s="54" t="s">
        <v>47</v>
      </c>
      <c r="AV2501" s="54" t="s">
        <v>47</v>
      </c>
      <c r="AW2501" s="54" t="s">
        <v>47</v>
      </c>
      <c r="AX2501" s="54" t="s">
        <v>47</v>
      </c>
      <c r="AY2501" s="54" t="s">
        <v>47</v>
      </c>
      <c r="AZ2501" s="54" t="s">
        <v>47</v>
      </c>
    </row>
    <row r="2502" spans="1:52" ht="30" customHeight="1">
      <c r="A2502" s="61"/>
      <c r="B2502" s="61"/>
      <c r="C2502" s="61"/>
      <c r="D2502" s="61"/>
      <c r="E2502" s="62"/>
      <c r="F2502" s="63"/>
      <c r="G2502" s="62"/>
      <c r="H2502" s="63"/>
      <c r="I2502" s="62"/>
      <c r="J2502" s="63"/>
      <c r="K2502" s="62"/>
      <c r="L2502" s="63"/>
      <c r="M2502" s="61"/>
    </row>
    <row r="2503" spans="1:52" ht="30" customHeight="1">
      <c r="A2503" s="55" t="s">
        <v>2612</v>
      </c>
      <c r="B2503" s="56"/>
      <c r="C2503" s="56"/>
      <c r="D2503" s="56"/>
      <c r="E2503" s="57"/>
      <c r="F2503" s="58"/>
      <c r="G2503" s="57"/>
      <c r="H2503" s="58"/>
      <c r="I2503" s="57"/>
      <c r="J2503" s="58"/>
      <c r="K2503" s="57"/>
      <c r="L2503" s="58"/>
      <c r="M2503" s="59"/>
      <c r="N2503" s="54" t="s">
        <v>8965</v>
      </c>
    </row>
    <row r="2504" spans="1:52" ht="30" customHeight="1">
      <c r="A2504" s="60" t="s">
        <v>1851</v>
      </c>
      <c r="B2504" s="60" t="s">
        <v>1264</v>
      </c>
      <c r="C2504" s="60" t="s">
        <v>1265</v>
      </c>
      <c r="D2504" s="61">
        <v>4.3999999999999997E-2</v>
      </c>
      <c r="E2504" s="62"/>
      <c r="F2504" s="63"/>
      <c r="G2504" s="62"/>
      <c r="H2504" s="63"/>
      <c r="I2504" s="62"/>
      <c r="J2504" s="63"/>
      <c r="K2504" s="62"/>
      <c r="L2504" s="63"/>
      <c r="M2504" s="60" t="s">
        <v>1852</v>
      </c>
      <c r="N2504" s="54" t="s">
        <v>8965</v>
      </c>
      <c r="O2504" s="54" t="s">
        <v>9696</v>
      </c>
      <c r="P2504" s="54" t="s">
        <v>56</v>
      </c>
      <c r="Q2504" s="54" t="s">
        <v>56</v>
      </c>
      <c r="R2504" s="54" t="s">
        <v>55</v>
      </c>
      <c r="V2504" s="50">
        <v>1</v>
      </c>
      <c r="AV2504" s="54" t="s">
        <v>47</v>
      </c>
      <c r="AW2504" s="54" t="s">
        <v>10662</v>
      </c>
      <c r="AX2504" s="54" t="s">
        <v>47</v>
      </c>
      <c r="AY2504" s="54" t="s">
        <v>47</v>
      </c>
      <c r="AZ2504" s="54" t="s">
        <v>47</v>
      </c>
    </row>
    <row r="2505" spans="1:52" ht="30" customHeight="1">
      <c r="A2505" s="60" t="s">
        <v>1366</v>
      </c>
      <c r="B2505" s="60" t="s">
        <v>1264</v>
      </c>
      <c r="C2505" s="60" t="s">
        <v>1265</v>
      </c>
      <c r="D2505" s="61">
        <v>2.1999999999999999E-2</v>
      </c>
      <c r="E2505" s="62"/>
      <c r="F2505" s="63"/>
      <c r="G2505" s="62"/>
      <c r="H2505" s="63"/>
      <c r="I2505" s="62"/>
      <c r="J2505" s="63"/>
      <c r="K2505" s="62"/>
      <c r="L2505" s="63"/>
      <c r="M2505" s="60" t="s">
        <v>1415</v>
      </c>
      <c r="N2505" s="54" t="s">
        <v>8965</v>
      </c>
      <c r="O2505" s="54" t="s">
        <v>9071</v>
      </c>
      <c r="P2505" s="54" t="s">
        <v>56</v>
      </c>
      <c r="Q2505" s="54" t="s">
        <v>56</v>
      </c>
      <c r="R2505" s="54" t="s">
        <v>55</v>
      </c>
      <c r="V2505" s="50">
        <v>1</v>
      </c>
      <c r="AV2505" s="54" t="s">
        <v>47</v>
      </c>
      <c r="AW2505" s="54" t="s">
        <v>10663</v>
      </c>
      <c r="AX2505" s="54" t="s">
        <v>47</v>
      </c>
      <c r="AY2505" s="54" t="s">
        <v>47</v>
      </c>
      <c r="AZ2505" s="54" t="s">
        <v>47</v>
      </c>
    </row>
    <row r="2506" spans="1:52" ht="30" customHeight="1">
      <c r="A2506" s="60" t="s">
        <v>1367</v>
      </c>
      <c r="B2506" s="60" t="s">
        <v>1599</v>
      </c>
      <c r="C2506" s="60" t="s">
        <v>352</v>
      </c>
      <c r="D2506" s="61">
        <v>1</v>
      </c>
      <c r="E2506" s="62"/>
      <c r="F2506" s="63"/>
      <c r="G2506" s="62"/>
      <c r="H2506" s="63"/>
      <c r="I2506" s="62"/>
      <c r="J2506" s="63"/>
      <c r="K2506" s="62"/>
      <c r="L2506" s="63"/>
      <c r="M2506" s="60" t="s">
        <v>47</v>
      </c>
      <c r="N2506" s="54" t="s">
        <v>8965</v>
      </c>
      <c r="O2506" s="54" t="s">
        <v>8795</v>
      </c>
      <c r="P2506" s="54" t="s">
        <v>56</v>
      </c>
      <c r="Q2506" s="54" t="s">
        <v>56</v>
      </c>
      <c r="R2506" s="54" t="s">
        <v>56</v>
      </c>
      <c r="S2506" s="50">
        <v>1</v>
      </c>
      <c r="T2506" s="50">
        <v>2</v>
      </c>
      <c r="U2506" s="50">
        <v>0.01</v>
      </c>
      <c r="AV2506" s="54" t="s">
        <v>47</v>
      </c>
      <c r="AW2506" s="54" t="s">
        <v>10664</v>
      </c>
      <c r="AX2506" s="54" t="s">
        <v>47</v>
      </c>
      <c r="AY2506" s="54" t="s">
        <v>47</v>
      </c>
      <c r="AZ2506" s="54" t="s">
        <v>47</v>
      </c>
    </row>
    <row r="2507" spans="1:52" ht="30" customHeight="1">
      <c r="A2507" s="60" t="s">
        <v>1267</v>
      </c>
      <c r="B2507" s="60" t="s">
        <v>47</v>
      </c>
      <c r="C2507" s="60" t="s">
        <v>47</v>
      </c>
      <c r="D2507" s="61"/>
      <c r="E2507" s="62"/>
      <c r="F2507" s="63"/>
      <c r="G2507" s="62"/>
      <c r="H2507" s="63"/>
      <c r="I2507" s="62"/>
      <c r="J2507" s="63"/>
      <c r="K2507" s="62"/>
      <c r="L2507" s="63"/>
      <c r="M2507" s="60" t="s">
        <v>47</v>
      </c>
      <c r="N2507" s="54" t="s">
        <v>78</v>
      </c>
      <c r="O2507" s="54" t="s">
        <v>78</v>
      </c>
      <c r="P2507" s="54" t="s">
        <v>47</v>
      </c>
      <c r="Q2507" s="54" t="s">
        <v>47</v>
      </c>
      <c r="R2507" s="54" t="s">
        <v>47</v>
      </c>
      <c r="AV2507" s="54" t="s">
        <v>47</v>
      </c>
      <c r="AW2507" s="54" t="s">
        <v>47</v>
      </c>
      <c r="AX2507" s="54" t="s">
        <v>47</v>
      </c>
      <c r="AY2507" s="54" t="s">
        <v>47</v>
      </c>
      <c r="AZ2507" s="54" t="s">
        <v>47</v>
      </c>
    </row>
    <row r="2508" spans="1:52" ht="30" customHeight="1">
      <c r="A2508" s="61"/>
      <c r="B2508" s="61"/>
      <c r="C2508" s="61"/>
      <c r="D2508" s="61"/>
      <c r="E2508" s="62"/>
      <c r="F2508" s="63"/>
      <c r="G2508" s="62"/>
      <c r="H2508" s="63"/>
      <c r="I2508" s="62"/>
      <c r="J2508" s="63"/>
      <c r="K2508" s="62"/>
      <c r="L2508" s="63"/>
      <c r="M2508" s="61"/>
    </row>
    <row r="2509" spans="1:52" ht="30" customHeight="1">
      <c r="A2509" s="55" t="s">
        <v>2613</v>
      </c>
      <c r="B2509" s="56"/>
      <c r="C2509" s="56"/>
      <c r="D2509" s="56"/>
      <c r="E2509" s="57"/>
      <c r="F2509" s="58"/>
      <c r="G2509" s="57"/>
      <c r="H2509" s="58"/>
      <c r="I2509" s="57"/>
      <c r="J2509" s="58"/>
      <c r="K2509" s="57"/>
      <c r="L2509" s="58"/>
      <c r="M2509" s="59"/>
      <c r="N2509" s="54" t="s">
        <v>8220</v>
      </c>
    </row>
    <row r="2510" spans="1:52" ht="30" customHeight="1">
      <c r="A2510" s="60" t="s">
        <v>2614</v>
      </c>
      <c r="B2510" s="60" t="s">
        <v>2615</v>
      </c>
      <c r="C2510" s="60" t="s">
        <v>71</v>
      </c>
      <c r="D2510" s="61">
        <v>1.05</v>
      </c>
      <c r="E2510" s="62"/>
      <c r="F2510" s="63"/>
      <c r="G2510" s="62"/>
      <c r="H2510" s="63"/>
      <c r="I2510" s="62"/>
      <c r="J2510" s="63"/>
      <c r="K2510" s="62"/>
      <c r="L2510" s="63"/>
      <c r="M2510" s="60" t="s">
        <v>652</v>
      </c>
      <c r="N2510" s="54" t="s">
        <v>8220</v>
      </c>
      <c r="O2510" s="54" t="s">
        <v>10665</v>
      </c>
      <c r="P2510" s="54" t="s">
        <v>56</v>
      </c>
      <c r="Q2510" s="54" t="s">
        <v>56</v>
      </c>
      <c r="R2510" s="54" t="s">
        <v>55</v>
      </c>
      <c r="AV2510" s="54" t="s">
        <v>47</v>
      </c>
      <c r="AW2510" s="54" t="s">
        <v>10666</v>
      </c>
      <c r="AX2510" s="54" t="s">
        <v>47</v>
      </c>
      <c r="AY2510" s="54" t="s">
        <v>47</v>
      </c>
      <c r="AZ2510" s="54" t="s">
        <v>47</v>
      </c>
    </row>
    <row r="2511" spans="1:52" ht="30" customHeight="1">
      <c r="A2511" s="60" t="s">
        <v>1267</v>
      </c>
      <c r="B2511" s="60" t="s">
        <v>47</v>
      </c>
      <c r="C2511" s="60" t="s">
        <v>47</v>
      </c>
      <c r="D2511" s="61"/>
      <c r="E2511" s="62"/>
      <c r="F2511" s="63"/>
      <c r="G2511" s="62"/>
      <c r="H2511" s="63"/>
      <c r="I2511" s="62"/>
      <c r="J2511" s="63"/>
      <c r="K2511" s="62"/>
      <c r="L2511" s="63"/>
      <c r="M2511" s="60" t="s">
        <v>47</v>
      </c>
      <c r="N2511" s="54" t="s">
        <v>78</v>
      </c>
      <c r="O2511" s="54" t="s">
        <v>78</v>
      </c>
      <c r="P2511" s="54" t="s">
        <v>47</v>
      </c>
      <c r="Q2511" s="54" t="s">
        <v>47</v>
      </c>
      <c r="R2511" s="54" t="s">
        <v>47</v>
      </c>
      <c r="AV2511" s="54" t="s">
        <v>47</v>
      </c>
      <c r="AW2511" s="54" t="s">
        <v>47</v>
      </c>
      <c r="AX2511" s="54" t="s">
        <v>47</v>
      </c>
      <c r="AY2511" s="54" t="s">
        <v>47</v>
      </c>
      <c r="AZ2511" s="54" t="s">
        <v>47</v>
      </c>
    </row>
    <row r="2512" spans="1:52" ht="30" customHeight="1">
      <c r="A2512" s="61"/>
      <c r="B2512" s="61"/>
      <c r="C2512" s="61"/>
      <c r="D2512" s="61"/>
      <c r="E2512" s="62"/>
      <c r="F2512" s="63"/>
      <c r="G2512" s="62"/>
      <c r="H2512" s="63"/>
      <c r="I2512" s="62"/>
      <c r="J2512" s="63"/>
      <c r="K2512" s="62"/>
      <c r="L2512" s="63"/>
      <c r="M2512" s="61"/>
    </row>
    <row r="2513" spans="1:52" ht="30" customHeight="1">
      <c r="A2513" s="55" t="s">
        <v>2617</v>
      </c>
      <c r="B2513" s="56"/>
      <c r="C2513" s="56"/>
      <c r="D2513" s="56"/>
      <c r="E2513" s="57"/>
      <c r="F2513" s="58"/>
      <c r="G2513" s="57"/>
      <c r="H2513" s="58"/>
      <c r="I2513" s="57"/>
      <c r="J2513" s="58"/>
      <c r="K2513" s="57"/>
      <c r="L2513" s="58"/>
      <c r="M2513" s="59"/>
      <c r="N2513" s="54" t="s">
        <v>8966</v>
      </c>
    </row>
    <row r="2514" spans="1:52" ht="30" customHeight="1">
      <c r="A2514" s="60" t="s">
        <v>1851</v>
      </c>
      <c r="B2514" s="60" t="s">
        <v>1264</v>
      </c>
      <c r="C2514" s="60" t="s">
        <v>1265</v>
      </c>
      <c r="D2514" s="61">
        <v>0.02</v>
      </c>
      <c r="E2514" s="62"/>
      <c r="F2514" s="63"/>
      <c r="G2514" s="62"/>
      <c r="H2514" s="63"/>
      <c r="I2514" s="62"/>
      <c r="J2514" s="63"/>
      <c r="K2514" s="62"/>
      <c r="L2514" s="63"/>
      <c r="M2514" s="60" t="s">
        <v>1852</v>
      </c>
      <c r="N2514" s="54" t="s">
        <v>8966</v>
      </c>
      <c r="O2514" s="54" t="s">
        <v>9696</v>
      </c>
      <c r="P2514" s="54" t="s">
        <v>56</v>
      </c>
      <c r="Q2514" s="54" t="s">
        <v>56</v>
      </c>
      <c r="R2514" s="54" t="s">
        <v>55</v>
      </c>
      <c r="AV2514" s="54" t="s">
        <v>47</v>
      </c>
      <c r="AW2514" s="54" t="s">
        <v>10667</v>
      </c>
      <c r="AX2514" s="54" t="s">
        <v>47</v>
      </c>
      <c r="AY2514" s="54" t="s">
        <v>47</v>
      </c>
      <c r="AZ2514" s="54" t="s">
        <v>47</v>
      </c>
    </row>
    <row r="2515" spans="1:52" ht="30" customHeight="1">
      <c r="A2515" s="60" t="s">
        <v>1366</v>
      </c>
      <c r="B2515" s="60" t="s">
        <v>1264</v>
      </c>
      <c r="C2515" s="60" t="s">
        <v>1265</v>
      </c>
      <c r="D2515" s="61">
        <v>0.01</v>
      </c>
      <c r="E2515" s="62"/>
      <c r="F2515" s="63"/>
      <c r="G2515" s="62"/>
      <c r="H2515" s="63"/>
      <c r="I2515" s="62"/>
      <c r="J2515" s="63"/>
      <c r="K2515" s="62"/>
      <c r="L2515" s="63"/>
      <c r="M2515" s="60" t="s">
        <v>1415</v>
      </c>
      <c r="N2515" s="54" t="s">
        <v>8966</v>
      </c>
      <c r="O2515" s="54" t="s">
        <v>9071</v>
      </c>
      <c r="P2515" s="54" t="s">
        <v>56</v>
      </c>
      <c r="Q2515" s="54" t="s">
        <v>56</v>
      </c>
      <c r="R2515" s="54" t="s">
        <v>55</v>
      </c>
      <c r="AV2515" s="54" t="s">
        <v>47</v>
      </c>
      <c r="AW2515" s="54" t="s">
        <v>10668</v>
      </c>
      <c r="AX2515" s="54" t="s">
        <v>47</v>
      </c>
      <c r="AY2515" s="54" t="s">
        <v>47</v>
      </c>
      <c r="AZ2515" s="54" t="s">
        <v>47</v>
      </c>
    </row>
    <row r="2516" spans="1:52" ht="30" customHeight="1">
      <c r="A2516" s="60" t="s">
        <v>1267</v>
      </c>
      <c r="B2516" s="60" t="s">
        <v>47</v>
      </c>
      <c r="C2516" s="60" t="s">
        <v>47</v>
      </c>
      <c r="D2516" s="61"/>
      <c r="E2516" s="62"/>
      <c r="F2516" s="63"/>
      <c r="G2516" s="62"/>
      <c r="H2516" s="63"/>
      <c r="I2516" s="62"/>
      <c r="J2516" s="63"/>
      <c r="K2516" s="62"/>
      <c r="L2516" s="63"/>
      <c r="M2516" s="60" t="s">
        <v>47</v>
      </c>
      <c r="N2516" s="54" t="s">
        <v>78</v>
      </c>
      <c r="O2516" s="54" t="s">
        <v>78</v>
      </c>
      <c r="P2516" s="54" t="s">
        <v>47</v>
      </c>
      <c r="Q2516" s="54" t="s">
        <v>47</v>
      </c>
      <c r="R2516" s="54" t="s">
        <v>47</v>
      </c>
      <c r="AV2516" s="54" t="s">
        <v>47</v>
      </c>
      <c r="AW2516" s="54" t="s">
        <v>47</v>
      </c>
      <c r="AX2516" s="54" t="s">
        <v>47</v>
      </c>
      <c r="AY2516" s="54" t="s">
        <v>47</v>
      </c>
      <c r="AZ2516" s="54" t="s">
        <v>47</v>
      </c>
    </row>
    <row r="2517" spans="1:52" ht="30" customHeight="1">
      <c r="A2517" s="61"/>
      <c r="B2517" s="61"/>
      <c r="C2517" s="61"/>
      <c r="D2517" s="61"/>
      <c r="E2517" s="62"/>
      <c r="F2517" s="63"/>
      <c r="G2517" s="62"/>
      <c r="H2517" s="63"/>
      <c r="I2517" s="62"/>
      <c r="J2517" s="63"/>
      <c r="K2517" s="62"/>
      <c r="L2517" s="63"/>
      <c r="M2517" s="61"/>
    </row>
    <row r="2518" spans="1:52" ht="30" customHeight="1">
      <c r="A2518" s="55" t="s">
        <v>2621</v>
      </c>
      <c r="B2518" s="56"/>
      <c r="C2518" s="56"/>
      <c r="D2518" s="56"/>
      <c r="E2518" s="57"/>
      <c r="F2518" s="58"/>
      <c r="G2518" s="57"/>
      <c r="H2518" s="58"/>
      <c r="I2518" s="57"/>
      <c r="J2518" s="58"/>
      <c r="K2518" s="57"/>
      <c r="L2518" s="58"/>
      <c r="M2518" s="59"/>
      <c r="N2518" s="54" t="s">
        <v>8967</v>
      </c>
    </row>
    <row r="2519" spans="1:52" ht="30" customHeight="1">
      <c r="A2519" s="60" t="s">
        <v>1851</v>
      </c>
      <c r="B2519" s="60" t="s">
        <v>1264</v>
      </c>
      <c r="C2519" s="60" t="s">
        <v>1265</v>
      </c>
      <c r="D2519" s="61">
        <v>2.1999999999999999E-2</v>
      </c>
      <c r="E2519" s="62"/>
      <c r="F2519" s="63"/>
      <c r="G2519" s="62"/>
      <c r="H2519" s="63"/>
      <c r="I2519" s="62"/>
      <c r="J2519" s="63"/>
      <c r="K2519" s="62"/>
      <c r="L2519" s="63"/>
      <c r="M2519" s="60" t="s">
        <v>1852</v>
      </c>
      <c r="N2519" s="54" t="s">
        <v>8967</v>
      </c>
      <c r="O2519" s="54" t="s">
        <v>9696</v>
      </c>
      <c r="P2519" s="54" t="s">
        <v>56</v>
      </c>
      <c r="Q2519" s="54" t="s">
        <v>56</v>
      </c>
      <c r="R2519" s="54" t="s">
        <v>55</v>
      </c>
      <c r="AV2519" s="54" t="s">
        <v>47</v>
      </c>
      <c r="AW2519" s="54" t="s">
        <v>10669</v>
      </c>
      <c r="AX2519" s="54" t="s">
        <v>47</v>
      </c>
      <c r="AY2519" s="54" t="s">
        <v>47</v>
      </c>
      <c r="AZ2519" s="54" t="s">
        <v>47</v>
      </c>
    </row>
    <row r="2520" spans="1:52" ht="30" customHeight="1">
      <c r="A2520" s="60" t="s">
        <v>1366</v>
      </c>
      <c r="B2520" s="60" t="s">
        <v>1264</v>
      </c>
      <c r="C2520" s="60" t="s">
        <v>1265</v>
      </c>
      <c r="D2520" s="61">
        <v>1.0999999999999999E-2</v>
      </c>
      <c r="E2520" s="62"/>
      <c r="F2520" s="63"/>
      <c r="G2520" s="62"/>
      <c r="H2520" s="63"/>
      <c r="I2520" s="62"/>
      <c r="J2520" s="63"/>
      <c r="K2520" s="62"/>
      <c r="L2520" s="63"/>
      <c r="M2520" s="60" t="s">
        <v>1415</v>
      </c>
      <c r="N2520" s="54" t="s">
        <v>8967</v>
      </c>
      <c r="O2520" s="54" t="s">
        <v>9071</v>
      </c>
      <c r="P2520" s="54" t="s">
        <v>56</v>
      </c>
      <c r="Q2520" s="54" t="s">
        <v>56</v>
      </c>
      <c r="R2520" s="54" t="s">
        <v>55</v>
      </c>
      <c r="AV2520" s="54" t="s">
        <v>47</v>
      </c>
      <c r="AW2520" s="54" t="s">
        <v>10670</v>
      </c>
      <c r="AX2520" s="54" t="s">
        <v>47</v>
      </c>
      <c r="AY2520" s="54" t="s">
        <v>47</v>
      </c>
      <c r="AZ2520" s="54" t="s">
        <v>47</v>
      </c>
    </row>
    <row r="2521" spans="1:52" ht="30" customHeight="1">
      <c r="A2521" s="60" t="s">
        <v>1267</v>
      </c>
      <c r="B2521" s="60" t="s">
        <v>47</v>
      </c>
      <c r="C2521" s="60" t="s">
        <v>47</v>
      </c>
      <c r="D2521" s="61"/>
      <c r="E2521" s="62"/>
      <c r="F2521" s="63"/>
      <c r="G2521" s="62"/>
      <c r="H2521" s="63"/>
      <c r="I2521" s="62"/>
      <c r="J2521" s="63"/>
      <c r="K2521" s="62"/>
      <c r="L2521" s="63"/>
      <c r="M2521" s="60" t="s">
        <v>47</v>
      </c>
      <c r="N2521" s="54" t="s">
        <v>78</v>
      </c>
      <c r="O2521" s="54" t="s">
        <v>78</v>
      </c>
      <c r="P2521" s="54" t="s">
        <v>47</v>
      </c>
      <c r="Q2521" s="54" t="s">
        <v>47</v>
      </c>
      <c r="R2521" s="54" t="s">
        <v>47</v>
      </c>
      <c r="AV2521" s="54" t="s">
        <v>47</v>
      </c>
      <c r="AW2521" s="54" t="s">
        <v>47</v>
      </c>
      <c r="AX2521" s="54" t="s">
        <v>47</v>
      </c>
      <c r="AY2521" s="54" t="s">
        <v>47</v>
      </c>
      <c r="AZ2521" s="54" t="s">
        <v>47</v>
      </c>
    </row>
    <row r="2522" spans="1:52" ht="30" customHeight="1">
      <c r="A2522" s="61"/>
      <c r="B2522" s="61"/>
      <c r="C2522" s="61"/>
      <c r="D2522" s="61"/>
      <c r="E2522" s="62"/>
      <c r="F2522" s="63"/>
      <c r="G2522" s="62"/>
      <c r="H2522" s="63"/>
      <c r="I2522" s="62"/>
      <c r="J2522" s="63"/>
      <c r="K2522" s="62"/>
      <c r="L2522" s="63"/>
      <c r="M2522" s="61"/>
    </row>
    <row r="2523" spans="1:52" ht="30" customHeight="1">
      <c r="A2523" s="55" t="s">
        <v>2624</v>
      </c>
      <c r="B2523" s="56"/>
      <c r="C2523" s="56"/>
      <c r="D2523" s="56"/>
      <c r="E2523" s="57"/>
      <c r="F2523" s="58"/>
      <c r="G2523" s="57"/>
      <c r="H2523" s="58"/>
      <c r="I2523" s="57"/>
      <c r="J2523" s="58"/>
      <c r="K2523" s="57"/>
      <c r="L2523" s="58"/>
      <c r="M2523" s="59"/>
      <c r="N2523" s="54" t="s">
        <v>8968</v>
      </c>
    </row>
    <row r="2524" spans="1:52" ht="30" customHeight="1">
      <c r="A2524" s="60" t="s">
        <v>1851</v>
      </c>
      <c r="B2524" s="60" t="s">
        <v>1264</v>
      </c>
      <c r="C2524" s="60" t="s">
        <v>1265</v>
      </c>
      <c r="D2524" s="61">
        <v>4.8000000000000001E-2</v>
      </c>
      <c r="E2524" s="62"/>
      <c r="F2524" s="63"/>
      <c r="G2524" s="62"/>
      <c r="H2524" s="63"/>
      <c r="I2524" s="62"/>
      <c r="J2524" s="63"/>
      <c r="K2524" s="62"/>
      <c r="L2524" s="63"/>
      <c r="M2524" s="60" t="s">
        <v>1852</v>
      </c>
      <c r="N2524" s="54" t="s">
        <v>8968</v>
      </c>
      <c r="O2524" s="54" t="s">
        <v>9696</v>
      </c>
      <c r="P2524" s="54" t="s">
        <v>56</v>
      </c>
      <c r="Q2524" s="54" t="s">
        <v>56</v>
      </c>
      <c r="R2524" s="54" t="s">
        <v>55</v>
      </c>
      <c r="AV2524" s="54" t="s">
        <v>47</v>
      </c>
      <c r="AW2524" s="54" t="s">
        <v>10671</v>
      </c>
      <c r="AX2524" s="54" t="s">
        <v>47</v>
      </c>
      <c r="AY2524" s="54" t="s">
        <v>47</v>
      </c>
      <c r="AZ2524" s="54" t="s">
        <v>47</v>
      </c>
    </row>
    <row r="2525" spans="1:52" ht="30" customHeight="1">
      <c r="A2525" s="60" t="s">
        <v>1366</v>
      </c>
      <c r="B2525" s="60" t="s">
        <v>1264</v>
      </c>
      <c r="C2525" s="60" t="s">
        <v>1265</v>
      </c>
      <c r="D2525" s="61">
        <v>2.4E-2</v>
      </c>
      <c r="E2525" s="62"/>
      <c r="F2525" s="63"/>
      <c r="G2525" s="62"/>
      <c r="H2525" s="63"/>
      <c r="I2525" s="62"/>
      <c r="J2525" s="63"/>
      <c r="K2525" s="62"/>
      <c r="L2525" s="63"/>
      <c r="M2525" s="60" t="s">
        <v>1415</v>
      </c>
      <c r="N2525" s="54" t="s">
        <v>8968</v>
      </c>
      <c r="O2525" s="54" t="s">
        <v>9071</v>
      </c>
      <c r="P2525" s="54" t="s">
        <v>56</v>
      </c>
      <c r="Q2525" s="54" t="s">
        <v>56</v>
      </c>
      <c r="R2525" s="54" t="s">
        <v>55</v>
      </c>
      <c r="AV2525" s="54" t="s">
        <v>47</v>
      </c>
      <c r="AW2525" s="54" t="s">
        <v>10672</v>
      </c>
      <c r="AX2525" s="54" t="s">
        <v>47</v>
      </c>
      <c r="AY2525" s="54" t="s">
        <v>47</v>
      </c>
      <c r="AZ2525" s="54" t="s">
        <v>47</v>
      </c>
    </row>
    <row r="2526" spans="1:52" ht="30" customHeight="1">
      <c r="A2526" s="60" t="s">
        <v>1267</v>
      </c>
      <c r="B2526" s="60" t="s">
        <v>47</v>
      </c>
      <c r="C2526" s="60" t="s">
        <v>47</v>
      </c>
      <c r="D2526" s="61"/>
      <c r="E2526" s="62"/>
      <c r="F2526" s="63"/>
      <c r="G2526" s="62"/>
      <c r="H2526" s="63"/>
      <c r="I2526" s="62"/>
      <c r="J2526" s="63"/>
      <c r="K2526" s="62"/>
      <c r="L2526" s="63"/>
      <c r="M2526" s="60" t="s">
        <v>47</v>
      </c>
      <c r="N2526" s="54" t="s">
        <v>78</v>
      </c>
      <c r="O2526" s="54" t="s">
        <v>78</v>
      </c>
      <c r="P2526" s="54" t="s">
        <v>47</v>
      </c>
      <c r="Q2526" s="54" t="s">
        <v>47</v>
      </c>
      <c r="R2526" s="54" t="s">
        <v>47</v>
      </c>
      <c r="AV2526" s="54" t="s">
        <v>47</v>
      </c>
      <c r="AW2526" s="54" t="s">
        <v>47</v>
      </c>
      <c r="AX2526" s="54" t="s">
        <v>47</v>
      </c>
      <c r="AY2526" s="54" t="s">
        <v>47</v>
      </c>
      <c r="AZ2526" s="54" t="s">
        <v>47</v>
      </c>
    </row>
    <row r="2527" spans="1:52" ht="30" customHeight="1">
      <c r="A2527" s="61"/>
      <c r="B2527" s="61"/>
      <c r="C2527" s="61"/>
      <c r="D2527" s="61"/>
      <c r="E2527" s="62"/>
      <c r="F2527" s="63"/>
      <c r="G2527" s="62"/>
      <c r="H2527" s="63"/>
      <c r="I2527" s="62"/>
      <c r="J2527" s="63"/>
      <c r="K2527" s="62"/>
      <c r="L2527" s="63"/>
      <c r="M2527" s="61"/>
    </row>
    <row r="2528" spans="1:52" ht="30" customHeight="1">
      <c r="A2528" s="55" t="s">
        <v>2628</v>
      </c>
      <c r="B2528" s="56"/>
      <c r="C2528" s="56"/>
      <c r="D2528" s="56"/>
      <c r="E2528" s="57"/>
      <c r="F2528" s="58"/>
      <c r="G2528" s="57"/>
      <c r="H2528" s="58"/>
      <c r="I2528" s="57"/>
      <c r="J2528" s="58"/>
      <c r="K2528" s="57"/>
      <c r="L2528" s="58"/>
      <c r="M2528" s="59"/>
      <c r="N2528" s="54" t="s">
        <v>8969</v>
      </c>
    </row>
    <row r="2529" spans="1:52" ht="30" customHeight="1">
      <c r="A2529" s="60" t="s">
        <v>1851</v>
      </c>
      <c r="B2529" s="60" t="s">
        <v>1264</v>
      </c>
      <c r="C2529" s="60" t="s">
        <v>1265</v>
      </c>
      <c r="D2529" s="61">
        <v>2.9000000000000001E-2</v>
      </c>
      <c r="E2529" s="62"/>
      <c r="F2529" s="63"/>
      <c r="G2529" s="62"/>
      <c r="H2529" s="63"/>
      <c r="I2529" s="62"/>
      <c r="J2529" s="63"/>
      <c r="K2529" s="62"/>
      <c r="L2529" s="63"/>
      <c r="M2529" s="60" t="s">
        <v>1852</v>
      </c>
      <c r="N2529" s="54" t="s">
        <v>8969</v>
      </c>
      <c r="O2529" s="54" t="s">
        <v>9696</v>
      </c>
      <c r="P2529" s="54" t="s">
        <v>56</v>
      </c>
      <c r="Q2529" s="54" t="s">
        <v>56</v>
      </c>
      <c r="R2529" s="54" t="s">
        <v>55</v>
      </c>
      <c r="V2529" s="50">
        <v>1</v>
      </c>
      <c r="AV2529" s="54" t="s">
        <v>47</v>
      </c>
      <c r="AW2529" s="54" t="s">
        <v>10673</v>
      </c>
      <c r="AX2529" s="54" t="s">
        <v>47</v>
      </c>
      <c r="AY2529" s="54" t="s">
        <v>47</v>
      </c>
      <c r="AZ2529" s="54" t="s">
        <v>47</v>
      </c>
    </row>
    <row r="2530" spans="1:52" ht="30" customHeight="1">
      <c r="A2530" s="60" t="s">
        <v>1366</v>
      </c>
      <c r="B2530" s="60" t="s">
        <v>1264</v>
      </c>
      <c r="C2530" s="60" t="s">
        <v>1265</v>
      </c>
      <c r="D2530" s="61">
        <v>1.4E-2</v>
      </c>
      <c r="E2530" s="62"/>
      <c r="F2530" s="63"/>
      <c r="G2530" s="62"/>
      <c r="H2530" s="63"/>
      <c r="I2530" s="62"/>
      <c r="J2530" s="63"/>
      <c r="K2530" s="62"/>
      <c r="L2530" s="63"/>
      <c r="M2530" s="60" t="s">
        <v>1415</v>
      </c>
      <c r="N2530" s="54" t="s">
        <v>8969</v>
      </c>
      <c r="O2530" s="54" t="s">
        <v>9071</v>
      </c>
      <c r="P2530" s="54" t="s">
        <v>56</v>
      </c>
      <c r="Q2530" s="54" t="s">
        <v>56</v>
      </c>
      <c r="R2530" s="54" t="s">
        <v>55</v>
      </c>
      <c r="V2530" s="50">
        <v>1</v>
      </c>
      <c r="AV2530" s="54" t="s">
        <v>47</v>
      </c>
      <c r="AW2530" s="54" t="s">
        <v>10674</v>
      </c>
      <c r="AX2530" s="54" t="s">
        <v>47</v>
      </c>
      <c r="AY2530" s="54" t="s">
        <v>47</v>
      </c>
      <c r="AZ2530" s="54" t="s">
        <v>47</v>
      </c>
    </row>
    <row r="2531" spans="1:52" ht="30" customHeight="1">
      <c r="A2531" s="60" t="s">
        <v>1367</v>
      </c>
      <c r="B2531" s="60" t="s">
        <v>1368</v>
      </c>
      <c r="C2531" s="60" t="s">
        <v>352</v>
      </c>
      <c r="D2531" s="61">
        <v>1</v>
      </c>
      <c r="E2531" s="62"/>
      <c r="F2531" s="63"/>
      <c r="G2531" s="62"/>
      <c r="H2531" s="63"/>
      <c r="I2531" s="62"/>
      <c r="J2531" s="63"/>
      <c r="K2531" s="62"/>
      <c r="L2531" s="63"/>
      <c r="M2531" s="60" t="s">
        <v>47</v>
      </c>
      <c r="N2531" s="54" t="s">
        <v>8969</v>
      </c>
      <c r="O2531" s="54" t="s">
        <v>8795</v>
      </c>
      <c r="P2531" s="54" t="s">
        <v>56</v>
      </c>
      <c r="Q2531" s="54" t="s">
        <v>56</v>
      </c>
      <c r="R2531" s="54" t="s">
        <v>56</v>
      </c>
      <c r="S2531" s="50">
        <v>1</v>
      </c>
      <c r="T2531" s="50">
        <v>2</v>
      </c>
      <c r="U2531" s="50">
        <v>0.02</v>
      </c>
      <c r="AV2531" s="54" t="s">
        <v>47</v>
      </c>
      <c r="AW2531" s="54" t="s">
        <v>10675</v>
      </c>
      <c r="AX2531" s="54" t="s">
        <v>47</v>
      </c>
      <c r="AY2531" s="54" t="s">
        <v>47</v>
      </c>
      <c r="AZ2531" s="54" t="s">
        <v>47</v>
      </c>
    </row>
    <row r="2532" spans="1:52" ht="30" customHeight="1">
      <c r="A2532" s="60" t="s">
        <v>1267</v>
      </c>
      <c r="B2532" s="60" t="s">
        <v>47</v>
      </c>
      <c r="C2532" s="60" t="s">
        <v>47</v>
      </c>
      <c r="D2532" s="61"/>
      <c r="E2532" s="62"/>
      <c r="F2532" s="63"/>
      <c r="G2532" s="62"/>
      <c r="H2532" s="63"/>
      <c r="I2532" s="62"/>
      <c r="J2532" s="63"/>
      <c r="K2532" s="62"/>
      <c r="L2532" s="63"/>
      <c r="M2532" s="60" t="s">
        <v>47</v>
      </c>
      <c r="N2532" s="54" t="s">
        <v>78</v>
      </c>
      <c r="O2532" s="54" t="s">
        <v>78</v>
      </c>
      <c r="P2532" s="54" t="s">
        <v>47</v>
      </c>
      <c r="Q2532" s="54" t="s">
        <v>47</v>
      </c>
      <c r="R2532" s="54" t="s">
        <v>47</v>
      </c>
      <c r="AV2532" s="54" t="s">
        <v>47</v>
      </c>
      <c r="AW2532" s="54" t="s">
        <v>47</v>
      </c>
      <c r="AX2532" s="54" t="s">
        <v>47</v>
      </c>
      <c r="AY2532" s="54" t="s">
        <v>47</v>
      </c>
      <c r="AZ2532" s="54" t="s">
        <v>47</v>
      </c>
    </row>
    <row r="2533" spans="1:52" ht="30" customHeight="1">
      <c r="A2533" s="61"/>
      <c r="B2533" s="61"/>
      <c r="C2533" s="61"/>
      <c r="D2533" s="61"/>
      <c r="E2533" s="62"/>
      <c r="F2533" s="63"/>
      <c r="G2533" s="62"/>
      <c r="H2533" s="63"/>
      <c r="I2533" s="62"/>
      <c r="J2533" s="63"/>
      <c r="K2533" s="62"/>
      <c r="L2533" s="63"/>
      <c r="M2533" s="61"/>
    </row>
    <row r="2534" spans="1:52" ht="30" customHeight="1">
      <c r="A2534" s="55" t="s">
        <v>2631</v>
      </c>
      <c r="B2534" s="56"/>
      <c r="C2534" s="56"/>
      <c r="D2534" s="56"/>
      <c r="E2534" s="57"/>
      <c r="F2534" s="58"/>
      <c r="G2534" s="57"/>
      <c r="H2534" s="58"/>
      <c r="I2534" s="57"/>
      <c r="J2534" s="58"/>
      <c r="K2534" s="57"/>
      <c r="L2534" s="58"/>
      <c r="M2534" s="59"/>
      <c r="N2534" s="54" t="s">
        <v>8970</v>
      </c>
    </row>
    <row r="2535" spans="1:52" ht="30" customHeight="1">
      <c r="A2535" s="60" t="s">
        <v>1851</v>
      </c>
      <c r="B2535" s="60" t="s">
        <v>1264</v>
      </c>
      <c r="C2535" s="60" t="s">
        <v>1265</v>
      </c>
      <c r="D2535" s="61">
        <v>3.1E-2</v>
      </c>
      <c r="E2535" s="62"/>
      <c r="F2535" s="63"/>
      <c r="G2535" s="62"/>
      <c r="H2535" s="63"/>
      <c r="I2535" s="62"/>
      <c r="J2535" s="63"/>
      <c r="K2535" s="62"/>
      <c r="L2535" s="63"/>
      <c r="M2535" s="60" t="s">
        <v>1852</v>
      </c>
      <c r="N2535" s="54" t="s">
        <v>8970</v>
      </c>
      <c r="O2535" s="54" t="s">
        <v>9696</v>
      </c>
      <c r="P2535" s="54" t="s">
        <v>56</v>
      </c>
      <c r="Q2535" s="54" t="s">
        <v>56</v>
      </c>
      <c r="R2535" s="54" t="s">
        <v>55</v>
      </c>
      <c r="V2535" s="50">
        <v>1</v>
      </c>
      <c r="AV2535" s="54" t="s">
        <v>47</v>
      </c>
      <c r="AW2535" s="54" t="s">
        <v>10676</v>
      </c>
      <c r="AX2535" s="54" t="s">
        <v>47</v>
      </c>
      <c r="AY2535" s="54" t="s">
        <v>47</v>
      </c>
      <c r="AZ2535" s="54" t="s">
        <v>47</v>
      </c>
    </row>
    <row r="2536" spans="1:52" ht="30" customHeight="1">
      <c r="A2536" s="60" t="s">
        <v>1366</v>
      </c>
      <c r="B2536" s="60" t="s">
        <v>1264</v>
      </c>
      <c r="C2536" s="60" t="s">
        <v>1265</v>
      </c>
      <c r="D2536" s="61">
        <v>1.4999999999999999E-2</v>
      </c>
      <c r="E2536" s="62"/>
      <c r="F2536" s="63"/>
      <c r="G2536" s="62"/>
      <c r="H2536" s="63"/>
      <c r="I2536" s="62"/>
      <c r="J2536" s="63"/>
      <c r="K2536" s="62"/>
      <c r="L2536" s="63"/>
      <c r="M2536" s="60" t="s">
        <v>1415</v>
      </c>
      <c r="N2536" s="54" t="s">
        <v>8970</v>
      </c>
      <c r="O2536" s="54" t="s">
        <v>9071</v>
      </c>
      <c r="P2536" s="54" t="s">
        <v>56</v>
      </c>
      <c r="Q2536" s="54" t="s">
        <v>56</v>
      </c>
      <c r="R2536" s="54" t="s">
        <v>55</v>
      </c>
      <c r="V2536" s="50">
        <v>1</v>
      </c>
      <c r="AV2536" s="54" t="s">
        <v>47</v>
      </c>
      <c r="AW2536" s="54" t="s">
        <v>10677</v>
      </c>
      <c r="AX2536" s="54" t="s">
        <v>47</v>
      </c>
      <c r="AY2536" s="54" t="s">
        <v>47</v>
      </c>
      <c r="AZ2536" s="54" t="s">
        <v>47</v>
      </c>
    </row>
    <row r="2537" spans="1:52" ht="30" customHeight="1">
      <c r="A2537" s="60" t="s">
        <v>1367</v>
      </c>
      <c r="B2537" s="60" t="s">
        <v>1368</v>
      </c>
      <c r="C2537" s="60" t="s">
        <v>352</v>
      </c>
      <c r="D2537" s="61">
        <v>1</v>
      </c>
      <c r="E2537" s="62"/>
      <c r="F2537" s="63"/>
      <c r="G2537" s="62"/>
      <c r="H2537" s="63"/>
      <c r="I2537" s="62"/>
      <c r="J2537" s="63"/>
      <c r="K2537" s="62"/>
      <c r="L2537" s="63"/>
      <c r="M2537" s="60" t="s">
        <v>47</v>
      </c>
      <c r="N2537" s="54" t="s">
        <v>8970</v>
      </c>
      <c r="O2537" s="54" t="s">
        <v>8795</v>
      </c>
      <c r="P2537" s="54" t="s">
        <v>56</v>
      </c>
      <c r="Q2537" s="54" t="s">
        <v>56</v>
      </c>
      <c r="R2537" s="54" t="s">
        <v>56</v>
      </c>
      <c r="S2537" s="50">
        <v>1</v>
      </c>
      <c r="T2537" s="50">
        <v>2</v>
      </c>
      <c r="U2537" s="50">
        <v>0.02</v>
      </c>
      <c r="AV2537" s="54" t="s">
        <v>47</v>
      </c>
      <c r="AW2537" s="54" t="s">
        <v>10678</v>
      </c>
      <c r="AX2537" s="54" t="s">
        <v>47</v>
      </c>
      <c r="AY2537" s="54" t="s">
        <v>47</v>
      </c>
      <c r="AZ2537" s="54" t="s">
        <v>47</v>
      </c>
    </row>
    <row r="2538" spans="1:52" ht="30" customHeight="1">
      <c r="A2538" s="60" t="s">
        <v>1267</v>
      </c>
      <c r="B2538" s="60" t="s">
        <v>47</v>
      </c>
      <c r="C2538" s="60" t="s">
        <v>47</v>
      </c>
      <c r="D2538" s="61"/>
      <c r="E2538" s="62"/>
      <c r="F2538" s="63"/>
      <c r="G2538" s="62"/>
      <c r="H2538" s="63"/>
      <c r="I2538" s="62"/>
      <c r="J2538" s="63"/>
      <c r="K2538" s="62"/>
      <c r="L2538" s="63"/>
      <c r="M2538" s="60" t="s">
        <v>47</v>
      </c>
      <c r="N2538" s="54" t="s">
        <v>78</v>
      </c>
      <c r="O2538" s="54" t="s">
        <v>78</v>
      </c>
      <c r="P2538" s="54" t="s">
        <v>47</v>
      </c>
      <c r="Q2538" s="54" t="s">
        <v>47</v>
      </c>
      <c r="R2538" s="54" t="s">
        <v>47</v>
      </c>
      <c r="AV2538" s="54" t="s">
        <v>47</v>
      </c>
      <c r="AW2538" s="54" t="s">
        <v>47</v>
      </c>
      <c r="AX2538" s="54" t="s">
        <v>47</v>
      </c>
      <c r="AY2538" s="54" t="s">
        <v>47</v>
      </c>
      <c r="AZ2538" s="54" t="s">
        <v>47</v>
      </c>
    </row>
    <row r="2539" spans="1:52" ht="30" customHeight="1">
      <c r="A2539" s="61"/>
      <c r="B2539" s="61"/>
      <c r="C2539" s="61"/>
      <c r="D2539" s="61"/>
      <c r="E2539" s="62"/>
      <c r="F2539" s="63"/>
      <c r="G2539" s="62"/>
      <c r="H2539" s="63"/>
      <c r="I2539" s="62"/>
      <c r="J2539" s="63"/>
      <c r="K2539" s="62"/>
      <c r="L2539" s="63"/>
      <c r="M2539" s="61"/>
    </row>
    <row r="2540" spans="1:52" ht="30" customHeight="1">
      <c r="A2540" s="55" t="s">
        <v>2634</v>
      </c>
      <c r="B2540" s="56"/>
      <c r="C2540" s="56"/>
      <c r="D2540" s="56"/>
      <c r="E2540" s="57"/>
      <c r="F2540" s="58"/>
      <c r="G2540" s="57"/>
      <c r="H2540" s="58"/>
      <c r="I2540" s="57"/>
      <c r="J2540" s="58"/>
      <c r="K2540" s="57"/>
      <c r="L2540" s="58"/>
      <c r="M2540" s="59"/>
      <c r="N2540" s="54" t="s">
        <v>8971</v>
      </c>
    </row>
    <row r="2541" spans="1:52" ht="30" customHeight="1">
      <c r="A2541" s="60" t="s">
        <v>1851</v>
      </c>
      <c r="B2541" s="60" t="s">
        <v>1264</v>
      </c>
      <c r="C2541" s="60" t="s">
        <v>1265</v>
      </c>
      <c r="D2541" s="61">
        <v>7.7000000000000002E-3</v>
      </c>
      <c r="E2541" s="62"/>
      <c r="F2541" s="63"/>
      <c r="G2541" s="62"/>
      <c r="H2541" s="63"/>
      <c r="I2541" s="62"/>
      <c r="J2541" s="63"/>
      <c r="K2541" s="62"/>
      <c r="L2541" s="63"/>
      <c r="M2541" s="60" t="s">
        <v>1852</v>
      </c>
      <c r="N2541" s="54" t="s">
        <v>8971</v>
      </c>
      <c r="O2541" s="54" t="s">
        <v>9696</v>
      </c>
      <c r="P2541" s="54" t="s">
        <v>56</v>
      </c>
      <c r="Q2541" s="54" t="s">
        <v>56</v>
      </c>
      <c r="R2541" s="54" t="s">
        <v>55</v>
      </c>
      <c r="AV2541" s="54" t="s">
        <v>47</v>
      </c>
      <c r="AW2541" s="54" t="s">
        <v>10679</v>
      </c>
      <c r="AX2541" s="54" t="s">
        <v>47</v>
      </c>
      <c r="AY2541" s="54" t="s">
        <v>47</v>
      </c>
      <c r="AZ2541" s="54" t="s">
        <v>47</v>
      </c>
    </row>
    <row r="2542" spans="1:52" ht="30" customHeight="1">
      <c r="A2542" s="60" t="s">
        <v>1366</v>
      </c>
      <c r="B2542" s="60" t="s">
        <v>1264</v>
      </c>
      <c r="C2542" s="60" t="s">
        <v>1265</v>
      </c>
      <c r="D2542" s="61">
        <v>3.8E-3</v>
      </c>
      <c r="E2542" s="62"/>
      <c r="F2542" s="63"/>
      <c r="G2542" s="62"/>
      <c r="H2542" s="63"/>
      <c r="I2542" s="62"/>
      <c r="J2542" s="63"/>
      <c r="K2542" s="62"/>
      <c r="L2542" s="63"/>
      <c r="M2542" s="60" t="s">
        <v>1415</v>
      </c>
      <c r="N2542" s="54" t="s">
        <v>8971</v>
      </c>
      <c r="O2542" s="54" t="s">
        <v>9071</v>
      </c>
      <c r="P2542" s="54" t="s">
        <v>56</v>
      </c>
      <c r="Q2542" s="54" t="s">
        <v>56</v>
      </c>
      <c r="R2542" s="54" t="s">
        <v>55</v>
      </c>
      <c r="AV2542" s="54" t="s">
        <v>47</v>
      </c>
      <c r="AW2542" s="54" t="s">
        <v>10680</v>
      </c>
      <c r="AX2542" s="54" t="s">
        <v>47</v>
      </c>
      <c r="AY2542" s="54" t="s">
        <v>47</v>
      </c>
      <c r="AZ2542" s="54" t="s">
        <v>47</v>
      </c>
    </row>
    <row r="2543" spans="1:52" ht="30" customHeight="1">
      <c r="A2543" s="60" t="s">
        <v>1267</v>
      </c>
      <c r="B2543" s="60" t="s">
        <v>47</v>
      </c>
      <c r="C2543" s="60" t="s">
        <v>47</v>
      </c>
      <c r="D2543" s="61"/>
      <c r="E2543" s="62"/>
      <c r="F2543" s="63"/>
      <c r="G2543" s="62"/>
      <c r="H2543" s="63"/>
      <c r="I2543" s="62"/>
      <c r="J2543" s="63"/>
      <c r="K2543" s="62"/>
      <c r="L2543" s="63"/>
      <c r="M2543" s="60" t="s">
        <v>47</v>
      </c>
      <c r="N2543" s="54" t="s">
        <v>78</v>
      </c>
      <c r="O2543" s="54" t="s">
        <v>78</v>
      </c>
      <c r="P2543" s="54" t="s">
        <v>47</v>
      </c>
      <c r="Q2543" s="54" t="s">
        <v>47</v>
      </c>
      <c r="R2543" s="54" t="s">
        <v>47</v>
      </c>
      <c r="AV2543" s="54" t="s">
        <v>47</v>
      </c>
      <c r="AW2543" s="54" t="s">
        <v>47</v>
      </c>
      <c r="AX2543" s="54" t="s">
        <v>47</v>
      </c>
      <c r="AY2543" s="54" t="s">
        <v>47</v>
      </c>
      <c r="AZ2543" s="54" t="s">
        <v>47</v>
      </c>
    </row>
    <row r="2544" spans="1:52" ht="30" customHeight="1">
      <c r="A2544" s="61"/>
      <c r="B2544" s="61"/>
      <c r="C2544" s="61"/>
      <c r="D2544" s="61"/>
      <c r="E2544" s="62"/>
      <c r="F2544" s="63"/>
      <c r="G2544" s="62"/>
      <c r="H2544" s="63"/>
      <c r="I2544" s="62"/>
      <c r="J2544" s="63"/>
      <c r="K2544" s="62"/>
      <c r="L2544" s="63"/>
      <c r="M2544" s="61"/>
    </row>
    <row r="2545" spans="1:52" ht="30" customHeight="1">
      <c r="A2545" s="55" t="s">
        <v>2637</v>
      </c>
      <c r="B2545" s="56"/>
      <c r="C2545" s="56"/>
      <c r="D2545" s="56"/>
      <c r="E2545" s="57"/>
      <c r="F2545" s="58"/>
      <c r="G2545" s="57"/>
      <c r="H2545" s="58"/>
      <c r="I2545" s="57"/>
      <c r="J2545" s="58"/>
      <c r="K2545" s="57"/>
      <c r="L2545" s="58"/>
      <c r="M2545" s="59"/>
      <c r="N2545" s="54" t="s">
        <v>8972</v>
      </c>
    </row>
    <row r="2546" spans="1:52" ht="30" customHeight="1">
      <c r="A2546" s="60" t="s">
        <v>1851</v>
      </c>
      <c r="B2546" s="60" t="s">
        <v>1264</v>
      </c>
      <c r="C2546" s="60" t="s">
        <v>1265</v>
      </c>
      <c r="D2546" s="61">
        <v>9.1000000000000004E-3</v>
      </c>
      <c r="E2546" s="62"/>
      <c r="F2546" s="63"/>
      <c r="G2546" s="62"/>
      <c r="H2546" s="63"/>
      <c r="I2546" s="62"/>
      <c r="J2546" s="63"/>
      <c r="K2546" s="62"/>
      <c r="L2546" s="63"/>
      <c r="M2546" s="60" t="s">
        <v>1852</v>
      </c>
      <c r="N2546" s="54" t="s">
        <v>8972</v>
      </c>
      <c r="O2546" s="54" t="s">
        <v>9696</v>
      </c>
      <c r="P2546" s="54" t="s">
        <v>56</v>
      </c>
      <c r="Q2546" s="54" t="s">
        <v>56</v>
      </c>
      <c r="R2546" s="54" t="s">
        <v>55</v>
      </c>
      <c r="AV2546" s="54" t="s">
        <v>47</v>
      </c>
      <c r="AW2546" s="54" t="s">
        <v>10681</v>
      </c>
      <c r="AX2546" s="54" t="s">
        <v>47</v>
      </c>
      <c r="AY2546" s="54" t="s">
        <v>47</v>
      </c>
      <c r="AZ2546" s="54" t="s">
        <v>47</v>
      </c>
    </row>
    <row r="2547" spans="1:52" ht="30" customHeight="1">
      <c r="A2547" s="60" t="s">
        <v>1366</v>
      </c>
      <c r="B2547" s="60" t="s">
        <v>1264</v>
      </c>
      <c r="C2547" s="60" t="s">
        <v>1265</v>
      </c>
      <c r="D2547" s="61">
        <v>4.4999999999999997E-3</v>
      </c>
      <c r="E2547" s="62"/>
      <c r="F2547" s="63"/>
      <c r="G2547" s="62"/>
      <c r="H2547" s="63"/>
      <c r="I2547" s="62"/>
      <c r="J2547" s="63"/>
      <c r="K2547" s="62"/>
      <c r="L2547" s="63"/>
      <c r="M2547" s="60" t="s">
        <v>1415</v>
      </c>
      <c r="N2547" s="54" t="s">
        <v>8972</v>
      </c>
      <c r="O2547" s="54" t="s">
        <v>9071</v>
      </c>
      <c r="P2547" s="54" t="s">
        <v>56</v>
      </c>
      <c r="Q2547" s="54" t="s">
        <v>56</v>
      </c>
      <c r="R2547" s="54" t="s">
        <v>55</v>
      </c>
      <c r="AV2547" s="54" t="s">
        <v>47</v>
      </c>
      <c r="AW2547" s="54" t="s">
        <v>10682</v>
      </c>
      <c r="AX2547" s="54" t="s">
        <v>47</v>
      </c>
      <c r="AY2547" s="54" t="s">
        <v>47</v>
      </c>
      <c r="AZ2547" s="54" t="s">
        <v>47</v>
      </c>
    </row>
    <row r="2548" spans="1:52" ht="30" customHeight="1">
      <c r="A2548" s="60" t="s">
        <v>1267</v>
      </c>
      <c r="B2548" s="60" t="s">
        <v>47</v>
      </c>
      <c r="C2548" s="60" t="s">
        <v>47</v>
      </c>
      <c r="D2548" s="61"/>
      <c r="E2548" s="62"/>
      <c r="F2548" s="63"/>
      <c r="G2548" s="62"/>
      <c r="H2548" s="63"/>
      <c r="I2548" s="62"/>
      <c r="J2548" s="63"/>
      <c r="K2548" s="62"/>
      <c r="L2548" s="63"/>
      <c r="M2548" s="60" t="s">
        <v>47</v>
      </c>
      <c r="N2548" s="54" t="s">
        <v>78</v>
      </c>
      <c r="O2548" s="54" t="s">
        <v>78</v>
      </c>
      <c r="P2548" s="54" t="s">
        <v>47</v>
      </c>
      <c r="Q2548" s="54" t="s">
        <v>47</v>
      </c>
      <c r="R2548" s="54" t="s">
        <v>47</v>
      </c>
      <c r="AV2548" s="54" t="s">
        <v>47</v>
      </c>
      <c r="AW2548" s="54" t="s">
        <v>47</v>
      </c>
      <c r="AX2548" s="54" t="s">
        <v>47</v>
      </c>
      <c r="AY2548" s="54" t="s">
        <v>47</v>
      </c>
      <c r="AZ2548" s="54" t="s">
        <v>47</v>
      </c>
    </row>
    <row r="2549" spans="1:52" ht="30" customHeight="1">
      <c r="A2549" s="61"/>
      <c r="B2549" s="61"/>
      <c r="C2549" s="61"/>
      <c r="D2549" s="61"/>
      <c r="E2549" s="62"/>
      <c r="F2549" s="63"/>
      <c r="G2549" s="62"/>
      <c r="H2549" s="63"/>
      <c r="I2549" s="62"/>
      <c r="J2549" s="63"/>
      <c r="K2549" s="62"/>
      <c r="L2549" s="63"/>
      <c r="M2549" s="61"/>
    </row>
    <row r="2550" spans="1:52" ht="30" customHeight="1">
      <c r="A2550" s="55" t="s">
        <v>2639</v>
      </c>
      <c r="B2550" s="56"/>
      <c r="C2550" s="56"/>
      <c r="D2550" s="56"/>
      <c r="E2550" s="57"/>
      <c r="F2550" s="58"/>
      <c r="G2550" s="57"/>
      <c r="H2550" s="58"/>
      <c r="I2550" s="57"/>
      <c r="J2550" s="58"/>
      <c r="K2550" s="57"/>
      <c r="L2550" s="58"/>
      <c r="M2550" s="59"/>
      <c r="N2550" s="54" t="s">
        <v>8973</v>
      </c>
    </row>
    <row r="2551" spans="1:52" ht="30" customHeight="1">
      <c r="A2551" s="60" t="s">
        <v>1851</v>
      </c>
      <c r="B2551" s="60" t="s">
        <v>1264</v>
      </c>
      <c r="C2551" s="60" t="s">
        <v>1265</v>
      </c>
      <c r="D2551" s="61">
        <v>1.18E-2</v>
      </c>
      <c r="E2551" s="62"/>
      <c r="F2551" s="63"/>
      <c r="G2551" s="62"/>
      <c r="H2551" s="63"/>
      <c r="I2551" s="62"/>
      <c r="J2551" s="63"/>
      <c r="K2551" s="62"/>
      <c r="L2551" s="63"/>
      <c r="M2551" s="60" t="s">
        <v>1852</v>
      </c>
      <c r="N2551" s="54" t="s">
        <v>8973</v>
      </c>
      <c r="O2551" s="54" t="s">
        <v>9696</v>
      </c>
      <c r="P2551" s="54" t="s">
        <v>56</v>
      </c>
      <c r="Q2551" s="54" t="s">
        <v>56</v>
      </c>
      <c r="R2551" s="54" t="s">
        <v>55</v>
      </c>
      <c r="AV2551" s="54" t="s">
        <v>47</v>
      </c>
      <c r="AW2551" s="54" t="s">
        <v>10683</v>
      </c>
      <c r="AX2551" s="54" t="s">
        <v>47</v>
      </c>
      <c r="AY2551" s="54" t="s">
        <v>47</v>
      </c>
      <c r="AZ2551" s="54" t="s">
        <v>47</v>
      </c>
    </row>
    <row r="2552" spans="1:52" ht="30" customHeight="1">
      <c r="A2552" s="60" t="s">
        <v>1366</v>
      </c>
      <c r="B2552" s="60" t="s">
        <v>1264</v>
      </c>
      <c r="C2552" s="60" t="s">
        <v>1265</v>
      </c>
      <c r="D2552" s="61">
        <v>5.8999999999999999E-3</v>
      </c>
      <c r="E2552" s="62"/>
      <c r="F2552" s="63"/>
      <c r="G2552" s="62"/>
      <c r="H2552" s="63"/>
      <c r="I2552" s="62"/>
      <c r="J2552" s="63"/>
      <c r="K2552" s="62"/>
      <c r="L2552" s="63"/>
      <c r="M2552" s="60" t="s">
        <v>1415</v>
      </c>
      <c r="N2552" s="54" t="s">
        <v>8973</v>
      </c>
      <c r="O2552" s="54" t="s">
        <v>9071</v>
      </c>
      <c r="P2552" s="54" t="s">
        <v>56</v>
      </c>
      <c r="Q2552" s="54" t="s">
        <v>56</v>
      </c>
      <c r="R2552" s="54" t="s">
        <v>55</v>
      </c>
      <c r="AV2552" s="54" t="s">
        <v>47</v>
      </c>
      <c r="AW2552" s="54" t="s">
        <v>10684</v>
      </c>
      <c r="AX2552" s="54" t="s">
        <v>47</v>
      </c>
      <c r="AY2552" s="54" t="s">
        <v>47</v>
      </c>
      <c r="AZ2552" s="54" t="s">
        <v>47</v>
      </c>
    </row>
    <row r="2553" spans="1:52" ht="30" customHeight="1">
      <c r="A2553" s="60" t="s">
        <v>1267</v>
      </c>
      <c r="B2553" s="60" t="s">
        <v>47</v>
      </c>
      <c r="C2553" s="60" t="s">
        <v>47</v>
      </c>
      <c r="D2553" s="61"/>
      <c r="E2553" s="62"/>
      <c r="F2553" s="63"/>
      <c r="G2553" s="62"/>
      <c r="H2553" s="63"/>
      <c r="I2553" s="62"/>
      <c r="J2553" s="63"/>
      <c r="K2553" s="62"/>
      <c r="L2553" s="63"/>
      <c r="M2553" s="60" t="s">
        <v>47</v>
      </c>
      <c r="N2553" s="54" t="s">
        <v>78</v>
      </c>
      <c r="O2553" s="54" t="s">
        <v>78</v>
      </c>
      <c r="P2553" s="54" t="s">
        <v>47</v>
      </c>
      <c r="Q2553" s="54" t="s">
        <v>47</v>
      </c>
      <c r="R2553" s="54" t="s">
        <v>47</v>
      </c>
      <c r="AV2553" s="54" t="s">
        <v>47</v>
      </c>
      <c r="AW2553" s="54" t="s">
        <v>47</v>
      </c>
      <c r="AX2553" s="54" t="s">
        <v>47</v>
      </c>
      <c r="AY2553" s="54" t="s">
        <v>47</v>
      </c>
      <c r="AZ2553" s="54" t="s">
        <v>47</v>
      </c>
    </row>
    <row r="2554" spans="1:52" ht="30" customHeight="1">
      <c r="A2554" s="61"/>
      <c r="B2554" s="61"/>
      <c r="C2554" s="61"/>
      <c r="D2554" s="61"/>
      <c r="E2554" s="62"/>
      <c r="F2554" s="63"/>
      <c r="G2554" s="62"/>
      <c r="H2554" s="63"/>
      <c r="I2554" s="62"/>
      <c r="J2554" s="63"/>
      <c r="K2554" s="62"/>
      <c r="L2554" s="63"/>
      <c r="M2554" s="61"/>
    </row>
    <row r="2555" spans="1:52" ht="30" customHeight="1">
      <c r="A2555" s="55" t="s">
        <v>2642</v>
      </c>
      <c r="B2555" s="56"/>
      <c r="C2555" s="56"/>
      <c r="D2555" s="56"/>
      <c r="E2555" s="57"/>
      <c r="F2555" s="58"/>
      <c r="G2555" s="57"/>
      <c r="H2555" s="58"/>
      <c r="I2555" s="57"/>
      <c r="J2555" s="58"/>
      <c r="K2555" s="57"/>
      <c r="L2555" s="58"/>
      <c r="M2555" s="59"/>
      <c r="N2555" s="54" t="s">
        <v>8974</v>
      </c>
    </row>
    <row r="2556" spans="1:52" ht="30" customHeight="1">
      <c r="A2556" s="60" t="s">
        <v>2643</v>
      </c>
      <c r="B2556" s="60" t="s">
        <v>2644</v>
      </c>
      <c r="C2556" s="60" t="s">
        <v>71</v>
      </c>
      <c r="D2556" s="61">
        <v>1.05</v>
      </c>
      <c r="E2556" s="62"/>
      <c r="F2556" s="63"/>
      <c r="G2556" s="62"/>
      <c r="H2556" s="63"/>
      <c r="I2556" s="62"/>
      <c r="J2556" s="63"/>
      <c r="K2556" s="62"/>
      <c r="L2556" s="63"/>
      <c r="M2556" s="60" t="s">
        <v>2645</v>
      </c>
      <c r="N2556" s="54" t="s">
        <v>8974</v>
      </c>
      <c r="O2556" s="54" t="s">
        <v>10685</v>
      </c>
      <c r="P2556" s="54" t="s">
        <v>56</v>
      </c>
      <c r="Q2556" s="54" t="s">
        <v>56</v>
      </c>
      <c r="R2556" s="54" t="s">
        <v>55</v>
      </c>
      <c r="AV2556" s="54" t="s">
        <v>47</v>
      </c>
      <c r="AW2556" s="54" t="s">
        <v>10686</v>
      </c>
      <c r="AX2556" s="54" t="s">
        <v>47</v>
      </c>
      <c r="AY2556" s="54" t="s">
        <v>47</v>
      </c>
      <c r="AZ2556" s="54" t="s">
        <v>47</v>
      </c>
    </row>
    <row r="2557" spans="1:52" ht="30" customHeight="1">
      <c r="A2557" s="60" t="s">
        <v>2635</v>
      </c>
      <c r="B2557" s="60" t="s">
        <v>2619</v>
      </c>
      <c r="C2557" s="60" t="s">
        <v>71</v>
      </c>
      <c r="D2557" s="61">
        <v>1</v>
      </c>
      <c r="E2557" s="62"/>
      <c r="F2557" s="63"/>
      <c r="G2557" s="62"/>
      <c r="H2557" s="63"/>
      <c r="I2557" s="62"/>
      <c r="J2557" s="63"/>
      <c r="K2557" s="62"/>
      <c r="L2557" s="63"/>
      <c r="M2557" s="60" t="s">
        <v>2636</v>
      </c>
      <c r="N2557" s="54" t="s">
        <v>8974</v>
      </c>
      <c r="O2557" s="54" t="s">
        <v>8971</v>
      </c>
      <c r="P2557" s="54" t="s">
        <v>55</v>
      </c>
      <c r="Q2557" s="54" t="s">
        <v>56</v>
      </c>
      <c r="R2557" s="54" t="s">
        <v>56</v>
      </c>
      <c r="AV2557" s="54" t="s">
        <v>47</v>
      </c>
      <c r="AW2557" s="54" t="s">
        <v>10687</v>
      </c>
      <c r="AX2557" s="54" t="s">
        <v>47</v>
      </c>
      <c r="AY2557" s="54" t="s">
        <v>47</v>
      </c>
      <c r="AZ2557" s="54" t="s">
        <v>47</v>
      </c>
    </row>
    <row r="2558" spans="1:52" ht="30" customHeight="1">
      <c r="A2558" s="60" t="s">
        <v>1267</v>
      </c>
      <c r="B2558" s="60" t="s">
        <v>47</v>
      </c>
      <c r="C2558" s="60" t="s">
        <v>47</v>
      </c>
      <c r="D2558" s="61"/>
      <c r="E2558" s="62"/>
      <c r="F2558" s="63"/>
      <c r="G2558" s="62"/>
      <c r="H2558" s="63"/>
      <c r="I2558" s="62"/>
      <c r="J2558" s="63"/>
      <c r="K2558" s="62"/>
      <c r="L2558" s="63"/>
      <c r="M2558" s="60" t="s">
        <v>47</v>
      </c>
      <c r="N2558" s="54" t="s">
        <v>78</v>
      </c>
      <c r="O2558" s="54" t="s">
        <v>78</v>
      </c>
      <c r="P2558" s="54" t="s">
        <v>47</v>
      </c>
      <c r="Q2558" s="54" t="s">
        <v>47</v>
      </c>
      <c r="R2558" s="54" t="s">
        <v>47</v>
      </c>
      <c r="AV2558" s="54" t="s">
        <v>47</v>
      </c>
      <c r="AW2558" s="54" t="s">
        <v>47</v>
      </c>
      <c r="AX2558" s="54" t="s">
        <v>47</v>
      </c>
      <c r="AY2558" s="54" t="s">
        <v>47</v>
      </c>
      <c r="AZ2558" s="54" t="s">
        <v>47</v>
      </c>
    </row>
    <row r="2559" spans="1:52" ht="30" customHeight="1">
      <c r="A2559" s="61"/>
      <c r="B2559" s="61"/>
      <c r="C2559" s="61"/>
      <c r="D2559" s="61"/>
      <c r="E2559" s="62"/>
      <c r="F2559" s="63"/>
      <c r="G2559" s="62"/>
      <c r="H2559" s="63"/>
      <c r="I2559" s="62"/>
      <c r="J2559" s="63"/>
      <c r="K2559" s="62"/>
      <c r="L2559" s="63"/>
      <c r="M2559" s="61"/>
    </row>
    <row r="2560" spans="1:52" ht="30" customHeight="1">
      <c r="A2560" s="55" t="s">
        <v>2646</v>
      </c>
      <c r="B2560" s="56"/>
      <c r="C2560" s="56"/>
      <c r="D2560" s="56"/>
      <c r="E2560" s="57"/>
      <c r="F2560" s="58"/>
      <c r="G2560" s="57"/>
      <c r="H2560" s="58"/>
      <c r="I2560" s="57"/>
      <c r="J2560" s="58"/>
      <c r="K2560" s="57"/>
      <c r="L2560" s="58"/>
      <c r="M2560" s="59"/>
      <c r="N2560" s="54" t="s">
        <v>8226</v>
      </c>
    </row>
    <row r="2561" spans="1:52" ht="30" customHeight="1">
      <c r="A2561" s="60" t="s">
        <v>2647</v>
      </c>
      <c r="B2561" s="60" t="s">
        <v>2648</v>
      </c>
      <c r="C2561" s="60" t="s">
        <v>71</v>
      </c>
      <c r="D2561" s="61">
        <v>1.1000000000000001</v>
      </c>
      <c r="E2561" s="62"/>
      <c r="F2561" s="63"/>
      <c r="G2561" s="62"/>
      <c r="H2561" s="63"/>
      <c r="I2561" s="62"/>
      <c r="J2561" s="63"/>
      <c r="K2561" s="62"/>
      <c r="L2561" s="63"/>
      <c r="M2561" s="60" t="s">
        <v>2649</v>
      </c>
      <c r="N2561" s="54" t="s">
        <v>8226</v>
      </c>
      <c r="O2561" s="54" t="s">
        <v>10688</v>
      </c>
      <c r="P2561" s="54" t="s">
        <v>56</v>
      </c>
      <c r="Q2561" s="54" t="s">
        <v>56</v>
      </c>
      <c r="R2561" s="54" t="s">
        <v>55</v>
      </c>
      <c r="AV2561" s="54" t="s">
        <v>47</v>
      </c>
      <c r="AW2561" s="54" t="s">
        <v>10689</v>
      </c>
      <c r="AX2561" s="54" t="s">
        <v>47</v>
      </c>
      <c r="AY2561" s="54" t="s">
        <v>47</v>
      </c>
      <c r="AZ2561" s="54" t="s">
        <v>47</v>
      </c>
    </row>
    <row r="2562" spans="1:52" ht="30" customHeight="1">
      <c r="A2562" s="60" t="s">
        <v>2629</v>
      </c>
      <c r="B2562" s="60" t="s">
        <v>2632</v>
      </c>
      <c r="C2562" s="60" t="s">
        <v>71</v>
      </c>
      <c r="D2562" s="61">
        <v>1</v>
      </c>
      <c r="E2562" s="62"/>
      <c r="F2562" s="63"/>
      <c r="G2562" s="62"/>
      <c r="H2562" s="63"/>
      <c r="I2562" s="62"/>
      <c r="J2562" s="63"/>
      <c r="K2562" s="62"/>
      <c r="L2562" s="63"/>
      <c r="M2562" s="60" t="s">
        <v>2633</v>
      </c>
      <c r="N2562" s="54" t="s">
        <v>8226</v>
      </c>
      <c r="O2562" s="54" t="s">
        <v>8970</v>
      </c>
      <c r="P2562" s="54" t="s">
        <v>55</v>
      </c>
      <c r="Q2562" s="54" t="s">
        <v>56</v>
      </c>
      <c r="R2562" s="54" t="s">
        <v>56</v>
      </c>
      <c r="AV2562" s="54" t="s">
        <v>47</v>
      </c>
      <c r="AW2562" s="54" t="s">
        <v>10690</v>
      </c>
      <c r="AX2562" s="54" t="s">
        <v>47</v>
      </c>
      <c r="AY2562" s="54" t="s">
        <v>47</v>
      </c>
      <c r="AZ2562" s="54" t="s">
        <v>47</v>
      </c>
    </row>
    <row r="2563" spans="1:52" ht="30" customHeight="1">
      <c r="A2563" s="60" t="s">
        <v>1267</v>
      </c>
      <c r="B2563" s="60" t="s">
        <v>47</v>
      </c>
      <c r="C2563" s="60" t="s">
        <v>47</v>
      </c>
      <c r="D2563" s="61"/>
      <c r="E2563" s="62"/>
      <c r="F2563" s="63"/>
      <c r="G2563" s="62"/>
      <c r="H2563" s="63"/>
      <c r="I2563" s="62"/>
      <c r="J2563" s="63"/>
      <c r="K2563" s="62"/>
      <c r="L2563" s="63"/>
      <c r="M2563" s="60" t="s">
        <v>47</v>
      </c>
      <c r="N2563" s="54" t="s">
        <v>78</v>
      </c>
      <c r="O2563" s="54" t="s">
        <v>78</v>
      </c>
      <c r="P2563" s="54" t="s">
        <v>47</v>
      </c>
      <c r="Q2563" s="54" t="s">
        <v>47</v>
      </c>
      <c r="R2563" s="54" t="s">
        <v>47</v>
      </c>
      <c r="AV2563" s="54" t="s">
        <v>47</v>
      </c>
      <c r="AW2563" s="54" t="s">
        <v>47</v>
      </c>
      <c r="AX2563" s="54" t="s">
        <v>47</v>
      </c>
      <c r="AY2563" s="54" t="s">
        <v>47</v>
      </c>
      <c r="AZ2563" s="54" t="s">
        <v>47</v>
      </c>
    </row>
    <row r="2564" spans="1:52" ht="30" customHeight="1">
      <c r="A2564" s="61"/>
      <c r="B2564" s="61"/>
      <c r="C2564" s="61"/>
      <c r="D2564" s="61"/>
      <c r="E2564" s="62"/>
      <c r="F2564" s="63"/>
      <c r="G2564" s="62"/>
      <c r="H2564" s="63"/>
      <c r="I2564" s="62"/>
      <c r="J2564" s="63"/>
      <c r="K2564" s="62"/>
      <c r="L2564" s="63"/>
      <c r="M2564" s="61"/>
    </row>
    <row r="2565" spans="1:52" ht="30" customHeight="1">
      <c r="A2565" s="55" t="s">
        <v>2650</v>
      </c>
      <c r="B2565" s="56"/>
      <c r="C2565" s="56"/>
      <c r="D2565" s="56"/>
      <c r="E2565" s="57"/>
      <c r="F2565" s="58"/>
      <c r="G2565" s="57"/>
      <c r="H2565" s="58"/>
      <c r="I2565" s="57"/>
      <c r="J2565" s="58"/>
      <c r="K2565" s="57"/>
      <c r="L2565" s="58"/>
      <c r="M2565" s="59"/>
      <c r="N2565" s="54" t="s">
        <v>8228</v>
      </c>
    </row>
    <row r="2566" spans="1:52" ht="30" customHeight="1">
      <c r="A2566" s="60" t="s">
        <v>2643</v>
      </c>
      <c r="B2566" s="60" t="s">
        <v>2651</v>
      </c>
      <c r="C2566" s="60" t="s">
        <v>71</v>
      </c>
      <c r="D2566" s="61">
        <v>1.1000000000000001</v>
      </c>
      <c r="E2566" s="62"/>
      <c r="F2566" s="63"/>
      <c r="G2566" s="62"/>
      <c r="H2566" s="63"/>
      <c r="I2566" s="62"/>
      <c r="J2566" s="63"/>
      <c r="K2566" s="62"/>
      <c r="L2566" s="63"/>
      <c r="M2566" s="60" t="s">
        <v>2652</v>
      </c>
      <c r="N2566" s="54" t="s">
        <v>8228</v>
      </c>
      <c r="O2566" s="54" t="s">
        <v>10691</v>
      </c>
      <c r="P2566" s="54" t="s">
        <v>56</v>
      </c>
      <c r="Q2566" s="54" t="s">
        <v>56</v>
      </c>
      <c r="R2566" s="54" t="s">
        <v>55</v>
      </c>
      <c r="AV2566" s="54" t="s">
        <v>47</v>
      </c>
      <c r="AW2566" s="54" t="s">
        <v>10692</v>
      </c>
      <c r="AX2566" s="54" t="s">
        <v>47</v>
      </c>
      <c r="AY2566" s="54" t="s">
        <v>47</v>
      </c>
      <c r="AZ2566" s="54" t="s">
        <v>47</v>
      </c>
    </row>
    <row r="2567" spans="1:52" ht="30" customHeight="1">
      <c r="A2567" s="60" t="s">
        <v>2629</v>
      </c>
      <c r="B2567" s="60" t="s">
        <v>2622</v>
      </c>
      <c r="C2567" s="60" t="s">
        <v>71</v>
      </c>
      <c r="D2567" s="61">
        <v>1</v>
      </c>
      <c r="E2567" s="62"/>
      <c r="F2567" s="63"/>
      <c r="G2567" s="62"/>
      <c r="H2567" s="63"/>
      <c r="I2567" s="62"/>
      <c r="J2567" s="63"/>
      <c r="K2567" s="62"/>
      <c r="L2567" s="63"/>
      <c r="M2567" s="60" t="s">
        <v>2630</v>
      </c>
      <c r="N2567" s="54" t="s">
        <v>8228</v>
      </c>
      <c r="O2567" s="54" t="s">
        <v>8969</v>
      </c>
      <c r="P2567" s="54" t="s">
        <v>55</v>
      </c>
      <c r="Q2567" s="54" t="s">
        <v>56</v>
      </c>
      <c r="R2567" s="54" t="s">
        <v>56</v>
      </c>
      <c r="AV2567" s="54" t="s">
        <v>47</v>
      </c>
      <c r="AW2567" s="54" t="s">
        <v>10693</v>
      </c>
      <c r="AX2567" s="54" t="s">
        <v>47</v>
      </c>
      <c r="AY2567" s="54" t="s">
        <v>47</v>
      </c>
      <c r="AZ2567" s="54" t="s">
        <v>47</v>
      </c>
    </row>
    <row r="2568" spans="1:52" ht="30" customHeight="1">
      <c r="A2568" s="60" t="s">
        <v>1267</v>
      </c>
      <c r="B2568" s="60" t="s">
        <v>47</v>
      </c>
      <c r="C2568" s="60" t="s">
        <v>47</v>
      </c>
      <c r="D2568" s="61"/>
      <c r="E2568" s="62"/>
      <c r="F2568" s="63"/>
      <c r="G2568" s="62"/>
      <c r="H2568" s="63"/>
      <c r="I2568" s="62"/>
      <c r="J2568" s="63"/>
      <c r="K2568" s="62"/>
      <c r="L2568" s="63"/>
      <c r="M2568" s="60" t="s">
        <v>47</v>
      </c>
      <c r="N2568" s="54" t="s">
        <v>78</v>
      </c>
      <c r="O2568" s="54" t="s">
        <v>78</v>
      </c>
      <c r="P2568" s="54" t="s">
        <v>47</v>
      </c>
      <c r="Q2568" s="54" t="s">
        <v>47</v>
      </c>
      <c r="R2568" s="54" t="s">
        <v>47</v>
      </c>
      <c r="AV2568" s="54" t="s">
        <v>47</v>
      </c>
      <c r="AW2568" s="54" t="s">
        <v>47</v>
      </c>
      <c r="AX2568" s="54" t="s">
        <v>47</v>
      </c>
      <c r="AY2568" s="54" t="s">
        <v>47</v>
      </c>
      <c r="AZ2568" s="54" t="s">
        <v>47</v>
      </c>
    </row>
    <row r="2569" spans="1:52" ht="30" customHeight="1">
      <c r="A2569" s="61"/>
      <c r="B2569" s="61"/>
      <c r="C2569" s="61"/>
      <c r="D2569" s="61"/>
      <c r="E2569" s="62"/>
      <c r="F2569" s="63"/>
      <c r="G2569" s="62"/>
      <c r="H2569" s="63"/>
      <c r="I2569" s="62"/>
      <c r="J2569" s="63"/>
      <c r="K2569" s="62"/>
      <c r="L2569" s="63"/>
      <c r="M2569" s="61"/>
    </row>
    <row r="2570" spans="1:52" ht="30" customHeight="1">
      <c r="A2570" s="55" t="s">
        <v>2653</v>
      </c>
      <c r="B2570" s="56"/>
      <c r="C2570" s="56"/>
      <c r="D2570" s="56"/>
      <c r="E2570" s="57"/>
      <c r="F2570" s="58"/>
      <c r="G2570" s="57"/>
      <c r="H2570" s="58"/>
      <c r="I2570" s="57"/>
      <c r="J2570" s="58"/>
      <c r="K2570" s="57"/>
      <c r="L2570" s="58"/>
      <c r="M2570" s="59"/>
      <c r="N2570" s="54" t="s">
        <v>8046</v>
      </c>
    </row>
    <row r="2571" spans="1:52" ht="30" customHeight="1">
      <c r="A2571" s="60" t="s">
        <v>2647</v>
      </c>
      <c r="B2571" s="60" t="s">
        <v>2654</v>
      </c>
      <c r="C2571" s="60" t="s">
        <v>71</v>
      </c>
      <c r="D2571" s="61">
        <v>1.05</v>
      </c>
      <c r="E2571" s="62"/>
      <c r="F2571" s="63"/>
      <c r="G2571" s="62"/>
      <c r="H2571" s="63"/>
      <c r="I2571" s="62"/>
      <c r="J2571" s="63"/>
      <c r="K2571" s="62"/>
      <c r="L2571" s="63"/>
      <c r="M2571" s="60" t="s">
        <v>2655</v>
      </c>
      <c r="N2571" s="54" t="s">
        <v>8046</v>
      </c>
      <c r="O2571" s="54" t="s">
        <v>10694</v>
      </c>
      <c r="P2571" s="54" t="s">
        <v>56</v>
      </c>
      <c r="Q2571" s="54" t="s">
        <v>56</v>
      </c>
      <c r="R2571" s="54" t="s">
        <v>55</v>
      </c>
      <c r="AV2571" s="54" t="s">
        <v>47</v>
      </c>
      <c r="AW2571" s="54" t="s">
        <v>10695</v>
      </c>
      <c r="AX2571" s="54" t="s">
        <v>47</v>
      </c>
      <c r="AY2571" s="54" t="s">
        <v>47</v>
      </c>
      <c r="AZ2571" s="54" t="s">
        <v>47</v>
      </c>
    </row>
    <row r="2572" spans="1:52" ht="30" customHeight="1">
      <c r="A2572" s="60" t="s">
        <v>2635</v>
      </c>
      <c r="B2572" s="60" t="s">
        <v>2622</v>
      </c>
      <c r="C2572" s="60" t="s">
        <v>71</v>
      </c>
      <c r="D2572" s="61">
        <v>1</v>
      </c>
      <c r="E2572" s="62"/>
      <c r="F2572" s="63"/>
      <c r="G2572" s="62"/>
      <c r="H2572" s="63"/>
      <c r="I2572" s="62"/>
      <c r="J2572" s="63"/>
      <c r="K2572" s="62"/>
      <c r="L2572" s="63"/>
      <c r="M2572" s="60" t="s">
        <v>2638</v>
      </c>
      <c r="N2572" s="54" t="s">
        <v>8046</v>
      </c>
      <c r="O2572" s="54" t="s">
        <v>8972</v>
      </c>
      <c r="P2572" s="54" t="s">
        <v>55</v>
      </c>
      <c r="Q2572" s="54" t="s">
        <v>56</v>
      </c>
      <c r="R2572" s="54" t="s">
        <v>56</v>
      </c>
      <c r="AV2572" s="54" t="s">
        <v>47</v>
      </c>
      <c r="AW2572" s="54" t="s">
        <v>10696</v>
      </c>
      <c r="AX2572" s="54" t="s">
        <v>47</v>
      </c>
      <c r="AY2572" s="54" t="s">
        <v>47</v>
      </c>
      <c r="AZ2572" s="54" t="s">
        <v>47</v>
      </c>
    </row>
    <row r="2573" spans="1:52" ht="30" customHeight="1">
      <c r="A2573" s="60" t="s">
        <v>1267</v>
      </c>
      <c r="B2573" s="60" t="s">
        <v>47</v>
      </c>
      <c r="C2573" s="60" t="s">
        <v>47</v>
      </c>
      <c r="D2573" s="61"/>
      <c r="E2573" s="62"/>
      <c r="F2573" s="63"/>
      <c r="G2573" s="62"/>
      <c r="H2573" s="63"/>
      <c r="I2573" s="62"/>
      <c r="J2573" s="63"/>
      <c r="K2573" s="62"/>
      <c r="L2573" s="63"/>
      <c r="M2573" s="60" t="s">
        <v>47</v>
      </c>
      <c r="N2573" s="54" t="s">
        <v>78</v>
      </c>
      <c r="O2573" s="54" t="s">
        <v>78</v>
      </c>
      <c r="P2573" s="54" t="s">
        <v>47</v>
      </c>
      <c r="Q2573" s="54" t="s">
        <v>47</v>
      </c>
      <c r="R2573" s="54" t="s">
        <v>47</v>
      </c>
      <c r="AV2573" s="54" t="s">
        <v>47</v>
      </c>
      <c r="AW2573" s="54" t="s">
        <v>47</v>
      </c>
      <c r="AX2573" s="54" t="s">
        <v>47</v>
      </c>
      <c r="AY2573" s="54" t="s">
        <v>47</v>
      </c>
      <c r="AZ2573" s="54" t="s">
        <v>47</v>
      </c>
    </row>
    <row r="2574" spans="1:52" ht="30" customHeight="1">
      <c r="A2574" s="61"/>
      <c r="B2574" s="61"/>
      <c r="C2574" s="61"/>
      <c r="D2574" s="61"/>
      <c r="E2574" s="62"/>
      <c r="F2574" s="63"/>
      <c r="G2574" s="62"/>
      <c r="H2574" s="63"/>
      <c r="I2574" s="62"/>
      <c r="J2574" s="63"/>
      <c r="K2574" s="62"/>
      <c r="L2574" s="63"/>
      <c r="M2574" s="61"/>
    </row>
    <row r="2575" spans="1:52" ht="30" customHeight="1">
      <c r="A2575" s="55" t="s">
        <v>2656</v>
      </c>
      <c r="B2575" s="56"/>
      <c r="C2575" s="56"/>
      <c r="D2575" s="56"/>
      <c r="E2575" s="57"/>
      <c r="F2575" s="58"/>
      <c r="G2575" s="57"/>
      <c r="H2575" s="58"/>
      <c r="I2575" s="57"/>
      <c r="J2575" s="58"/>
      <c r="K2575" s="57"/>
      <c r="L2575" s="58"/>
      <c r="M2575" s="59"/>
      <c r="N2575" s="54" t="s">
        <v>8230</v>
      </c>
    </row>
    <row r="2576" spans="1:52" ht="30" customHeight="1">
      <c r="A2576" s="60" t="s">
        <v>2647</v>
      </c>
      <c r="B2576" s="60" t="s">
        <v>2657</v>
      </c>
      <c r="C2576" s="60" t="s">
        <v>71</v>
      </c>
      <c r="D2576" s="61">
        <v>1.1000000000000001</v>
      </c>
      <c r="E2576" s="62"/>
      <c r="F2576" s="63"/>
      <c r="G2576" s="62"/>
      <c r="H2576" s="63"/>
      <c r="I2576" s="62"/>
      <c r="J2576" s="63"/>
      <c r="K2576" s="62"/>
      <c r="L2576" s="63"/>
      <c r="M2576" s="60" t="s">
        <v>2658</v>
      </c>
      <c r="N2576" s="54" t="s">
        <v>8230</v>
      </c>
      <c r="O2576" s="54" t="s">
        <v>10697</v>
      </c>
      <c r="P2576" s="54" t="s">
        <v>56</v>
      </c>
      <c r="Q2576" s="54" t="s">
        <v>56</v>
      </c>
      <c r="R2576" s="54" t="s">
        <v>55</v>
      </c>
      <c r="AV2576" s="54" t="s">
        <v>47</v>
      </c>
      <c r="AW2576" s="54" t="s">
        <v>10698</v>
      </c>
      <c r="AX2576" s="54" t="s">
        <v>47</v>
      </c>
      <c r="AY2576" s="54" t="s">
        <v>47</v>
      </c>
      <c r="AZ2576" s="54" t="s">
        <v>47</v>
      </c>
    </row>
    <row r="2577" spans="1:52" ht="30" customHeight="1">
      <c r="A2577" s="60" t="s">
        <v>2629</v>
      </c>
      <c r="B2577" s="60" t="s">
        <v>2632</v>
      </c>
      <c r="C2577" s="60" t="s">
        <v>71</v>
      </c>
      <c r="D2577" s="61">
        <v>1</v>
      </c>
      <c r="E2577" s="62"/>
      <c r="F2577" s="63"/>
      <c r="G2577" s="62"/>
      <c r="H2577" s="63"/>
      <c r="I2577" s="62"/>
      <c r="J2577" s="63"/>
      <c r="K2577" s="62"/>
      <c r="L2577" s="63"/>
      <c r="M2577" s="60" t="s">
        <v>2633</v>
      </c>
      <c r="N2577" s="54" t="s">
        <v>8230</v>
      </c>
      <c r="O2577" s="54" t="s">
        <v>8970</v>
      </c>
      <c r="P2577" s="54" t="s">
        <v>55</v>
      </c>
      <c r="Q2577" s="54" t="s">
        <v>56</v>
      </c>
      <c r="R2577" s="54" t="s">
        <v>56</v>
      </c>
      <c r="AV2577" s="54" t="s">
        <v>47</v>
      </c>
      <c r="AW2577" s="54" t="s">
        <v>10699</v>
      </c>
      <c r="AX2577" s="54" t="s">
        <v>47</v>
      </c>
      <c r="AY2577" s="54" t="s">
        <v>47</v>
      </c>
      <c r="AZ2577" s="54" t="s">
        <v>47</v>
      </c>
    </row>
    <row r="2578" spans="1:52" ht="30" customHeight="1">
      <c r="A2578" s="60" t="s">
        <v>1267</v>
      </c>
      <c r="B2578" s="60" t="s">
        <v>47</v>
      </c>
      <c r="C2578" s="60" t="s">
        <v>47</v>
      </c>
      <c r="D2578" s="61"/>
      <c r="E2578" s="62"/>
      <c r="F2578" s="63"/>
      <c r="G2578" s="62"/>
      <c r="H2578" s="63"/>
      <c r="I2578" s="62"/>
      <c r="J2578" s="63"/>
      <c r="K2578" s="62"/>
      <c r="L2578" s="63"/>
      <c r="M2578" s="60" t="s">
        <v>47</v>
      </c>
      <c r="N2578" s="54" t="s">
        <v>78</v>
      </c>
      <c r="O2578" s="54" t="s">
        <v>78</v>
      </c>
      <c r="P2578" s="54" t="s">
        <v>47</v>
      </c>
      <c r="Q2578" s="54" t="s">
        <v>47</v>
      </c>
      <c r="R2578" s="54" t="s">
        <v>47</v>
      </c>
      <c r="AV2578" s="54" t="s">
        <v>47</v>
      </c>
      <c r="AW2578" s="54" t="s">
        <v>47</v>
      </c>
      <c r="AX2578" s="54" t="s">
        <v>47</v>
      </c>
      <c r="AY2578" s="54" t="s">
        <v>47</v>
      </c>
      <c r="AZ2578" s="54" t="s">
        <v>47</v>
      </c>
    </row>
    <row r="2579" spans="1:52" ht="30" customHeight="1">
      <c r="A2579" s="61"/>
      <c r="B2579" s="61"/>
      <c r="C2579" s="61"/>
      <c r="D2579" s="61"/>
      <c r="E2579" s="62"/>
      <c r="F2579" s="63"/>
      <c r="G2579" s="62"/>
      <c r="H2579" s="63"/>
      <c r="I2579" s="62"/>
      <c r="J2579" s="63"/>
      <c r="K2579" s="62"/>
      <c r="L2579" s="63"/>
      <c r="M2579" s="61"/>
    </row>
    <row r="2580" spans="1:52" ht="30" customHeight="1">
      <c r="A2580" s="55" t="s">
        <v>2659</v>
      </c>
      <c r="B2580" s="56"/>
      <c r="C2580" s="56"/>
      <c r="D2580" s="56"/>
      <c r="E2580" s="57"/>
      <c r="F2580" s="58"/>
      <c r="G2580" s="57"/>
      <c r="H2580" s="58"/>
      <c r="I2580" s="57"/>
      <c r="J2580" s="58"/>
      <c r="K2580" s="57"/>
      <c r="L2580" s="58"/>
      <c r="M2580" s="59"/>
      <c r="N2580" s="54" t="s">
        <v>8232</v>
      </c>
    </row>
    <row r="2581" spans="1:52" ht="30" customHeight="1">
      <c r="A2581" s="60" t="s">
        <v>2660</v>
      </c>
      <c r="B2581" s="60" t="s">
        <v>2661</v>
      </c>
      <c r="C2581" s="60" t="s">
        <v>71</v>
      </c>
      <c r="D2581" s="61">
        <v>1.1000000000000001</v>
      </c>
      <c r="E2581" s="62"/>
      <c r="F2581" s="63"/>
      <c r="G2581" s="62"/>
      <c r="H2581" s="63"/>
      <c r="I2581" s="62"/>
      <c r="J2581" s="63"/>
      <c r="K2581" s="62"/>
      <c r="L2581" s="63"/>
      <c r="M2581" s="60" t="s">
        <v>2677</v>
      </c>
      <c r="N2581" s="54" t="s">
        <v>8232</v>
      </c>
      <c r="O2581" s="54" t="s">
        <v>10700</v>
      </c>
      <c r="P2581" s="54" t="s">
        <v>56</v>
      </c>
      <c r="Q2581" s="54" t="s">
        <v>56</v>
      </c>
      <c r="R2581" s="54" t="s">
        <v>55</v>
      </c>
      <c r="AV2581" s="54" t="s">
        <v>47</v>
      </c>
      <c r="AW2581" s="54" t="s">
        <v>10701</v>
      </c>
      <c r="AX2581" s="54" t="s">
        <v>47</v>
      </c>
      <c r="AY2581" s="54" t="s">
        <v>47</v>
      </c>
      <c r="AZ2581" s="54" t="s">
        <v>47</v>
      </c>
    </row>
    <row r="2582" spans="1:52" ht="30" customHeight="1">
      <c r="A2582" s="60" t="s">
        <v>2663</v>
      </c>
      <c r="B2582" s="60" t="s">
        <v>473</v>
      </c>
      <c r="C2582" s="60" t="s">
        <v>71</v>
      </c>
      <c r="D2582" s="61">
        <v>1</v>
      </c>
      <c r="E2582" s="62"/>
      <c r="F2582" s="63"/>
      <c r="G2582" s="62"/>
      <c r="H2582" s="63"/>
      <c r="I2582" s="62"/>
      <c r="J2582" s="63"/>
      <c r="K2582" s="62"/>
      <c r="L2582" s="63"/>
      <c r="M2582" s="60" t="s">
        <v>1020</v>
      </c>
      <c r="N2582" s="54" t="s">
        <v>8232</v>
      </c>
      <c r="O2582" s="54" t="s">
        <v>10702</v>
      </c>
      <c r="P2582" s="54" t="s">
        <v>56</v>
      </c>
      <c r="Q2582" s="54" t="s">
        <v>56</v>
      </c>
      <c r="R2582" s="54" t="s">
        <v>55</v>
      </c>
      <c r="AV2582" s="54" t="s">
        <v>47</v>
      </c>
      <c r="AW2582" s="54" t="s">
        <v>10703</v>
      </c>
      <c r="AX2582" s="54" t="s">
        <v>47</v>
      </c>
      <c r="AY2582" s="54" t="s">
        <v>47</v>
      </c>
      <c r="AZ2582" s="54" t="s">
        <v>47</v>
      </c>
    </row>
    <row r="2583" spans="1:52" ht="30" customHeight="1">
      <c r="A2583" s="60" t="s">
        <v>1267</v>
      </c>
      <c r="B2583" s="60" t="s">
        <v>47</v>
      </c>
      <c r="C2583" s="60" t="s">
        <v>47</v>
      </c>
      <c r="D2583" s="61"/>
      <c r="E2583" s="62"/>
      <c r="F2583" s="63"/>
      <c r="G2583" s="62"/>
      <c r="H2583" s="63"/>
      <c r="I2583" s="62"/>
      <c r="J2583" s="63"/>
      <c r="K2583" s="62"/>
      <c r="L2583" s="63"/>
      <c r="M2583" s="60" t="s">
        <v>47</v>
      </c>
      <c r="N2583" s="54" t="s">
        <v>78</v>
      </c>
      <c r="O2583" s="54" t="s">
        <v>78</v>
      </c>
      <c r="P2583" s="54" t="s">
        <v>47</v>
      </c>
      <c r="Q2583" s="54" t="s">
        <v>47</v>
      </c>
      <c r="R2583" s="54" t="s">
        <v>47</v>
      </c>
      <c r="AV2583" s="54" t="s">
        <v>47</v>
      </c>
      <c r="AW2583" s="54" t="s">
        <v>47</v>
      </c>
      <c r="AX2583" s="54" t="s">
        <v>47</v>
      </c>
      <c r="AY2583" s="54" t="s">
        <v>47</v>
      </c>
      <c r="AZ2583" s="54" t="s">
        <v>47</v>
      </c>
    </row>
    <row r="2584" spans="1:52" ht="30" customHeight="1">
      <c r="A2584" s="61"/>
      <c r="B2584" s="61"/>
      <c r="C2584" s="61"/>
      <c r="D2584" s="61"/>
      <c r="E2584" s="62"/>
      <c r="F2584" s="63"/>
      <c r="G2584" s="62"/>
      <c r="H2584" s="63"/>
      <c r="I2584" s="62"/>
      <c r="J2584" s="63"/>
      <c r="K2584" s="62"/>
      <c r="L2584" s="63"/>
      <c r="M2584" s="61"/>
    </row>
    <row r="2585" spans="1:52" ht="30" customHeight="1">
      <c r="A2585" s="55" t="s">
        <v>2665</v>
      </c>
      <c r="B2585" s="56"/>
      <c r="C2585" s="56"/>
      <c r="D2585" s="56"/>
      <c r="E2585" s="57"/>
      <c r="F2585" s="58"/>
      <c r="G2585" s="57"/>
      <c r="H2585" s="58"/>
      <c r="I2585" s="57"/>
      <c r="J2585" s="58"/>
      <c r="K2585" s="57"/>
      <c r="L2585" s="58"/>
      <c r="M2585" s="59"/>
      <c r="N2585" s="54" t="s">
        <v>8234</v>
      </c>
    </row>
    <row r="2586" spans="1:52" ht="30" customHeight="1">
      <c r="A2586" s="60" t="s">
        <v>2666</v>
      </c>
      <c r="B2586" s="60" t="s">
        <v>2667</v>
      </c>
      <c r="C2586" s="60" t="s">
        <v>71</v>
      </c>
      <c r="D2586" s="61">
        <v>1.05</v>
      </c>
      <c r="E2586" s="62"/>
      <c r="F2586" s="63"/>
      <c r="G2586" s="62"/>
      <c r="H2586" s="63"/>
      <c r="I2586" s="62"/>
      <c r="J2586" s="63"/>
      <c r="K2586" s="62"/>
      <c r="L2586" s="63"/>
      <c r="M2586" s="60" t="s">
        <v>2668</v>
      </c>
      <c r="N2586" s="54" t="s">
        <v>8234</v>
      </c>
      <c r="O2586" s="54" t="s">
        <v>10704</v>
      </c>
      <c r="P2586" s="54" t="s">
        <v>56</v>
      </c>
      <c r="Q2586" s="54" t="s">
        <v>56</v>
      </c>
      <c r="R2586" s="54" t="s">
        <v>55</v>
      </c>
      <c r="AV2586" s="54" t="s">
        <v>47</v>
      </c>
      <c r="AW2586" s="54" t="s">
        <v>10705</v>
      </c>
      <c r="AX2586" s="54" t="s">
        <v>47</v>
      </c>
      <c r="AY2586" s="54" t="s">
        <v>47</v>
      </c>
      <c r="AZ2586" s="54" t="s">
        <v>47</v>
      </c>
    </row>
    <row r="2587" spans="1:52" ht="30" customHeight="1">
      <c r="A2587" s="60" t="s">
        <v>2635</v>
      </c>
      <c r="B2587" s="60" t="s">
        <v>2640</v>
      </c>
      <c r="C2587" s="60" t="s">
        <v>71</v>
      </c>
      <c r="D2587" s="61">
        <v>1</v>
      </c>
      <c r="E2587" s="62"/>
      <c r="F2587" s="63"/>
      <c r="G2587" s="62"/>
      <c r="H2587" s="63"/>
      <c r="I2587" s="62"/>
      <c r="J2587" s="63"/>
      <c r="K2587" s="62"/>
      <c r="L2587" s="63"/>
      <c r="M2587" s="60" t="s">
        <v>2641</v>
      </c>
      <c r="N2587" s="54" t="s">
        <v>8234</v>
      </c>
      <c r="O2587" s="54" t="s">
        <v>8973</v>
      </c>
      <c r="P2587" s="54" t="s">
        <v>55</v>
      </c>
      <c r="Q2587" s="54" t="s">
        <v>56</v>
      </c>
      <c r="R2587" s="54" t="s">
        <v>56</v>
      </c>
      <c r="AV2587" s="54" t="s">
        <v>47</v>
      </c>
      <c r="AW2587" s="54" t="s">
        <v>10706</v>
      </c>
      <c r="AX2587" s="54" t="s">
        <v>47</v>
      </c>
      <c r="AY2587" s="54" t="s">
        <v>47</v>
      </c>
      <c r="AZ2587" s="54" t="s">
        <v>47</v>
      </c>
    </row>
    <row r="2588" spans="1:52" ht="30" customHeight="1">
      <c r="A2588" s="60" t="s">
        <v>1267</v>
      </c>
      <c r="B2588" s="60" t="s">
        <v>47</v>
      </c>
      <c r="C2588" s="60" t="s">
        <v>47</v>
      </c>
      <c r="D2588" s="61"/>
      <c r="E2588" s="62"/>
      <c r="F2588" s="63"/>
      <c r="G2588" s="62"/>
      <c r="H2588" s="63"/>
      <c r="I2588" s="62"/>
      <c r="J2588" s="63"/>
      <c r="K2588" s="62"/>
      <c r="L2588" s="63"/>
      <c r="M2588" s="60" t="s">
        <v>47</v>
      </c>
      <c r="N2588" s="54" t="s">
        <v>78</v>
      </c>
      <c r="O2588" s="54" t="s">
        <v>78</v>
      </c>
      <c r="P2588" s="54" t="s">
        <v>47</v>
      </c>
      <c r="Q2588" s="54" t="s">
        <v>47</v>
      </c>
      <c r="R2588" s="54" t="s">
        <v>47</v>
      </c>
      <c r="AV2588" s="54" t="s">
        <v>47</v>
      </c>
      <c r="AW2588" s="54" t="s">
        <v>47</v>
      </c>
      <c r="AX2588" s="54" t="s">
        <v>47</v>
      </c>
      <c r="AY2588" s="54" t="s">
        <v>47</v>
      </c>
      <c r="AZ2588" s="54" t="s">
        <v>47</v>
      </c>
    </row>
    <row r="2589" spans="1:52" ht="30" customHeight="1">
      <c r="A2589" s="61"/>
      <c r="B2589" s="61"/>
      <c r="C2589" s="61"/>
      <c r="D2589" s="61"/>
      <c r="E2589" s="62"/>
      <c r="F2589" s="63"/>
      <c r="G2589" s="62"/>
      <c r="H2589" s="63"/>
      <c r="I2589" s="62"/>
      <c r="J2589" s="63"/>
      <c r="K2589" s="62"/>
      <c r="L2589" s="63"/>
      <c r="M2589" s="61"/>
    </row>
    <row r="2590" spans="1:52" ht="30" customHeight="1">
      <c r="A2590" s="55" t="s">
        <v>2669</v>
      </c>
      <c r="B2590" s="56"/>
      <c r="C2590" s="56"/>
      <c r="D2590" s="56"/>
      <c r="E2590" s="57"/>
      <c r="F2590" s="58"/>
      <c r="G2590" s="57"/>
      <c r="H2590" s="58"/>
      <c r="I2590" s="57"/>
      <c r="J2590" s="58"/>
      <c r="K2590" s="57"/>
      <c r="L2590" s="58"/>
      <c r="M2590" s="59"/>
      <c r="N2590" s="54" t="s">
        <v>8236</v>
      </c>
    </row>
    <row r="2591" spans="1:52" ht="30" customHeight="1">
      <c r="A2591" s="60" t="s">
        <v>2670</v>
      </c>
      <c r="B2591" s="60" t="s">
        <v>2671</v>
      </c>
      <c r="C2591" s="60" t="s">
        <v>71</v>
      </c>
      <c r="D2591" s="61">
        <v>1.1000000000000001</v>
      </c>
      <c r="E2591" s="62"/>
      <c r="F2591" s="63"/>
      <c r="G2591" s="62"/>
      <c r="H2591" s="63"/>
      <c r="I2591" s="62"/>
      <c r="J2591" s="63"/>
      <c r="K2591" s="62"/>
      <c r="L2591" s="63"/>
      <c r="M2591" s="60" t="s">
        <v>2672</v>
      </c>
      <c r="N2591" s="54" t="s">
        <v>8236</v>
      </c>
      <c r="O2591" s="54" t="s">
        <v>10707</v>
      </c>
      <c r="P2591" s="54" t="s">
        <v>56</v>
      </c>
      <c r="Q2591" s="54" t="s">
        <v>56</v>
      </c>
      <c r="R2591" s="54" t="s">
        <v>55</v>
      </c>
      <c r="AV2591" s="54" t="s">
        <v>47</v>
      </c>
      <c r="AW2591" s="54" t="s">
        <v>10708</v>
      </c>
      <c r="AX2591" s="54" t="s">
        <v>47</v>
      </c>
      <c r="AY2591" s="54" t="s">
        <v>47</v>
      </c>
      <c r="AZ2591" s="54" t="s">
        <v>47</v>
      </c>
    </row>
    <row r="2592" spans="1:52" ht="30" customHeight="1">
      <c r="A2592" s="60" t="s">
        <v>2344</v>
      </c>
      <c r="B2592" s="60" t="s">
        <v>2673</v>
      </c>
      <c r="C2592" s="60" t="s">
        <v>1410</v>
      </c>
      <c r="D2592" s="61">
        <v>0.3</v>
      </c>
      <c r="E2592" s="62"/>
      <c r="F2592" s="63"/>
      <c r="G2592" s="62"/>
      <c r="H2592" s="63"/>
      <c r="I2592" s="62"/>
      <c r="J2592" s="63"/>
      <c r="K2592" s="62"/>
      <c r="L2592" s="63"/>
      <c r="M2592" s="60" t="s">
        <v>2674</v>
      </c>
      <c r="N2592" s="54" t="s">
        <v>8236</v>
      </c>
      <c r="O2592" s="54" t="s">
        <v>10709</v>
      </c>
      <c r="P2592" s="54" t="s">
        <v>56</v>
      </c>
      <c r="Q2592" s="54" t="s">
        <v>56</v>
      </c>
      <c r="R2592" s="54" t="s">
        <v>55</v>
      </c>
      <c r="AV2592" s="54" t="s">
        <v>47</v>
      </c>
      <c r="AW2592" s="54" t="s">
        <v>10710</v>
      </c>
      <c r="AX2592" s="54" t="s">
        <v>47</v>
      </c>
      <c r="AY2592" s="54" t="s">
        <v>47</v>
      </c>
      <c r="AZ2592" s="54" t="s">
        <v>47</v>
      </c>
    </row>
    <row r="2593" spans="1:52" ht="30" customHeight="1">
      <c r="A2593" s="60" t="s">
        <v>2625</v>
      </c>
      <c r="B2593" s="60" t="s">
        <v>2626</v>
      </c>
      <c r="C2593" s="60" t="s">
        <v>71</v>
      </c>
      <c r="D2593" s="61">
        <v>1</v>
      </c>
      <c r="E2593" s="62"/>
      <c r="F2593" s="63"/>
      <c r="G2593" s="62"/>
      <c r="H2593" s="63"/>
      <c r="I2593" s="62"/>
      <c r="J2593" s="63"/>
      <c r="K2593" s="62"/>
      <c r="L2593" s="63"/>
      <c r="M2593" s="60" t="s">
        <v>2627</v>
      </c>
      <c r="N2593" s="54" t="s">
        <v>8236</v>
      </c>
      <c r="O2593" s="54" t="s">
        <v>8968</v>
      </c>
      <c r="P2593" s="54" t="s">
        <v>55</v>
      </c>
      <c r="Q2593" s="54" t="s">
        <v>56</v>
      </c>
      <c r="R2593" s="54" t="s">
        <v>56</v>
      </c>
      <c r="AV2593" s="54" t="s">
        <v>47</v>
      </c>
      <c r="AW2593" s="54" t="s">
        <v>10711</v>
      </c>
      <c r="AX2593" s="54" t="s">
        <v>47</v>
      </c>
      <c r="AY2593" s="54" t="s">
        <v>47</v>
      </c>
      <c r="AZ2593" s="54" t="s">
        <v>47</v>
      </c>
    </row>
    <row r="2594" spans="1:52" ht="30" customHeight="1">
      <c r="A2594" s="60" t="s">
        <v>1267</v>
      </c>
      <c r="B2594" s="60" t="s">
        <v>47</v>
      </c>
      <c r="C2594" s="60" t="s">
        <v>47</v>
      </c>
      <c r="D2594" s="61"/>
      <c r="E2594" s="62"/>
      <c r="F2594" s="63"/>
      <c r="G2594" s="62"/>
      <c r="H2594" s="63"/>
      <c r="I2594" s="62"/>
      <c r="J2594" s="63"/>
      <c r="K2594" s="62"/>
      <c r="L2594" s="63"/>
      <c r="M2594" s="60" t="s">
        <v>47</v>
      </c>
      <c r="N2594" s="54" t="s">
        <v>78</v>
      </c>
      <c r="O2594" s="54" t="s">
        <v>78</v>
      </c>
      <c r="P2594" s="54" t="s">
        <v>47</v>
      </c>
      <c r="Q2594" s="54" t="s">
        <v>47</v>
      </c>
      <c r="R2594" s="54" t="s">
        <v>47</v>
      </c>
      <c r="AV2594" s="54" t="s">
        <v>47</v>
      </c>
      <c r="AW2594" s="54" t="s">
        <v>47</v>
      </c>
      <c r="AX2594" s="54" t="s">
        <v>47</v>
      </c>
      <c r="AY2594" s="54" t="s">
        <v>47</v>
      </c>
      <c r="AZ2594" s="54" t="s">
        <v>47</v>
      </c>
    </row>
    <row r="2595" spans="1:52" ht="30" customHeight="1">
      <c r="A2595" s="61"/>
      <c r="B2595" s="61"/>
      <c r="C2595" s="61"/>
      <c r="D2595" s="61"/>
      <c r="E2595" s="62"/>
      <c r="F2595" s="63"/>
      <c r="G2595" s="62"/>
      <c r="H2595" s="63"/>
      <c r="I2595" s="62"/>
      <c r="J2595" s="63"/>
      <c r="K2595" s="62"/>
      <c r="L2595" s="63"/>
      <c r="M2595" s="61"/>
    </row>
    <row r="2596" spans="1:52" ht="30" customHeight="1">
      <c r="A2596" s="55" t="s">
        <v>2675</v>
      </c>
      <c r="B2596" s="56"/>
      <c r="C2596" s="56"/>
      <c r="D2596" s="56"/>
      <c r="E2596" s="57"/>
      <c r="F2596" s="58"/>
      <c r="G2596" s="57"/>
      <c r="H2596" s="58"/>
      <c r="I2596" s="57"/>
      <c r="J2596" s="58"/>
      <c r="K2596" s="57"/>
      <c r="L2596" s="58"/>
      <c r="M2596" s="59"/>
      <c r="N2596" s="54" t="s">
        <v>8238</v>
      </c>
    </row>
    <row r="2597" spans="1:52" ht="30" customHeight="1">
      <c r="A2597" s="60" t="s">
        <v>2660</v>
      </c>
      <c r="B2597" s="60" t="s">
        <v>2676</v>
      </c>
      <c r="C2597" s="60" t="s">
        <v>71</v>
      </c>
      <c r="D2597" s="61">
        <v>1.1000000000000001</v>
      </c>
      <c r="E2597" s="62"/>
      <c r="F2597" s="63"/>
      <c r="G2597" s="62"/>
      <c r="H2597" s="63"/>
      <c r="I2597" s="62"/>
      <c r="J2597" s="63"/>
      <c r="K2597" s="62"/>
      <c r="L2597" s="63"/>
      <c r="M2597" s="60" t="s">
        <v>2678</v>
      </c>
      <c r="N2597" s="54" t="s">
        <v>8238</v>
      </c>
      <c r="O2597" s="54" t="s">
        <v>10712</v>
      </c>
      <c r="P2597" s="54" t="s">
        <v>56</v>
      </c>
      <c r="Q2597" s="54" t="s">
        <v>56</v>
      </c>
      <c r="R2597" s="54" t="s">
        <v>55</v>
      </c>
      <c r="AV2597" s="54" t="s">
        <v>47</v>
      </c>
      <c r="AW2597" s="54" t="s">
        <v>10713</v>
      </c>
      <c r="AX2597" s="54" t="s">
        <v>47</v>
      </c>
      <c r="AY2597" s="54" t="s">
        <v>47</v>
      </c>
      <c r="AZ2597" s="54" t="s">
        <v>47</v>
      </c>
    </row>
    <row r="2598" spans="1:52" ht="30" customHeight="1">
      <c r="A2598" s="60" t="s">
        <v>2663</v>
      </c>
      <c r="B2598" s="60" t="s">
        <v>303</v>
      </c>
      <c r="C2598" s="60" t="s">
        <v>71</v>
      </c>
      <c r="D2598" s="61">
        <v>1</v>
      </c>
      <c r="E2598" s="62"/>
      <c r="F2598" s="63"/>
      <c r="G2598" s="62"/>
      <c r="H2598" s="63"/>
      <c r="I2598" s="62"/>
      <c r="J2598" s="63"/>
      <c r="K2598" s="62"/>
      <c r="L2598" s="63"/>
      <c r="M2598" s="60" t="s">
        <v>2664</v>
      </c>
      <c r="N2598" s="54" t="s">
        <v>8238</v>
      </c>
      <c r="O2598" s="54" t="s">
        <v>10714</v>
      </c>
      <c r="P2598" s="54" t="s">
        <v>56</v>
      </c>
      <c r="Q2598" s="54" t="s">
        <v>56</v>
      </c>
      <c r="R2598" s="54" t="s">
        <v>55</v>
      </c>
      <c r="AV2598" s="54" t="s">
        <v>47</v>
      </c>
      <c r="AW2598" s="54" t="s">
        <v>10715</v>
      </c>
      <c r="AX2598" s="54" t="s">
        <v>47</v>
      </c>
      <c r="AY2598" s="54" t="s">
        <v>47</v>
      </c>
      <c r="AZ2598" s="54" t="s">
        <v>47</v>
      </c>
    </row>
    <row r="2599" spans="1:52" ht="30" customHeight="1">
      <c r="A2599" s="60" t="s">
        <v>1267</v>
      </c>
      <c r="B2599" s="60" t="s">
        <v>47</v>
      </c>
      <c r="C2599" s="60" t="s">
        <v>47</v>
      </c>
      <c r="D2599" s="61"/>
      <c r="E2599" s="62"/>
      <c r="F2599" s="63"/>
      <c r="G2599" s="62"/>
      <c r="H2599" s="63"/>
      <c r="I2599" s="62"/>
      <c r="J2599" s="63"/>
      <c r="K2599" s="62"/>
      <c r="L2599" s="63"/>
      <c r="M2599" s="60" t="s">
        <v>47</v>
      </c>
      <c r="N2599" s="54" t="s">
        <v>78</v>
      </c>
      <c r="O2599" s="54" t="s">
        <v>78</v>
      </c>
      <c r="P2599" s="54" t="s">
        <v>47</v>
      </c>
      <c r="Q2599" s="54" t="s">
        <v>47</v>
      </c>
      <c r="R2599" s="54" t="s">
        <v>47</v>
      </c>
      <c r="AV2599" s="54" t="s">
        <v>47</v>
      </c>
      <c r="AW2599" s="54" t="s">
        <v>47</v>
      </c>
      <c r="AX2599" s="54" t="s">
        <v>47</v>
      </c>
      <c r="AY2599" s="54" t="s">
        <v>47</v>
      </c>
      <c r="AZ2599" s="54" t="s">
        <v>47</v>
      </c>
    </row>
    <row r="2600" spans="1:52" ht="30" customHeight="1">
      <c r="A2600" s="61"/>
      <c r="B2600" s="61"/>
      <c r="C2600" s="61"/>
      <c r="D2600" s="61"/>
      <c r="E2600" s="62"/>
      <c r="F2600" s="63"/>
      <c r="G2600" s="62"/>
      <c r="H2600" s="63"/>
      <c r="I2600" s="62"/>
      <c r="J2600" s="63"/>
      <c r="K2600" s="62"/>
      <c r="L2600" s="63"/>
      <c r="M2600" s="61"/>
    </row>
    <row r="2601" spans="1:52" ht="30" customHeight="1">
      <c r="A2601" s="55" t="s">
        <v>2679</v>
      </c>
      <c r="B2601" s="56"/>
      <c r="C2601" s="56"/>
      <c r="D2601" s="56"/>
      <c r="E2601" s="57"/>
      <c r="F2601" s="58"/>
      <c r="G2601" s="57"/>
      <c r="H2601" s="58"/>
      <c r="I2601" s="57"/>
      <c r="J2601" s="58"/>
      <c r="K2601" s="57"/>
      <c r="L2601" s="58"/>
      <c r="M2601" s="59"/>
      <c r="N2601" s="54" t="s">
        <v>8240</v>
      </c>
    </row>
    <row r="2602" spans="1:52" ht="30" customHeight="1">
      <c r="A2602" s="60" t="s">
        <v>2647</v>
      </c>
      <c r="B2602" s="60" t="s">
        <v>2680</v>
      </c>
      <c r="C2602" s="60" t="s">
        <v>71</v>
      </c>
      <c r="D2602" s="61">
        <v>1.1000000000000001</v>
      </c>
      <c r="E2602" s="62"/>
      <c r="F2602" s="63"/>
      <c r="G2602" s="62"/>
      <c r="H2602" s="63"/>
      <c r="I2602" s="62"/>
      <c r="J2602" s="63"/>
      <c r="K2602" s="62"/>
      <c r="L2602" s="63"/>
      <c r="M2602" s="60" t="s">
        <v>2681</v>
      </c>
      <c r="N2602" s="54" t="s">
        <v>8240</v>
      </c>
      <c r="O2602" s="54" t="s">
        <v>10716</v>
      </c>
      <c r="P2602" s="54" t="s">
        <v>56</v>
      </c>
      <c r="Q2602" s="54" t="s">
        <v>56</v>
      </c>
      <c r="R2602" s="54" t="s">
        <v>55</v>
      </c>
      <c r="AV2602" s="54" t="s">
        <v>47</v>
      </c>
      <c r="AW2602" s="54" t="s">
        <v>10717</v>
      </c>
      <c r="AX2602" s="54" t="s">
        <v>47</v>
      </c>
      <c r="AY2602" s="54" t="s">
        <v>47</v>
      </c>
      <c r="AZ2602" s="54" t="s">
        <v>47</v>
      </c>
    </row>
    <row r="2603" spans="1:52" ht="30" customHeight="1">
      <c r="A2603" s="60" t="s">
        <v>2344</v>
      </c>
      <c r="B2603" s="60" t="s">
        <v>2673</v>
      </c>
      <c r="C2603" s="60" t="s">
        <v>1410</v>
      </c>
      <c r="D2603" s="61">
        <v>0.3</v>
      </c>
      <c r="E2603" s="62"/>
      <c r="F2603" s="63"/>
      <c r="G2603" s="62"/>
      <c r="H2603" s="63"/>
      <c r="I2603" s="62"/>
      <c r="J2603" s="63"/>
      <c r="K2603" s="62"/>
      <c r="L2603" s="63"/>
      <c r="M2603" s="60" t="s">
        <v>2674</v>
      </c>
      <c r="N2603" s="54" t="s">
        <v>8240</v>
      </c>
      <c r="O2603" s="54" t="s">
        <v>10709</v>
      </c>
      <c r="P2603" s="54" t="s">
        <v>56</v>
      </c>
      <c r="Q2603" s="54" t="s">
        <v>56</v>
      </c>
      <c r="R2603" s="54" t="s">
        <v>55</v>
      </c>
      <c r="AV2603" s="54" t="s">
        <v>47</v>
      </c>
      <c r="AW2603" s="54" t="s">
        <v>10718</v>
      </c>
      <c r="AX2603" s="54" t="s">
        <v>47</v>
      </c>
      <c r="AY2603" s="54" t="s">
        <v>47</v>
      </c>
      <c r="AZ2603" s="54" t="s">
        <v>47</v>
      </c>
    </row>
    <row r="2604" spans="1:52" ht="30" customHeight="1">
      <c r="A2604" s="60" t="s">
        <v>2625</v>
      </c>
      <c r="B2604" s="60" t="s">
        <v>2626</v>
      </c>
      <c r="C2604" s="60" t="s">
        <v>71</v>
      </c>
      <c r="D2604" s="61">
        <v>1</v>
      </c>
      <c r="E2604" s="62"/>
      <c r="F2604" s="63"/>
      <c r="G2604" s="62"/>
      <c r="H2604" s="63"/>
      <c r="I2604" s="62"/>
      <c r="J2604" s="63"/>
      <c r="K2604" s="62"/>
      <c r="L2604" s="63"/>
      <c r="M2604" s="60" t="s">
        <v>2627</v>
      </c>
      <c r="N2604" s="54" t="s">
        <v>8240</v>
      </c>
      <c r="O2604" s="54" t="s">
        <v>8968</v>
      </c>
      <c r="P2604" s="54" t="s">
        <v>55</v>
      </c>
      <c r="Q2604" s="54" t="s">
        <v>56</v>
      </c>
      <c r="R2604" s="54" t="s">
        <v>56</v>
      </c>
      <c r="AV2604" s="54" t="s">
        <v>47</v>
      </c>
      <c r="AW2604" s="54" t="s">
        <v>10719</v>
      </c>
      <c r="AX2604" s="54" t="s">
        <v>47</v>
      </c>
      <c r="AY2604" s="54" t="s">
        <v>47</v>
      </c>
      <c r="AZ2604" s="54" t="s">
        <v>47</v>
      </c>
    </row>
    <row r="2605" spans="1:52" ht="30" customHeight="1">
      <c r="A2605" s="60" t="s">
        <v>1267</v>
      </c>
      <c r="B2605" s="60" t="s">
        <v>47</v>
      </c>
      <c r="C2605" s="60" t="s">
        <v>47</v>
      </c>
      <c r="D2605" s="61"/>
      <c r="E2605" s="62"/>
      <c r="F2605" s="63"/>
      <c r="G2605" s="62"/>
      <c r="H2605" s="63"/>
      <c r="I2605" s="62"/>
      <c r="J2605" s="63"/>
      <c r="K2605" s="62"/>
      <c r="L2605" s="63"/>
      <c r="M2605" s="60" t="s">
        <v>47</v>
      </c>
      <c r="N2605" s="54" t="s">
        <v>78</v>
      </c>
      <c r="O2605" s="54" t="s">
        <v>78</v>
      </c>
      <c r="P2605" s="54" t="s">
        <v>47</v>
      </c>
      <c r="Q2605" s="54" t="s">
        <v>47</v>
      </c>
      <c r="R2605" s="54" t="s">
        <v>47</v>
      </c>
      <c r="AV2605" s="54" t="s">
        <v>47</v>
      </c>
      <c r="AW2605" s="54" t="s">
        <v>47</v>
      </c>
      <c r="AX2605" s="54" t="s">
        <v>47</v>
      </c>
      <c r="AY2605" s="54" t="s">
        <v>47</v>
      </c>
      <c r="AZ2605" s="54" t="s">
        <v>47</v>
      </c>
    </row>
    <row r="2606" spans="1:52" ht="30" customHeight="1">
      <c r="A2606" s="61"/>
      <c r="B2606" s="61"/>
      <c r="C2606" s="61"/>
      <c r="D2606" s="61"/>
      <c r="E2606" s="62"/>
      <c r="F2606" s="63"/>
      <c r="G2606" s="62"/>
      <c r="H2606" s="63"/>
      <c r="I2606" s="62"/>
      <c r="J2606" s="63"/>
      <c r="K2606" s="62"/>
      <c r="L2606" s="63"/>
      <c r="M2606" s="61"/>
    </row>
    <row r="2607" spans="1:52" ht="30" customHeight="1">
      <c r="A2607" s="55" t="s">
        <v>2682</v>
      </c>
      <c r="B2607" s="56"/>
      <c r="C2607" s="56"/>
      <c r="D2607" s="56"/>
      <c r="E2607" s="57"/>
      <c r="F2607" s="58"/>
      <c r="G2607" s="57"/>
      <c r="H2607" s="58"/>
      <c r="I2607" s="57"/>
      <c r="J2607" s="58"/>
      <c r="K2607" s="57"/>
      <c r="L2607" s="58"/>
      <c r="M2607" s="59"/>
      <c r="N2607" s="54" t="s">
        <v>8975</v>
      </c>
    </row>
    <row r="2608" spans="1:52" ht="30" customHeight="1">
      <c r="A2608" s="60" t="s">
        <v>2666</v>
      </c>
      <c r="B2608" s="60" t="s">
        <v>2683</v>
      </c>
      <c r="C2608" s="60" t="s">
        <v>71</v>
      </c>
      <c r="D2608" s="61">
        <v>1.1000000000000001</v>
      </c>
      <c r="E2608" s="62"/>
      <c r="F2608" s="63"/>
      <c r="G2608" s="62"/>
      <c r="H2608" s="63"/>
      <c r="I2608" s="62"/>
      <c r="J2608" s="63"/>
      <c r="K2608" s="62"/>
      <c r="L2608" s="63"/>
      <c r="M2608" s="60" t="s">
        <v>2684</v>
      </c>
      <c r="N2608" s="54" t="s">
        <v>8975</v>
      </c>
      <c r="O2608" s="54" t="s">
        <v>10720</v>
      </c>
      <c r="P2608" s="54" t="s">
        <v>56</v>
      </c>
      <c r="Q2608" s="54" t="s">
        <v>56</v>
      </c>
      <c r="R2608" s="54" t="s">
        <v>55</v>
      </c>
      <c r="AV2608" s="54" t="s">
        <v>47</v>
      </c>
      <c r="AW2608" s="54" t="s">
        <v>10721</v>
      </c>
      <c r="AX2608" s="54" t="s">
        <v>47</v>
      </c>
      <c r="AY2608" s="54" t="s">
        <v>47</v>
      </c>
      <c r="AZ2608" s="54" t="s">
        <v>47</v>
      </c>
    </row>
    <row r="2609" spans="1:52" ht="30" customHeight="1">
      <c r="A2609" s="60" t="s">
        <v>2344</v>
      </c>
      <c r="B2609" s="60" t="s">
        <v>2673</v>
      </c>
      <c r="C2609" s="60" t="s">
        <v>1410</v>
      </c>
      <c r="D2609" s="61">
        <v>3.5000000000000003E-2</v>
      </c>
      <c r="E2609" s="62"/>
      <c r="F2609" s="63"/>
      <c r="G2609" s="62"/>
      <c r="H2609" s="63"/>
      <c r="I2609" s="62"/>
      <c r="J2609" s="63"/>
      <c r="K2609" s="62"/>
      <c r="L2609" s="63"/>
      <c r="M2609" s="60" t="s">
        <v>2674</v>
      </c>
      <c r="N2609" s="54" t="s">
        <v>8975</v>
      </c>
      <c r="O2609" s="54" t="s">
        <v>10709</v>
      </c>
      <c r="P2609" s="54" t="s">
        <v>56</v>
      </c>
      <c r="Q2609" s="54" t="s">
        <v>56</v>
      </c>
      <c r="R2609" s="54" t="s">
        <v>55</v>
      </c>
      <c r="AV2609" s="54" t="s">
        <v>47</v>
      </c>
      <c r="AW2609" s="54" t="s">
        <v>10722</v>
      </c>
      <c r="AX2609" s="54" t="s">
        <v>47</v>
      </c>
      <c r="AY2609" s="54" t="s">
        <v>47</v>
      </c>
      <c r="AZ2609" s="54" t="s">
        <v>47</v>
      </c>
    </row>
    <row r="2610" spans="1:52" ht="30" customHeight="1">
      <c r="A2610" s="60" t="s">
        <v>2618</v>
      </c>
      <c r="B2610" s="60" t="s">
        <v>2619</v>
      </c>
      <c r="C2610" s="60" t="s">
        <v>71</v>
      </c>
      <c r="D2610" s="61">
        <v>1</v>
      </c>
      <c r="E2610" s="62"/>
      <c r="F2610" s="63"/>
      <c r="G2610" s="62"/>
      <c r="H2610" s="63"/>
      <c r="I2610" s="62"/>
      <c r="J2610" s="63"/>
      <c r="K2610" s="62"/>
      <c r="L2610" s="63"/>
      <c r="M2610" s="60" t="s">
        <v>2620</v>
      </c>
      <c r="N2610" s="54" t="s">
        <v>8975</v>
      </c>
      <c r="O2610" s="54" t="s">
        <v>8966</v>
      </c>
      <c r="P2610" s="54" t="s">
        <v>55</v>
      </c>
      <c r="Q2610" s="54" t="s">
        <v>56</v>
      </c>
      <c r="R2610" s="54" t="s">
        <v>56</v>
      </c>
      <c r="AV2610" s="54" t="s">
        <v>47</v>
      </c>
      <c r="AW2610" s="54" t="s">
        <v>10723</v>
      </c>
      <c r="AX2610" s="54" t="s">
        <v>47</v>
      </c>
      <c r="AY2610" s="54" t="s">
        <v>47</v>
      </c>
      <c r="AZ2610" s="54" t="s">
        <v>47</v>
      </c>
    </row>
    <row r="2611" spans="1:52" ht="30" customHeight="1">
      <c r="A2611" s="60" t="s">
        <v>1267</v>
      </c>
      <c r="B2611" s="60" t="s">
        <v>47</v>
      </c>
      <c r="C2611" s="60" t="s">
        <v>47</v>
      </c>
      <c r="D2611" s="61"/>
      <c r="E2611" s="62"/>
      <c r="F2611" s="63"/>
      <c r="G2611" s="62"/>
      <c r="H2611" s="63"/>
      <c r="I2611" s="62"/>
      <c r="J2611" s="63"/>
      <c r="K2611" s="62"/>
      <c r="L2611" s="63"/>
      <c r="M2611" s="60" t="s">
        <v>47</v>
      </c>
      <c r="N2611" s="54" t="s">
        <v>78</v>
      </c>
      <c r="O2611" s="54" t="s">
        <v>78</v>
      </c>
      <c r="P2611" s="54" t="s">
        <v>47</v>
      </c>
      <c r="Q2611" s="54" t="s">
        <v>47</v>
      </c>
      <c r="R2611" s="54" t="s">
        <v>47</v>
      </c>
      <c r="AV2611" s="54" t="s">
        <v>47</v>
      </c>
      <c r="AW2611" s="54" t="s">
        <v>47</v>
      </c>
      <c r="AX2611" s="54" t="s">
        <v>47</v>
      </c>
      <c r="AY2611" s="54" t="s">
        <v>47</v>
      </c>
      <c r="AZ2611" s="54" t="s">
        <v>47</v>
      </c>
    </row>
    <row r="2612" spans="1:52" ht="30" customHeight="1">
      <c r="A2612" s="61"/>
      <c r="B2612" s="61"/>
      <c r="C2612" s="61"/>
      <c r="D2612" s="61"/>
      <c r="E2612" s="62"/>
      <c r="F2612" s="63"/>
      <c r="G2612" s="62"/>
      <c r="H2612" s="63"/>
      <c r="I2612" s="62"/>
      <c r="J2612" s="63"/>
      <c r="K2612" s="62"/>
      <c r="L2612" s="63"/>
      <c r="M2612" s="61"/>
    </row>
    <row r="2613" spans="1:52" ht="30" customHeight="1">
      <c r="A2613" s="55" t="s">
        <v>2685</v>
      </c>
      <c r="B2613" s="56"/>
      <c r="C2613" s="56"/>
      <c r="D2613" s="56"/>
      <c r="E2613" s="57"/>
      <c r="F2613" s="58"/>
      <c r="G2613" s="57"/>
      <c r="H2613" s="58"/>
      <c r="I2613" s="57"/>
      <c r="J2613" s="58"/>
      <c r="K2613" s="57"/>
      <c r="L2613" s="58"/>
      <c r="M2613" s="59"/>
      <c r="N2613" s="54" t="s">
        <v>8976</v>
      </c>
    </row>
    <row r="2614" spans="1:52" ht="30" customHeight="1">
      <c r="A2614" s="60" t="s">
        <v>2666</v>
      </c>
      <c r="B2614" s="60" t="s">
        <v>2688</v>
      </c>
      <c r="C2614" s="60" t="s">
        <v>71</v>
      </c>
      <c r="D2614" s="61">
        <v>1.1000000000000001</v>
      </c>
      <c r="E2614" s="62"/>
      <c r="F2614" s="63"/>
      <c r="G2614" s="62"/>
      <c r="H2614" s="63"/>
      <c r="I2614" s="62"/>
      <c r="J2614" s="63"/>
      <c r="K2614" s="62"/>
      <c r="L2614" s="63"/>
      <c r="M2614" s="60" t="s">
        <v>2689</v>
      </c>
      <c r="N2614" s="54" t="s">
        <v>8976</v>
      </c>
      <c r="O2614" s="54" t="s">
        <v>10724</v>
      </c>
      <c r="P2614" s="54" t="s">
        <v>56</v>
      </c>
      <c r="Q2614" s="54" t="s">
        <v>56</v>
      </c>
      <c r="R2614" s="54" t="s">
        <v>55</v>
      </c>
      <c r="AV2614" s="54" t="s">
        <v>47</v>
      </c>
      <c r="AW2614" s="54" t="s">
        <v>10725</v>
      </c>
      <c r="AX2614" s="54" t="s">
        <v>47</v>
      </c>
      <c r="AY2614" s="54" t="s">
        <v>47</v>
      </c>
      <c r="AZ2614" s="54" t="s">
        <v>47</v>
      </c>
    </row>
    <row r="2615" spans="1:52" ht="30" customHeight="1">
      <c r="A2615" s="60" t="s">
        <v>2344</v>
      </c>
      <c r="B2615" s="60" t="s">
        <v>2673</v>
      </c>
      <c r="C2615" s="60" t="s">
        <v>1410</v>
      </c>
      <c r="D2615" s="61">
        <v>3.5000000000000003E-2</v>
      </c>
      <c r="E2615" s="62"/>
      <c r="F2615" s="63"/>
      <c r="G2615" s="62"/>
      <c r="H2615" s="63"/>
      <c r="I2615" s="62"/>
      <c r="J2615" s="63"/>
      <c r="K2615" s="62"/>
      <c r="L2615" s="63"/>
      <c r="M2615" s="60" t="s">
        <v>2674</v>
      </c>
      <c r="N2615" s="54" t="s">
        <v>8976</v>
      </c>
      <c r="O2615" s="54" t="s">
        <v>10709</v>
      </c>
      <c r="P2615" s="54" t="s">
        <v>56</v>
      </c>
      <c r="Q2615" s="54" t="s">
        <v>56</v>
      </c>
      <c r="R2615" s="54" t="s">
        <v>55</v>
      </c>
      <c r="AV2615" s="54" t="s">
        <v>47</v>
      </c>
      <c r="AW2615" s="54" t="s">
        <v>10726</v>
      </c>
      <c r="AX2615" s="54" t="s">
        <v>47</v>
      </c>
      <c r="AY2615" s="54" t="s">
        <v>47</v>
      </c>
      <c r="AZ2615" s="54" t="s">
        <v>47</v>
      </c>
    </row>
    <row r="2616" spans="1:52" ht="30" customHeight="1">
      <c r="A2616" s="60" t="s">
        <v>2618</v>
      </c>
      <c r="B2616" s="60" t="s">
        <v>2622</v>
      </c>
      <c r="C2616" s="60" t="s">
        <v>71</v>
      </c>
      <c r="D2616" s="61">
        <v>1</v>
      </c>
      <c r="E2616" s="62"/>
      <c r="F2616" s="63"/>
      <c r="G2616" s="62"/>
      <c r="H2616" s="63"/>
      <c r="I2616" s="62"/>
      <c r="J2616" s="63"/>
      <c r="K2616" s="62"/>
      <c r="L2616" s="63"/>
      <c r="M2616" s="60" t="s">
        <v>2623</v>
      </c>
      <c r="N2616" s="54" t="s">
        <v>8976</v>
      </c>
      <c r="O2616" s="54" t="s">
        <v>8967</v>
      </c>
      <c r="P2616" s="54" t="s">
        <v>55</v>
      </c>
      <c r="Q2616" s="54" t="s">
        <v>56</v>
      </c>
      <c r="R2616" s="54" t="s">
        <v>56</v>
      </c>
      <c r="AV2616" s="54" t="s">
        <v>47</v>
      </c>
      <c r="AW2616" s="54" t="s">
        <v>10727</v>
      </c>
      <c r="AX2616" s="54" t="s">
        <v>47</v>
      </c>
      <c r="AY2616" s="54" t="s">
        <v>47</v>
      </c>
      <c r="AZ2616" s="54" t="s">
        <v>47</v>
      </c>
    </row>
    <row r="2617" spans="1:52" ht="30" customHeight="1">
      <c r="A2617" s="60" t="s">
        <v>1267</v>
      </c>
      <c r="B2617" s="60" t="s">
        <v>47</v>
      </c>
      <c r="C2617" s="60" t="s">
        <v>47</v>
      </c>
      <c r="D2617" s="61"/>
      <c r="E2617" s="62"/>
      <c r="F2617" s="63"/>
      <c r="G2617" s="62"/>
      <c r="H2617" s="63"/>
      <c r="I2617" s="62"/>
      <c r="J2617" s="63"/>
      <c r="K2617" s="62"/>
      <c r="L2617" s="63"/>
      <c r="M2617" s="60" t="s">
        <v>47</v>
      </c>
      <c r="N2617" s="54" t="s">
        <v>78</v>
      </c>
      <c r="O2617" s="54" t="s">
        <v>78</v>
      </c>
      <c r="P2617" s="54" t="s">
        <v>47</v>
      </c>
      <c r="Q2617" s="54" t="s">
        <v>47</v>
      </c>
      <c r="R2617" s="54" t="s">
        <v>47</v>
      </c>
      <c r="AV2617" s="54" t="s">
        <v>47</v>
      </c>
      <c r="AW2617" s="54" t="s">
        <v>47</v>
      </c>
      <c r="AX2617" s="54" t="s">
        <v>47</v>
      </c>
      <c r="AY2617" s="54" t="s">
        <v>47</v>
      </c>
      <c r="AZ2617" s="54" t="s">
        <v>47</v>
      </c>
    </row>
    <row r="2618" spans="1:52" ht="30" customHeight="1">
      <c r="A2618" s="61"/>
      <c r="B2618" s="61"/>
      <c r="C2618" s="61"/>
      <c r="D2618" s="61"/>
      <c r="E2618" s="62"/>
      <c r="F2618" s="63"/>
      <c r="G2618" s="62"/>
      <c r="H2618" s="63"/>
      <c r="I2618" s="62"/>
      <c r="J2618" s="63"/>
      <c r="K2618" s="62"/>
      <c r="L2618" s="63"/>
      <c r="M2618" s="61"/>
    </row>
    <row r="2619" spans="1:52" ht="30" customHeight="1">
      <c r="A2619" s="55" t="s">
        <v>2690</v>
      </c>
      <c r="B2619" s="56"/>
      <c r="C2619" s="56"/>
      <c r="D2619" s="56"/>
      <c r="E2619" s="57"/>
      <c r="F2619" s="58"/>
      <c r="G2619" s="57"/>
      <c r="H2619" s="58"/>
      <c r="I2619" s="57"/>
      <c r="J2619" s="58"/>
      <c r="K2619" s="57"/>
      <c r="L2619" s="58"/>
      <c r="M2619" s="59"/>
      <c r="N2619" s="54" t="s">
        <v>8977</v>
      </c>
    </row>
    <row r="2620" spans="1:52" ht="30" customHeight="1">
      <c r="A2620" s="60" t="s">
        <v>1851</v>
      </c>
      <c r="B2620" s="60" t="s">
        <v>1264</v>
      </c>
      <c r="C2620" s="60" t="s">
        <v>1265</v>
      </c>
      <c r="D2620" s="61">
        <v>5.0000000000000001E-3</v>
      </c>
      <c r="E2620" s="62"/>
      <c r="F2620" s="63"/>
      <c r="G2620" s="62"/>
      <c r="H2620" s="63"/>
      <c r="I2620" s="62"/>
      <c r="J2620" s="63"/>
      <c r="K2620" s="62"/>
      <c r="L2620" s="63"/>
      <c r="M2620" s="60" t="s">
        <v>1852</v>
      </c>
      <c r="N2620" s="54" t="s">
        <v>8977</v>
      </c>
      <c r="O2620" s="54" t="s">
        <v>9696</v>
      </c>
      <c r="P2620" s="54" t="s">
        <v>56</v>
      </c>
      <c r="Q2620" s="54" t="s">
        <v>56</v>
      </c>
      <c r="R2620" s="54" t="s">
        <v>55</v>
      </c>
      <c r="AV2620" s="54" t="s">
        <v>47</v>
      </c>
      <c r="AW2620" s="54" t="s">
        <v>10728</v>
      </c>
      <c r="AX2620" s="54" t="s">
        <v>47</v>
      </c>
      <c r="AY2620" s="54" t="s">
        <v>47</v>
      </c>
      <c r="AZ2620" s="54" t="s">
        <v>47</v>
      </c>
    </row>
    <row r="2621" spans="1:52" ht="30" customHeight="1">
      <c r="A2621" s="60" t="s">
        <v>1366</v>
      </c>
      <c r="B2621" s="60" t="s">
        <v>1264</v>
      </c>
      <c r="C2621" s="60" t="s">
        <v>1265</v>
      </c>
      <c r="D2621" s="61">
        <v>1E-3</v>
      </c>
      <c r="E2621" s="62"/>
      <c r="F2621" s="63"/>
      <c r="G2621" s="62"/>
      <c r="H2621" s="63"/>
      <c r="I2621" s="62"/>
      <c r="J2621" s="63"/>
      <c r="K2621" s="62"/>
      <c r="L2621" s="63"/>
      <c r="M2621" s="60" t="s">
        <v>1415</v>
      </c>
      <c r="N2621" s="54" t="s">
        <v>8977</v>
      </c>
      <c r="O2621" s="54" t="s">
        <v>9071</v>
      </c>
      <c r="P2621" s="54" t="s">
        <v>56</v>
      </c>
      <c r="Q2621" s="54" t="s">
        <v>56</v>
      </c>
      <c r="R2621" s="54" t="s">
        <v>55</v>
      </c>
      <c r="AV2621" s="54" t="s">
        <v>47</v>
      </c>
      <c r="AW2621" s="54" t="s">
        <v>10729</v>
      </c>
      <c r="AX2621" s="54" t="s">
        <v>47</v>
      </c>
      <c r="AY2621" s="54" t="s">
        <v>47</v>
      </c>
      <c r="AZ2621" s="54" t="s">
        <v>47</v>
      </c>
    </row>
    <row r="2622" spans="1:52" ht="30" customHeight="1">
      <c r="A2622" s="60" t="s">
        <v>1267</v>
      </c>
      <c r="B2622" s="60" t="s">
        <v>47</v>
      </c>
      <c r="C2622" s="60" t="s">
        <v>47</v>
      </c>
      <c r="D2622" s="61"/>
      <c r="E2622" s="62"/>
      <c r="F2622" s="63"/>
      <c r="G2622" s="62"/>
      <c r="H2622" s="63"/>
      <c r="I2622" s="62"/>
      <c r="J2622" s="63"/>
      <c r="K2622" s="62"/>
      <c r="L2622" s="63"/>
      <c r="M2622" s="60" t="s">
        <v>47</v>
      </c>
      <c r="N2622" s="54" t="s">
        <v>78</v>
      </c>
      <c r="O2622" s="54" t="s">
        <v>78</v>
      </c>
      <c r="P2622" s="54" t="s">
        <v>47</v>
      </c>
      <c r="Q2622" s="54" t="s">
        <v>47</v>
      </c>
      <c r="R2622" s="54" t="s">
        <v>47</v>
      </c>
      <c r="AV2622" s="54" t="s">
        <v>47</v>
      </c>
      <c r="AW2622" s="54" t="s">
        <v>47</v>
      </c>
      <c r="AX2622" s="54" t="s">
        <v>47</v>
      </c>
      <c r="AY2622" s="54" t="s">
        <v>47</v>
      </c>
      <c r="AZ2622" s="54" t="s">
        <v>47</v>
      </c>
    </row>
    <row r="2623" spans="1:52" ht="30" customHeight="1">
      <c r="A2623" s="61"/>
      <c r="B2623" s="61"/>
      <c r="C2623" s="61"/>
      <c r="D2623" s="61"/>
      <c r="E2623" s="62"/>
      <c r="F2623" s="63"/>
      <c r="G2623" s="62"/>
      <c r="H2623" s="63"/>
      <c r="I2623" s="62"/>
      <c r="J2623" s="63"/>
      <c r="K2623" s="62"/>
      <c r="L2623" s="63"/>
      <c r="M2623" s="61"/>
    </row>
    <row r="2624" spans="1:52" ht="30" customHeight="1">
      <c r="A2624" s="55" t="s">
        <v>2693</v>
      </c>
      <c r="B2624" s="56"/>
      <c r="C2624" s="56"/>
      <c r="D2624" s="56"/>
      <c r="E2624" s="57"/>
      <c r="F2624" s="58"/>
      <c r="G2624" s="57"/>
      <c r="H2624" s="58"/>
      <c r="I2624" s="57"/>
      <c r="J2624" s="58"/>
      <c r="K2624" s="57"/>
      <c r="L2624" s="58"/>
      <c r="M2624" s="59"/>
      <c r="N2624" s="54" t="s">
        <v>8048</v>
      </c>
    </row>
    <row r="2625" spans="1:52" ht="30" customHeight="1">
      <c r="A2625" s="60" t="s">
        <v>2694</v>
      </c>
      <c r="B2625" s="60" t="s">
        <v>2695</v>
      </c>
      <c r="C2625" s="60" t="s">
        <v>71</v>
      </c>
      <c r="D2625" s="61">
        <v>2.2999999999999998</v>
      </c>
      <c r="E2625" s="62"/>
      <c r="F2625" s="63"/>
      <c r="G2625" s="62"/>
      <c r="H2625" s="63"/>
      <c r="I2625" s="62"/>
      <c r="J2625" s="63"/>
      <c r="K2625" s="62"/>
      <c r="L2625" s="63"/>
      <c r="M2625" s="60" t="s">
        <v>2696</v>
      </c>
      <c r="N2625" s="54" t="s">
        <v>8048</v>
      </c>
      <c r="O2625" s="54" t="s">
        <v>10730</v>
      </c>
      <c r="P2625" s="54" t="s">
        <v>56</v>
      </c>
      <c r="Q2625" s="54" t="s">
        <v>56</v>
      </c>
      <c r="R2625" s="54" t="s">
        <v>55</v>
      </c>
      <c r="AV2625" s="54" t="s">
        <v>47</v>
      </c>
      <c r="AW2625" s="54" t="s">
        <v>10731</v>
      </c>
      <c r="AX2625" s="54" t="s">
        <v>47</v>
      </c>
      <c r="AY2625" s="54" t="s">
        <v>47</v>
      </c>
      <c r="AZ2625" s="54" t="s">
        <v>47</v>
      </c>
    </row>
    <row r="2626" spans="1:52" ht="30" customHeight="1">
      <c r="A2626" s="60" t="s">
        <v>2691</v>
      </c>
      <c r="B2626" s="60" t="s">
        <v>464</v>
      </c>
      <c r="C2626" s="60" t="s">
        <v>71</v>
      </c>
      <c r="D2626" s="61">
        <v>1</v>
      </c>
      <c r="E2626" s="62"/>
      <c r="F2626" s="63"/>
      <c r="G2626" s="62"/>
      <c r="H2626" s="63"/>
      <c r="I2626" s="62"/>
      <c r="J2626" s="63"/>
      <c r="K2626" s="62"/>
      <c r="L2626" s="63"/>
      <c r="M2626" s="60" t="s">
        <v>2692</v>
      </c>
      <c r="N2626" s="54" t="s">
        <v>8048</v>
      </c>
      <c r="O2626" s="54" t="s">
        <v>8977</v>
      </c>
      <c r="P2626" s="54" t="s">
        <v>55</v>
      </c>
      <c r="Q2626" s="54" t="s">
        <v>56</v>
      </c>
      <c r="R2626" s="54" t="s">
        <v>56</v>
      </c>
      <c r="AV2626" s="54" t="s">
        <v>47</v>
      </c>
      <c r="AW2626" s="54" t="s">
        <v>10732</v>
      </c>
      <c r="AX2626" s="54" t="s">
        <v>47</v>
      </c>
      <c r="AY2626" s="54" t="s">
        <v>47</v>
      </c>
      <c r="AZ2626" s="54" t="s">
        <v>47</v>
      </c>
    </row>
    <row r="2627" spans="1:52" ht="30" customHeight="1">
      <c r="A2627" s="60" t="s">
        <v>1267</v>
      </c>
      <c r="B2627" s="60" t="s">
        <v>47</v>
      </c>
      <c r="C2627" s="60" t="s">
        <v>47</v>
      </c>
      <c r="D2627" s="61"/>
      <c r="E2627" s="62"/>
      <c r="F2627" s="63"/>
      <c r="G2627" s="62"/>
      <c r="H2627" s="63"/>
      <c r="I2627" s="62"/>
      <c r="J2627" s="63"/>
      <c r="K2627" s="62"/>
      <c r="L2627" s="63"/>
      <c r="M2627" s="60" t="s">
        <v>47</v>
      </c>
      <c r="N2627" s="54" t="s">
        <v>78</v>
      </c>
      <c r="O2627" s="54" t="s">
        <v>78</v>
      </c>
      <c r="P2627" s="54" t="s">
        <v>47</v>
      </c>
      <c r="Q2627" s="54" t="s">
        <v>47</v>
      </c>
      <c r="R2627" s="54" t="s">
        <v>47</v>
      </c>
      <c r="AV2627" s="54" t="s">
        <v>47</v>
      </c>
      <c r="AW2627" s="54" t="s">
        <v>47</v>
      </c>
      <c r="AX2627" s="54" t="s">
        <v>47</v>
      </c>
      <c r="AY2627" s="54" t="s">
        <v>47</v>
      </c>
      <c r="AZ2627" s="54" t="s">
        <v>47</v>
      </c>
    </row>
    <row r="2628" spans="1:52" ht="30" customHeight="1">
      <c r="A2628" s="61"/>
      <c r="B2628" s="61"/>
      <c r="C2628" s="61"/>
      <c r="D2628" s="61"/>
      <c r="E2628" s="62"/>
      <c r="F2628" s="63"/>
      <c r="G2628" s="62"/>
      <c r="H2628" s="63"/>
      <c r="I2628" s="62"/>
      <c r="J2628" s="63"/>
      <c r="K2628" s="62"/>
      <c r="L2628" s="63"/>
      <c r="M2628" s="61"/>
    </row>
    <row r="2629" spans="1:52" ht="30" customHeight="1">
      <c r="A2629" s="55" t="s">
        <v>2697</v>
      </c>
      <c r="B2629" s="56"/>
      <c r="C2629" s="56"/>
      <c r="D2629" s="56"/>
      <c r="E2629" s="57"/>
      <c r="F2629" s="58"/>
      <c r="G2629" s="57"/>
      <c r="H2629" s="58"/>
      <c r="I2629" s="57"/>
      <c r="J2629" s="58"/>
      <c r="K2629" s="57"/>
      <c r="L2629" s="58"/>
      <c r="M2629" s="59"/>
      <c r="N2629" s="54" t="s">
        <v>8156</v>
      </c>
    </row>
    <row r="2630" spans="1:52" ht="30" customHeight="1">
      <c r="A2630" s="60" t="s">
        <v>2698</v>
      </c>
      <c r="B2630" s="60" t="s">
        <v>2699</v>
      </c>
      <c r="C2630" s="60" t="s">
        <v>71</v>
      </c>
      <c r="D2630" s="61">
        <v>1.05</v>
      </c>
      <c r="E2630" s="62"/>
      <c r="F2630" s="63"/>
      <c r="G2630" s="62"/>
      <c r="H2630" s="63"/>
      <c r="I2630" s="62"/>
      <c r="J2630" s="63"/>
      <c r="K2630" s="62"/>
      <c r="L2630" s="63"/>
      <c r="M2630" s="60" t="s">
        <v>2700</v>
      </c>
      <c r="N2630" s="54" t="s">
        <v>8156</v>
      </c>
      <c r="O2630" s="54" t="s">
        <v>10733</v>
      </c>
      <c r="P2630" s="54" t="s">
        <v>56</v>
      </c>
      <c r="Q2630" s="54" t="s">
        <v>56</v>
      </c>
      <c r="R2630" s="54" t="s">
        <v>55</v>
      </c>
      <c r="AV2630" s="54" t="s">
        <v>47</v>
      </c>
      <c r="AW2630" s="54" t="s">
        <v>10734</v>
      </c>
      <c r="AX2630" s="54" t="s">
        <v>47</v>
      </c>
      <c r="AY2630" s="54" t="s">
        <v>47</v>
      </c>
      <c r="AZ2630" s="54" t="s">
        <v>47</v>
      </c>
    </row>
    <row r="2631" spans="1:52" ht="30" customHeight="1">
      <c r="A2631" s="60" t="s">
        <v>2701</v>
      </c>
      <c r="B2631" s="60" t="s">
        <v>2702</v>
      </c>
      <c r="C2631" s="60" t="s">
        <v>53</v>
      </c>
      <c r="D2631" s="61">
        <v>3.05</v>
      </c>
      <c r="E2631" s="62"/>
      <c r="F2631" s="63"/>
      <c r="G2631" s="62"/>
      <c r="H2631" s="63"/>
      <c r="I2631" s="62"/>
      <c r="J2631" s="63"/>
      <c r="K2631" s="62"/>
      <c r="L2631" s="63"/>
      <c r="M2631" s="60" t="s">
        <v>2703</v>
      </c>
      <c r="N2631" s="54" t="s">
        <v>8156</v>
      </c>
      <c r="O2631" s="54" t="s">
        <v>10735</v>
      </c>
      <c r="P2631" s="54" t="s">
        <v>56</v>
      </c>
      <c r="Q2631" s="54" t="s">
        <v>56</v>
      </c>
      <c r="R2631" s="54" t="s">
        <v>55</v>
      </c>
      <c r="AV2631" s="54" t="s">
        <v>47</v>
      </c>
      <c r="AW2631" s="54" t="s">
        <v>10736</v>
      </c>
      <c r="AX2631" s="54" t="s">
        <v>47</v>
      </c>
      <c r="AY2631" s="54" t="s">
        <v>47</v>
      </c>
      <c r="AZ2631" s="54" t="s">
        <v>47</v>
      </c>
    </row>
    <row r="2632" spans="1:52" ht="30" customHeight="1">
      <c r="A2632" s="60" t="s">
        <v>2344</v>
      </c>
      <c r="B2632" s="60" t="s">
        <v>2673</v>
      </c>
      <c r="C2632" s="60" t="s">
        <v>1410</v>
      </c>
      <c r="D2632" s="61">
        <v>0.28000000000000003</v>
      </c>
      <c r="E2632" s="62"/>
      <c r="F2632" s="63"/>
      <c r="G2632" s="62"/>
      <c r="H2632" s="63"/>
      <c r="I2632" s="62"/>
      <c r="J2632" s="63"/>
      <c r="K2632" s="62"/>
      <c r="L2632" s="63"/>
      <c r="M2632" s="60" t="s">
        <v>2674</v>
      </c>
      <c r="N2632" s="54" t="s">
        <v>8156</v>
      </c>
      <c r="O2632" s="54" t="s">
        <v>10709</v>
      </c>
      <c r="P2632" s="54" t="s">
        <v>56</v>
      </c>
      <c r="Q2632" s="54" t="s">
        <v>56</v>
      </c>
      <c r="R2632" s="54" t="s">
        <v>55</v>
      </c>
      <c r="AV2632" s="54" t="s">
        <v>47</v>
      </c>
      <c r="AW2632" s="54" t="s">
        <v>10737</v>
      </c>
      <c r="AX2632" s="54" t="s">
        <v>47</v>
      </c>
      <c r="AY2632" s="54" t="s">
        <v>47</v>
      </c>
      <c r="AZ2632" s="54" t="s">
        <v>47</v>
      </c>
    </row>
    <row r="2633" spans="1:52" ht="30" customHeight="1">
      <c r="A2633" s="60" t="s">
        <v>2704</v>
      </c>
      <c r="B2633" s="60" t="s">
        <v>303</v>
      </c>
      <c r="C2633" s="60" t="s">
        <v>71</v>
      </c>
      <c r="D2633" s="61">
        <v>1</v>
      </c>
      <c r="E2633" s="62"/>
      <c r="F2633" s="63"/>
      <c r="G2633" s="62"/>
      <c r="H2633" s="63"/>
      <c r="I2633" s="62"/>
      <c r="J2633" s="63"/>
      <c r="K2633" s="62"/>
      <c r="L2633" s="63"/>
      <c r="M2633" s="60" t="s">
        <v>2705</v>
      </c>
      <c r="N2633" s="54" t="s">
        <v>8156</v>
      </c>
      <c r="O2633" s="54" t="s">
        <v>8983</v>
      </c>
      <c r="P2633" s="54" t="s">
        <v>55</v>
      </c>
      <c r="Q2633" s="54" t="s">
        <v>56</v>
      </c>
      <c r="R2633" s="54" t="s">
        <v>56</v>
      </c>
      <c r="AV2633" s="54" t="s">
        <v>47</v>
      </c>
      <c r="AW2633" s="54" t="s">
        <v>10738</v>
      </c>
      <c r="AX2633" s="54" t="s">
        <v>47</v>
      </c>
      <c r="AY2633" s="54" t="s">
        <v>47</v>
      </c>
      <c r="AZ2633" s="54" t="s">
        <v>47</v>
      </c>
    </row>
    <row r="2634" spans="1:52" ht="30" customHeight="1">
      <c r="A2634" s="60" t="s">
        <v>1267</v>
      </c>
      <c r="B2634" s="60" t="s">
        <v>47</v>
      </c>
      <c r="C2634" s="60" t="s">
        <v>47</v>
      </c>
      <c r="D2634" s="61"/>
      <c r="E2634" s="62"/>
      <c r="F2634" s="63"/>
      <c r="G2634" s="62"/>
      <c r="H2634" s="63"/>
      <c r="I2634" s="62"/>
      <c r="J2634" s="63"/>
      <c r="K2634" s="62"/>
      <c r="L2634" s="63"/>
      <c r="M2634" s="60" t="s">
        <v>47</v>
      </c>
      <c r="N2634" s="54" t="s">
        <v>78</v>
      </c>
      <c r="O2634" s="54" t="s">
        <v>78</v>
      </c>
      <c r="P2634" s="54" t="s">
        <v>47</v>
      </c>
      <c r="Q2634" s="54" t="s">
        <v>47</v>
      </c>
      <c r="R2634" s="54" t="s">
        <v>47</v>
      </c>
      <c r="AV2634" s="54" t="s">
        <v>47</v>
      </c>
      <c r="AW2634" s="54" t="s">
        <v>47</v>
      </c>
      <c r="AX2634" s="54" t="s">
        <v>47</v>
      </c>
      <c r="AY2634" s="54" t="s">
        <v>47</v>
      </c>
      <c r="AZ2634" s="54" t="s">
        <v>47</v>
      </c>
    </row>
    <row r="2635" spans="1:52" ht="30" customHeight="1">
      <c r="A2635" s="61"/>
      <c r="B2635" s="61"/>
      <c r="C2635" s="61"/>
      <c r="D2635" s="61"/>
      <c r="E2635" s="62"/>
      <c r="F2635" s="63"/>
      <c r="G2635" s="62"/>
      <c r="H2635" s="63"/>
      <c r="I2635" s="62"/>
      <c r="J2635" s="63"/>
      <c r="K2635" s="62"/>
      <c r="L2635" s="63"/>
      <c r="M2635" s="61"/>
    </row>
    <row r="2636" spans="1:52" ht="30" customHeight="1">
      <c r="A2636" s="55" t="s">
        <v>2706</v>
      </c>
      <c r="B2636" s="56"/>
      <c r="C2636" s="56"/>
      <c r="D2636" s="56"/>
      <c r="E2636" s="57"/>
      <c r="F2636" s="58"/>
      <c r="G2636" s="57"/>
      <c r="H2636" s="58"/>
      <c r="I2636" s="57"/>
      <c r="J2636" s="58"/>
      <c r="K2636" s="57"/>
      <c r="L2636" s="58"/>
      <c r="M2636" s="59"/>
      <c r="N2636" s="54" t="s">
        <v>8362</v>
      </c>
    </row>
    <row r="2637" spans="1:52" ht="30" customHeight="1">
      <c r="A2637" s="60" t="s">
        <v>2100</v>
      </c>
      <c r="B2637" s="60" t="s">
        <v>2101</v>
      </c>
      <c r="C2637" s="60" t="s">
        <v>1410</v>
      </c>
      <c r="D2637" s="61">
        <v>0.83740000000000003</v>
      </c>
      <c r="E2637" s="62"/>
      <c r="F2637" s="63"/>
      <c r="G2637" s="62"/>
      <c r="H2637" s="63"/>
      <c r="I2637" s="62"/>
      <c r="J2637" s="63"/>
      <c r="K2637" s="62"/>
      <c r="L2637" s="63"/>
      <c r="M2637" s="60" t="s">
        <v>2102</v>
      </c>
      <c r="N2637" s="54" t="s">
        <v>8362</v>
      </c>
      <c r="O2637" s="54" t="s">
        <v>10015</v>
      </c>
      <c r="P2637" s="54" t="s">
        <v>56</v>
      </c>
      <c r="Q2637" s="54" t="s">
        <v>56</v>
      </c>
      <c r="R2637" s="54" t="s">
        <v>55</v>
      </c>
      <c r="AV2637" s="54" t="s">
        <v>47</v>
      </c>
      <c r="AW2637" s="54" t="s">
        <v>10739</v>
      </c>
      <c r="AX2637" s="54" t="s">
        <v>47</v>
      </c>
      <c r="AY2637" s="54" t="s">
        <v>47</v>
      </c>
      <c r="AZ2637" s="54" t="s">
        <v>47</v>
      </c>
    </row>
    <row r="2638" spans="1:52" ht="30" customHeight="1">
      <c r="A2638" s="60" t="s">
        <v>2096</v>
      </c>
      <c r="B2638" s="60" t="s">
        <v>2707</v>
      </c>
      <c r="C2638" s="60" t="s">
        <v>1410</v>
      </c>
      <c r="D2638" s="61">
        <v>3.7299999999999998E-3</v>
      </c>
      <c r="E2638" s="62"/>
      <c r="F2638" s="63"/>
      <c r="G2638" s="62"/>
      <c r="H2638" s="63"/>
      <c r="I2638" s="62"/>
      <c r="J2638" s="63"/>
      <c r="K2638" s="62"/>
      <c r="L2638" s="63"/>
      <c r="M2638" s="60" t="s">
        <v>2708</v>
      </c>
      <c r="N2638" s="54" t="s">
        <v>8362</v>
      </c>
      <c r="O2638" s="54" t="s">
        <v>10740</v>
      </c>
      <c r="P2638" s="54" t="s">
        <v>56</v>
      </c>
      <c r="Q2638" s="54" t="s">
        <v>56</v>
      </c>
      <c r="R2638" s="54" t="s">
        <v>55</v>
      </c>
      <c r="AV2638" s="54" t="s">
        <v>47</v>
      </c>
      <c r="AW2638" s="54" t="s">
        <v>10741</v>
      </c>
      <c r="AX2638" s="54" t="s">
        <v>47</v>
      </c>
      <c r="AY2638" s="54" t="s">
        <v>47</v>
      </c>
      <c r="AZ2638" s="54" t="s">
        <v>47</v>
      </c>
    </row>
    <row r="2639" spans="1:52" ht="30" customHeight="1">
      <c r="A2639" s="60" t="s">
        <v>1827</v>
      </c>
      <c r="B2639" s="60" t="s">
        <v>2071</v>
      </c>
      <c r="C2639" s="60" t="s">
        <v>1410</v>
      </c>
      <c r="D2639" s="61">
        <v>0.76129999999999998</v>
      </c>
      <c r="E2639" s="62"/>
      <c r="F2639" s="63"/>
      <c r="G2639" s="62"/>
      <c r="H2639" s="63"/>
      <c r="I2639" s="62"/>
      <c r="J2639" s="63"/>
      <c r="K2639" s="62"/>
      <c r="L2639" s="63"/>
      <c r="M2639" s="60" t="s">
        <v>2072</v>
      </c>
      <c r="N2639" s="54" t="s">
        <v>8362</v>
      </c>
      <c r="O2639" s="54" t="s">
        <v>8911</v>
      </c>
      <c r="P2639" s="54" t="s">
        <v>55</v>
      </c>
      <c r="Q2639" s="54" t="s">
        <v>56</v>
      </c>
      <c r="R2639" s="54" t="s">
        <v>56</v>
      </c>
      <c r="AV2639" s="54" t="s">
        <v>47</v>
      </c>
      <c r="AW2639" s="54" t="s">
        <v>10742</v>
      </c>
      <c r="AX2639" s="54" t="s">
        <v>47</v>
      </c>
      <c r="AY2639" s="54" t="s">
        <v>47</v>
      </c>
      <c r="AZ2639" s="54" t="s">
        <v>47</v>
      </c>
    </row>
    <row r="2640" spans="1:52" ht="30" customHeight="1">
      <c r="A2640" s="60" t="s">
        <v>1827</v>
      </c>
      <c r="B2640" s="60" t="s">
        <v>1828</v>
      </c>
      <c r="C2640" s="60" t="s">
        <v>1410</v>
      </c>
      <c r="D2640" s="61">
        <v>3.3899999999999998E-3</v>
      </c>
      <c r="E2640" s="62"/>
      <c r="F2640" s="63"/>
      <c r="G2640" s="62"/>
      <c r="H2640" s="63"/>
      <c r="I2640" s="62"/>
      <c r="J2640" s="63"/>
      <c r="K2640" s="62"/>
      <c r="L2640" s="63"/>
      <c r="M2640" s="60" t="s">
        <v>1829</v>
      </c>
      <c r="N2640" s="54" t="s">
        <v>8362</v>
      </c>
      <c r="O2640" s="54" t="s">
        <v>8910</v>
      </c>
      <c r="P2640" s="54" t="s">
        <v>55</v>
      </c>
      <c r="Q2640" s="54" t="s">
        <v>56</v>
      </c>
      <c r="R2640" s="54" t="s">
        <v>56</v>
      </c>
      <c r="AV2640" s="54" t="s">
        <v>47</v>
      </c>
      <c r="AW2640" s="54" t="s">
        <v>10743</v>
      </c>
      <c r="AX2640" s="54" t="s">
        <v>47</v>
      </c>
      <c r="AY2640" s="54" t="s">
        <v>47</v>
      </c>
      <c r="AZ2640" s="54" t="s">
        <v>47</v>
      </c>
    </row>
    <row r="2641" spans="1:52" ht="30" customHeight="1">
      <c r="A2641" s="60" t="s">
        <v>2610</v>
      </c>
      <c r="B2641" s="60" t="s">
        <v>2709</v>
      </c>
      <c r="C2641" s="60" t="s">
        <v>53</v>
      </c>
      <c r="D2641" s="61">
        <v>1</v>
      </c>
      <c r="E2641" s="62"/>
      <c r="F2641" s="63"/>
      <c r="G2641" s="62"/>
      <c r="H2641" s="63"/>
      <c r="I2641" s="62"/>
      <c r="J2641" s="63"/>
      <c r="K2641" s="62"/>
      <c r="L2641" s="63"/>
      <c r="M2641" s="60" t="s">
        <v>2710</v>
      </c>
      <c r="N2641" s="54" t="s">
        <v>8362</v>
      </c>
      <c r="O2641" s="54" t="s">
        <v>10744</v>
      </c>
      <c r="P2641" s="54" t="s">
        <v>56</v>
      </c>
      <c r="Q2641" s="54" t="s">
        <v>56</v>
      </c>
      <c r="R2641" s="54" t="s">
        <v>55</v>
      </c>
      <c r="AV2641" s="54" t="s">
        <v>47</v>
      </c>
      <c r="AW2641" s="54" t="s">
        <v>10745</v>
      </c>
      <c r="AX2641" s="54" t="s">
        <v>47</v>
      </c>
      <c r="AY2641" s="54" t="s">
        <v>47</v>
      </c>
      <c r="AZ2641" s="54" t="s">
        <v>47</v>
      </c>
    </row>
    <row r="2642" spans="1:52" ht="30" customHeight="1">
      <c r="A2642" s="60" t="s">
        <v>1267</v>
      </c>
      <c r="B2642" s="60" t="s">
        <v>47</v>
      </c>
      <c r="C2642" s="60" t="s">
        <v>47</v>
      </c>
      <c r="D2642" s="61"/>
      <c r="E2642" s="62"/>
      <c r="F2642" s="63"/>
      <c r="G2642" s="62"/>
      <c r="H2642" s="63"/>
      <c r="I2642" s="62"/>
      <c r="J2642" s="63"/>
      <c r="K2642" s="62"/>
      <c r="L2642" s="63"/>
      <c r="M2642" s="60" t="s">
        <v>47</v>
      </c>
      <c r="N2642" s="54" t="s">
        <v>78</v>
      </c>
      <c r="O2642" s="54" t="s">
        <v>78</v>
      </c>
      <c r="P2642" s="54" t="s">
        <v>47</v>
      </c>
      <c r="Q2642" s="54" t="s">
        <v>47</v>
      </c>
      <c r="R2642" s="54" t="s">
        <v>47</v>
      </c>
      <c r="AV2642" s="54" t="s">
        <v>47</v>
      </c>
      <c r="AW2642" s="54" t="s">
        <v>47</v>
      </c>
      <c r="AX2642" s="54" t="s">
        <v>47</v>
      </c>
      <c r="AY2642" s="54" t="s">
        <v>47</v>
      </c>
      <c r="AZ2642" s="54" t="s">
        <v>47</v>
      </c>
    </row>
    <row r="2643" spans="1:52" ht="30" customHeight="1">
      <c r="A2643" s="61"/>
      <c r="B2643" s="61"/>
      <c r="C2643" s="61"/>
      <c r="D2643" s="61"/>
      <c r="E2643" s="62"/>
      <c r="F2643" s="63"/>
      <c r="G2643" s="62"/>
      <c r="H2643" s="63"/>
      <c r="I2643" s="62"/>
      <c r="J2643" s="63"/>
      <c r="K2643" s="62"/>
      <c r="L2643" s="63"/>
      <c r="M2643" s="61"/>
    </row>
    <row r="2644" spans="1:52" ht="30" customHeight="1">
      <c r="A2644" s="55" t="s">
        <v>2711</v>
      </c>
      <c r="B2644" s="56"/>
      <c r="C2644" s="56"/>
      <c r="D2644" s="56"/>
      <c r="E2644" s="57"/>
      <c r="F2644" s="58"/>
      <c r="G2644" s="57"/>
      <c r="H2644" s="58"/>
      <c r="I2644" s="57"/>
      <c r="J2644" s="58"/>
      <c r="K2644" s="57"/>
      <c r="L2644" s="58"/>
      <c r="M2644" s="59"/>
      <c r="N2644" s="54" t="s">
        <v>8364</v>
      </c>
    </row>
    <row r="2645" spans="1:52" ht="30" customHeight="1">
      <c r="A2645" s="60" t="s">
        <v>2100</v>
      </c>
      <c r="B2645" s="60" t="s">
        <v>2206</v>
      </c>
      <c r="C2645" s="60" t="s">
        <v>1410</v>
      </c>
      <c r="D2645" s="61">
        <v>4.7103999999999999</v>
      </c>
      <c r="E2645" s="62"/>
      <c r="F2645" s="63"/>
      <c r="G2645" s="62"/>
      <c r="H2645" s="63"/>
      <c r="I2645" s="62"/>
      <c r="J2645" s="63"/>
      <c r="K2645" s="62"/>
      <c r="L2645" s="63"/>
      <c r="M2645" s="60" t="s">
        <v>2207</v>
      </c>
      <c r="N2645" s="54" t="s">
        <v>8364</v>
      </c>
      <c r="O2645" s="54" t="s">
        <v>10255</v>
      </c>
      <c r="P2645" s="54" t="s">
        <v>56</v>
      </c>
      <c r="Q2645" s="54" t="s">
        <v>56</v>
      </c>
      <c r="R2645" s="54" t="s">
        <v>55</v>
      </c>
      <c r="AV2645" s="54" t="s">
        <v>47</v>
      </c>
      <c r="AW2645" s="54" t="s">
        <v>10746</v>
      </c>
      <c r="AX2645" s="54" t="s">
        <v>47</v>
      </c>
      <c r="AY2645" s="54" t="s">
        <v>47</v>
      </c>
      <c r="AZ2645" s="54" t="s">
        <v>47</v>
      </c>
    </row>
    <row r="2646" spans="1:52" ht="30" customHeight="1">
      <c r="A2646" s="60" t="s">
        <v>1827</v>
      </c>
      <c r="B2646" s="60" t="s">
        <v>2071</v>
      </c>
      <c r="C2646" s="60" t="s">
        <v>1410</v>
      </c>
      <c r="D2646" s="61">
        <v>4.2821999999999996</v>
      </c>
      <c r="E2646" s="62"/>
      <c r="F2646" s="63"/>
      <c r="G2646" s="62"/>
      <c r="H2646" s="63"/>
      <c r="I2646" s="62"/>
      <c r="J2646" s="63"/>
      <c r="K2646" s="62"/>
      <c r="L2646" s="63"/>
      <c r="M2646" s="60" t="s">
        <v>2072</v>
      </c>
      <c r="N2646" s="54" t="s">
        <v>8364</v>
      </c>
      <c r="O2646" s="54" t="s">
        <v>8911</v>
      </c>
      <c r="P2646" s="54" t="s">
        <v>55</v>
      </c>
      <c r="Q2646" s="54" t="s">
        <v>56</v>
      </c>
      <c r="R2646" s="54" t="s">
        <v>56</v>
      </c>
      <c r="AV2646" s="54" t="s">
        <v>47</v>
      </c>
      <c r="AW2646" s="54" t="s">
        <v>10747</v>
      </c>
      <c r="AX2646" s="54" t="s">
        <v>47</v>
      </c>
      <c r="AY2646" s="54" t="s">
        <v>47</v>
      </c>
      <c r="AZ2646" s="54" t="s">
        <v>47</v>
      </c>
    </row>
    <row r="2647" spans="1:52" ht="30" customHeight="1">
      <c r="A2647" s="60" t="s">
        <v>1058</v>
      </c>
      <c r="B2647" s="60" t="s">
        <v>2073</v>
      </c>
      <c r="C2647" s="60" t="s">
        <v>1410</v>
      </c>
      <c r="D2647" s="61">
        <v>-0.3</v>
      </c>
      <c r="E2647" s="62"/>
      <c r="F2647" s="63"/>
      <c r="G2647" s="62"/>
      <c r="H2647" s="63"/>
      <c r="I2647" s="62"/>
      <c r="J2647" s="63"/>
      <c r="K2647" s="62"/>
      <c r="L2647" s="63"/>
      <c r="M2647" s="60" t="s">
        <v>2074</v>
      </c>
      <c r="N2647" s="54" t="s">
        <v>8364</v>
      </c>
      <c r="O2647" s="54" t="s">
        <v>9985</v>
      </c>
      <c r="P2647" s="54" t="s">
        <v>56</v>
      </c>
      <c r="Q2647" s="54" t="s">
        <v>56</v>
      </c>
      <c r="R2647" s="54" t="s">
        <v>55</v>
      </c>
      <c r="AV2647" s="54" t="s">
        <v>47</v>
      </c>
      <c r="AW2647" s="54" t="s">
        <v>10748</v>
      </c>
      <c r="AX2647" s="54" t="s">
        <v>47</v>
      </c>
      <c r="AY2647" s="54" t="s">
        <v>47</v>
      </c>
      <c r="AZ2647" s="54" t="s">
        <v>47</v>
      </c>
    </row>
    <row r="2648" spans="1:52" ht="30" customHeight="1">
      <c r="A2648" s="60" t="s">
        <v>1267</v>
      </c>
      <c r="B2648" s="60" t="s">
        <v>47</v>
      </c>
      <c r="C2648" s="60" t="s">
        <v>47</v>
      </c>
      <c r="D2648" s="61"/>
      <c r="E2648" s="62"/>
      <c r="F2648" s="63"/>
      <c r="G2648" s="62"/>
      <c r="H2648" s="63"/>
      <c r="I2648" s="62"/>
      <c r="J2648" s="63"/>
      <c r="K2648" s="62"/>
      <c r="L2648" s="63"/>
      <c r="M2648" s="60" t="s">
        <v>47</v>
      </c>
      <c r="N2648" s="54" t="s">
        <v>78</v>
      </c>
      <c r="O2648" s="54" t="s">
        <v>78</v>
      </c>
      <c r="P2648" s="54" t="s">
        <v>47</v>
      </c>
      <c r="Q2648" s="54" t="s">
        <v>47</v>
      </c>
      <c r="R2648" s="54" t="s">
        <v>47</v>
      </c>
      <c r="AV2648" s="54" t="s">
        <v>47</v>
      </c>
      <c r="AW2648" s="54" t="s">
        <v>47</v>
      </c>
      <c r="AX2648" s="54" t="s">
        <v>47</v>
      </c>
      <c r="AY2648" s="54" t="s">
        <v>47</v>
      </c>
      <c r="AZ2648" s="54" t="s">
        <v>47</v>
      </c>
    </row>
    <row r="2649" spans="1:52" ht="30" customHeight="1">
      <c r="A2649" s="61"/>
      <c r="B2649" s="61"/>
      <c r="C2649" s="61"/>
      <c r="D2649" s="61"/>
      <c r="E2649" s="62"/>
      <c r="F2649" s="63"/>
      <c r="G2649" s="62"/>
      <c r="H2649" s="63"/>
      <c r="I2649" s="62"/>
      <c r="J2649" s="63"/>
      <c r="K2649" s="62"/>
      <c r="L2649" s="63"/>
      <c r="M2649" s="61"/>
    </row>
    <row r="2650" spans="1:52" ht="30" customHeight="1">
      <c r="A2650" s="55" t="s">
        <v>2712</v>
      </c>
      <c r="B2650" s="56"/>
      <c r="C2650" s="56"/>
      <c r="D2650" s="56"/>
      <c r="E2650" s="57"/>
      <c r="F2650" s="58"/>
      <c r="G2650" s="57"/>
      <c r="H2650" s="58"/>
      <c r="I2650" s="57"/>
      <c r="J2650" s="58"/>
      <c r="K2650" s="57"/>
      <c r="L2650" s="58"/>
      <c r="M2650" s="59"/>
      <c r="N2650" s="54" t="s">
        <v>8138</v>
      </c>
    </row>
    <row r="2651" spans="1:52" ht="30" customHeight="1">
      <c r="A2651" s="60" t="s">
        <v>2418</v>
      </c>
      <c r="B2651" s="60" t="s">
        <v>2424</v>
      </c>
      <c r="C2651" s="60" t="s">
        <v>71</v>
      </c>
      <c r="D2651" s="61">
        <v>0.28599999999999998</v>
      </c>
      <c r="E2651" s="62"/>
      <c r="F2651" s="63"/>
      <c r="G2651" s="62"/>
      <c r="H2651" s="63"/>
      <c r="I2651" s="62"/>
      <c r="J2651" s="63"/>
      <c r="K2651" s="62"/>
      <c r="L2651" s="63"/>
      <c r="M2651" s="60" t="s">
        <v>2425</v>
      </c>
      <c r="N2651" s="54" t="s">
        <v>8138</v>
      </c>
      <c r="O2651" s="54" t="s">
        <v>10480</v>
      </c>
      <c r="P2651" s="54" t="s">
        <v>56</v>
      </c>
      <c r="Q2651" s="54" t="s">
        <v>56</v>
      </c>
      <c r="R2651" s="54" t="s">
        <v>55</v>
      </c>
      <c r="AV2651" s="54" t="s">
        <v>47</v>
      </c>
      <c r="AW2651" s="54" t="s">
        <v>10749</v>
      </c>
      <c r="AX2651" s="54" t="s">
        <v>47</v>
      </c>
      <c r="AY2651" s="54" t="s">
        <v>47</v>
      </c>
      <c r="AZ2651" s="54" t="s">
        <v>47</v>
      </c>
    </row>
    <row r="2652" spans="1:52" ht="30" customHeight="1">
      <c r="A2652" s="60" t="s">
        <v>2713</v>
      </c>
      <c r="B2652" s="60" t="s">
        <v>2714</v>
      </c>
      <c r="C2652" s="60" t="s">
        <v>168</v>
      </c>
      <c r="D2652" s="61">
        <v>6.0000000000000001E-3</v>
      </c>
      <c r="E2652" s="62"/>
      <c r="F2652" s="63"/>
      <c r="G2652" s="62"/>
      <c r="H2652" s="63"/>
      <c r="I2652" s="62"/>
      <c r="J2652" s="63"/>
      <c r="K2652" s="62"/>
      <c r="L2652" s="63"/>
      <c r="M2652" s="60" t="s">
        <v>2715</v>
      </c>
      <c r="N2652" s="54" t="s">
        <v>8138</v>
      </c>
      <c r="O2652" s="54" t="s">
        <v>10750</v>
      </c>
      <c r="P2652" s="54" t="s">
        <v>56</v>
      </c>
      <c r="Q2652" s="54" t="s">
        <v>56</v>
      </c>
      <c r="R2652" s="54" t="s">
        <v>55</v>
      </c>
      <c r="AV2652" s="54" t="s">
        <v>47</v>
      </c>
      <c r="AW2652" s="54" t="s">
        <v>10751</v>
      </c>
      <c r="AX2652" s="54" t="s">
        <v>47</v>
      </c>
      <c r="AY2652" s="54" t="s">
        <v>47</v>
      </c>
      <c r="AZ2652" s="54" t="s">
        <v>47</v>
      </c>
    </row>
    <row r="2653" spans="1:52" ht="30" customHeight="1">
      <c r="A2653" s="60" t="s">
        <v>2409</v>
      </c>
      <c r="B2653" s="60" t="s">
        <v>1676</v>
      </c>
      <c r="C2653" s="60" t="s">
        <v>168</v>
      </c>
      <c r="D2653" s="61">
        <v>1.8000000000000001E-4</v>
      </c>
      <c r="E2653" s="62"/>
      <c r="F2653" s="63"/>
      <c r="G2653" s="62"/>
      <c r="H2653" s="63"/>
      <c r="I2653" s="62"/>
      <c r="J2653" s="63"/>
      <c r="K2653" s="62"/>
      <c r="L2653" s="63"/>
      <c r="M2653" s="60" t="s">
        <v>2410</v>
      </c>
      <c r="N2653" s="54" t="s">
        <v>8138</v>
      </c>
      <c r="O2653" s="54" t="s">
        <v>8932</v>
      </c>
      <c r="P2653" s="54" t="s">
        <v>55</v>
      </c>
      <c r="Q2653" s="54" t="s">
        <v>56</v>
      </c>
      <c r="R2653" s="54" t="s">
        <v>56</v>
      </c>
      <c r="AV2653" s="54" t="s">
        <v>47</v>
      </c>
      <c r="AW2653" s="54" t="s">
        <v>10752</v>
      </c>
      <c r="AX2653" s="54" t="s">
        <v>47</v>
      </c>
      <c r="AY2653" s="54" t="s">
        <v>47</v>
      </c>
      <c r="AZ2653" s="54" t="s">
        <v>47</v>
      </c>
    </row>
    <row r="2654" spans="1:52" ht="30" customHeight="1">
      <c r="A2654" s="60" t="s">
        <v>2412</v>
      </c>
      <c r="B2654" s="60" t="s">
        <v>2413</v>
      </c>
      <c r="C2654" s="60" t="s">
        <v>71</v>
      </c>
      <c r="D2654" s="61">
        <v>0.06</v>
      </c>
      <c r="E2654" s="62"/>
      <c r="F2654" s="63"/>
      <c r="G2654" s="62"/>
      <c r="H2654" s="63"/>
      <c r="I2654" s="62"/>
      <c r="J2654" s="63"/>
      <c r="K2654" s="62"/>
      <c r="L2654" s="63"/>
      <c r="M2654" s="60" t="s">
        <v>2414</v>
      </c>
      <c r="N2654" s="54" t="s">
        <v>8138</v>
      </c>
      <c r="O2654" s="54" t="s">
        <v>8933</v>
      </c>
      <c r="P2654" s="54" t="s">
        <v>55</v>
      </c>
      <c r="Q2654" s="54" t="s">
        <v>56</v>
      </c>
      <c r="R2654" s="54" t="s">
        <v>56</v>
      </c>
      <c r="AV2654" s="54" t="s">
        <v>47</v>
      </c>
      <c r="AW2654" s="54" t="s">
        <v>10753</v>
      </c>
      <c r="AX2654" s="54" t="s">
        <v>47</v>
      </c>
      <c r="AY2654" s="54" t="s">
        <v>47</v>
      </c>
      <c r="AZ2654" s="54" t="s">
        <v>47</v>
      </c>
    </row>
    <row r="2655" spans="1:52" ht="30" customHeight="1">
      <c r="A2655" s="60" t="s">
        <v>1267</v>
      </c>
      <c r="B2655" s="60" t="s">
        <v>47</v>
      </c>
      <c r="C2655" s="60" t="s">
        <v>47</v>
      </c>
      <c r="D2655" s="61"/>
      <c r="E2655" s="62"/>
      <c r="F2655" s="63"/>
      <c r="G2655" s="62"/>
      <c r="H2655" s="63"/>
      <c r="I2655" s="62"/>
      <c r="J2655" s="63"/>
      <c r="K2655" s="62"/>
      <c r="L2655" s="63"/>
      <c r="M2655" s="60" t="s">
        <v>47</v>
      </c>
      <c r="N2655" s="54" t="s">
        <v>78</v>
      </c>
      <c r="O2655" s="54" t="s">
        <v>78</v>
      </c>
      <c r="P2655" s="54" t="s">
        <v>47</v>
      </c>
      <c r="Q2655" s="54" t="s">
        <v>47</v>
      </c>
      <c r="R2655" s="54" t="s">
        <v>47</v>
      </c>
      <c r="AV2655" s="54" t="s">
        <v>47</v>
      </c>
      <c r="AW2655" s="54" t="s">
        <v>47</v>
      </c>
      <c r="AX2655" s="54" t="s">
        <v>47</v>
      </c>
      <c r="AY2655" s="54" t="s">
        <v>47</v>
      </c>
      <c r="AZ2655" s="54" t="s">
        <v>47</v>
      </c>
    </row>
    <row r="2656" spans="1:52" ht="30" customHeight="1">
      <c r="A2656" s="61"/>
      <c r="B2656" s="61"/>
      <c r="C2656" s="61"/>
      <c r="D2656" s="61"/>
      <c r="E2656" s="62"/>
      <c r="F2656" s="63"/>
      <c r="G2656" s="62"/>
      <c r="H2656" s="63"/>
      <c r="I2656" s="62"/>
      <c r="J2656" s="63"/>
      <c r="K2656" s="62"/>
      <c r="L2656" s="63"/>
      <c r="M2656" s="61"/>
    </row>
    <row r="2657" spans="1:52" ht="30" customHeight="1">
      <c r="A2657" s="55" t="s">
        <v>2716</v>
      </c>
      <c r="B2657" s="56"/>
      <c r="C2657" s="56"/>
      <c r="D2657" s="56"/>
      <c r="E2657" s="57"/>
      <c r="F2657" s="58"/>
      <c r="G2657" s="57"/>
      <c r="H2657" s="58"/>
      <c r="I2657" s="57"/>
      <c r="J2657" s="58"/>
      <c r="K2657" s="57"/>
      <c r="L2657" s="58"/>
      <c r="M2657" s="59"/>
      <c r="N2657" s="54" t="s">
        <v>8140</v>
      </c>
    </row>
    <row r="2658" spans="1:52" ht="30" customHeight="1">
      <c r="A2658" s="60" t="s">
        <v>2418</v>
      </c>
      <c r="B2658" s="60" t="s">
        <v>2419</v>
      </c>
      <c r="C2658" s="60" t="s">
        <v>71</v>
      </c>
      <c r="D2658" s="61">
        <v>0.16500000000000001</v>
      </c>
      <c r="E2658" s="62"/>
      <c r="F2658" s="63"/>
      <c r="G2658" s="62"/>
      <c r="H2658" s="63"/>
      <c r="I2658" s="62"/>
      <c r="J2658" s="63"/>
      <c r="K2658" s="62"/>
      <c r="L2658" s="63"/>
      <c r="M2658" s="60" t="s">
        <v>2420</v>
      </c>
      <c r="N2658" s="54" t="s">
        <v>8140</v>
      </c>
      <c r="O2658" s="54" t="s">
        <v>10470</v>
      </c>
      <c r="P2658" s="54" t="s">
        <v>56</v>
      </c>
      <c r="Q2658" s="54" t="s">
        <v>56</v>
      </c>
      <c r="R2658" s="54" t="s">
        <v>55</v>
      </c>
      <c r="AV2658" s="54" t="s">
        <v>47</v>
      </c>
      <c r="AW2658" s="54" t="s">
        <v>10754</v>
      </c>
      <c r="AX2658" s="54" t="s">
        <v>47</v>
      </c>
      <c r="AY2658" s="54" t="s">
        <v>47</v>
      </c>
      <c r="AZ2658" s="54" t="s">
        <v>47</v>
      </c>
    </row>
    <row r="2659" spans="1:52" ht="30" customHeight="1">
      <c r="A2659" s="60" t="s">
        <v>2409</v>
      </c>
      <c r="B2659" s="60" t="s">
        <v>1676</v>
      </c>
      <c r="C2659" s="60" t="s">
        <v>168</v>
      </c>
      <c r="D2659" s="61">
        <v>4.4999999999999997E-3</v>
      </c>
      <c r="E2659" s="62"/>
      <c r="F2659" s="63"/>
      <c r="G2659" s="62"/>
      <c r="H2659" s="63"/>
      <c r="I2659" s="62"/>
      <c r="J2659" s="63"/>
      <c r="K2659" s="62"/>
      <c r="L2659" s="63"/>
      <c r="M2659" s="60" t="s">
        <v>2410</v>
      </c>
      <c r="N2659" s="54" t="s">
        <v>8140</v>
      </c>
      <c r="O2659" s="54" t="s">
        <v>8932</v>
      </c>
      <c r="P2659" s="54" t="s">
        <v>55</v>
      </c>
      <c r="Q2659" s="54" t="s">
        <v>56</v>
      </c>
      <c r="R2659" s="54" t="s">
        <v>56</v>
      </c>
      <c r="AV2659" s="54" t="s">
        <v>47</v>
      </c>
      <c r="AW2659" s="54" t="s">
        <v>10755</v>
      </c>
      <c r="AX2659" s="54" t="s">
        <v>47</v>
      </c>
      <c r="AY2659" s="54" t="s">
        <v>47</v>
      </c>
      <c r="AZ2659" s="54" t="s">
        <v>47</v>
      </c>
    </row>
    <row r="2660" spans="1:52" ht="30" customHeight="1">
      <c r="A2660" s="60" t="s">
        <v>2412</v>
      </c>
      <c r="B2660" s="60" t="s">
        <v>2413</v>
      </c>
      <c r="C2660" s="60" t="s">
        <v>71</v>
      </c>
      <c r="D2660" s="61">
        <v>0.15</v>
      </c>
      <c r="E2660" s="62"/>
      <c r="F2660" s="63"/>
      <c r="G2660" s="62"/>
      <c r="H2660" s="63"/>
      <c r="I2660" s="62"/>
      <c r="J2660" s="63"/>
      <c r="K2660" s="62"/>
      <c r="L2660" s="63"/>
      <c r="M2660" s="60" t="s">
        <v>2414</v>
      </c>
      <c r="N2660" s="54" t="s">
        <v>8140</v>
      </c>
      <c r="O2660" s="54" t="s">
        <v>8933</v>
      </c>
      <c r="P2660" s="54" t="s">
        <v>55</v>
      </c>
      <c r="Q2660" s="54" t="s">
        <v>56</v>
      </c>
      <c r="R2660" s="54" t="s">
        <v>56</v>
      </c>
      <c r="AV2660" s="54" t="s">
        <v>47</v>
      </c>
      <c r="AW2660" s="54" t="s">
        <v>10756</v>
      </c>
      <c r="AX2660" s="54" t="s">
        <v>47</v>
      </c>
      <c r="AY2660" s="54" t="s">
        <v>47</v>
      </c>
      <c r="AZ2660" s="54" t="s">
        <v>47</v>
      </c>
    </row>
    <row r="2661" spans="1:52" ht="30" customHeight="1">
      <c r="A2661" s="60" t="s">
        <v>1267</v>
      </c>
      <c r="B2661" s="60" t="s">
        <v>47</v>
      </c>
      <c r="C2661" s="60" t="s">
        <v>47</v>
      </c>
      <c r="D2661" s="61"/>
      <c r="E2661" s="62"/>
      <c r="F2661" s="63"/>
      <c r="G2661" s="62"/>
      <c r="H2661" s="63"/>
      <c r="I2661" s="62"/>
      <c r="J2661" s="63"/>
      <c r="K2661" s="62"/>
      <c r="L2661" s="63"/>
      <c r="M2661" s="60" t="s">
        <v>47</v>
      </c>
      <c r="N2661" s="54" t="s">
        <v>78</v>
      </c>
      <c r="O2661" s="54" t="s">
        <v>78</v>
      </c>
      <c r="P2661" s="54" t="s">
        <v>47</v>
      </c>
      <c r="Q2661" s="54" t="s">
        <v>47</v>
      </c>
      <c r="R2661" s="54" t="s">
        <v>47</v>
      </c>
      <c r="AV2661" s="54" t="s">
        <v>47</v>
      </c>
      <c r="AW2661" s="54" t="s">
        <v>47</v>
      </c>
      <c r="AX2661" s="54" t="s">
        <v>47</v>
      </c>
      <c r="AY2661" s="54" t="s">
        <v>47</v>
      </c>
      <c r="AZ2661" s="54" t="s">
        <v>47</v>
      </c>
    </row>
    <row r="2662" spans="1:52" ht="30" customHeight="1">
      <c r="A2662" s="61"/>
      <c r="B2662" s="61"/>
      <c r="C2662" s="61"/>
      <c r="D2662" s="61"/>
      <c r="E2662" s="62"/>
      <c r="F2662" s="63"/>
      <c r="G2662" s="62"/>
      <c r="H2662" s="63"/>
      <c r="I2662" s="62"/>
      <c r="J2662" s="63"/>
      <c r="K2662" s="62"/>
      <c r="L2662" s="63"/>
      <c r="M2662" s="61"/>
    </row>
    <row r="2663" spans="1:52" ht="30" customHeight="1">
      <c r="A2663" s="55" t="s">
        <v>2717</v>
      </c>
      <c r="B2663" s="56"/>
      <c r="C2663" s="56"/>
      <c r="D2663" s="56"/>
      <c r="E2663" s="57"/>
      <c r="F2663" s="58"/>
      <c r="G2663" s="57"/>
      <c r="H2663" s="58"/>
      <c r="I2663" s="57"/>
      <c r="J2663" s="58"/>
      <c r="K2663" s="57"/>
      <c r="L2663" s="58"/>
      <c r="M2663" s="59"/>
      <c r="N2663" s="54" t="s">
        <v>8142</v>
      </c>
    </row>
    <row r="2664" spans="1:52" ht="30" customHeight="1">
      <c r="A2664" s="60" t="s">
        <v>2418</v>
      </c>
      <c r="B2664" s="60" t="s">
        <v>2419</v>
      </c>
      <c r="C2664" s="60" t="s">
        <v>71</v>
      </c>
      <c r="D2664" s="61">
        <v>0.16500000000000001</v>
      </c>
      <c r="E2664" s="62"/>
      <c r="F2664" s="63"/>
      <c r="G2664" s="62"/>
      <c r="H2664" s="63"/>
      <c r="I2664" s="62"/>
      <c r="J2664" s="63"/>
      <c r="K2664" s="62"/>
      <c r="L2664" s="63"/>
      <c r="M2664" s="60" t="s">
        <v>2420</v>
      </c>
      <c r="N2664" s="54" t="s">
        <v>8142</v>
      </c>
      <c r="O2664" s="54" t="s">
        <v>10470</v>
      </c>
      <c r="P2664" s="54" t="s">
        <v>56</v>
      </c>
      <c r="Q2664" s="54" t="s">
        <v>56</v>
      </c>
      <c r="R2664" s="54" t="s">
        <v>55</v>
      </c>
      <c r="AV2664" s="54" t="s">
        <v>47</v>
      </c>
      <c r="AW2664" s="54" t="s">
        <v>10757</v>
      </c>
      <c r="AX2664" s="54" t="s">
        <v>47</v>
      </c>
      <c r="AY2664" s="54" t="s">
        <v>47</v>
      </c>
      <c r="AZ2664" s="54" t="s">
        <v>47</v>
      </c>
    </row>
    <row r="2665" spans="1:52" ht="30" customHeight="1">
      <c r="A2665" s="60" t="s">
        <v>2409</v>
      </c>
      <c r="B2665" s="60" t="s">
        <v>1676</v>
      </c>
      <c r="C2665" s="60" t="s">
        <v>168</v>
      </c>
      <c r="D2665" s="61">
        <v>6.0000000000000001E-3</v>
      </c>
      <c r="E2665" s="62"/>
      <c r="F2665" s="63"/>
      <c r="G2665" s="62"/>
      <c r="H2665" s="63"/>
      <c r="I2665" s="62"/>
      <c r="J2665" s="63"/>
      <c r="K2665" s="62"/>
      <c r="L2665" s="63"/>
      <c r="M2665" s="60" t="s">
        <v>2410</v>
      </c>
      <c r="N2665" s="54" t="s">
        <v>8142</v>
      </c>
      <c r="O2665" s="54" t="s">
        <v>8932</v>
      </c>
      <c r="P2665" s="54" t="s">
        <v>55</v>
      </c>
      <c r="Q2665" s="54" t="s">
        <v>56</v>
      </c>
      <c r="R2665" s="54" t="s">
        <v>56</v>
      </c>
      <c r="AV2665" s="54" t="s">
        <v>47</v>
      </c>
      <c r="AW2665" s="54" t="s">
        <v>10758</v>
      </c>
      <c r="AX2665" s="54" t="s">
        <v>47</v>
      </c>
      <c r="AY2665" s="54" t="s">
        <v>47</v>
      </c>
      <c r="AZ2665" s="54" t="s">
        <v>47</v>
      </c>
    </row>
    <row r="2666" spans="1:52" ht="30" customHeight="1">
      <c r="A2666" s="60" t="s">
        <v>2412</v>
      </c>
      <c r="B2666" s="60" t="s">
        <v>2413</v>
      </c>
      <c r="C2666" s="60" t="s">
        <v>71</v>
      </c>
      <c r="D2666" s="61">
        <v>0.15</v>
      </c>
      <c r="E2666" s="62"/>
      <c r="F2666" s="63"/>
      <c r="G2666" s="62"/>
      <c r="H2666" s="63"/>
      <c r="I2666" s="62"/>
      <c r="J2666" s="63"/>
      <c r="K2666" s="62"/>
      <c r="L2666" s="63"/>
      <c r="M2666" s="60" t="s">
        <v>2414</v>
      </c>
      <c r="N2666" s="54" t="s">
        <v>8142</v>
      </c>
      <c r="O2666" s="54" t="s">
        <v>8933</v>
      </c>
      <c r="P2666" s="54" t="s">
        <v>55</v>
      </c>
      <c r="Q2666" s="54" t="s">
        <v>56</v>
      </c>
      <c r="R2666" s="54" t="s">
        <v>56</v>
      </c>
      <c r="AV2666" s="54" t="s">
        <v>47</v>
      </c>
      <c r="AW2666" s="54" t="s">
        <v>10759</v>
      </c>
      <c r="AX2666" s="54" t="s">
        <v>47</v>
      </c>
      <c r="AY2666" s="54" t="s">
        <v>47</v>
      </c>
      <c r="AZ2666" s="54" t="s">
        <v>47</v>
      </c>
    </row>
    <row r="2667" spans="1:52" ht="30" customHeight="1">
      <c r="A2667" s="60" t="s">
        <v>1267</v>
      </c>
      <c r="B2667" s="60" t="s">
        <v>47</v>
      </c>
      <c r="C2667" s="60" t="s">
        <v>47</v>
      </c>
      <c r="D2667" s="61"/>
      <c r="E2667" s="62"/>
      <c r="F2667" s="63"/>
      <c r="G2667" s="62"/>
      <c r="H2667" s="63"/>
      <c r="I2667" s="62"/>
      <c r="J2667" s="63"/>
      <c r="K2667" s="62"/>
      <c r="L2667" s="63"/>
      <c r="M2667" s="60" t="s">
        <v>47</v>
      </c>
      <c r="N2667" s="54" t="s">
        <v>78</v>
      </c>
      <c r="O2667" s="54" t="s">
        <v>78</v>
      </c>
      <c r="P2667" s="54" t="s">
        <v>47</v>
      </c>
      <c r="Q2667" s="54" t="s">
        <v>47</v>
      </c>
      <c r="R2667" s="54" t="s">
        <v>47</v>
      </c>
      <c r="AV2667" s="54" t="s">
        <v>47</v>
      </c>
      <c r="AW2667" s="54" t="s">
        <v>47</v>
      </c>
      <c r="AX2667" s="54" t="s">
        <v>47</v>
      </c>
      <c r="AY2667" s="54" t="s">
        <v>47</v>
      </c>
      <c r="AZ2667" s="54" t="s">
        <v>47</v>
      </c>
    </row>
    <row r="2668" spans="1:52" ht="30" customHeight="1">
      <c r="A2668" s="61"/>
      <c r="B2668" s="61"/>
      <c r="C2668" s="61"/>
      <c r="D2668" s="61"/>
      <c r="E2668" s="62"/>
      <c r="F2668" s="63"/>
      <c r="G2668" s="62"/>
      <c r="H2668" s="63"/>
      <c r="I2668" s="62"/>
      <c r="J2668" s="63"/>
      <c r="K2668" s="62"/>
      <c r="L2668" s="63"/>
      <c r="M2668" s="61"/>
    </row>
    <row r="2669" spans="1:52" ht="30" customHeight="1">
      <c r="A2669" s="55" t="s">
        <v>2718</v>
      </c>
      <c r="B2669" s="56"/>
      <c r="C2669" s="56"/>
      <c r="D2669" s="56"/>
      <c r="E2669" s="57"/>
      <c r="F2669" s="58"/>
      <c r="G2669" s="57"/>
      <c r="H2669" s="58"/>
      <c r="I2669" s="57"/>
      <c r="J2669" s="58"/>
      <c r="K2669" s="57"/>
      <c r="L2669" s="58"/>
      <c r="M2669" s="59"/>
      <c r="N2669" s="54" t="s">
        <v>8366</v>
      </c>
    </row>
    <row r="2670" spans="1:52" ht="30" customHeight="1">
      <c r="A2670" s="60" t="s">
        <v>2096</v>
      </c>
      <c r="B2670" s="60" t="s">
        <v>2719</v>
      </c>
      <c r="C2670" s="60" t="s">
        <v>1410</v>
      </c>
      <c r="D2670" s="61">
        <v>3.3157999999999999</v>
      </c>
      <c r="E2670" s="62"/>
      <c r="F2670" s="63"/>
      <c r="G2670" s="62"/>
      <c r="H2670" s="63"/>
      <c r="I2670" s="62"/>
      <c r="J2670" s="63"/>
      <c r="K2670" s="62"/>
      <c r="L2670" s="63"/>
      <c r="M2670" s="60" t="s">
        <v>2720</v>
      </c>
      <c r="N2670" s="54" t="s">
        <v>8366</v>
      </c>
      <c r="O2670" s="54" t="s">
        <v>10760</v>
      </c>
      <c r="P2670" s="54" t="s">
        <v>56</v>
      </c>
      <c r="Q2670" s="54" t="s">
        <v>56</v>
      </c>
      <c r="R2670" s="54" t="s">
        <v>55</v>
      </c>
      <c r="AV2670" s="54" t="s">
        <v>47</v>
      </c>
      <c r="AW2670" s="54" t="s">
        <v>10761</v>
      </c>
      <c r="AX2670" s="54" t="s">
        <v>47</v>
      </c>
      <c r="AY2670" s="54" t="s">
        <v>47</v>
      </c>
      <c r="AZ2670" s="54" t="s">
        <v>47</v>
      </c>
    </row>
    <row r="2671" spans="1:52" ht="30" customHeight="1">
      <c r="A2671" s="60" t="s">
        <v>1821</v>
      </c>
      <c r="B2671" s="60" t="s">
        <v>2140</v>
      </c>
      <c r="C2671" s="60" t="s">
        <v>1410</v>
      </c>
      <c r="D2671" s="61">
        <v>1.5936999999999999</v>
      </c>
      <c r="E2671" s="62"/>
      <c r="F2671" s="63"/>
      <c r="G2671" s="62"/>
      <c r="H2671" s="63"/>
      <c r="I2671" s="62"/>
      <c r="J2671" s="63"/>
      <c r="K2671" s="62"/>
      <c r="L2671" s="63"/>
      <c r="M2671" s="60" t="s">
        <v>2141</v>
      </c>
      <c r="N2671" s="54" t="s">
        <v>8366</v>
      </c>
      <c r="O2671" s="54" t="s">
        <v>10127</v>
      </c>
      <c r="P2671" s="54" t="s">
        <v>56</v>
      </c>
      <c r="Q2671" s="54" t="s">
        <v>56</v>
      </c>
      <c r="R2671" s="54" t="s">
        <v>55</v>
      </c>
      <c r="AV2671" s="54" t="s">
        <v>47</v>
      </c>
      <c r="AW2671" s="54" t="s">
        <v>10762</v>
      </c>
      <c r="AX2671" s="54" t="s">
        <v>47</v>
      </c>
      <c r="AY2671" s="54" t="s">
        <v>47</v>
      </c>
      <c r="AZ2671" s="54" t="s">
        <v>47</v>
      </c>
    </row>
    <row r="2672" spans="1:52" ht="30" customHeight="1">
      <c r="A2672" s="60" t="s">
        <v>1827</v>
      </c>
      <c r="B2672" s="60" t="s">
        <v>1828</v>
      </c>
      <c r="C2672" s="60" t="s">
        <v>1410</v>
      </c>
      <c r="D2672" s="61">
        <v>4.5321999999999996</v>
      </c>
      <c r="E2672" s="62"/>
      <c r="F2672" s="63"/>
      <c r="G2672" s="62"/>
      <c r="H2672" s="63"/>
      <c r="I2672" s="62"/>
      <c r="J2672" s="63"/>
      <c r="K2672" s="62"/>
      <c r="L2672" s="63"/>
      <c r="M2672" s="60" t="s">
        <v>1829</v>
      </c>
      <c r="N2672" s="54" t="s">
        <v>8366</v>
      </c>
      <c r="O2672" s="54" t="s">
        <v>8910</v>
      </c>
      <c r="P2672" s="54" t="s">
        <v>55</v>
      </c>
      <c r="Q2672" s="54" t="s">
        <v>56</v>
      </c>
      <c r="R2672" s="54" t="s">
        <v>56</v>
      </c>
      <c r="AV2672" s="54" t="s">
        <v>47</v>
      </c>
      <c r="AW2672" s="54" t="s">
        <v>10763</v>
      </c>
      <c r="AX2672" s="54" t="s">
        <v>47</v>
      </c>
      <c r="AY2672" s="54" t="s">
        <v>47</v>
      </c>
      <c r="AZ2672" s="54" t="s">
        <v>47</v>
      </c>
    </row>
    <row r="2673" spans="1:52" ht="30" customHeight="1">
      <c r="A2673" s="60" t="s">
        <v>1830</v>
      </c>
      <c r="B2673" s="60" t="s">
        <v>1831</v>
      </c>
      <c r="C2673" s="60" t="s">
        <v>71</v>
      </c>
      <c r="D2673" s="61">
        <v>0.77500000000000002</v>
      </c>
      <c r="E2673" s="62"/>
      <c r="F2673" s="63"/>
      <c r="G2673" s="62"/>
      <c r="H2673" s="63"/>
      <c r="I2673" s="62"/>
      <c r="J2673" s="63"/>
      <c r="K2673" s="62"/>
      <c r="L2673" s="63"/>
      <c r="M2673" s="60" t="s">
        <v>1832</v>
      </c>
      <c r="N2673" s="54" t="s">
        <v>8366</v>
      </c>
      <c r="O2673" s="54" t="s">
        <v>8936</v>
      </c>
      <c r="P2673" s="54" t="s">
        <v>55</v>
      </c>
      <c r="Q2673" s="54" t="s">
        <v>56</v>
      </c>
      <c r="R2673" s="54" t="s">
        <v>56</v>
      </c>
      <c r="AV2673" s="54" t="s">
        <v>47</v>
      </c>
      <c r="AW2673" s="54" t="s">
        <v>10764</v>
      </c>
      <c r="AX2673" s="54" t="s">
        <v>47</v>
      </c>
      <c r="AY2673" s="54" t="s">
        <v>47</v>
      </c>
      <c r="AZ2673" s="54" t="s">
        <v>47</v>
      </c>
    </row>
    <row r="2674" spans="1:52" ht="30" customHeight="1">
      <c r="A2674" s="60" t="s">
        <v>1833</v>
      </c>
      <c r="B2674" s="60" t="s">
        <v>942</v>
      </c>
      <c r="C2674" s="60" t="s">
        <v>71</v>
      </c>
      <c r="D2674" s="61">
        <v>0.32</v>
      </c>
      <c r="E2674" s="62"/>
      <c r="F2674" s="63"/>
      <c r="G2674" s="62"/>
      <c r="H2674" s="63"/>
      <c r="I2674" s="62"/>
      <c r="J2674" s="63"/>
      <c r="K2674" s="62"/>
      <c r="L2674" s="63"/>
      <c r="M2674" s="60" t="s">
        <v>1834</v>
      </c>
      <c r="N2674" s="54" t="s">
        <v>8366</v>
      </c>
      <c r="O2674" s="54" t="s">
        <v>8940</v>
      </c>
      <c r="P2674" s="54" t="s">
        <v>55</v>
      </c>
      <c r="Q2674" s="54" t="s">
        <v>56</v>
      </c>
      <c r="R2674" s="54" t="s">
        <v>56</v>
      </c>
      <c r="AV2674" s="54" t="s">
        <v>47</v>
      </c>
      <c r="AW2674" s="54" t="s">
        <v>10765</v>
      </c>
      <c r="AX2674" s="54" t="s">
        <v>47</v>
      </c>
      <c r="AY2674" s="54" t="s">
        <v>47</v>
      </c>
      <c r="AZ2674" s="54" t="s">
        <v>47</v>
      </c>
    </row>
    <row r="2675" spans="1:52" ht="30" customHeight="1">
      <c r="A2675" s="60" t="s">
        <v>1058</v>
      </c>
      <c r="B2675" s="60" t="s">
        <v>1059</v>
      </c>
      <c r="C2675" s="60" t="s">
        <v>1410</v>
      </c>
      <c r="D2675" s="61">
        <v>-0.26400000000000001</v>
      </c>
      <c r="E2675" s="62"/>
      <c r="F2675" s="63"/>
      <c r="G2675" s="62"/>
      <c r="H2675" s="63"/>
      <c r="I2675" s="62"/>
      <c r="J2675" s="63"/>
      <c r="K2675" s="62"/>
      <c r="L2675" s="63"/>
      <c r="M2675" s="60" t="s">
        <v>1735</v>
      </c>
      <c r="N2675" s="54" t="s">
        <v>8366</v>
      </c>
      <c r="O2675" s="54" t="s">
        <v>9567</v>
      </c>
      <c r="P2675" s="54" t="s">
        <v>56</v>
      </c>
      <c r="Q2675" s="54" t="s">
        <v>56</v>
      </c>
      <c r="R2675" s="54" t="s">
        <v>55</v>
      </c>
      <c r="AV2675" s="54" t="s">
        <v>47</v>
      </c>
      <c r="AW2675" s="54" t="s">
        <v>10766</v>
      </c>
      <c r="AX2675" s="54" t="s">
        <v>47</v>
      </c>
      <c r="AY2675" s="54" t="s">
        <v>47</v>
      </c>
      <c r="AZ2675" s="54" t="s">
        <v>47</v>
      </c>
    </row>
    <row r="2676" spans="1:52" ht="30" customHeight="1">
      <c r="A2676" s="60" t="s">
        <v>1835</v>
      </c>
      <c r="B2676" s="60" t="s">
        <v>1836</v>
      </c>
      <c r="C2676" s="60" t="s">
        <v>71</v>
      </c>
      <c r="D2676" s="61">
        <v>0.77500000000000002</v>
      </c>
      <c r="E2676" s="62"/>
      <c r="F2676" s="63"/>
      <c r="G2676" s="62"/>
      <c r="H2676" s="63"/>
      <c r="I2676" s="62"/>
      <c r="J2676" s="63"/>
      <c r="K2676" s="62"/>
      <c r="L2676" s="63"/>
      <c r="M2676" s="60" t="s">
        <v>1837</v>
      </c>
      <c r="N2676" s="54" t="s">
        <v>8366</v>
      </c>
      <c r="O2676" s="54" t="s">
        <v>8935</v>
      </c>
      <c r="P2676" s="54" t="s">
        <v>55</v>
      </c>
      <c r="Q2676" s="54" t="s">
        <v>56</v>
      </c>
      <c r="R2676" s="54" t="s">
        <v>56</v>
      </c>
      <c r="AV2676" s="54" t="s">
        <v>47</v>
      </c>
      <c r="AW2676" s="54" t="s">
        <v>10767</v>
      </c>
      <c r="AX2676" s="54" t="s">
        <v>47</v>
      </c>
      <c r="AY2676" s="54" t="s">
        <v>47</v>
      </c>
      <c r="AZ2676" s="54" t="s">
        <v>47</v>
      </c>
    </row>
    <row r="2677" spans="1:52" ht="30" customHeight="1">
      <c r="A2677" s="60" t="s">
        <v>1838</v>
      </c>
      <c r="B2677" s="60" t="s">
        <v>1839</v>
      </c>
      <c r="C2677" s="60" t="s">
        <v>71</v>
      </c>
      <c r="D2677" s="61">
        <v>0.32</v>
      </c>
      <c r="E2677" s="62"/>
      <c r="F2677" s="63"/>
      <c r="G2677" s="62"/>
      <c r="H2677" s="63"/>
      <c r="I2677" s="62"/>
      <c r="J2677" s="63"/>
      <c r="K2677" s="62"/>
      <c r="L2677" s="63"/>
      <c r="M2677" s="60" t="s">
        <v>1840</v>
      </c>
      <c r="N2677" s="54" t="s">
        <v>8366</v>
      </c>
      <c r="O2677" s="54" t="s">
        <v>8939</v>
      </c>
      <c r="P2677" s="54" t="s">
        <v>55</v>
      </c>
      <c r="Q2677" s="54" t="s">
        <v>56</v>
      </c>
      <c r="R2677" s="54" t="s">
        <v>56</v>
      </c>
      <c r="AV2677" s="54" t="s">
        <v>47</v>
      </c>
      <c r="AW2677" s="54" t="s">
        <v>10768</v>
      </c>
      <c r="AX2677" s="54" t="s">
        <v>47</v>
      </c>
      <c r="AY2677" s="54" t="s">
        <v>47</v>
      </c>
      <c r="AZ2677" s="54" t="s">
        <v>47</v>
      </c>
    </row>
    <row r="2678" spans="1:52" ht="30" customHeight="1">
      <c r="A2678" s="60" t="s">
        <v>1267</v>
      </c>
      <c r="B2678" s="60" t="s">
        <v>47</v>
      </c>
      <c r="C2678" s="60" t="s">
        <v>47</v>
      </c>
      <c r="D2678" s="61"/>
      <c r="E2678" s="62"/>
      <c r="F2678" s="63"/>
      <c r="G2678" s="62"/>
      <c r="H2678" s="63"/>
      <c r="I2678" s="62"/>
      <c r="J2678" s="63"/>
      <c r="K2678" s="62"/>
      <c r="L2678" s="63"/>
      <c r="M2678" s="60" t="s">
        <v>47</v>
      </c>
      <c r="N2678" s="54" t="s">
        <v>78</v>
      </c>
      <c r="O2678" s="54" t="s">
        <v>78</v>
      </c>
      <c r="P2678" s="54" t="s">
        <v>47</v>
      </c>
      <c r="Q2678" s="54" t="s">
        <v>47</v>
      </c>
      <c r="R2678" s="54" t="s">
        <v>47</v>
      </c>
      <c r="AV2678" s="54" t="s">
        <v>47</v>
      </c>
      <c r="AW2678" s="54" t="s">
        <v>47</v>
      </c>
      <c r="AX2678" s="54" t="s">
        <v>47</v>
      </c>
      <c r="AY2678" s="54" t="s">
        <v>47</v>
      </c>
      <c r="AZ2678" s="54" t="s">
        <v>47</v>
      </c>
    </row>
    <row r="2679" spans="1:52" ht="30" customHeight="1">
      <c r="A2679" s="61"/>
      <c r="B2679" s="61"/>
      <c r="C2679" s="61"/>
      <c r="D2679" s="61"/>
      <c r="E2679" s="62"/>
      <c r="F2679" s="63"/>
      <c r="G2679" s="62"/>
      <c r="H2679" s="63"/>
      <c r="I2679" s="62"/>
      <c r="J2679" s="63"/>
      <c r="K2679" s="62"/>
      <c r="L2679" s="63"/>
      <c r="M2679" s="61"/>
    </row>
    <row r="2680" spans="1:52" ht="30" customHeight="1">
      <c r="A2680" s="55" t="s">
        <v>2721</v>
      </c>
      <c r="B2680" s="56"/>
      <c r="C2680" s="56"/>
      <c r="D2680" s="56"/>
      <c r="E2680" s="57"/>
      <c r="F2680" s="58"/>
      <c r="G2680" s="57"/>
      <c r="H2680" s="58"/>
      <c r="I2680" s="57"/>
      <c r="J2680" s="58"/>
      <c r="K2680" s="57"/>
      <c r="L2680" s="58"/>
      <c r="M2680" s="59"/>
      <c r="N2680" s="54" t="s">
        <v>8302</v>
      </c>
    </row>
    <row r="2681" spans="1:52" ht="30" customHeight="1">
      <c r="A2681" s="60" t="s">
        <v>2096</v>
      </c>
      <c r="B2681" s="60" t="s">
        <v>2719</v>
      </c>
      <c r="C2681" s="60" t="s">
        <v>1410</v>
      </c>
      <c r="D2681" s="61">
        <v>5.5955000000000004</v>
      </c>
      <c r="E2681" s="62"/>
      <c r="F2681" s="63"/>
      <c r="G2681" s="62"/>
      <c r="H2681" s="63"/>
      <c r="I2681" s="62"/>
      <c r="J2681" s="63"/>
      <c r="K2681" s="62"/>
      <c r="L2681" s="63"/>
      <c r="M2681" s="60" t="s">
        <v>2720</v>
      </c>
      <c r="N2681" s="54" t="s">
        <v>8302</v>
      </c>
      <c r="O2681" s="54" t="s">
        <v>10760</v>
      </c>
      <c r="P2681" s="54" t="s">
        <v>56</v>
      </c>
      <c r="Q2681" s="54" t="s">
        <v>56</v>
      </c>
      <c r="R2681" s="54" t="s">
        <v>55</v>
      </c>
      <c r="AV2681" s="54" t="s">
        <v>47</v>
      </c>
      <c r="AW2681" s="54" t="s">
        <v>10769</v>
      </c>
      <c r="AX2681" s="54" t="s">
        <v>47</v>
      </c>
      <c r="AY2681" s="54" t="s">
        <v>47</v>
      </c>
      <c r="AZ2681" s="54" t="s">
        <v>47</v>
      </c>
    </row>
    <row r="2682" spans="1:52" ht="30" customHeight="1">
      <c r="A2682" s="60" t="s">
        <v>1821</v>
      </c>
      <c r="B2682" s="60" t="s">
        <v>2140</v>
      </c>
      <c r="C2682" s="60" t="s">
        <v>1410</v>
      </c>
      <c r="D2682" s="61">
        <v>1.8421000000000001</v>
      </c>
      <c r="E2682" s="62"/>
      <c r="F2682" s="63"/>
      <c r="G2682" s="62"/>
      <c r="H2682" s="63"/>
      <c r="I2682" s="62"/>
      <c r="J2682" s="63"/>
      <c r="K2682" s="62"/>
      <c r="L2682" s="63"/>
      <c r="M2682" s="60" t="s">
        <v>2141</v>
      </c>
      <c r="N2682" s="54" t="s">
        <v>8302</v>
      </c>
      <c r="O2682" s="54" t="s">
        <v>10127</v>
      </c>
      <c r="P2682" s="54" t="s">
        <v>56</v>
      </c>
      <c r="Q2682" s="54" t="s">
        <v>56</v>
      </c>
      <c r="R2682" s="54" t="s">
        <v>55</v>
      </c>
      <c r="AV2682" s="54" t="s">
        <v>47</v>
      </c>
      <c r="AW2682" s="54" t="s">
        <v>10770</v>
      </c>
      <c r="AX2682" s="54" t="s">
        <v>47</v>
      </c>
      <c r="AY2682" s="54" t="s">
        <v>47</v>
      </c>
      <c r="AZ2682" s="54" t="s">
        <v>47</v>
      </c>
    </row>
    <row r="2683" spans="1:52" ht="30" customHeight="1">
      <c r="A2683" s="60" t="s">
        <v>1827</v>
      </c>
      <c r="B2683" s="60" t="s">
        <v>1828</v>
      </c>
      <c r="C2683" s="60" t="s">
        <v>1410</v>
      </c>
      <c r="D2683" s="61">
        <v>6.8411999999999997</v>
      </c>
      <c r="E2683" s="62"/>
      <c r="F2683" s="63"/>
      <c r="G2683" s="62"/>
      <c r="H2683" s="63"/>
      <c r="I2683" s="62"/>
      <c r="J2683" s="63"/>
      <c r="K2683" s="62"/>
      <c r="L2683" s="63"/>
      <c r="M2683" s="60" t="s">
        <v>1829</v>
      </c>
      <c r="N2683" s="54" t="s">
        <v>8302</v>
      </c>
      <c r="O2683" s="54" t="s">
        <v>8910</v>
      </c>
      <c r="P2683" s="54" t="s">
        <v>55</v>
      </c>
      <c r="Q2683" s="54" t="s">
        <v>56</v>
      </c>
      <c r="R2683" s="54" t="s">
        <v>56</v>
      </c>
      <c r="AV2683" s="54" t="s">
        <v>47</v>
      </c>
      <c r="AW2683" s="54" t="s">
        <v>10771</v>
      </c>
      <c r="AX2683" s="54" t="s">
        <v>47</v>
      </c>
      <c r="AY2683" s="54" t="s">
        <v>47</v>
      </c>
      <c r="AZ2683" s="54" t="s">
        <v>47</v>
      </c>
    </row>
    <row r="2684" spans="1:52" ht="30" customHeight="1">
      <c r="A2684" s="60" t="s">
        <v>1830</v>
      </c>
      <c r="B2684" s="60" t="s">
        <v>1831</v>
      </c>
      <c r="C2684" s="60" t="s">
        <v>71</v>
      </c>
      <c r="D2684" s="61">
        <v>1.2370000000000001</v>
      </c>
      <c r="E2684" s="62"/>
      <c r="F2684" s="63"/>
      <c r="G2684" s="62"/>
      <c r="H2684" s="63"/>
      <c r="I2684" s="62"/>
      <c r="J2684" s="63"/>
      <c r="K2684" s="62"/>
      <c r="L2684" s="63"/>
      <c r="M2684" s="60" t="s">
        <v>1832</v>
      </c>
      <c r="N2684" s="54" t="s">
        <v>8302</v>
      </c>
      <c r="O2684" s="54" t="s">
        <v>8936</v>
      </c>
      <c r="P2684" s="54" t="s">
        <v>55</v>
      </c>
      <c r="Q2684" s="54" t="s">
        <v>56</v>
      </c>
      <c r="R2684" s="54" t="s">
        <v>56</v>
      </c>
      <c r="AV2684" s="54" t="s">
        <v>47</v>
      </c>
      <c r="AW2684" s="54" t="s">
        <v>10772</v>
      </c>
      <c r="AX2684" s="54" t="s">
        <v>47</v>
      </c>
      <c r="AY2684" s="54" t="s">
        <v>47</v>
      </c>
      <c r="AZ2684" s="54" t="s">
        <v>47</v>
      </c>
    </row>
    <row r="2685" spans="1:52" ht="30" customHeight="1">
      <c r="A2685" s="60" t="s">
        <v>1835</v>
      </c>
      <c r="B2685" s="60" t="s">
        <v>1836</v>
      </c>
      <c r="C2685" s="60" t="s">
        <v>71</v>
      </c>
      <c r="D2685" s="61">
        <v>1.2370000000000001</v>
      </c>
      <c r="E2685" s="62"/>
      <c r="F2685" s="63"/>
      <c r="G2685" s="62"/>
      <c r="H2685" s="63"/>
      <c r="I2685" s="62"/>
      <c r="J2685" s="63"/>
      <c r="K2685" s="62"/>
      <c r="L2685" s="63"/>
      <c r="M2685" s="60" t="s">
        <v>1837</v>
      </c>
      <c r="N2685" s="54" t="s">
        <v>8302</v>
      </c>
      <c r="O2685" s="54" t="s">
        <v>8935</v>
      </c>
      <c r="P2685" s="54" t="s">
        <v>55</v>
      </c>
      <c r="Q2685" s="54" t="s">
        <v>56</v>
      </c>
      <c r="R2685" s="54" t="s">
        <v>56</v>
      </c>
      <c r="AV2685" s="54" t="s">
        <v>47</v>
      </c>
      <c r="AW2685" s="54" t="s">
        <v>10773</v>
      </c>
      <c r="AX2685" s="54" t="s">
        <v>47</v>
      </c>
      <c r="AY2685" s="54" t="s">
        <v>47</v>
      </c>
      <c r="AZ2685" s="54" t="s">
        <v>47</v>
      </c>
    </row>
    <row r="2686" spans="1:52" ht="30" customHeight="1">
      <c r="A2686" s="60" t="s">
        <v>2444</v>
      </c>
      <c r="B2686" s="60" t="s">
        <v>2445</v>
      </c>
      <c r="C2686" s="60" t="s">
        <v>71</v>
      </c>
      <c r="D2686" s="61">
        <v>0.54</v>
      </c>
      <c r="E2686" s="62"/>
      <c r="F2686" s="63"/>
      <c r="G2686" s="62"/>
      <c r="H2686" s="63"/>
      <c r="I2686" s="62"/>
      <c r="J2686" s="63"/>
      <c r="K2686" s="62"/>
      <c r="L2686" s="63"/>
      <c r="M2686" s="60" t="s">
        <v>2446</v>
      </c>
      <c r="N2686" s="54" t="s">
        <v>8302</v>
      </c>
      <c r="O2686" s="54" t="s">
        <v>8938</v>
      </c>
      <c r="P2686" s="54" t="s">
        <v>55</v>
      </c>
      <c r="Q2686" s="54" t="s">
        <v>56</v>
      </c>
      <c r="R2686" s="54" t="s">
        <v>56</v>
      </c>
      <c r="AV2686" s="54" t="s">
        <v>47</v>
      </c>
      <c r="AW2686" s="54" t="s">
        <v>10774</v>
      </c>
      <c r="AX2686" s="54" t="s">
        <v>47</v>
      </c>
      <c r="AY2686" s="54" t="s">
        <v>47</v>
      </c>
      <c r="AZ2686" s="54" t="s">
        <v>47</v>
      </c>
    </row>
    <row r="2687" spans="1:52" ht="30" customHeight="1">
      <c r="A2687" s="60" t="s">
        <v>1058</v>
      </c>
      <c r="B2687" s="60" t="s">
        <v>1059</v>
      </c>
      <c r="C2687" s="60" t="s">
        <v>1410</v>
      </c>
      <c r="D2687" s="61">
        <v>-0.41699999999999998</v>
      </c>
      <c r="E2687" s="62"/>
      <c r="F2687" s="63"/>
      <c r="G2687" s="62"/>
      <c r="H2687" s="63"/>
      <c r="I2687" s="62"/>
      <c r="J2687" s="63"/>
      <c r="K2687" s="62"/>
      <c r="L2687" s="63"/>
      <c r="M2687" s="60" t="s">
        <v>1735</v>
      </c>
      <c r="N2687" s="54" t="s">
        <v>8302</v>
      </c>
      <c r="O2687" s="54" t="s">
        <v>9567</v>
      </c>
      <c r="P2687" s="54" t="s">
        <v>56</v>
      </c>
      <c r="Q2687" s="54" t="s">
        <v>56</v>
      </c>
      <c r="R2687" s="54" t="s">
        <v>55</v>
      </c>
      <c r="AV2687" s="54" t="s">
        <v>47</v>
      </c>
      <c r="AW2687" s="54" t="s">
        <v>10775</v>
      </c>
      <c r="AX2687" s="54" t="s">
        <v>47</v>
      </c>
      <c r="AY2687" s="54" t="s">
        <v>47</v>
      </c>
      <c r="AZ2687" s="54" t="s">
        <v>47</v>
      </c>
    </row>
    <row r="2688" spans="1:52" ht="30" customHeight="1">
      <c r="A2688" s="60" t="s">
        <v>1267</v>
      </c>
      <c r="B2688" s="60" t="s">
        <v>47</v>
      </c>
      <c r="C2688" s="60" t="s">
        <v>47</v>
      </c>
      <c r="D2688" s="61"/>
      <c r="E2688" s="62"/>
      <c r="F2688" s="63"/>
      <c r="G2688" s="62"/>
      <c r="H2688" s="63"/>
      <c r="I2688" s="62"/>
      <c r="J2688" s="63"/>
      <c r="K2688" s="62"/>
      <c r="L2688" s="63"/>
      <c r="M2688" s="60" t="s">
        <v>47</v>
      </c>
      <c r="N2688" s="54" t="s">
        <v>78</v>
      </c>
      <c r="O2688" s="54" t="s">
        <v>78</v>
      </c>
      <c r="P2688" s="54" t="s">
        <v>47</v>
      </c>
      <c r="Q2688" s="54" t="s">
        <v>47</v>
      </c>
      <c r="R2688" s="54" t="s">
        <v>47</v>
      </c>
      <c r="AV2688" s="54" t="s">
        <v>47</v>
      </c>
      <c r="AW2688" s="54" t="s">
        <v>47</v>
      </c>
      <c r="AX2688" s="54" t="s">
        <v>47</v>
      </c>
      <c r="AY2688" s="54" t="s">
        <v>47</v>
      </c>
      <c r="AZ2688" s="54" t="s">
        <v>47</v>
      </c>
    </row>
    <row r="2689" spans="1:52" ht="30" customHeight="1">
      <c r="A2689" s="61"/>
      <c r="B2689" s="61"/>
      <c r="C2689" s="61"/>
      <c r="D2689" s="61"/>
      <c r="E2689" s="62"/>
      <c r="F2689" s="63"/>
      <c r="G2689" s="62"/>
      <c r="H2689" s="63"/>
      <c r="I2689" s="62"/>
      <c r="J2689" s="63"/>
      <c r="K2689" s="62"/>
      <c r="L2689" s="63"/>
      <c r="M2689" s="61"/>
    </row>
    <row r="2690" spans="1:52" ht="30" customHeight="1">
      <c r="A2690" s="55" t="s">
        <v>2722</v>
      </c>
      <c r="B2690" s="56"/>
      <c r="C2690" s="56"/>
      <c r="D2690" s="56"/>
      <c r="E2690" s="57"/>
      <c r="F2690" s="58"/>
      <c r="G2690" s="57"/>
      <c r="H2690" s="58"/>
      <c r="I2690" s="57"/>
      <c r="J2690" s="58"/>
      <c r="K2690" s="57"/>
      <c r="L2690" s="58"/>
      <c r="M2690" s="59"/>
      <c r="N2690" s="54" t="s">
        <v>8978</v>
      </c>
    </row>
    <row r="2691" spans="1:52" ht="30" customHeight="1">
      <c r="A2691" s="60" t="s">
        <v>2726</v>
      </c>
      <c r="B2691" s="60" t="s">
        <v>2727</v>
      </c>
      <c r="C2691" s="60" t="s">
        <v>1410</v>
      </c>
      <c r="D2691" s="61">
        <v>12.089</v>
      </c>
      <c r="E2691" s="62"/>
      <c r="F2691" s="63"/>
      <c r="G2691" s="62"/>
      <c r="H2691" s="63"/>
      <c r="I2691" s="62"/>
      <c r="J2691" s="63"/>
      <c r="K2691" s="62"/>
      <c r="L2691" s="63"/>
      <c r="M2691" s="60" t="s">
        <v>2728</v>
      </c>
      <c r="N2691" s="54" t="s">
        <v>8978</v>
      </c>
      <c r="O2691" s="54" t="s">
        <v>10776</v>
      </c>
      <c r="P2691" s="54" t="s">
        <v>56</v>
      </c>
      <c r="Q2691" s="54" t="s">
        <v>56</v>
      </c>
      <c r="R2691" s="54" t="s">
        <v>55</v>
      </c>
      <c r="AV2691" s="54" t="s">
        <v>47</v>
      </c>
      <c r="AW2691" s="54" t="s">
        <v>10777</v>
      </c>
      <c r="AX2691" s="54" t="s">
        <v>47</v>
      </c>
      <c r="AY2691" s="54" t="s">
        <v>47</v>
      </c>
      <c r="AZ2691" s="54" t="s">
        <v>47</v>
      </c>
    </row>
    <row r="2692" spans="1:52" ht="30" customHeight="1">
      <c r="A2692" s="60" t="s">
        <v>1827</v>
      </c>
      <c r="B2692" s="60" t="s">
        <v>1828</v>
      </c>
      <c r="C2692" s="60" t="s">
        <v>1410</v>
      </c>
      <c r="D2692" s="61">
        <v>10.99</v>
      </c>
      <c r="E2692" s="62"/>
      <c r="F2692" s="63"/>
      <c r="G2692" s="62"/>
      <c r="H2692" s="63"/>
      <c r="I2692" s="62"/>
      <c r="J2692" s="63"/>
      <c r="K2692" s="62"/>
      <c r="L2692" s="63"/>
      <c r="M2692" s="60" t="s">
        <v>1829</v>
      </c>
      <c r="N2692" s="54" t="s">
        <v>8978</v>
      </c>
      <c r="O2692" s="54" t="s">
        <v>8910</v>
      </c>
      <c r="P2692" s="54" t="s">
        <v>55</v>
      </c>
      <c r="Q2692" s="54" t="s">
        <v>56</v>
      </c>
      <c r="R2692" s="54" t="s">
        <v>56</v>
      </c>
      <c r="AV2692" s="54" t="s">
        <v>47</v>
      </c>
      <c r="AW2692" s="54" t="s">
        <v>10778</v>
      </c>
      <c r="AX2692" s="54" t="s">
        <v>47</v>
      </c>
      <c r="AY2692" s="54" t="s">
        <v>47</v>
      </c>
      <c r="AZ2692" s="54" t="s">
        <v>47</v>
      </c>
    </row>
    <row r="2693" spans="1:52" ht="30" customHeight="1">
      <c r="A2693" s="60" t="s">
        <v>1058</v>
      </c>
      <c r="B2693" s="60" t="s">
        <v>1059</v>
      </c>
      <c r="C2693" s="60" t="s">
        <v>1410</v>
      </c>
      <c r="D2693" s="61">
        <v>-0.76929999999999998</v>
      </c>
      <c r="E2693" s="62"/>
      <c r="F2693" s="63"/>
      <c r="G2693" s="62"/>
      <c r="H2693" s="63"/>
      <c r="I2693" s="62"/>
      <c r="J2693" s="63"/>
      <c r="K2693" s="62"/>
      <c r="L2693" s="63"/>
      <c r="M2693" s="60" t="s">
        <v>1735</v>
      </c>
      <c r="N2693" s="54" t="s">
        <v>8978</v>
      </c>
      <c r="O2693" s="54" t="s">
        <v>9567</v>
      </c>
      <c r="P2693" s="54" t="s">
        <v>56</v>
      </c>
      <c r="Q2693" s="54" t="s">
        <v>56</v>
      </c>
      <c r="R2693" s="54" t="s">
        <v>55</v>
      </c>
      <c r="AV2693" s="54" t="s">
        <v>47</v>
      </c>
      <c r="AW2693" s="54" t="s">
        <v>10779</v>
      </c>
      <c r="AX2693" s="54" t="s">
        <v>47</v>
      </c>
      <c r="AY2693" s="54" t="s">
        <v>47</v>
      </c>
      <c r="AZ2693" s="54" t="s">
        <v>47</v>
      </c>
    </row>
    <row r="2694" spans="1:52" ht="30" customHeight="1">
      <c r="A2694" s="60" t="s">
        <v>1835</v>
      </c>
      <c r="B2694" s="60" t="s">
        <v>1836</v>
      </c>
      <c r="C2694" s="60" t="s">
        <v>71</v>
      </c>
      <c r="D2694" s="61">
        <v>2</v>
      </c>
      <c r="E2694" s="62"/>
      <c r="F2694" s="63"/>
      <c r="G2694" s="62"/>
      <c r="H2694" s="63"/>
      <c r="I2694" s="62"/>
      <c r="J2694" s="63"/>
      <c r="K2694" s="62"/>
      <c r="L2694" s="63"/>
      <c r="M2694" s="60" t="s">
        <v>1837</v>
      </c>
      <c r="N2694" s="54" t="s">
        <v>8978</v>
      </c>
      <c r="O2694" s="54" t="s">
        <v>8935</v>
      </c>
      <c r="P2694" s="54" t="s">
        <v>55</v>
      </c>
      <c r="Q2694" s="54" t="s">
        <v>56</v>
      </c>
      <c r="R2694" s="54" t="s">
        <v>56</v>
      </c>
      <c r="AV2694" s="54" t="s">
        <v>47</v>
      </c>
      <c r="AW2694" s="54" t="s">
        <v>10780</v>
      </c>
      <c r="AX2694" s="54" t="s">
        <v>47</v>
      </c>
      <c r="AY2694" s="54" t="s">
        <v>47</v>
      </c>
      <c r="AZ2694" s="54" t="s">
        <v>47</v>
      </c>
    </row>
    <row r="2695" spans="1:52" ht="30" customHeight="1">
      <c r="A2695" s="60" t="s">
        <v>1830</v>
      </c>
      <c r="B2695" s="60" t="s">
        <v>1831</v>
      </c>
      <c r="C2695" s="60" t="s">
        <v>71</v>
      </c>
      <c r="D2695" s="61">
        <v>2</v>
      </c>
      <c r="E2695" s="62"/>
      <c r="F2695" s="63"/>
      <c r="G2695" s="62"/>
      <c r="H2695" s="63"/>
      <c r="I2695" s="62"/>
      <c r="J2695" s="63"/>
      <c r="K2695" s="62"/>
      <c r="L2695" s="63"/>
      <c r="M2695" s="60" t="s">
        <v>1832</v>
      </c>
      <c r="N2695" s="54" t="s">
        <v>8978</v>
      </c>
      <c r="O2695" s="54" t="s">
        <v>8936</v>
      </c>
      <c r="P2695" s="54" t="s">
        <v>55</v>
      </c>
      <c r="Q2695" s="54" t="s">
        <v>56</v>
      </c>
      <c r="R2695" s="54" t="s">
        <v>56</v>
      </c>
      <c r="AV2695" s="54" t="s">
        <v>47</v>
      </c>
      <c r="AW2695" s="54" t="s">
        <v>10781</v>
      </c>
      <c r="AX2695" s="54" t="s">
        <v>47</v>
      </c>
      <c r="AY2695" s="54" t="s">
        <v>47</v>
      </c>
      <c r="AZ2695" s="54" t="s">
        <v>47</v>
      </c>
    </row>
    <row r="2696" spans="1:52" ht="30" customHeight="1">
      <c r="A2696" s="60" t="s">
        <v>1267</v>
      </c>
      <c r="B2696" s="60" t="s">
        <v>47</v>
      </c>
      <c r="C2696" s="60" t="s">
        <v>47</v>
      </c>
      <c r="D2696" s="61"/>
      <c r="E2696" s="62"/>
      <c r="F2696" s="63"/>
      <c r="G2696" s="62"/>
      <c r="H2696" s="63"/>
      <c r="I2696" s="62"/>
      <c r="J2696" s="63"/>
      <c r="K2696" s="62"/>
      <c r="L2696" s="63"/>
      <c r="M2696" s="60" t="s">
        <v>47</v>
      </c>
      <c r="N2696" s="54" t="s">
        <v>78</v>
      </c>
      <c r="O2696" s="54" t="s">
        <v>78</v>
      </c>
      <c r="P2696" s="54" t="s">
        <v>47</v>
      </c>
      <c r="Q2696" s="54" t="s">
        <v>47</v>
      </c>
      <c r="R2696" s="54" t="s">
        <v>47</v>
      </c>
      <c r="AV2696" s="54" t="s">
        <v>47</v>
      </c>
      <c r="AW2696" s="54" t="s">
        <v>47</v>
      </c>
      <c r="AX2696" s="54" t="s">
        <v>47</v>
      </c>
      <c r="AY2696" s="54" t="s">
        <v>47</v>
      </c>
      <c r="AZ2696" s="54" t="s">
        <v>47</v>
      </c>
    </row>
    <row r="2697" spans="1:52" ht="30" customHeight="1">
      <c r="A2697" s="61"/>
      <c r="B2697" s="61"/>
      <c r="C2697" s="61"/>
      <c r="D2697" s="61"/>
      <c r="E2697" s="62"/>
      <c r="F2697" s="63"/>
      <c r="G2697" s="62"/>
      <c r="H2697" s="63"/>
      <c r="I2697" s="62"/>
      <c r="J2697" s="63"/>
      <c r="K2697" s="62"/>
      <c r="L2697" s="63"/>
      <c r="M2697" s="61"/>
    </row>
    <row r="2698" spans="1:52" ht="30" customHeight="1">
      <c r="A2698" s="55" t="s">
        <v>2729</v>
      </c>
      <c r="B2698" s="56"/>
      <c r="C2698" s="56"/>
      <c r="D2698" s="56"/>
      <c r="E2698" s="57"/>
      <c r="F2698" s="58"/>
      <c r="G2698" s="57"/>
      <c r="H2698" s="58"/>
      <c r="I2698" s="57"/>
      <c r="J2698" s="58"/>
      <c r="K2698" s="57"/>
      <c r="L2698" s="58"/>
      <c r="M2698" s="59"/>
      <c r="N2698" s="54" t="s">
        <v>8979</v>
      </c>
    </row>
    <row r="2699" spans="1:52" ht="30" customHeight="1">
      <c r="A2699" s="60" t="s">
        <v>2100</v>
      </c>
      <c r="B2699" s="60" t="s">
        <v>2206</v>
      </c>
      <c r="C2699" s="60" t="s">
        <v>1410</v>
      </c>
      <c r="D2699" s="61">
        <v>13.0845</v>
      </c>
      <c r="E2699" s="62"/>
      <c r="F2699" s="63"/>
      <c r="G2699" s="62"/>
      <c r="H2699" s="63"/>
      <c r="I2699" s="62"/>
      <c r="J2699" s="63"/>
      <c r="K2699" s="62"/>
      <c r="L2699" s="63"/>
      <c r="M2699" s="60" t="s">
        <v>2207</v>
      </c>
      <c r="N2699" s="54" t="s">
        <v>8979</v>
      </c>
      <c r="O2699" s="54" t="s">
        <v>10255</v>
      </c>
      <c r="P2699" s="54" t="s">
        <v>56</v>
      </c>
      <c r="Q2699" s="54" t="s">
        <v>56</v>
      </c>
      <c r="R2699" s="54" t="s">
        <v>55</v>
      </c>
      <c r="AV2699" s="54" t="s">
        <v>47</v>
      </c>
      <c r="AW2699" s="54" t="s">
        <v>10782</v>
      </c>
      <c r="AX2699" s="54" t="s">
        <v>47</v>
      </c>
      <c r="AY2699" s="54" t="s">
        <v>47</v>
      </c>
      <c r="AZ2699" s="54" t="s">
        <v>47</v>
      </c>
    </row>
    <row r="2700" spans="1:52" ht="30" customHeight="1">
      <c r="A2700" s="60" t="s">
        <v>1827</v>
      </c>
      <c r="B2700" s="60" t="s">
        <v>2071</v>
      </c>
      <c r="C2700" s="60" t="s">
        <v>1410</v>
      </c>
      <c r="D2700" s="61">
        <v>11.895</v>
      </c>
      <c r="E2700" s="62"/>
      <c r="F2700" s="63"/>
      <c r="G2700" s="62"/>
      <c r="H2700" s="63"/>
      <c r="I2700" s="62"/>
      <c r="J2700" s="63"/>
      <c r="K2700" s="62"/>
      <c r="L2700" s="63"/>
      <c r="M2700" s="60" t="s">
        <v>2072</v>
      </c>
      <c r="N2700" s="54" t="s">
        <v>8979</v>
      </c>
      <c r="O2700" s="54" t="s">
        <v>8911</v>
      </c>
      <c r="P2700" s="54" t="s">
        <v>55</v>
      </c>
      <c r="Q2700" s="54" t="s">
        <v>56</v>
      </c>
      <c r="R2700" s="54" t="s">
        <v>56</v>
      </c>
      <c r="AV2700" s="54" t="s">
        <v>47</v>
      </c>
      <c r="AW2700" s="54" t="s">
        <v>10783</v>
      </c>
      <c r="AX2700" s="54" t="s">
        <v>47</v>
      </c>
      <c r="AY2700" s="54" t="s">
        <v>47</v>
      </c>
      <c r="AZ2700" s="54" t="s">
        <v>47</v>
      </c>
    </row>
    <row r="2701" spans="1:52" ht="30" customHeight="1">
      <c r="A2701" s="60" t="s">
        <v>1058</v>
      </c>
      <c r="B2701" s="60" t="s">
        <v>2073</v>
      </c>
      <c r="C2701" s="60" t="s">
        <v>1410</v>
      </c>
      <c r="D2701" s="61">
        <v>-0.83260000000000001</v>
      </c>
      <c r="E2701" s="62"/>
      <c r="F2701" s="63"/>
      <c r="G2701" s="62"/>
      <c r="H2701" s="63"/>
      <c r="I2701" s="62"/>
      <c r="J2701" s="63"/>
      <c r="K2701" s="62"/>
      <c r="L2701" s="63"/>
      <c r="M2701" s="60" t="s">
        <v>2074</v>
      </c>
      <c r="N2701" s="54" t="s">
        <v>8979</v>
      </c>
      <c r="O2701" s="54" t="s">
        <v>9985</v>
      </c>
      <c r="P2701" s="54" t="s">
        <v>56</v>
      </c>
      <c r="Q2701" s="54" t="s">
        <v>56</v>
      </c>
      <c r="R2701" s="54" t="s">
        <v>55</v>
      </c>
      <c r="AV2701" s="54" t="s">
        <v>47</v>
      </c>
      <c r="AW2701" s="54" t="s">
        <v>10784</v>
      </c>
      <c r="AX2701" s="54" t="s">
        <v>47</v>
      </c>
      <c r="AY2701" s="54" t="s">
        <v>47</v>
      </c>
      <c r="AZ2701" s="54" t="s">
        <v>47</v>
      </c>
    </row>
    <row r="2702" spans="1:52" ht="30" customHeight="1">
      <c r="A2702" s="60" t="s">
        <v>1267</v>
      </c>
      <c r="B2702" s="60" t="s">
        <v>47</v>
      </c>
      <c r="C2702" s="60" t="s">
        <v>47</v>
      </c>
      <c r="D2702" s="61"/>
      <c r="E2702" s="62"/>
      <c r="F2702" s="63"/>
      <c r="G2702" s="62"/>
      <c r="H2702" s="63"/>
      <c r="I2702" s="62"/>
      <c r="J2702" s="63"/>
      <c r="K2702" s="62"/>
      <c r="L2702" s="63"/>
      <c r="M2702" s="60" t="s">
        <v>47</v>
      </c>
      <c r="N2702" s="54" t="s">
        <v>78</v>
      </c>
      <c r="O2702" s="54" t="s">
        <v>78</v>
      </c>
      <c r="P2702" s="54" t="s">
        <v>47</v>
      </c>
      <c r="Q2702" s="54" t="s">
        <v>47</v>
      </c>
      <c r="R2702" s="54" t="s">
        <v>47</v>
      </c>
      <c r="AV2702" s="54" t="s">
        <v>47</v>
      </c>
      <c r="AW2702" s="54" t="s">
        <v>47</v>
      </c>
      <c r="AX2702" s="54" t="s">
        <v>47</v>
      </c>
      <c r="AY2702" s="54" t="s">
        <v>47</v>
      </c>
      <c r="AZ2702" s="54" t="s">
        <v>47</v>
      </c>
    </row>
    <row r="2703" spans="1:52" ht="30" customHeight="1">
      <c r="A2703" s="61"/>
      <c r="B2703" s="61"/>
      <c r="C2703" s="61"/>
      <c r="D2703" s="61"/>
      <c r="E2703" s="62"/>
      <c r="F2703" s="63"/>
      <c r="G2703" s="62"/>
      <c r="H2703" s="63"/>
      <c r="I2703" s="62"/>
      <c r="J2703" s="63"/>
      <c r="K2703" s="62"/>
      <c r="L2703" s="63"/>
      <c r="M2703" s="61"/>
    </row>
    <row r="2704" spans="1:52" ht="30" customHeight="1">
      <c r="A2704" s="55" t="s">
        <v>2730</v>
      </c>
      <c r="B2704" s="56"/>
      <c r="C2704" s="56"/>
      <c r="D2704" s="56"/>
      <c r="E2704" s="57"/>
      <c r="F2704" s="58"/>
      <c r="G2704" s="57"/>
      <c r="H2704" s="58"/>
      <c r="I2704" s="57"/>
      <c r="J2704" s="58"/>
      <c r="K2704" s="57"/>
      <c r="L2704" s="58"/>
      <c r="M2704" s="59"/>
      <c r="N2704" s="54" t="s">
        <v>8980</v>
      </c>
    </row>
    <row r="2705" spans="1:52" ht="30" customHeight="1">
      <c r="A2705" s="60" t="s">
        <v>2100</v>
      </c>
      <c r="B2705" s="60" t="s">
        <v>2731</v>
      </c>
      <c r="C2705" s="60" t="s">
        <v>1410</v>
      </c>
      <c r="D2705" s="61">
        <v>34.892000000000003</v>
      </c>
      <c r="E2705" s="62"/>
      <c r="F2705" s="63"/>
      <c r="G2705" s="62"/>
      <c r="H2705" s="63"/>
      <c r="I2705" s="62"/>
      <c r="J2705" s="63"/>
      <c r="K2705" s="62"/>
      <c r="L2705" s="63"/>
      <c r="M2705" s="60" t="s">
        <v>2732</v>
      </c>
      <c r="N2705" s="54" t="s">
        <v>8980</v>
      </c>
      <c r="O2705" s="54" t="s">
        <v>10785</v>
      </c>
      <c r="P2705" s="54" t="s">
        <v>56</v>
      </c>
      <c r="Q2705" s="54" t="s">
        <v>56</v>
      </c>
      <c r="R2705" s="54" t="s">
        <v>55</v>
      </c>
      <c r="AV2705" s="54" t="s">
        <v>47</v>
      </c>
      <c r="AW2705" s="54" t="s">
        <v>10786</v>
      </c>
      <c r="AX2705" s="54" t="s">
        <v>47</v>
      </c>
      <c r="AY2705" s="54" t="s">
        <v>47</v>
      </c>
      <c r="AZ2705" s="54" t="s">
        <v>47</v>
      </c>
    </row>
    <row r="2706" spans="1:52" ht="30" customHeight="1">
      <c r="A2706" s="60" t="s">
        <v>1827</v>
      </c>
      <c r="B2706" s="60" t="s">
        <v>2071</v>
      </c>
      <c r="C2706" s="60" t="s">
        <v>1410</v>
      </c>
      <c r="D2706" s="61">
        <v>31.72</v>
      </c>
      <c r="E2706" s="62"/>
      <c r="F2706" s="63"/>
      <c r="G2706" s="62"/>
      <c r="H2706" s="63"/>
      <c r="I2706" s="62"/>
      <c r="J2706" s="63"/>
      <c r="K2706" s="62"/>
      <c r="L2706" s="63"/>
      <c r="M2706" s="60" t="s">
        <v>2072</v>
      </c>
      <c r="N2706" s="54" t="s">
        <v>8980</v>
      </c>
      <c r="O2706" s="54" t="s">
        <v>8911</v>
      </c>
      <c r="P2706" s="54" t="s">
        <v>55</v>
      </c>
      <c r="Q2706" s="54" t="s">
        <v>56</v>
      </c>
      <c r="R2706" s="54" t="s">
        <v>56</v>
      </c>
      <c r="AV2706" s="54" t="s">
        <v>47</v>
      </c>
      <c r="AW2706" s="54" t="s">
        <v>10787</v>
      </c>
      <c r="AX2706" s="54" t="s">
        <v>47</v>
      </c>
      <c r="AY2706" s="54" t="s">
        <v>47</v>
      </c>
      <c r="AZ2706" s="54" t="s">
        <v>47</v>
      </c>
    </row>
    <row r="2707" spans="1:52" ht="30" customHeight="1">
      <c r="A2707" s="60" t="s">
        <v>1058</v>
      </c>
      <c r="B2707" s="60" t="s">
        <v>2073</v>
      </c>
      <c r="C2707" s="60" t="s">
        <v>1410</v>
      </c>
      <c r="D2707" s="61">
        <v>-2.2204000000000002</v>
      </c>
      <c r="E2707" s="62"/>
      <c r="F2707" s="63"/>
      <c r="G2707" s="62"/>
      <c r="H2707" s="63"/>
      <c r="I2707" s="62"/>
      <c r="J2707" s="63"/>
      <c r="K2707" s="62"/>
      <c r="L2707" s="63"/>
      <c r="M2707" s="60" t="s">
        <v>2074</v>
      </c>
      <c r="N2707" s="54" t="s">
        <v>8980</v>
      </c>
      <c r="O2707" s="54" t="s">
        <v>9985</v>
      </c>
      <c r="P2707" s="54" t="s">
        <v>56</v>
      </c>
      <c r="Q2707" s="54" t="s">
        <v>56</v>
      </c>
      <c r="R2707" s="54" t="s">
        <v>55</v>
      </c>
      <c r="AV2707" s="54" t="s">
        <v>47</v>
      </c>
      <c r="AW2707" s="54" t="s">
        <v>10788</v>
      </c>
      <c r="AX2707" s="54" t="s">
        <v>47</v>
      </c>
      <c r="AY2707" s="54" t="s">
        <v>47</v>
      </c>
      <c r="AZ2707" s="54" t="s">
        <v>47</v>
      </c>
    </row>
    <row r="2708" spans="1:52" ht="30" customHeight="1">
      <c r="A2708" s="60" t="s">
        <v>1267</v>
      </c>
      <c r="B2708" s="60" t="s">
        <v>47</v>
      </c>
      <c r="C2708" s="60" t="s">
        <v>47</v>
      </c>
      <c r="D2708" s="61"/>
      <c r="E2708" s="62"/>
      <c r="F2708" s="63"/>
      <c r="G2708" s="62"/>
      <c r="H2708" s="63"/>
      <c r="I2708" s="62"/>
      <c r="J2708" s="63"/>
      <c r="K2708" s="62"/>
      <c r="L2708" s="63"/>
      <c r="M2708" s="60" t="s">
        <v>47</v>
      </c>
      <c r="N2708" s="54" t="s">
        <v>78</v>
      </c>
      <c r="O2708" s="54" t="s">
        <v>78</v>
      </c>
      <c r="P2708" s="54" t="s">
        <v>47</v>
      </c>
      <c r="Q2708" s="54" t="s">
        <v>47</v>
      </c>
      <c r="R2708" s="54" t="s">
        <v>47</v>
      </c>
      <c r="AV2708" s="54" t="s">
        <v>47</v>
      </c>
      <c r="AW2708" s="54" t="s">
        <v>47</v>
      </c>
      <c r="AX2708" s="54" t="s">
        <v>47</v>
      </c>
      <c r="AY2708" s="54" t="s">
        <v>47</v>
      </c>
      <c r="AZ2708" s="54" t="s">
        <v>47</v>
      </c>
    </row>
    <row r="2709" spans="1:52" ht="30" customHeight="1">
      <c r="A2709" s="61"/>
      <c r="B2709" s="61"/>
      <c r="C2709" s="61"/>
      <c r="D2709" s="61"/>
      <c r="E2709" s="62"/>
      <c r="F2709" s="63"/>
      <c r="G2709" s="62"/>
      <c r="H2709" s="63"/>
      <c r="I2709" s="62"/>
      <c r="J2709" s="63"/>
      <c r="K2709" s="62"/>
      <c r="L2709" s="63"/>
      <c r="M2709" s="61"/>
    </row>
    <row r="2710" spans="1:52" ht="30" customHeight="1">
      <c r="A2710" s="55" t="s">
        <v>2733</v>
      </c>
      <c r="B2710" s="56"/>
      <c r="C2710" s="56"/>
      <c r="D2710" s="56"/>
      <c r="E2710" s="57"/>
      <c r="F2710" s="58"/>
      <c r="G2710" s="57"/>
      <c r="H2710" s="58"/>
      <c r="I2710" s="57"/>
      <c r="J2710" s="58"/>
      <c r="K2710" s="57"/>
      <c r="L2710" s="58"/>
      <c r="M2710" s="59"/>
      <c r="N2710" s="54" t="s">
        <v>8981</v>
      </c>
    </row>
    <row r="2711" spans="1:52" ht="30" customHeight="1">
      <c r="A2711" s="60" t="s">
        <v>2734</v>
      </c>
      <c r="B2711" s="60" t="s">
        <v>2735</v>
      </c>
      <c r="C2711" s="60" t="s">
        <v>53</v>
      </c>
      <c r="D2711" s="61">
        <v>1.05</v>
      </c>
      <c r="E2711" s="62"/>
      <c r="F2711" s="63"/>
      <c r="G2711" s="62"/>
      <c r="H2711" s="63"/>
      <c r="I2711" s="62"/>
      <c r="J2711" s="63"/>
      <c r="K2711" s="62"/>
      <c r="L2711" s="63"/>
      <c r="M2711" s="60" t="s">
        <v>2736</v>
      </c>
      <c r="N2711" s="54" t="s">
        <v>8981</v>
      </c>
      <c r="O2711" s="54" t="s">
        <v>10789</v>
      </c>
      <c r="P2711" s="54" t="s">
        <v>56</v>
      </c>
      <c r="Q2711" s="54" t="s">
        <v>56</v>
      </c>
      <c r="R2711" s="54" t="s">
        <v>55</v>
      </c>
      <c r="AV2711" s="54" t="s">
        <v>47</v>
      </c>
      <c r="AW2711" s="54" t="s">
        <v>10790</v>
      </c>
      <c r="AX2711" s="54" t="s">
        <v>47</v>
      </c>
      <c r="AY2711" s="54" t="s">
        <v>47</v>
      </c>
      <c r="AZ2711" s="54" t="s">
        <v>47</v>
      </c>
    </row>
    <row r="2712" spans="1:52" ht="30" customHeight="1">
      <c r="A2712" s="60" t="s">
        <v>1827</v>
      </c>
      <c r="B2712" s="60" t="s">
        <v>1828</v>
      </c>
      <c r="C2712" s="60" t="s">
        <v>1410</v>
      </c>
      <c r="D2712" s="61">
        <v>3.34</v>
      </c>
      <c r="E2712" s="62"/>
      <c r="F2712" s="63"/>
      <c r="G2712" s="62"/>
      <c r="H2712" s="63"/>
      <c r="I2712" s="62"/>
      <c r="J2712" s="63"/>
      <c r="K2712" s="62"/>
      <c r="L2712" s="63"/>
      <c r="M2712" s="60" t="s">
        <v>1829</v>
      </c>
      <c r="N2712" s="54" t="s">
        <v>8981</v>
      </c>
      <c r="O2712" s="54" t="s">
        <v>8910</v>
      </c>
      <c r="P2712" s="54" t="s">
        <v>55</v>
      </c>
      <c r="Q2712" s="54" t="s">
        <v>56</v>
      </c>
      <c r="R2712" s="54" t="s">
        <v>56</v>
      </c>
      <c r="AV2712" s="54" t="s">
        <v>47</v>
      </c>
      <c r="AW2712" s="54" t="s">
        <v>10791</v>
      </c>
      <c r="AX2712" s="54" t="s">
        <v>47</v>
      </c>
      <c r="AY2712" s="54" t="s">
        <v>47</v>
      </c>
      <c r="AZ2712" s="54" t="s">
        <v>47</v>
      </c>
    </row>
    <row r="2713" spans="1:52" ht="30" customHeight="1">
      <c r="A2713" s="60" t="s">
        <v>1058</v>
      </c>
      <c r="B2713" s="60" t="s">
        <v>1059</v>
      </c>
      <c r="C2713" s="60" t="s">
        <v>1410</v>
      </c>
      <c r="D2713" s="61">
        <v>-0.1169</v>
      </c>
      <c r="E2713" s="62"/>
      <c r="F2713" s="63"/>
      <c r="G2713" s="62"/>
      <c r="H2713" s="63"/>
      <c r="I2713" s="62"/>
      <c r="J2713" s="63"/>
      <c r="K2713" s="62"/>
      <c r="L2713" s="63"/>
      <c r="M2713" s="60" t="s">
        <v>1735</v>
      </c>
      <c r="N2713" s="54" t="s">
        <v>8981</v>
      </c>
      <c r="O2713" s="54" t="s">
        <v>9567</v>
      </c>
      <c r="P2713" s="54" t="s">
        <v>56</v>
      </c>
      <c r="Q2713" s="54" t="s">
        <v>56</v>
      </c>
      <c r="R2713" s="54" t="s">
        <v>55</v>
      </c>
      <c r="AV2713" s="54" t="s">
        <v>47</v>
      </c>
      <c r="AW2713" s="54" t="s">
        <v>10792</v>
      </c>
      <c r="AX2713" s="54" t="s">
        <v>47</v>
      </c>
      <c r="AY2713" s="54" t="s">
        <v>47</v>
      </c>
      <c r="AZ2713" s="54" t="s">
        <v>47</v>
      </c>
    </row>
    <row r="2714" spans="1:52" ht="30" customHeight="1">
      <c r="A2714" s="60" t="s">
        <v>1835</v>
      </c>
      <c r="B2714" s="60" t="s">
        <v>1836</v>
      </c>
      <c r="C2714" s="60" t="s">
        <v>71</v>
      </c>
      <c r="D2714" s="61">
        <v>0.2</v>
      </c>
      <c r="E2714" s="62"/>
      <c r="F2714" s="63"/>
      <c r="G2714" s="62"/>
      <c r="H2714" s="63"/>
      <c r="I2714" s="62"/>
      <c r="J2714" s="63"/>
      <c r="K2714" s="62"/>
      <c r="L2714" s="63"/>
      <c r="M2714" s="60" t="s">
        <v>1837</v>
      </c>
      <c r="N2714" s="54" t="s">
        <v>8981</v>
      </c>
      <c r="O2714" s="54" t="s">
        <v>8935</v>
      </c>
      <c r="P2714" s="54" t="s">
        <v>55</v>
      </c>
      <c r="Q2714" s="54" t="s">
        <v>56</v>
      </c>
      <c r="R2714" s="54" t="s">
        <v>56</v>
      </c>
      <c r="AV2714" s="54" t="s">
        <v>47</v>
      </c>
      <c r="AW2714" s="54" t="s">
        <v>10793</v>
      </c>
      <c r="AX2714" s="54" t="s">
        <v>47</v>
      </c>
      <c r="AY2714" s="54" t="s">
        <v>47</v>
      </c>
      <c r="AZ2714" s="54" t="s">
        <v>47</v>
      </c>
    </row>
    <row r="2715" spans="1:52" ht="30" customHeight="1">
      <c r="A2715" s="60" t="s">
        <v>1830</v>
      </c>
      <c r="B2715" s="60" t="s">
        <v>1831</v>
      </c>
      <c r="C2715" s="60" t="s">
        <v>71</v>
      </c>
      <c r="D2715" s="61">
        <v>0.2</v>
      </c>
      <c r="E2715" s="62"/>
      <c r="F2715" s="63"/>
      <c r="G2715" s="62"/>
      <c r="H2715" s="63"/>
      <c r="I2715" s="62"/>
      <c r="J2715" s="63"/>
      <c r="K2715" s="62"/>
      <c r="L2715" s="63"/>
      <c r="M2715" s="60" t="s">
        <v>1832</v>
      </c>
      <c r="N2715" s="54" t="s">
        <v>8981</v>
      </c>
      <c r="O2715" s="54" t="s">
        <v>8936</v>
      </c>
      <c r="P2715" s="54" t="s">
        <v>55</v>
      </c>
      <c r="Q2715" s="54" t="s">
        <v>56</v>
      </c>
      <c r="R2715" s="54" t="s">
        <v>56</v>
      </c>
      <c r="AV2715" s="54" t="s">
        <v>47</v>
      </c>
      <c r="AW2715" s="54" t="s">
        <v>10794</v>
      </c>
      <c r="AX2715" s="54" t="s">
        <v>47</v>
      </c>
      <c r="AY2715" s="54" t="s">
        <v>47</v>
      </c>
      <c r="AZ2715" s="54" t="s">
        <v>47</v>
      </c>
    </row>
    <row r="2716" spans="1:52" ht="30" customHeight="1">
      <c r="A2716" s="60" t="s">
        <v>1267</v>
      </c>
      <c r="B2716" s="60" t="s">
        <v>47</v>
      </c>
      <c r="C2716" s="60" t="s">
        <v>47</v>
      </c>
      <c r="D2716" s="61"/>
      <c r="E2716" s="62"/>
      <c r="F2716" s="63"/>
      <c r="G2716" s="62"/>
      <c r="H2716" s="63"/>
      <c r="I2716" s="62"/>
      <c r="J2716" s="63"/>
      <c r="K2716" s="62"/>
      <c r="L2716" s="63"/>
      <c r="M2716" s="60" t="s">
        <v>47</v>
      </c>
      <c r="N2716" s="54" t="s">
        <v>78</v>
      </c>
      <c r="O2716" s="54" t="s">
        <v>78</v>
      </c>
      <c r="P2716" s="54" t="s">
        <v>47</v>
      </c>
      <c r="Q2716" s="54" t="s">
        <v>47</v>
      </c>
      <c r="R2716" s="54" t="s">
        <v>47</v>
      </c>
      <c r="AV2716" s="54" t="s">
        <v>47</v>
      </c>
      <c r="AW2716" s="54" t="s">
        <v>47</v>
      </c>
      <c r="AX2716" s="54" t="s">
        <v>47</v>
      </c>
      <c r="AY2716" s="54" t="s">
        <v>47</v>
      </c>
      <c r="AZ2716" s="54" t="s">
        <v>47</v>
      </c>
    </row>
    <row r="2717" spans="1:52" ht="30" customHeight="1">
      <c r="A2717" s="61"/>
      <c r="B2717" s="61"/>
      <c r="C2717" s="61"/>
      <c r="D2717" s="61"/>
      <c r="E2717" s="62"/>
      <c r="F2717" s="63"/>
      <c r="G2717" s="62"/>
      <c r="H2717" s="63"/>
      <c r="I2717" s="62"/>
      <c r="J2717" s="63"/>
      <c r="K2717" s="62"/>
      <c r="L2717" s="63"/>
      <c r="M2717" s="61"/>
    </row>
    <row r="2718" spans="1:52" ht="30" customHeight="1">
      <c r="A2718" s="55" t="s">
        <v>2737</v>
      </c>
      <c r="B2718" s="56"/>
      <c r="C2718" s="56"/>
      <c r="D2718" s="56"/>
      <c r="E2718" s="57"/>
      <c r="F2718" s="58"/>
      <c r="G2718" s="57"/>
      <c r="H2718" s="58"/>
      <c r="I2718" s="57"/>
      <c r="J2718" s="58"/>
      <c r="K2718" s="57"/>
      <c r="L2718" s="58"/>
      <c r="M2718" s="59"/>
      <c r="N2718" s="54" t="s">
        <v>8982</v>
      </c>
    </row>
    <row r="2719" spans="1:52" ht="30" customHeight="1">
      <c r="A2719" s="60" t="s">
        <v>1821</v>
      </c>
      <c r="B2719" s="60" t="s">
        <v>1842</v>
      </c>
      <c r="C2719" s="60" t="s">
        <v>1410</v>
      </c>
      <c r="D2719" s="61">
        <v>3.2130000000000001</v>
      </c>
      <c r="E2719" s="62"/>
      <c r="F2719" s="63"/>
      <c r="G2719" s="62"/>
      <c r="H2719" s="63"/>
      <c r="I2719" s="62"/>
      <c r="J2719" s="63"/>
      <c r="K2719" s="62"/>
      <c r="L2719" s="63"/>
      <c r="M2719" s="60" t="s">
        <v>1843</v>
      </c>
      <c r="N2719" s="54" t="s">
        <v>8982</v>
      </c>
      <c r="O2719" s="54" t="s">
        <v>9682</v>
      </c>
      <c r="P2719" s="54" t="s">
        <v>56</v>
      </c>
      <c r="Q2719" s="54" t="s">
        <v>56</v>
      </c>
      <c r="R2719" s="54" t="s">
        <v>55</v>
      </c>
      <c r="AV2719" s="54" t="s">
        <v>47</v>
      </c>
      <c r="AW2719" s="54" t="s">
        <v>10795</v>
      </c>
      <c r="AX2719" s="54" t="s">
        <v>47</v>
      </c>
      <c r="AY2719" s="54" t="s">
        <v>47</v>
      </c>
      <c r="AZ2719" s="54" t="s">
        <v>47</v>
      </c>
    </row>
    <row r="2720" spans="1:52" ht="30" customHeight="1">
      <c r="A2720" s="60" t="s">
        <v>1827</v>
      </c>
      <c r="B2720" s="60" t="s">
        <v>1828</v>
      </c>
      <c r="C2720" s="60" t="s">
        <v>1410</v>
      </c>
      <c r="D2720" s="61">
        <v>3.06</v>
      </c>
      <c r="E2720" s="62"/>
      <c r="F2720" s="63"/>
      <c r="G2720" s="62"/>
      <c r="H2720" s="63"/>
      <c r="I2720" s="62"/>
      <c r="J2720" s="63"/>
      <c r="K2720" s="62"/>
      <c r="L2720" s="63"/>
      <c r="M2720" s="60" t="s">
        <v>1829</v>
      </c>
      <c r="N2720" s="54" t="s">
        <v>8982</v>
      </c>
      <c r="O2720" s="54" t="s">
        <v>8910</v>
      </c>
      <c r="P2720" s="54" t="s">
        <v>55</v>
      </c>
      <c r="Q2720" s="54" t="s">
        <v>56</v>
      </c>
      <c r="R2720" s="54" t="s">
        <v>56</v>
      </c>
      <c r="AV2720" s="54" t="s">
        <v>47</v>
      </c>
      <c r="AW2720" s="54" t="s">
        <v>10796</v>
      </c>
      <c r="AX2720" s="54" t="s">
        <v>47</v>
      </c>
      <c r="AY2720" s="54" t="s">
        <v>47</v>
      </c>
      <c r="AZ2720" s="54" t="s">
        <v>47</v>
      </c>
    </row>
    <row r="2721" spans="1:52" ht="30" customHeight="1">
      <c r="A2721" s="60" t="s">
        <v>1058</v>
      </c>
      <c r="B2721" s="60" t="s">
        <v>1059</v>
      </c>
      <c r="C2721" s="60" t="s">
        <v>1410</v>
      </c>
      <c r="D2721" s="61">
        <v>-0.1071</v>
      </c>
      <c r="E2721" s="62"/>
      <c r="F2721" s="63"/>
      <c r="G2721" s="62"/>
      <c r="H2721" s="63"/>
      <c r="I2721" s="62"/>
      <c r="J2721" s="63"/>
      <c r="K2721" s="62"/>
      <c r="L2721" s="63"/>
      <c r="M2721" s="60" t="s">
        <v>1735</v>
      </c>
      <c r="N2721" s="54" t="s">
        <v>8982</v>
      </c>
      <c r="O2721" s="54" t="s">
        <v>9567</v>
      </c>
      <c r="P2721" s="54" t="s">
        <v>56</v>
      </c>
      <c r="Q2721" s="54" t="s">
        <v>56</v>
      </c>
      <c r="R2721" s="54" t="s">
        <v>55</v>
      </c>
      <c r="AV2721" s="54" t="s">
        <v>47</v>
      </c>
      <c r="AW2721" s="54" t="s">
        <v>10797</v>
      </c>
      <c r="AX2721" s="54" t="s">
        <v>47</v>
      </c>
      <c r="AY2721" s="54" t="s">
        <v>47</v>
      </c>
      <c r="AZ2721" s="54" t="s">
        <v>47</v>
      </c>
    </row>
    <row r="2722" spans="1:52" ht="30" customHeight="1">
      <c r="A2722" s="60" t="s">
        <v>1835</v>
      </c>
      <c r="B2722" s="60" t="s">
        <v>1836</v>
      </c>
      <c r="C2722" s="60" t="s">
        <v>71</v>
      </c>
      <c r="D2722" s="61">
        <v>0.2</v>
      </c>
      <c r="E2722" s="62"/>
      <c r="F2722" s="63"/>
      <c r="G2722" s="62"/>
      <c r="H2722" s="63"/>
      <c r="I2722" s="62"/>
      <c r="J2722" s="63"/>
      <c r="K2722" s="62"/>
      <c r="L2722" s="63"/>
      <c r="M2722" s="60" t="s">
        <v>1837</v>
      </c>
      <c r="N2722" s="54" t="s">
        <v>8982</v>
      </c>
      <c r="O2722" s="54" t="s">
        <v>8935</v>
      </c>
      <c r="P2722" s="54" t="s">
        <v>55</v>
      </c>
      <c r="Q2722" s="54" t="s">
        <v>56</v>
      </c>
      <c r="R2722" s="54" t="s">
        <v>56</v>
      </c>
      <c r="AV2722" s="54" t="s">
        <v>47</v>
      </c>
      <c r="AW2722" s="54" t="s">
        <v>10798</v>
      </c>
      <c r="AX2722" s="54" t="s">
        <v>47</v>
      </c>
      <c r="AY2722" s="54" t="s">
        <v>47</v>
      </c>
      <c r="AZ2722" s="54" t="s">
        <v>47</v>
      </c>
    </row>
    <row r="2723" spans="1:52" ht="30" customHeight="1">
      <c r="A2723" s="60" t="s">
        <v>1830</v>
      </c>
      <c r="B2723" s="60" t="s">
        <v>1831</v>
      </c>
      <c r="C2723" s="60" t="s">
        <v>71</v>
      </c>
      <c r="D2723" s="61">
        <v>0.2</v>
      </c>
      <c r="E2723" s="62"/>
      <c r="F2723" s="63"/>
      <c r="G2723" s="62"/>
      <c r="H2723" s="63"/>
      <c r="I2723" s="62"/>
      <c r="J2723" s="63"/>
      <c r="K2723" s="62"/>
      <c r="L2723" s="63"/>
      <c r="M2723" s="60" t="s">
        <v>1832</v>
      </c>
      <c r="N2723" s="54" t="s">
        <v>8982</v>
      </c>
      <c r="O2723" s="54" t="s">
        <v>8936</v>
      </c>
      <c r="P2723" s="54" t="s">
        <v>55</v>
      </c>
      <c r="Q2723" s="54" t="s">
        <v>56</v>
      </c>
      <c r="R2723" s="54" t="s">
        <v>56</v>
      </c>
      <c r="AV2723" s="54" t="s">
        <v>47</v>
      </c>
      <c r="AW2723" s="54" t="s">
        <v>10799</v>
      </c>
      <c r="AX2723" s="54" t="s">
        <v>47</v>
      </c>
      <c r="AY2723" s="54" t="s">
        <v>47</v>
      </c>
      <c r="AZ2723" s="54" t="s">
        <v>47</v>
      </c>
    </row>
    <row r="2724" spans="1:52" ht="30" customHeight="1">
      <c r="A2724" s="60" t="s">
        <v>1267</v>
      </c>
      <c r="B2724" s="60" t="s">
        <v>47</v>
      </c>
      <c r="C2724" s="60" t="s">
        <v>47</v>
      </c>
      <c r="D2724" s="61"/>
      <c r="E2724" s="62"/>
      <c r="F2724" s="63"/>
      <c r="G2724" s="62"/>
      <c r="H2724" s="63"/>
      <c r="I2724" s="62"/>
      <c r="J2724" s="63"/>
      <c r="K2724" s="62"/>
      <c r="L2724" s="63"/>
      <c r="M2724" s="60" t="s">
        <v>47</v>
      </c>
      <c r="N2724" s="54" t="s">
        <v>78</v>
      </c>
      <c r="O2724" s="54" t="s">
        <v>78</v>
      </c>
      <c r="P2724" s="54" t="s">
        <v>47</v>
      </c>
      <c r="Q2724" s="54" t="s">
        <v>47</v>
      </c>
      <c r="R2724" s="54" t="s">
        <v>47</v>
      </c>
      <c r="AV2724" s="54" t="s">
        <v>47</v>
      </c>
      <c r="AW2724" s="54" t="s">
        <v>47</v>
      </c>
      <c r="AX2724" s="54" t="s">
        <v>47</v>
      </c>
      <c r="AY2724" s="54" t="s">
        <v>47</v>
      </c>
      <c r="AZ2724" s="54" t="s">
        <v>47</v>
      </c>
    </row>
    <row r="2725" spans="1:52" ht="30" customHeight="1">
      <c r="A2725" s="61"/>
      <c r="B2725" s="61"/>
      <c r="C2725" s="61"/>
      <c r="D2725" s="61"/>
      <c r="E2725" s="62"/>
      <c r="F2725" s="63"/>
      <c r="G2725" s="62"/>
      <c r="H2725" s="63"/>
      <c r="I2725" s="62"/>
      <c r="J2725" s="63"/>
      <c r="K2725" s="62"/>
      <c r="L2725" s="63"/>
      <c r="M2725" s="61"/>
    </row>
    <row r="2726" spans="1:52" ht="30" customHeight="1">
      <c r="A2726" s="55" t="s">
        <v>2738</v>
      </c>
      <c r="B2726" s="56"/>
      <c r="C2726" s="56"/>
      <c r="D2726" s="56"/>
      <c r="E2726" s="57"/>
      <c r="F2726" s="58"/>
      <c r="G2726" s="57"/>
      <c r="H2726" s="58"/>
      <c r="I2726" s="57"/>
      <c r="J2726" s="58"/>
      <c r="K2726" s="57"/>
      <c r="L2726" s="58"/>
      <c r="M2726" s="59"/>
      <c r="N2726" s="54" t="s">
        <v>8983</v>
      </c>
    </row>
    <row r="2727" spans="1:52" ht="30" customHeight="1">
      <c r="A2727" s="60" t="s">
        <v>1851</v>
      </c>
      <c r="B2727" s="60" t="s">
        <v>1264</v>
      </c>
      <c r="C2727" s="60" t="s">
        <v>1265</v>
      </c>
      <c r="D2727" s="61">
        <v>0.05</v>
      </c>
      <c r="E2727" s="62"/>
      <c r="F2727" s="63"/>
      <c r="G2727" s="62"/>
      <c r="H2727" s="63"/>
      <c r="I2727" s="62"/>
      <c r="J2727" s="63"/>
      <c r="K2727" s="62"/>
      <c r="L2727" s="63"/>
      <c r="M2727" s="60" t="s">
        <v>1852</v>
      </c>
      <c r="N2727" s="54" t="s">
        <v>8983</v>
      </c>
      <c r="O2727" s="54" t="s">
        <v>9696</v>
      </c>
      <c r="P2727" s="54" t="s">
        <v>56</v>
      </c>
      <c r="Q2727" s="54" t="s">
        <v>56</v>
      </c>
      <c r="R2727" s="54" t="s">
        <v>55</v>
      </c>
      <c r="V2727" s="50">
        <v>1</v>
      </c>
      <c r="AV2727" s="54" t="s">
        <v>47</v>
      </c>
      <c r="AW2727" s="54" t="s">
        <v>10800</v>
      </c>
      <c r="AX2727" s="54" t="s">
        <v>47</v>
      </c>
      <c r="AY2727" s="54" t="s">
        <v>47</v>
      </c>
      <c r="AZ2727" s="54" t="s">
        <v>47</v>
      </c>
    </row>
    <row r="2728" spans="1:52" ht="30" customHeight="1">
      <c r="A2728" s="60" t="s">
        <v>1366</v>
      </c>
      <c r="B2728" s="60" t="s">
        <v>1264</v>
      </c>
      <c r="C2728" s="60" t="s">
        <v>1265</v>
      </c>
      <c r="D2728" s="61">
        <v>2.5000000000000001E-2</v>
      </c>
      <c r="E2728" s="62"/>
      <c r="F2728" s="63"/>
      <c r="G2728" s="62"/>
      <c r="H2728" s="63"/>
      <c r="I2728" s="62"/>
      <c r="J2728" s="63"/>
      <c r="K2728" s="62"/>
      <c r="L2728" s="63"/>
      <c r="M2728" s="60" t="s">
        <v>1415</v>
      </c>
      <c r="N2728" s="54" t="s">
        <v>8983</v>
      </c>
      <c r="O2728" s="54" t="s">
        <v>9071</v>
      </c>
      <c r="P2728" s="54" t="s">
        <v>56</v>
      </c>
      <c r="Q2728" s="54" t="s">
        <v>56</v>
      </c>
      <c r="R2728" s="54" t="s">
        <v>55</v>
      </c>
      <c r="V2728" s="50">
        <v>1</v>
      </c>
      <c r="AV2728" s="54" t="s">
        <v>47</v>
      </c>
      <c r="AW2728" s="54" t="s">
        <v>10801</v>
      </c>
      <c r="AX2728" s="54" t="s">
        <v>47</v>
      </c>
      <c r="AY2728" s="54" t="s">
        <v>47</v>
      </c>
      <c r="AZ2728" s="54" t="s">
        <v>47</v>
      </c>
    </row>
    <row r="2729" spans="1:52" ht="30" customHeight="1">
      <c r="A2729" s="60" t="s">
        <v>1367</v>
      </c>
      <c r="B2729" s="60" t="s">
        <v>1599</v>
      </c>
      <c r="C2729" s="60" t="s">
        <v>352</v>
      </c>
      <c r="D2729" s="61">
        <v>1</v>
      </c>
      <c r="E2729" s="62"/>
      <c r="F2729" s="63"/>
      <c r="G2729" s="62"/>
      <c r="H2729" s="63"/>
      <c r="I2729" s="62"/>
      <c r="J2729" s="63"/>
      <c r="K2729" s="62"/>
      <c r="L2729" s="63"/>
      <c r="M2729" s="60" t="s">
        <v>47</v>
      </c>
      <c r="N2729" s="54" t="s">
        <v>8983</v>
      </c>
      <c r="O2729" s="54" t="s">
        <v>8795</v>
      </c>
      <c r="P2729" s="54" t="s">
        <v>56</v>
      </c>
      <c r="Q2729" s="54" t="s">
        <v>56</v>
      </c>
      <c r="R2729" s="54" t="s">
        <v>56</v>
      </c>
      <c r="S2729" s="50">
        <v>1</v>
      </c>
      <c r="T2729" s="50">
        <v>2</v>
      </c>
      <c r="U2729" s="50">
        <v>0.01</v>
      </c>
      <c r="AV2729" s="54" t="s">
        <v>47</v>
      </c>
      <c r="AW2729" s="54" t="s">
        <v>10802</v>
      </c>
      <c r="AX2729" s="54" t="s">
        <v>47</v>
      </c>
      <c r="AY2729" s="54" t="s">
        <v>47</v>
      </c>
      <c r="AZ2729" s="54" t="s">
        <v>47</v>
      </c>
    </row>
    <row r="2730" spans="1:52" ht="30" customHeight="1">
      <c r="A2730" s="60" t="s">
        <v>1267</v>
      </c>
      <c r="B2730" s="60" t="s">
        <v>47</v>
      </c>
      <c r="C2730" s="60" t="s">
        <v>47</v>
      </c>
      <c r="D2730" s="61"/>
      <c r="E2730" s="62"/>
      <c r="F2730" s="63"/>
      <c r="G2730" s="62"/>
      <c r="H2730" s="63"/>
      <c r="I2730" s="62"/>
      <c r="J2730" s="63"/>
      <c r="K2730" s="62"/>
      <c r="L2730" s="63"/>
      <c r="M2730" s="60" t="s">
        <v>47</v>
      </c>
      <c r="N2730" s="54" t="s">
        <v>78</v>
      </c>
      <c r="O2730" s="54" t="s">
        <v>78</v>
      </c>
      <c r="P2730" s="54" t="s">
        <v>47</v>
      </c>
      <c r="Q2730" s="54" t="s">
        <v>47</v>
      </c>
      <c r="R2730" s="54" t="s">
        <v>47</v>
      </c>
      <c r="AV2730" s="54" t="s">
        <v>47</v>
      </c>
      <c r="AW2730" s="54" t="s">
        <v>47</v>
      </c>
      <c r="AX2730" s="54" t="s">
        <v>47</v>
      </c>
      <c r="AY2730" s="54" t="s">
        <v>47</v>
      </c>
      <c r="AZ2730" s="54" t="s">
        <v>47</v>
      </c>
    </row>
    <row r="2731" spans="1:52" ht="30" customHeight="1">
      <c r="A2731" s="61"/>
      <c r="B2731" s="61"/>
      <c r="C2731" s="61"/>
      <c r="D2731" s="61"/>
      <c r="E2731" s="62"/>
      <c r="F2731" s="63"/>
      <c r="G2731" s="62"/>
      <c r="H2731" s="63"/>
      <c r="I2731" s="62"/>
      <c r="J2731" s="63"/>
      <c r="K2731" s="62"/>
      <c r="L2731" s="63"/>
      <c r="M2731" s="61"/>
    </row>
    <row r="2732" spans="1:52" ht="30" customHeight="1">
      <c r="A2732" s="55" t="s">
        <v>2739</v>
      </c>
      <c r="B2732" s="56"/>
      <c r="C2732" s="56"/>
      <c r="D2732" s="56"/>
      <c r="E2732" s="57"/>
      <c r="F2732" s="58"/>
      <c r="G2732" s="57"/>
      <c r="H2732" s="58"/>
      <c r="I2732" s="57"/>
      <c r="J2732" s="58"/>
      <c r="K2732" s="57"/>
      <c r="L2732" s="58"/>
      <c r="M2732" s="59"/>
      <c r="N2732" s="54" t="s">
        <v>8664</v>
      </c>
    </row>
    <row r="2733" spans="1:52" ht="30" customHeight="1">
      <c r="A2733" s="60" t="s">
        <v>2740</v>
      </c>
      <c r="B2733" s="60" t="s">
        <v>1009</v>
      </c>
      <c r="C2733" s="60" t="s">
        <v>59</v>
      </c>
      <c r="D2733" s="61">
        <v>1</v>
      </c>
      <c r="E2733" s="62"/>
      <c r="F2733" s="63"/>
      <c r="G2733" s="62"/>
      <c r="H2733" s="63"/>
      <c r="I2733" s="62"/>
      <c r="J2733" s="63"/>
      <c r="K2733" s="62"/>
      <c r="L2733" s="63"/>
      <c r="M2733" s="60" t="s">
        <v>2741</v>
      </c>
      <c r="N2733" s="54" t="s">
        <v>8664</v>
      </c>
      <c r="O2733" s="54" t="s">
        <v>10803</v>
      </c>
      <c r="P2733" s="54" t="s">
        <v>56</v>
      </c>
      <c r="Q2733" s="54" t="s">
        <v>56</v>
      </c>
      <c r="R2733" s="54" t="s">
        <v>55</v>
      </c>
      <c r="AV2733" s="54" t="s">
        <v>47</v>
      </c>
      <c r="AW2733" s="54" t="s">
        <v>10804</v>
      </c>
      <c r="AX2733" s="54" t="s">
        <v>47</v>
      </c>
      <c r="AY2733" s="54" t="s">
        <v>47</v>
      </c>
      <c r="AZ2733" s="54" t="s">
        <v>47</v>
      </c>
    </row>
    <row r="2734" spans="1:52" ht="30" customHeight="1">
      <c r="A2734" s="60" t="s">
        <v>2742</v>
      </c>
      <c r="B2734" s="60" t="s">
        <v>2743</v>
      </c>
      <c r="C2734" s="60" t="s">
        <v>63</v>
      </c>
      <c r="D2734" s="61">
        <v>1</v>
      </c>
      <c r="E2734" s="62"/>
      <c r="F2734" s="63"/>
      <c r="G2734" s="62"/>
      <c r="H2734" s="63"/>
      <c r="I2734" s="62"/>
      <c r="J2734" s="63"/>
      <c r="K2734" s="62"/>
      <c r="L2734" s="63"/>
      <c r="M2734" s="60" t="s">
        <v>2744</v>
      </c>
      <c r="N2734" s="54" t="s">
        <v>8664</v>
      </c>
      <c r="O2734" s="54" t="s">
        <v>10805</v>
      </c>
      <c r="P2734" s="54" t="s">
        <v>56</v>
      </c>
      <c r="Q2734" s="54" t="s">
        <v>55</v>
      </c>
      <c r="R2734" s="54" t="s">
        <v>56</v>
      </c>
      <c r="AV2734" s="54" t="s">
        <v>47</v>
      </c>
      <c r="AW2734" s="54" t="s">
        <v>10806</v>
      </c>
      <c r="AX2734" s="54" t="s">
        <v>47</v>
      </c>
      <c r="AY2734" s="54" t="s">
        <v>47</v>
      </c>
      <c r="AZ2734" s="54" t="s">
        <v>47</v>
      </c>
    </row>
    <row r="2735" spans="1:52" ht="30" customHeight="1">
      <c r="A2735" s="60" t="s">
        <v>1267</v>
      </c>
      <c r="B2735" s="60" t="s">
        <v>47</v>
      </c>
      <c r="C2735" s="60" t="s">
        <v>47</v>
      </c>
      <c r="D2735" s="61"/>
      <c r="E2735" s="62"/>
      <c r="F2735" s="63"/>
      <c r="G2735" s="62"/>
      <c r="H2735" s="63"/>
      <c r="I2735" s="62"/>
      <c r="J2735" s="63"/>
      <c r="K2735" s="62"/>
      <c r="L2735" s="63"/>
      <c r="M2735" s="60" t="s">
        <v>47</v>
      </c>
      <c r="N2735" s="54" t="s">
        <v>78</v>
      </c>
      <c r="O2735" s="54" t="s">
        <v>78</v>
      </c>
      <c r="P2735" s="54" t="s">
        <v>47</v>
      </c>
      <c r="Q2735" s="54" t="s">
        <v>47</v>
      </c>
      <c r="R2735" s="54" t="s">
        <v>47</v>
      </c>
      <c r="AV2735" s="54" t="s">
        <v>47</v>
      </c>
      <c r="AW2735" s="54" t="s">
        <v>47</v>
      </c>
      <c r="AX2735" s="54" t="s">
        <v>47</v>
      </c>
      <c r="AY2735" s="54" t="s">
        <v>47</v>
      </c>
      <c r="AZ2735" s="54" t="s">
        <v>47</v>
      </c>
    </row>
    <row r="2736" spans="1:52" ht="30" customHeight="1">
      <c r="A2736" s="61"/>
      <c r="B2736" s="61"/>
      <c r="C2736" s="61"/>
      <c r="D2736" s="61"/>
      <c r="E2736" s="62"/>
      <c r="F2736" s="63"/>
      <c r="G2736" s="62"/>
      <c r="H2736" s="63"/>
      <c r="I2736" s="62"/>
      <c r="J2736" s="63"/>
      <c r="K2736" s="62"/>
      <c r="L2736" s="63"/>
      <c r="M2736" s="61"/>
    </row>
    <row r="2737" spans="1:52" ht="30" customHeight="1">
      <c r="A2737" s="55" t="s">
        <v>2745</v>
      </c>
      <c r="B2737" s="56"/>
      <c r="C2737" s="56"/>
      <c r="D2737" s="56"/>
      <c r="E2737" s="57"/>
      <c r="F2737" s="58"/>
      <c r="G2737" s="57"/>
      <c r="H2737" s="58"/>
      <c r="I2737" s="57"/>
      <c r="J2737" s="58"/>
      <c r="K2737" s="57"/>
      <c r="L2737" s="58"/>
      <c r="M2737" s="59"/>
      <c r="N2737" s="54" t="s">
        <v>8666</v>
      </c>
    </row>
    <row r="2738" spans="1:52" ht="30" customHeight="1">
      <c r="A2738" s="60" t="s">
        <v>2746</v>
      </c>
      <c r="B2738" s="60" t="s">
        <v>2747</v>
      </c>
      <c r="C2738" s="60" t="s">
        <v>53</v>
      </c>
      <c r="D2738" s="61">
        <v>1</v>
      </c>
      <c r="E2738" s="62"/>
      <c r="F2738" s="63"/>
      <c r="G2738" s="62"/>
      <c r="H2738" s="63"/>
      <c r="I2738" s="62"/>
      <c r="J2738" s="63"/>
      <c r="K2738" s="62"/>
      <c r="L2738" s="63"/>
      <c r="M2738" s="60" t="s">
        <v>2748</v>
      </c>
      <c r="N2738" s="54" t="s">
        <v>8666</v>
      </c>
      <c r="O2738" s="54" t="s">
        <v>10807</v>
      </c>
      <c r="P2738" s="54" t="s">
        <v>56</v>
      </c>
      <c r="Q2738" s="54" t="s">
        <v>56</v>
      </c>
      <c r="R2738" s="54" t="s">
        <v>55</v>
      </c>
      <c r="AV2738" s="54" t="s">
        <v>47</v>
      </c>
      <c r="AW2738" s="54" t="s">
        <v>10808</v>
      </c>
      <c r="AX2738" s="54" t="s">
        <v>47</v>
      </c>
      <c r="AY2738" s="54" t="s">
        <v>47</v>
      </c>
      <c r="AZ2738" s="54" t="s">
        <v>47</v>
      </c>
    </row>
    <row r="2739" spans="1:52" ht="30" customHeight="1">
      <c r="A2739" s="60" t="s">
        <v>1366</v>
      </c>
      <c r="B2739" s="60" t="s">
        <v>1264</v>
      </c>
      <c r="C2739" s="60" t="s">
        <v>1265</v>
      </c>
      <c r="D2739" s="61">
        <v>0.05</v>
      </c>
      <c r="E2739" s="62"/>
      <c r="F2739" s="63"/>
      <c r="G2739" s="62"/>
      <c r="H2739" s="63"/>
      <c r="I2739" s="62"/>
      <c r="J2739" s="63"/>
      <c r="K2739" s="62"/>
      <c r="L2739" s="63"/>
      <c r="M2739" s="60" t="s">
        <v>1415</v>
      </c>
      <c r="N2739" s="54" t="s">
        <v>8666</v>
      </c>
      <c r="O2739" s="54" t="s">
        <v>9071</v>
      </c>
      <c r="P2739" s="54" t="s">
        <v>56</v>
      </c>
      <c r="Q2739" s="54" t="s">
        <v>56</v>
      </c>
      <c r="R2739" s="54" t="s">
        <v>55</v>
      </c>
      <c r="AV2739" s="54" t="s">
        <v>47</v>
      </c>
      <c r="AW2739" s="54" t="s">
        <v>10809</v>
      </c>
      <c r="AX2739" s="54" t="s">
        <v>47</v>
      </c>
      <c r="AY2739" s="54" t="s">
        <v>47</v>
      </c>
      <c r="AZ2739" s="54" t="s">
        <v>47</v>
      </c>
    </row>
    <row r="2740" spans="1:52" ht="30" customHeight="1">
      <c r="A2740" s="60" t="s">
        <v>1520</v>
      </c>
      <c r="B2740" s="60" t="s">
        <v>1264</v>
      </c>
      <c r="C2740" s="60" t="s">
        <v>1265</v>
      </c>
      <c r="D2740" s="61">
        <v>0.05</v>
      </c>
      <c r="E2740" s="62"/>
      <c r="F2740" s="63"/>
      <c r="G2740" s="62"/>
      <c r="H2740" s="63"/>
      <c r="I2740" s="62"/>
      <c r="J2740" s="63"/>
      <c r="K2740" s="62"/>
      <c r="L2740" s="63"/>
      <c r="M2740" s="60" t="s">
        <v>1671</v>
      </c>
      <c r="N2740" s="54" t="s">
        <v>8666</v>
      </c>
      <c r="O2740" s="54" t="s">
        <v>9277</v>
      </c>
      <c r="P2740" s="54" t="s">
        <v>56</v>
      </c>
      <c r="Q2740" s="54" t="s">
        <v>56</v>
      </c>
      <c r="R2740" s="54" t="s">
        <v>55</v>
      </c>
      <c r="AV2740" s="54" t="s">
        <v>47</v>
      </c>
      <c r="AW2740" s="54" t="s">
        <v>10810</v>
      </c>
      <c r="AX2740" s="54" t="s">
        <v>47</v>
      </c>
      <c r="AY2740" s="54" t="s">
        <v>47</v>
      </c>
      <c r="AZ2740" s="54" t="s">
        <v>47</v>
      </c>
    </row>
    <row r="2741" spans="1:52" ht="30" customHeight="1">
      <c r="A2741" s="60" t="s">
        <v>1267</v>
      </c>
      <c r="B2741" s="60" t="s">
        <v>47</v>
      </c>
      <c r="C2741" s="60" t="s">
        <v>47</v>
      </c>
      <c r="D2741" s="61"/>
      <c r="E2741" s="62"/>
      <c r="F2741" s="63"/>
      <c r="G2741" s="62"/>
      <c r="H2741" s="63"/>
      <c r="I2741" s="62"/>
      <c r="J2741" s="63"/>
      <c r="K2741" s="62"/>
      <c r="L2741" s="63"/>
      <c r="M2741" s="60" t="s">
        <v>47</v>
      </c>
      <c r="N2741" s="54" t="s">
        <v>78</v>
      </c>
      <c r="O2741" s="54" t="s">
        <v>78</v>
      </c>
      <c r="P2741" s="54" t="s">
        <v>47</v>
      </c>
      <c r="Q2741" s="54" t="s">
        <v>47</v>
      </c>
      <c r="R2741" s="54" t="s">
        <v>47</v>
      </c>
      <c r="AV2741" s="54" t="s">
        <v>47</v>
      </c>
      <c r="AW2741" s="54" t="s">
        <v>47</v>
      </c>
      <c r="AX2741" s="54" t="s">
        <v>47</v>
      </c>
      <c r="AY2741" s="54" t="s">
        <v>47</v>
      </c>
      <c r="AZ2741" s="54" t="s">
        <v>47</v>
      </c>
    </row>
    <row r="2742" spans="1:52" ht="30" customHeight="1">
      <c r="A2742" s="61"/>
      <c r="B2742" s="61"/>
      <c r="C2742" s="61"/>
      <c r="D2742" s="61"/>
      <c r="E2742" s="62"/>
      <c r="F2742" s="63"/>
      <c r="G2742" s="62"/>
      <c r="H2742" s="63"/>
      <c r="I2742" s="62"/>
      <c r="J2742" s="63"/>
      <c r="K2742" s="62"/>
      <c r="L2742" s="63"/>
      <c r="M2742" s="61"/>
    </row>
    <row r="2743" spans="1:52" ht="30" customHeight="1">
      <c r="A2743" s="55" t="s">
        <v>2749</v>
      </c>
      <c r="B2743" s="56"/>
      <c r="C2743" s="56"/>
      <c r="D2743" s="56"/>
      <c r="E2743" s="57"/>
      <c r="F2743" s="58"/>
      <c r="G2743" s="57"/>
      <c r="H2743" s="58"/>
      <c r="I2743" s="57"/>
      <c r="J2743" s="58"/>
      <c r="K2743" s="57"/>
      <c r="L2743" s="58"/>
      <c r="M2743" s="59"/>
      <c r="N2743" s="54" t="s">
        <v>8783</v>
      </c>
    </row>
    <row r="2744" spans="1:52" ht="30" customHeight="1">
      <c r="A2744" s="60" t="s">
        <v>2750</v>
      </c>
      <c r="B2744" s="60" t="s">
        <v>2751</v>
      </c>
      <c r="C2744" s="60" t="s">
        <v>1265</v>
      </c>
      <c r="D2744" s="61">
        <v>0.125</v>
      </c>
      <c r="E2744" s="62"/>
      <c r="F2744" s="63"/>
      <c r="G2744" s="62"/>
      <c r="H2744" s="63"/>
      <c r="I2744" s="62"/>
      <c r="J2744" s="63"/>
      <c r="K2744" s="62"/>
      <c r="L2744" s="63"/>
      <c r="M2744" s="60" t="s">
        <v>1365</v>
      </c>
      <c r="N2744" s="54" t="s">
        <v>47</v>
      </c>
      <c r="O2744" s="54" t="s">
        <v>10811</v>
      </c>
      <c r="P2744" s="54" t="s">
        <v>56</v>
      </c>
      <c r="Q2744" s="54" t="s">
        <v>56</v>
      </c>
      <c r="R2744" s="54" t="s">
        <v>55</v>
      </c>
      <c r="V2744" s="50">
        <v>1</v>
      </c>
      <c r="AV2744" s="54" t="s">
        <v>47</v>
      </c>
      <c r="AW2744" s="54" t="s">
        <v>10812</v>
      </c>
      <c r="AX2744" s="54" t="s">
        <v>47</v>
      </c>
      <c r="AY2744" s="54" t="s">
        <v>1133</v>
      </c>
      <c r="AZ2744" s="54" t="s">
        <v>47</v>
      </c>
    </row>
    <row r="2745" spans="1:52" ht="30" customHeight="1">
      <c r="A2745" s="60" t="s">
        <v>1369</v>
      </c>
      <c r="B2745" s="60" t="s">
        <v>1370</v>
      </c>
      <c r="C2745" s="60" t="s">
        <v>352</v>
      </c>
      <c r="D2745" s="61">
        <v>1</v>
      </c>
      <c r="E2745" s="62"/>
      <c r="F2745" s="63"/>
      <c r="G2745" s="62"/>
      <c r="H2745" s="63"/>
      <c r="I2745" s="62"/>
      <c r="J2745" s="63"/>
      <c r="K2745" s="62"/>
      <c r="L2745" s="63"/>
      <c r="M2745" s="60" t="s">
        <v>47</v>
      </c>
      <c r="N2745" s="54" t="s">
        <v>8783</v>
      </c>
      <c r="O2745" s="54" t="s">
        <v>8795</v>
      </c>
      <c r="P2745" s="54" t="s">
        <v>56</v>
      </c>
      <c r="Q2745" s="54" t="s">
        <v>56</v>
      </c>
      <c r="R2745" s="54" t="s">
        <v>56</v>
      </c>
      <c r="S2745" s="50">
        <v>3</v>
      </c>
      <c r="T2745" s="50">
        <v>2</v>
      </c>
      <c r="U2745" s="50">
        <v>1</v>
      </c>
      <c r="AV2745" s="54" t="s">
        <v>47</v>
      </c>
      <c r="AW2745" s="54" t="s">
        <v>10813</v>
      </c>
      <c r="AX2745" s="54" t="s">
        <v>47</v>
      </c>
      <c r="AY2745" s="54" t="s">
        <v>47</v>
      </c>
      <c r="AZ2745" s="54" t="s">
        <v>47</v>
      </c>
    </row>
    <row r="2746" spans="1:52" ht="30" customHeight="1">
      <c r="A2746" s="60" t="s">
        <v>1267</v>
      </c>
      <c r="B2746" s="60" t="s">
        <v>47</v>
      </c>
      <c r="C2746" s="60" t="s">
        <v>47</v>
      </c>
      <c r="D2746" s="61"/>
      <c r="E2746" s="62"/>
      <c r="F2746" s="63"/>
      <c r="G2746" s="62"/>
      <c r="H2746" s="63"/>
      <c r="I2746" s="62"/>
      <c r="J2746" s="63"/>
      <c r="K2746" s="62"/>
      <c r="L2746" s="63"/>
      <c r="M2746" s="60" t="s">
        <v>47</v>
      </c>
      <c r="N2746" s="54" t="s">
        <v>78</v>
      </c>
      <c r="O2746" s="54" t="s">
        <v>78</v>
      </c>
      <c r="P2746" s="54" t="s">
        <v>47</v>
      </c>
      <c r="Q2746" s="54" t="s">
        <v>47</v>
      </c>
      <c r="R2746" s="54" t="s">
        <v>47</v>
      </c>
      <c r="AV2746" s="54" t="s">
        <v>47</v>
      </c>
      <c r="AW2746" s="54" t="s">
        <v>47</v>
      </c>
      <c r="AX2746" s="54" t="s">
        <v>47</v>
      </c>
      <c r="AY2746" s="54" t="s">
        <v>47</v>
      </c>
      <c r="AZ2746" s="54" t="s">
        <v>47</v>
      </c>
    </row>
    <row r="2747" spans="1:52" ht="30" customHeight="1">
      <c r="A2747" s="61"/>
      <c r="B2747" s="61"/>
      <c r="C2747" s="61"/>
      <c r="D2747" s="61"/>
      <c r="E2747" s="62"/>
      <c r="F2747" s="63"/>
      <c r="G2747" s="62"/>
      <c r="H2747" s="63"/>
      <c r="I2747" s="62"/>
      <c r="J2747" s="63"/>
      <c r="K2747" s="62"/>
      <c r="L2747" s="63"/>
      <c r="M2747" s="61"/>
    </row>
    <row r="2748" spans="1:52" ht="30" customHeight="1">
      <c r="A2748" s="55" t="s">
        <v>2752</v>
      </c>
      <c r="B2748" s="56"/>
      <c r="C2748" s="56"/>
      <c r="D2748" s="56"/>
      <c r="E2748" s="57"/>
      <c r="F2748" s="58"/>
      <c r="G2748" s="57"/>
      <c r="H2748" s="58"/>
      <c r="I2748" s="57"/>
      <c r="J2748" s="58"/>
      <c r="K2748" s="57"/>
      <c r="L2748" s="58"/>
      <c r="M2748" s="59"/>
      <c r="N2748" s="54" t="s">
        <v>8244</v>
      </c>
    </row>
    <row r="2749" spans="1:52" ht="30" customHeight="1">
      <c r="A2749" s="60" t="s">
        <v>2723</v>
      </c>
      <c r="B2749" s="60" t="s">
        <v>2724</v>
      </c>
      <c r="C2749" s="60" t="s">
        <v>71</v>
      </c>
      <c r="D2749" s="61">
        <v>1</v>
      </c>
      <c r="E2749" s="62"/>
      <c r="F2749" s="63"/>
      <c r="G2749" s="62"/>
      <c r="H2749" s="63"/>
      <c r="I2749" s="62"/>
      <c r="J2749" s="63"/>
      <c r="K2749" s="62"/>
      <c r="L2749" s="63"/>
      <c r="M2749" s="60" t="s">
        <v>2725</v>
      </c>
      <c r="N2749" s="54" t="s">
        <v>8244</v>
      </c>
      <c r="O2749" s="54" t="s">
        <v>8978</v>
      </c>
      <c r="P2749" s="54" t="s">
        <v>55</v>
      </c>
      <c r="Q2749" s="54" t="s">
        <v>56</v>
      </c>
      <c r="R2749" s="54" t="s">
        <v>56</v>
      </c>
      <c r="AV2749" s="54" t="s">
        <v>47</v>
      </c>
      <c r="AW2749" s="54" t="s">
        <v>10814</v>
      </c>
      <c r="AX2749" s="54" t="s">
        <v>47</v>
      </c>
      <c r="AY2749" s="54" t="s">
        <v>47</v>
      </c>
      <c r="AZ2749" s="54" t="s">
        <v>47</v>
      </c>
    </row>
    <row r="2750" spans="1:52" ht="30" customHeight="1">
      <c r="A2750" s="60" t="s">
        <v>431</v>
      </c>
      <c r="B2750" s="60" t="s">
        <v>432</v>
      </c>
      <c r="C2750" s="60" t="s">
        <v>71</v>
      </c>
      <c r="D2750" s="61">
        <v>1</v>
      </c>
      <c r="E2750" s="62"/>
      <c r="F2750" s="63"/>
      <c r="G2750" s="62"/>
      <c r="H2750" s="63"/>
      <c r="I2750" s="62"/>
      <c r="J2750" s="63"/>
      <c r="K2750" s="62"/>
      <c r="L2750" s="63"/>
      <c r="M2750" s="60" t="s">
        <v>433</v>
      </c>
      <c r="N2750" s="54" t="s">
        <v>8244</v>
      </c>
      <c r="O2750" s="54" t="s">
        <v>8236</v>
      </c>
      <c r="P2750" s="54" t="s">
        <v>55</v>
      </c>
      <c r="Q2750" s="54" t="s">
        <v>56</v>
      </c>
      <c r="R2750" s="54" t="s">
        <v>56</v>
      </c>
      <c r="AV2750" s="54" t="s">
        <v>47</v>
      </c>
      <c r="AW2750" s="54" t="s">
        <v>10815</v>
      </c>
      <c r="AX2750" s="54" t="s">
        <v>47</v>
      </c>
      <c r="AY2750" s="54" t="s">
        <v>47</v>
      </c>
      <c r="AZ2750" s="54" t="s">
        <v>47</v>
      </c>
    </row>
    <row r="2751" spans="1:52" ht="30" customHeight="1">
      <c r="A2751" s="60" t="s">
        <v>2753</v>
      </c>
      <c r="B2751" s="60" t="s">
        <v>2754</v>
      </c>
      <c r="C2751" s="60" t="s">
        <v>71</v>
      </c>
      <c r="D2751" s="61">
        <v>1</v>
      </c>
      <c r="E2751" s="62"/>
      <c r="F2751" s="63"/>
      <c r="G2751" s="62"/>
      <c r="H2751" s="63"/>
      <c r="I2751" s="62"/>
      <c r="J2751" s="63"/>
      <c r="K2751" s="62"/>
      <c r="L2751" s="63"/>
      <c r="M2751" s="60" t="s">
        <v>2755</v>
      </c>
      <c r="N2751" s="54" t="s">
        <v>8244</v>
      </c>
      <c r="O2751" s="54" t="s">
        <v>10816</v>
      </c>
      <c r="P2751" s="54" t="s">
        <v>56</v>
      </c>
      <c r="Q2751" s="54" t="s">
        <v>56</v>
      </c>
      <c r="R2751" s="54" t="s">
        <v>55</v>
      </c>
      <c r="AV2751" s="54" t="s">
        <v>47</v>
      </c>
      <c r="AW2751" s="54" t="s">
        <v>10817</v>
      </c>
      <c r="AX2751" s="54" t="s">
        <v>47</v>
      </c>
      <c r="AY2751" s="54" t="s">
        <v>47</v>
      </c>
      <c r="AZ2751" s="54" t="s">
        <v>47</v>
      </c>
    </row>
    <row r="2752" spans="1:52" ht="30" customHeight="1">
      <c r="A2752" s="60" t="s">
        <v>1267</v>
      </c>
      <c r="B2752" s="60" t="s">
        <v>47</v>
      </c>
      <c r="C2752" s="60" t="s">
        <v>47</v>
      </c>
      <c r="D2752" s="61"/>
      <c r="E2752" s="62"/>
      <c r="F2752" s="63"/>
      <c r="G2752" s="62"/>
      <c r="H2752" s="63"/>
      <c r="I2752" s="62"/>
      <c r="J2752" s="63"/>
      <c r="K2752" s="62"/>
      <c r="L2752" s="63"/>
      <c r="M2752" s="60" t="s">
        <v>47</v>
      </c>
      <c r="N2752" s="54" t="s">
        <v>78</v>
      </c>
      <c r="O2752" s="54" t="s">
        <v>78</v>
      </c>
      <c r="P2752" s="54" t="s">
        <v>47</v>
      </c>
      <c r="Q2752" s="54" t="s">
        <v>47</v>
      </c>
      <c r="R2752" s="54" t="s">
        <v>47</v>
      </c>
      <c r="AV2752" s="54" t="s">
        <v>47</v>
      </c>
      <c r="AW2752" s="54" t="s">
        <v>47</v>
      </c>
      <c r="AX2752" s="54" t="s">
        <v>47</v>
      </c>
      <c r="AY2752" s="54" t="s">
        <v>47</v>
      </c>
      <c r="AZ2752" s="54" t="s">
        <v>47</v>
      </c>
    </row>
    <row r="2753" spans="1:52" ht="30" customHeight="1">
      <c r="A2753" s="61"/>
      <c r="B2753" s="61"/>
      <c r="C2753" s="61"/>
      <c r="D2753" s="61"/>
      <c r="E2753" s="62"/>
      <c r="F2753" s="63"/>
      <c r="G2753" s="62"/>
      <c r="H2753" s="63"/>
      <c r="I2753" s="62"/>
      <c r="J2753" s="63"/>
      <c r="K2753" s="62"/>
      <c r="L2753" s="63"/>
      <c r="M2753" s="61"/>
    </row>
    <row r="2754" spans="1:52" ht="30" customHeight="1">
      <c r="A2754" s="55" t="s">
        <v>2756</v>
      </c>
      <c r="B2754" s="56"/>
      <c r="C2754" s="56"/>
      <c r="D2754" s="56"/>
      <c r="E2754" s="57"/>
      <c r="F2754" s="58"/>
      <c r="G2754" s="57"/>
      <c r="H2754" s="58"/>
      <c r="I2754" s="57"/>
      <c r="J2754" s="58"/>
      <c r="K2754" s="57"/>
      <c r="L2754" s="58"/>
      <c r="M2754" s="59"/>
      <c r="N2754" s="54" t="s">
        <v>8246</v>
      </c>
    </row>
    <row r="2755" spans="1:52" ht="30" customHeight="1">
      <c r="A2755" s="60" t="s">
        <v>2723</v>
      </c>
      <c r="B2755" s="60" t="s">
        <v>2724</v>
      </c>
      <c r="C2755" s="60" t="s">
        <v>71</v>
      </c>
      <c r="D2755" s="61">
        <v>0.17</v>
      </c>
      <c r="E2755" s="62"/>
      <c r="F2755" s="63"/>
      <c r="G2755" s="62"/>
      <c r="H2755" s="63"/>
      <c r="I2755" s="62"/>
      <c r="J2755" s="63"/>
      <c r="K2755" s="62"/>
      <c r="L2755" s="63"/>
      <c r="M2755" s="60" t="s">
        <v>2725</v>
      </c>
      <c r="N2755" s="54" t="s">
        <v>8246</v>
      </c>
      <c r="O2755" s="54" t="s">
        <v>8978</v>
      </c>
      <c r="P2755" s="54" t="s">
        <v>55</v>
      </c>
      <c r="Q2755" s="54" t="s">
        <v>56</v>
      </c>
      <c r="R2755" s="54" t="s">
        <v>56</v>
      </c>
      <c r="AV2755" s="54" t="s">
        <v>47</v>
      </c>
      <c r="AW2755" s="54" t="s">
        <v>10818</v>
      </c>
      <c r="AX2755" s="54" t="s">
        <v>47</v>
      </c>
      <c r="AY2755" s="54" t="s">
        <v>47</v>
      </c>
      <c r="AZ2755" s="54" t="s">
        <v>47</v>
      </c>
    </row>
    <row r="2756" spans="1:52" ht="30" customHeight="1">
      <c r="A2756" s="60" t="s">
        <v>2270</v>
      </c>
      <c r="B2756" s="60" t="s">
        <v>2686</v>
      </c>
      <c r="C2756" s="60" t="s">
        <v>71</v>
      </c>
      <c r="D2756" s="61">
        <v>0.3</v>
      </c>
      <c r="E2756" s="62"/>
      <c r="F2756" s="63"/>
      <c r="G2756" s="62"/>
      <c r="H2756" s="63"/>
      <c r="I2756" s="62"/>
      <c r="J2756" s="63"/>
      <c r="K2756" s="62"/>
      <c r="L2756" s="63"/>
      <c r="M2756" s="60" t="s">
        <v>2687</v>
      </c>
      <c r="N2756" s="54" t="s">
        <v>8246</v>
      </c>
      <c r="O2756" s="54" t="s">
        <v>8976</v>
      </c>
      <c r="P2756" s="54" t="s">
        <v>55</v>
      </c>
      <c r="Q2756" s="54" t="s">
        <v>56</v>
      </c>
      <c r="R2756" s="54" t="s">
        <v>56</v>
      </c>
      <c r="AV2756" s="54" t="s">
        <v>47</v>
      </c>
      <c r="AW2756" s="54" t="s">
        <v>10819</v>
      </c>
      <c r="AX2756" s="54" t="s">
        <v>47</v>
      </c>
      <c r="AY2756" s="54" t="s">
        <v>47</v>
      </c>
      <c r="AZ2756" s="54" t="s">
        <v>47</v>
      </c>
    </row>
    <row r="2757" spans="1:52" ht="30" customHeight="1">
      <c r="A2757" s="60" t="s">
        <v>1267</v>
      </c>
      <c r="B2757" s="60" t="s">
        <v>47</v>
      </c>
      <c r="C2757" s="60" t="s">
        <v>47</v>
      </c>
      <c r="D2757" s="61"/>
      <c r="E2757" s="62"/>
      <c r="F2757" s="63"/>
      <c r="G2757" s="62"/>
      <c r="H2757" s="63"/>
      <c r="I2757" s="62"/>
      <c r="J2757" s="63"/>
      <c r="K2757" s="62"/>
      <c r="L2757" s="63"/>
      <c r="M2757" s="60" t="s">
        <v>47</v>
      </c>
      <c r="N2757" s="54" t="s">
        <v>78</v>
      </c>
      <c r="O2757" s="54" t="s">
        <v>78</v>
      </c>
      <c r="P2757" s="54" t="s">
        <v>47</v>
      </c>
      <c r="Q2757" s="54" t="s">
        <v>47</v>
      </c>
      <c r="R2757" s="54" t="s">
        <v>47</v>
      </c>
      <c r="AV2757" s="54" t="s">
        <v>47</v>
      </c>
      <c r="AW2757" s="54" t="s">
        <v>47</v>
      </c>
      <c r="AX2757" s="54" t="s">
        <v>47</v>
      </c>
      <c r="AY2757" s="54" t="s">
        <v>47</v>
      </c>
      <c r="AZ2757" s="54" t="s">
        <v>47</v>
      </c>
    </row>
    <row r="2758" spans="1:52" ht="30" customHeight="1">
      <c r="A2758" s="61"/>
      <c r="B2758" s="61"/>
      <c r="C2758" s="61"/>
      <c r="D2758" s="61"/>
      <c r="E2758" s="62"/>
      <c r="F2758" s="63"/>
      <c r="G2758" s="62"/>
      <c r="H2758" s="63"/>
      <c r="I2758" s="62"/>
      <c r="J2758" s="63"/>
      <c r="K2758" s="62"/>
      <c r="L2758" s="63"/>
      <c r="M2758" s="61"/>
    </row>
    <row r="2759" spans="1:52" ht="30" customHeight="1">
      <c r="A2759" s="55" t="s">
        <v>2757</v>
      </c>
      <c r="B2759" s="56"/>
      <c r="C2759" s="56"/>
      <c r="D2759" s="56"/>
      <c r="E2759" s="57"/>
      <c r="F2759" s="58"/>
      <c r="G2759" s="57"/>
      <c r="H2759" s="58"/>
      <c r="I2759" s="57"/>
      <c r="J2759" s="58"/>
      <c r="K2759" s="57"/>
      <c r="L2759" s="58"/>
      <c r="M2759" s="59"/>
      <c r="N2759" s="54" t="s">
        <v>8050</v>
      </c>
    </row>
    <row r="2760" spans="1:52" ht="30" customHeight="1">
      <c r="A2760" s="60" t="s">
        <v>1520</v>
      </c>
      <c r="B2760" s="60" t="s">
        <v>1264</v>
      </c>
      <c r="C2760" s="60" t="s">
        <v>1265</v>
      </c>
      <c r="D2760" s="61">
        <v>1.0999999999999999E-2</v>
      </c>
      <c r="E2760" s="62"/>
      <c r="F2760" s="63"/>
      <c r="G2760" s="62"/>
      <c r="H2760" s="63"/>
      <c r="I2760" s="62"/>
      <c r="J2760" s="63"/>
      <c r="K2760" s="62"/>
      <c r="L2760" s="63"/>
      <c r="M2760" s="60" t="s">
        <v>1671</v>
      </c>
      <c r="N2760" s="54" t="s">
        <v>8050</v>
      </c>
      <c r="O2760" s="54" t="s">
        <v>9277</v>
      </c>
      <c r="P2760" s="54" t="s">
        <v>56</v>
      </c>
      <c r="Q2760" s="54" t="s">
        <v>56</v>
      </c>
      <c r="R2760" s="54" t="s">
        <v>55</v>
      </c>
      <c r="AV2760" s="54" t="s">
        <v>47</v>
      </c>
      <c r="AW2760" s="54" t="s">
        <v>10820</v>
      </c>
      <c r="AX2760" s="54" t="s">
        <v>47</v>
      </c>
      <c r="AY2760" s="54" t="s">
        <v>47</v>
      </c>
      <c r="AZ2760" s="54" t="s">
        <v>47</v>
      </c>
    </row>
    <row r="2761" spans="1:52" ht="30" customHeight="1">
      <c r="A2761" s="60" t="s">
        <v>1366</v>
      </c>
      <c r="B2761" s="60" t="s">
        <v>1264</v>
      </c>
      <c r="C2761" s="60" t="s">
        <v>1265</v>
      </c>
      <c r="D2761" s="61">
        <v>1.0999999999999999E-2</v>
      </c>
      <c r="E2761" s="62"/>
      <c r="F2761" s="63"/>
      <c r="G2761" s="62"/>
      <c r="H2761" s="63"/>
      <c r="I2761" s="62"/>
      <c r="J2761" s="63"/>
      <c r="K2761" s="62"/>
      <c r="L2761" s="63"/>
      <c r="M2761" s="60" t="s">
        <v>1415</v>
      </c>
      <c r="N2761" s="54" t="s">
        <v>8050</v>
      </c>
      <c r="O2761" s="54" t="s">
        <v>9071</v>
      </c>
      <c r="P2761" s="54" t="s">
        <v>56</v>
      </c>
      <c r="Q2761" s="54" t="s">
        <v>56</v>
      </c>
      <c r="R2761" s="54" t="s">
        <v>55</v>
      </c>
      <c r="AV2761" s="54" t="s">
        <v>47</v>
      </c>
      <c r="AW2761" s="54" t="s">
        <v>10821</v>
      </c>
      <c r="AX2761" s="54" t="s">
        <v>47</v>
      </c>
      <c r="AY2761" s="54" t="s">
        <v>47</v>
      </c>
      <c r="AZ2761" s="54" t="s">
        <v>47</v>
      </c>
    </row>
    <row r="2762" spans="1:52" ht="30" customHeight="1">
      <c r="A2762" s="60" t="s">
        <v>1252</v>
      </c>
      <c r="B2762" s="60" t="s">
        <v>1253</v>
      </c>
      <c r="C2762" s="60" t="s">
        <v>1254</v>
      </c>
      <c r="D2762" s="61">
        <v>8.8999999999999996E-2</v>
      </c>
      <c r="E2762" s="62"/>
      <c r="F2762" s="63"/>
      <c r="G2762" s="62"/>
      <c r="H2762" s="63"/>
      <c r="I2762" s="62"/>
      <c r="J2762" s="63"/>
      <c r="K2762" s="62"/>
      <c r="L2762" s="63"/>
      <c r="M2762" s="60" t="s">
        <v>1255</v>
      </c>
      <c r="N2762" s="54" t="s">
        <v>8050</v>
      </c>
      <c r="O2762" s="54" t="s">
        <v>8835</v>
      </c>
      <c r="P2762" s="54" t="s">
        <v>55</v>
      </c>
      <c r="Q2762" s="54" t="s">
        <v>56</v>
      </c>
      <c r="R2762" s="54" t="s">
        <v>56</v>
      </c>
      <c r="AV2762" s="54" t="s">
        <v>47</v>
      </c>
      <c r="AW2762" s="54" t="s">
        <v>10822</v>
      </c>
      <c r="AX2762" s="54" t="s">
        <v>47</v>
      </c>
      <c r="AY2762" s="54" t="s">
        <v>47</v>
      </c>
      <c r="AZ2762" s="54" t="s">
        <v>47</v>
      </c>
    </row>
    <row r="2763" spans="1:52" ht="30" customHeight="1">
      <c r="A2763" s="60" t="s">
        <v>1284</v>
      </c>
      <c r="B2763" s="60" t="s">
        <v>1285</v>
      </c>
      <c r="C2763" s="60" t="s">
        <v>1254</v>
      </c>
      <c r="D2763" s="61">
        <v>8.8999999999999996E-2</v>
      </c>
      <c r="E2763" s="62"/>
      <c r="F2763" s="63"/>
      <c r="G2763" s="62"/>
      <c r="H2763" s="63"/>
      <c r="I2763" s="62"/>
      <c r="J2763" s="63"/>
      <c r="K2763" s="62"/>
      <c r="L2763" s="63"/>
      <c r="M2763" s="60" t="s">
        <v>1286</v>
      </c>
      <c r="N2763" s="54" t="s">
        <v>8050</v>
      </c>
      <c r="O2763" s="54" t="s">
        <v>8839</v>
      </c>
      <c r="P2763" s="54" t="s">
        <v>55</v>
      </c>
      <c r="Q2763" s="54" t="s">
        <v>56</v>
      </c>
      <c r="R2763" s="54" t="s">
        <v>56</v>
      </c>
      <c r="V2763" s="50">
        <v>1</v>
      </c>
      <c r="AV2763" s="54" t="s">
        <v>47</v>
      </c>
      <c r="AW2763" s="54" t="s">
        <v>10823</v>
      </c>
      <c r="AX2763" s="54" t="s">
        <v>47</v>
      </c>
      <c r="AY2763" s="54" t="s">
        <v>47</v>
      </c>
      <c r="AZ2763" s="54" t="s">
        <v>47</v>
      </c>
    </row>
    <row r="2764" spans="1:52" ht="30" customHeight="1">
      <c r="A2764" s="60" t="s">
        <v>2758</v>
      </c>
      <c r="B2764" s="60" t="s">
        <v>2759</v>
      </c>
      <c r="C2764" s="60" t="s">
        <v>352</v>
      </c>
      <c r="D2764" s="61">
        <v>-1</v>
      </c>
      <c r="E2764" s="62"/>
      <c r="F2764" s="63"/>
      <c r="G2764" s="62"/>
      <c r="H2764" s="63"/>
      <c r="I2764" s="62"/>
      <c r="J2764" s="63"/>
      <c r="K2764" s="62"/>
      <c r="L2764" s="63"/>
      <c r="M2764" s="60" t="s">
        <v>47</v>
      </c>
      <c r="N2764" s="54" t="s">
        <v>8050</v>
      </c>
      <c r="O2764" s="54" t="s">
        <v>8795</v>
      </c>
      <c r="P2764" s="54" t="s">
        <v>56</v>
      </c>
      <c r="Q2764" s="54" t="s">
        <v>56</v>
      </c>
      <c r="R2764" s="54" t="s">
        <v>56</v>
      </c>
      <c r="S2764" s="50">
        <v>1</v>
      </c>
      <c r="T2764" s="50">
        <v>1</v>
      </c>
      <c r="U2764" s="50">
        <v>1</v>
      </c>
      <c r="AV2764" s="54" t="s">
        <v>47</v>
      </c>
      <c r="AW2764" s="54" t="s">
        <v>10824</v>
      </c>
      <c r="AX2764" s="54" t="s">
        <v>47</v>
      </c>
      <c r="AY2764" s="54" t="s">
        <v>47</v>
      </c>
      <c r="AZ2764" s="54" t="s">
        <v>47</v>
      </c>
    </row>
    <row r="2765" spans="1:52" ht="30" customHeight="1">
      <c r="A2765" s="60" t="s">
        <v>1040</v>
      </c>
      <c r="B2765" s="60" t="s">
        <v>2760</v>
      </c>
      <c r="C2765" s="60" t="s">
        <v>168</v>
      </c>
      <c r="D2765" s="61">
        <v>0.3</v>
      </c>
      <c r="E2765" s="62"/>
      <c r="F2765" s="63"/>
      <c r="G2765" s="62"/>
      <c r="H2765" s="63"/>
      <c r="I2765" s="62"/>
      <c r="J2765" s="63"/>
      <c r="K2765" s="62"/>
      <c r="L2765" s="63"/>
      <c r="M2765" s="60" t="s">
        <v>2761</v>
      </c>
      <c r="N2765" s="54" t="s">
        <v>8050</v>
      </c>
      <c r="O2765" s="54" t="s">
        <v>10825</v>
      </c>
      <c r="P2765" s="54" t="s">
        <v>56</v>
      </c>
      <c r="Q2765" s="54" t="s">
        <v>56</v>
      </c>
      <c r="R2765" s="54" t="s">
        <v>55</v>
      </c>
      <c r="AV2765" s="54" t="s">
        <v>47</v>
      </c>
      <c r="AW2765" s="54" t="s">
        <v>10826</v>
      </c>
      <c r="AX2765" s="54" t="s">
        <v>47</v>
      </c>
      <c r="AY2765" s="54" t="s">
        <v>47</v>
      </c>
      <c r="AZ2765" s="54" t="s">
        <v>47</v>
      </c>
    </row>
    <row r="2766" spans="1:52" ht="30" customHeight="1">
      <c r="A2766" s="60" t="s">
        <v>1043</v>
      </c>
      <c r="B2766" s="60" t="s">
        <v>2762</v>
      </c>
      <c r="C2766" s="60" t="s">
        <v>168</v>
      </c>
      <c r="D2766" s="61">
        <v>1.1000000000000001</v>
      </c>
      <c r="E2766" s="62"/>
      <c r="F2766" s="63"/>
      <c r="G2766" s="62"/>
      <c r="H2766" s="63"/>
      <c r="I2766" s="62"/>
      <c r="J2766" s="63"/>
      <c r="K2766" s="62"/>
      <c r="L2766" s="63"/>
      <c r="M2766" s="60" t="s">
        <v>2763</v>
      </c>
      <c r="N2766" s="54" t="s">
        <v>8050</v>
      </c>
      <c r="O2766" s="54" t="s">
        <v>10827</v>
      </c>
      <c r="P2766" s="54" t="s">
        <v>56</v>
      </c>
      <c r="Q2766" s="54" t="s">
        <v>56</v>
      </c>
      <c r="R2766" s="54" t="s">
        <v>55</v>
      </c>
      <c r="AV2766" s="54" t="s">
        <v>47</v>
      </c>
      <c r="AW2766" s="54" t="s">
        <v>10828</v>
      </c>
      <c r="AX2766" s="54" t="s">
        <v>47</v>
      </c>
      <c r="AY2766" s="54" t="s">
        <v>47</v>
      </c>
      <c r="AZ2766" s="54" t="s">
        <v>47</v>
      </c>
    </row>
    <row r="2767" spans="1:52" ht="30" customHeight="1">
      <c r="A2767" s="60" t="s">
        <v>1267</v>
      </c>
      <c r="B2767" s="60" t="s">
        <v>47</v>
      </c>
      <c r="C2767" s="60" t="s">
        <v>47</v>
      </c>
      <c r="D2767" s="61"/>
      <c r="E2767" s="62"/>
      <c r="F2767" s="63"/>
      <c r="G2767" s="62"/>
      <c r="H2767" s="63"/>
      <c r="I2767" s="62"/>
      <c r="J2767" s="63"/>
      <c r="K2767" s="62"/>
      <c r="L2767" s="63"/>
      <c r="M2767" s="60" t="s">
        <v>47</v>
      </c>
      <c r="N2767" s="54" t="s">
        <v>78</v>
      </c>
      <c r="O2767" s="54" t="s">
        <v>78</v>
      </c>
      <c r="P2767" s="54" t="s">
        <v>47</v>
      </c>
      <c r="Q2767" s="54" t="s">
        <v>47</v>
      </c>
      <c r="R2767" s="54" t="s">
        <v>47</v>
      </c>
      <c r="AV2767" s="54" t="s">
        <v>47</v>
      </c>
      <c r="AW2767" s="54" t="s">
        <v>47</v>
      </c>
      <c r="AX2767" s="54" t="s">
        <v>47</v>
      </c>
      <c r="AY2767" s="54" t="s">
        <v>47</v>
      </c>
      <c r="AZ2767" s="54" t="s">
        <v>47</v>
      </c>
    </row>
    <row r="2768" spans="1:52" ht="30" customHeight="1">
      <c r="A2768" s="61"/>
      <c r="B2768" s="61"/>
      <c r="C2768" s="61"/>
      <c r="D2768" s="61"/>
      <c r="E2768" s="62"/>
      <c r="F2768" s="63"/>
      <c r="G2768" s="62"/>
      <c r="H2768" s="63"/>
      <c r="I2768" s="62"/>
      <c r="J2768" s="63"/>
      <c r="K2768" s="62"/>
      <c r="L2768" s="63"/>
      <c r="M2768" s="61"/>
    </row>
    <row r="2769" spans="1:52" ht="30" customHeight="1">
      <c r="A2769" s="55" t="s">
        <v>2764</v>
      </c>
      <c r="B2769" s="56"/>
      <c r="C2769" s="56"/>
      <c r="D2769" s="56"/>
      <c r="E2769" s="57"/>
      <c r="F2769" s="58"/>
      <c r="G2769" s="57"/>
      <c r="H2769" s="58"/>
      <c r="I2769" s="57"/>
      <c r="J2769" s="58"/>
      <c r="K2769" s="57"/>
      <c r="L2769" s="58"/>
      <c r="M2769" s="59"/>
      <c r="N2769" s="54" t="s">
        <v>8984</v>
      </c>
    </row>
    <row r="2770" spans="1:52" ht="30" customHeight="1">
      <c r="A2770" s="60" t="s">
        <v>2765</v>
      </c>
      <c r="B2770" s="60" t="s">
        <v>2766</v>
      </c>
      <c r="C2770" s="60" t="s">
        <v>1410</v>
      </c>
      <c r="D2770" s="61">
        <v>45.3</v>
      </c>
      <c r="E2770" s="62"/>
      <c r="F2770" s="63"/>
      <c r="G2770" s="62"/>
      <c r="H2770" s="63"/>
      <c r="I2770" s="62"/>
      <c r="J2770" s="63"/>
      <c r="K2770" s="62"/>
      <c r="L2770" s="63"/>
      <c r="M2770" s="60" t="s">
        <v>2767</v>
      </c>
      <c r="N2770" s="54" t="s">
        <v>8984</v>
      </c>
      <c r="O2770" s="54" t="s">
        <v>10829</v>
      </c>
      <c r="P2770" s="54" t="s">
        <v>56</v>
      </c>
      <c r="Q2770" s="54" t="s">
        <v>56</v>
      </c>
      <c r="R2770" s="54" t="s">
        <v>55</v>
      </c>
      <c r="V2770" s="50">
        <v>1</v>
      </c>
      <c r="AV2770" s="54" t="s">
        <v>47</v>
      </c>
      <c r="AW2770" s="54" t="s">
        <v>10830</v>
      </c>
      <c r="AX2770" s="54" t="s">
        <v>47</v>
      </c>
      <c r="AY2770" s="54" t="s">
        <v>47</v>
      </c>
      <c r="AZ2770" s="54" t="s">
        <v>47</v>
      </c>
    </row>
    <row r="2771" spans="1:52" ht="30" customHeight="1">
      <c r="A2771" s="60" t="s">
        <v>2765</v>
      </c>
      <c r="B2771" s="60" t="s">
        <v>2768</v>
      </c>
      <c r="C2771" s="60" t="s">
        <v>1259</v>
      </c>
      <c r="D2771" s="61">
        <v>2</v>
      </c>
      <c r="E2771" s="62"/>
      <c r="F2771" s="63"/>
      <c r="G2771" s="62"/>
      <c r="H2771" s="63"/>
      <c r="I2771" s="62"/>
      <c r="J2771" s="63"/>
      <c r="K2771" s="62"/>
      <c r="L2771" s="63"/>
      <c r="M2771" s="60" t="s">
        <v>2769</v>
      </c>
      <c r="N2771" s="54" t="s">
        <v>8984</v>
      </c>
      <c r="O2771" s="54" t="s">
        <v>10831</v>
      </c>
      <c r="P2771" s="54" t="s">
        <v>56</v>
      </c>
      <c r="Q2771" s="54" t="s">
        <v>56</v>
      </c>
      <c r="R2771" s="54" t="s">
        <v>55</v>
      </c>
      <c r="V2771" s="50">
        <v>1</v>
      </c>
      <c r="AV2771" s="54" t="s">
        <v>47</v>
      </c>
      <c r="AW2771" s="54" t="s">
        <v>10832</v>
      </c>
      <c r="AX2771" s="54" t="s">
        <v>47</v>
      </c>
      <c r="AY2771" s="54" t="s">
        <v>47</v>
      </c>
      <c r="AZ2771" s="54" t="s">
        <v>47</v>
      </c>
    </row>
    <row r="2772" spans="1:52" ht="30" customHeight="1">
      <c r="A2772" s="60" t="s">
        <v>2770</v>
      </c>
      <c r="B2772" s="60" t="s">
        <v>47</v>
      </c>
      <c r="C2772" s="60" t="s">
        <v>1410</v>
      </c>
      <c r="D2772" s="61">
        <v>2</v>
      </c>
      <c r="E2772" s="62"/>
      <c r="F2772" s="63"/>
      <c r="G2772" s="62"/>
      <c r="H2772" s="63"/>
      <c r="I2772" s="62"/>
      <c r="J2772" s="63"/>
      <c r="K2772" s="62"/>
      <c r="L2772" s="63"/>
      <c r="M2772" s="60" t="s">
        <v>2771</v>
      </c>
      <c r="N2772" s="54" t="s">
        <v>8984</v>
      </c>
      <c r="O2772" s="54" t="s">
        <v>10833</v>
      </c>
      <c r="P2772" s="54" t="s">
        <v>56</v>
      </c>
      <c r="Q2772" s="54" t="s">
        <v>56</v>
      </c>
      <c r="R2772" s="54" t="s">
        <v>55</v>
      </c>
      <c r="V2772" s="50">
        <v>1</v>
      </c>
      <c r="AV2772" s="54" t="s">
        <v>47</v>
      </c>
      <c r="AW2772" s="54" t="s">
        <v>10834</v>
      </c>
      <c r="AX2772" s="54" t="s">
        <v>47</v>
      </c>
      <c r="AY2772" s="54" t="s">
        <v>47</v>
      </c>
      <c r="AZ2772" s="54" t="s">
        <v>47</v>
      </c>
    </row>
    <row r="2773" spans="1:52" ht="30" customHeight="1">
      <c r="A2773" s="60" t="s">
        <v>2772</v>
      </c>
      <c r="B2773" s="60" t="s">
        <v>2773</v>
      </c>
      <c r="C2773" s="60" t="s">
        <v>1410</v>
      </c>
      <c r="D2773" s="61">
        <v>9.06</v>
      </c>
      <c r="E2773" s="62"/>
      <c r="F2773" s="63"/>
      <c r="G2773" s="62"/>
      <c r="H2773" s="63"/>
      <c r="I2773" s="62"/>
      <c r="J2773" s="63"/>
      <c r="K2773" s="62"/>
      <c r="L2773" s="63"/>
      <c r="M2773" s="60" t="s">
        <v>2774</v>
      </c>
      <c r="N2773" s="54" t="s">
        <v>8984</v>
      </c>
      <c r="O2773" s="54" t="s">
        <v>10835</v>
      </c>
      <c r="P2773" s="54" t="s">
        <v>56</v>
      </c>
      <c r="Q2773" s="54" t="s">
        <v>56</v>
      </c>
      <c r="R2773" s="54" t="s">
        <v>55</v>
      </c>
      <c r="V2773" s="50">
        <v>1</v>
      </c>
      <c r="AV2773" s="54" t="s">
        <v>47</v>
      </c>
      <c r="AW2773" s="54" t="s">
        <v>10836</v>
      </c>
      <c r="AX2773" s="54" t="s">
        <v>47</v>
      </c>
      <c r="AY2773" s="54" t="s">
        <v>47</v>
      </c>
      <c r="AZ2773" s="54" t="s">
        <v>47</v>
      </c>
    </row>
    <row r="2774" spans="1:52" ht="30" customHeight="1">
      <c r="A2774" s="60" t="s">
        <v>1261</v>
      </c>
      <c r="B2774" s="60" t="s">
        <v>2775</v>
      </c>
      <c r="C2774" s="60" t="s">
        <v>352</v>
      </c>
      <c r="D2774" s="61">
        <v>1</v>
      </c>
      <c r="E2774" s="62"/>
      <c r="F2774" s="63"/>
      <c r="G2774" s="62"/>
      <c r="H2774" s="63"/>
      <c r="I2774" s="62"/>
      <c r="J2774" s="63"/>
      <c r="K2774" s="62"/>
      <c r="L2774" s="63"/>
      <c r="M2774" s="60" t="s">
        <v>47</v>
      </c>
      <c r="N2774" s="54" t="s">
        <v>8984</v>
      </c>
      <c r="O2774" s="54" t="s">
        <v>8795</v>
      </c>
      <c r="P2774" s="54" t="s">
        <v>56</v>
      </c>
      <c r="Q2774" s="54" t="s">
        <v>56</v>
      </c>
      <c r="R2774" s="54" t="s">
        <v>56</v>
      </c>
      <c r="S2774" s="50">
        <v>0</v>
      </c>
      <c r="T2774" s="50">
        <v>0</v>
      </c>
      <c r="U2774" s="50">
        <v>0.01</v>
      </c>
      <c r="AV2774" s="54" t="s">
        <v>47</v>
      </c>
      <c r="AW2774" s="54" t="s">
        <v>10837</v>
      </c>
      <c r="AX2774" s="54" t="s">
        <v>47</v>
      </c>
      <c r="AY2774" s="54" t="s">
        <v>47</v>
      </c>
      <c r="AZ2774" s="54" t="s">
        <v>47</v>
      </c>
    </row>
    <row r="2775" spans="1:52" ht="30" customHeight="1">
      <c r="A2775" s="60" t="s">
        <v>2580</v>
      </c>
      <c r="B2775" s="60" t="s">
        <v>2776</v>
      </c>
      <c r="C2775" s="60" t="s">
        <v>71</v>
      </c>
      <c r="D2775" s="61">
        <v>10</v>
      </c>
      <c r="E2775" s="62"/>
      <c r="F2775" s="63"/>
      <c r="G2775" s="62"/>
      <c r="H2775" s="63"/>
      <c r="I2775" s="62"/>
      <c r="J2775" s="63"/>
      <c r="K2775" s="62"/>
      <c r="L2775" s="63"/>
      <c r="M2775" s="60" t="s">
        <v>2777</v>
      </c>
      <c r="N2775" s="54" t="s">
        <v>8984</v>
      </c>
      <c r="O2775" s="54" t="s">
        <v>10838</v>
      </c>
      <c r="P2775" s="54" t="s">
        <v>56</v>
      </c>
      <c r="Q2775" s="54" t="s">
        <v>55</v>
      </c>
      <c r="R2775" s="54" t="s">
        <v>56</v>
      </c>
      <c r="AV2775" s="54" t="s">
        <v>47</v>
      </c>
      <c r="AW2775" s="54" t="s">
        <v>10839</v>
      </c>
      <c r="AX2775" s="54" t="s">
        <v>47</v>
      </c>
      <c r="AY2775" s="54" t="s">
        <v>47</v>
      </c>
      <c r="AZ2775" s="54" t="s">
        <v>47</v>
      </c>
    </row>
    <row r="2776" spans="1:52" ht="30" customHeight="1">
      <c r="A2776" s="60" t="s">
        <v>1267</v>
      </c>
      <c r="B2776" s="60" t="s">
        <v>47</v>
      </c>
      <c r="C2776" s="60" t="s">
        <v>47</v>
      </c>
      <c r="D2776" s="61"/>
      <c r="E2776" s="62"/>
      <c r="F2776" s="63"/>
      <c r="G2776" s="62"/>
      <c r="H2776" s="63"/>
      <c r="I2776" s="62"/>
      <c r="J2776" s="63"/>
      <c r="K2776" s="62"/>
      <c r="L2776" s="63"/>
      <c r="M2776" s="60" t="s">
        <v>47</v>
      </c>
      <c r="N2776" s="54" t="s">
        <v>78</v>
      </c>
      <c r="O2776" s="54" t="s">
        <v>78</v>
      </c>
      <c r="P2776" s="54" t="s">
        <v>47</v>
      </c>
      <c r="Q2776" s="54" t="s">
        <v>47</v>
      </c>
      <c r="R2776" s="54" t="s">
        <v>47</v>
      </c>
      <c r="AV2776" s="54" t="s">
        <v>47</v>
      </c>
      <c r="AW2776" s="54" t="s">
        <v>47</v>
      </c>
      <c r="AX2776" s="54" t="s">
        <v>47</v>
      </c>
      <c r="AY2776" s="54" t="s">
        <v>47</v>
      </c>
      <c r="AZ2776" s="54" t="s">
        <v>47</v>
      </c>
    </row>
  </sheetData>
  <mergeCells count="45"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0866141732283472" right="0" top="0.39370078740157483" bottom="0.39370078740157483" header="0" footer="0"/>
  <pageSetup paperSize="9" scale="64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7030A0"/>
  </sheetPr>
  <dimension ref="A1:AC1201"/>
  <sheetViews>
    <sheetView topLeftCell="C1" workbookViewId="0">
      <selection activeCell="K8" sqref="K8"/>
    </sheetView>
  </sheetViews>
  <sheetFormatPr defaultRowHeight="16.5"/>
  <cols>
    <col min="1" max="1" width="12.625" style="64" hidden="1" customWidth="1"/>
    <col min="2" max="2" width="11.625" style="64" hidden="1" customWidth="1"/>
    <col min="3" max="3" width="28.625" style="64" customWidth="1"/>
    <col min="4" max="4" width="20.625" style="64" customWidth="1"/>
    <col min="5" max="5" width="4.625" style="64" customWidth="1"/>
    <col min="6" max="6" width="10.625" style="64" customWidth="1"/>
    <col min="7" max="14" width="14.625" style="64" customWidth="1"/>
    <col min="15" max="15" width="12.625" style="64" customWidth="1"/>
    <col min="16" max="17" width="9" style="64"/>
    <col min="18" max="19" width="1.625" style="64" customWidth="1"/>
    <col min="20" max="20" width="5.625" style="64" customWidth="1"/>
    <col min="21" max="29" width="1.625" style="64" customWidth="1"/>
    <col min="30" max="256" width="9" style="64"/>
    <col min="257" max="258" width="0" style="64" hidden="1" customWidth="1"/>
    <col min="259" max="259" width="28.625" style="64" customWidth="1"/>
    <col min="260" max="260" width="20.625" style="64" customWidth="1"/>
    <col min="261" max="261" width="4.625" style="64" customWidth="1"/>
    <col min="262" max="262" width="10.625" style="64" customWidth="1"/>
    <col min="263" max="270" width="14.625" style="64" customWidth="1"/>
    <col min="271" max="271" width="12.625" style="64" customWidth="1"/>
    <col min="272" max="273" width="9" style="64"/>
    <col min="274" max="275" width="1.625" style="64" customWidth="1"/>
    <col min="276" max="276" width="5.625" style="64" customWidth="1"/>
    <col min="277" max="285" width="1.625" style="64" customWidth="1"/>
    <col min="286" max="512" width="9" style="64"/>
    <col min="513" max="514" width="0" style="64" hidden="1" customWidth="1"/>
    <col min="515" max="515" width="28.625" style="64" customWidth="1"/>
    <col min="516" max="516" width="20.625" style="64" customWidth="1"/>
    <col min="517" max="517" width="4.625" style="64" customWidth="1"/>
    <col min="518" max="518" width="10.625" style="64" customWidth="1"/>
    <col min="519" max="526" width="14.625" style="64" customWidth="1"/>
    <col min="527" max="527" width="12.625" style="64" customWidth="1"/>
    <col min="528" max="529" width="9" style="64"/>
    <col min="530" max="531" width="1.625" style="64" customWidth="1"/>
    <col min="532" max="532" width="5.625" style="64" customWidth="1"/>
    <col min="533" max="541" width="1.625" style="64" customWidth="1"/>
    <col min="542" max="768" width="9" style="64"/>
    <col min="769" max="770" width="0" style="64" hidden="1" customWidth="1"/>
    <col min="771" max="771" width="28.625" style="64" customWidth="1"/>
    <col min="772" max="772" width="20.625" style="64" customWidth="1"/>
    <col min="773" max="773" width="4.625" style="64" customWidth="1"/>
    <col min="774" max="774" width="10.625" style="64" customWidth="1"/>
    <col min="775" max="782" width="14.625" style="64" customWidth="1"/>
    <col min="783" max="783" width="12.625" style="64" customWidth="1"/>
    <col min="784" max="785" width="9" style="64"/>
    <col min="786" max="787" width="1.625" style="64" customWidth="1"/>
    <col min="788" max="788" width="5.625" style="64" customWidth="1"/>
    <col min="789" max="797" width="1.625" style="64" customWidth="1"/>
    <col min="798" max="1024" width="9" style="64"/>
    <col min="1025" max="1026" width="0" style="64" hidden="1" customWidth="1"/>
    <col min="1027" max="1027" width="28.625" style="64" customWidth="1"/>
    <col min="1028" max="1028" width="20.625" style="64" customWidth="1"/>
    <col min="1029" max="1029" width="4.625" style="64" customWidth="1"/>
    <col min="1030" max="1030" width="10.625" style="64" customWidth="1"/>
    <col min="1031" max="1038" width="14.625" style="64" customWidth="1"/>
    <col min="1039" max="1039" width="12.625" style="64" customWidth="1"/>
    <col min="1040" max="1041" width="9" style="64"/>
    <col min="1042" max="1043" width="1.625" style="64" customWidth="1"/>
    <col min="1044" max="1044" width="5.625" style="64" customWidth="1"/>
    <col min="1045" max="1053" width="1.625" style="64" customWidth="1"/>
    <col min="1054" max="1280" width="9" style="64"/>
    <col min="1281" max="1282" width="0" style="64" hidden="1" customWidth="1"/>
    <col min="1283" max="1283" width="28.625" style="64" customWidth="1"/>
    <col min="1284" max="1284" width="20.625" style="64" customWidth="1"/>
    <col min="1285" max="1285" width="4.625" style="64" customWidth="1"/>
    <col min="1286" max="1286" width="10.625" style="64" customWidth="1"/>
    <col min="1287" max="1294" width="14.625" style="64" customWidth="1"/>
    <col min="1295" max="1295" width="12.625" style="64" customWidth="1"/>
    <col min="1296" max="1297" width="9" style="64"/>
    <col min="1298" max="1299" width="1.625" style="64" customWidth="1"/>
    <col min="1300" max="1300" width="5.625" style="64" customWidth="1"/>
    <col min="1301" max="1309" width="1.625" style="64" customWidth="1"/>
    <col min="1310" max="1536" width="9" style="64"/>
    <col min="1537" max="1538" width="0" style="64" hidden="1" customWidth="1"/>
    <col min="1539" max="1539" width="28.625" style="64" customWidth="1"/>
    <col min="1540" max="1540" width="20.625" style="64" customWidth="1"/>
    <col min="1541" max="1541" width="4.625" style="64" customWidth="1"/>
    <col min="1542" max="1542" width="10.625" style="64" customWidth="1"/>
    <col min="1543" max="1550" width="14.625" style="64" customWidth="1"/>
    <col min="1551" max="1551" width="12.625" style="64" customWidth="1"/>
    <col min="1552" max="1553" width="9" style="64"/>
    <col min="1554" max="1555" width="1.625" style="64" customWidth="1"/>
    <col min="1556" max="1556" width="5.625" style="64" customWidth="1"/>
    <col min="1557" max="1565" width="1.625" style="64" customWidth="1"/>
    <col min="1566" max="1792" width="9" style="64"/>
    <col min="1793" max="1794" width="0" style="64" hidden="1" customWidth="1"/>
    <col min="1795" max="1795" width="28.625" style="64" customWidth="1"/>
    <col min="1796" max="1796" width="20.625" style="64" customWidth="1"/>
    <col min="1797" max="1797" width="4.625" style="64" customWidth="1"/>
    <col min="1798" max="1798" width="10.625" style="64" customWidth="1"/>
    <col min="1799" max="1806" width="14.625" style="64" customWidth="1"/>
    <col min="1807" max="1807" width="12.625" style="64" customWidth="1"/>
    <col min="1808" max="1809" width="9" style="64"/>
    <col min="1810" max="1811" width="1.625" style="64" customWidth="1"/>
    <col min="1812" max="1812" width="5.625" style="64" customWidth="1"/>
    <col min="1813" max="1821" width="1.625" style="64" customWidth="1"/>
    <col min="1822" max="2048" width="9" style="64"/>
    <col min="2049" max="2050" width="0" style="64" hidden="1" customWidth="1"/>
    <col min="2051" max="2051" width="28.625" style="64" customWidth="1"/>
    <col min="2052" max="2052" width="20.625" style="64" customWidth="1"/>
    <col min="2053" max="2053" width="4.625" style="64" customWidth="1"/>
    <col min="2054" max="2054" width="10.625" style="64" customWidth="1"/>
    <col min="2055" max="2062" width="14.625" style="64" customWidth="1"/>
    <col min="2063" max="2063" width="12.625" style="64" customWidth="1"/>
    <col min="2064" max="2065" width="9" style="64"/>
    <col min="2066" max="2067" width="1.625" style="64" customWidth="1"/>
    <col min="2068" max="2068" width="5.625" style="64" customWidth="1"/>
    <col min="2069" max="2077" width="1.625" style="64" customWidth="1"/>
    <col min="2078" max="2304" width="9" style="64"/>
    <col min="2305" max="2306" width="0" style="64" hidden="1" customWidth="1"/>
    <col min="2307" max="2307" width="28.625" style="64" customWidth="1"/>
    <col min="2308" max="2308" width="20.625" style="64" customWidth="1"/>
    <col min="2309" max="2309" width="4.625" style="64" customWidth="1"/>
    <col min="2310" max="2310" width="10.625" style="64" customWidth="1"/>
    <col min="2311" max="2318" width="14.625" style="64" customWidth="1"/>
    <col min="2319" max="2319" width="12.625" style="64" customWidth="1"/>
    <col min="2320" max="2321" width="9" style="64"/>
    <col min="2322" max="2323" width="1.625" style="64" customWidth="1"/>
    <col min="2324" max="2324" width="5.625" style="64" customWidth="1"/>
    <col min="2325" max="2333" width="1.625" style="64" customWidth="1"/>
    <col min="2334" max="2560" width="9" style="64"/>
    <col min="2561" max="2562" width="0" style="64" hidden="1" customWidth="1"/>
    <col min="2563" max="2563" width="28.625" style="64" customWidth="1"/>
    <col min="2564" max="2564" width="20.625" style="64" customWidth="1"/>
    <col min="2565" max="2565" width="4.625" style="64" customWidth="1"/>
    <col min="2566" max="2566" width="10.625" style="64" customWidth="1"/>
    <col min="2567" max="2574" width="14.625" style="64" customWidth="1"/>
    <col min="2575" max="2575" width="12.625" style="64" customWidth="1"/>
    <col min="2576" max="2577" width="9" style="64"/>
    <col min="2578" max="2579" width="1.625" style="64" customWidth="1"/>
    <col min="2580" max="2580" width="5.625" style="64" customWidth="1"/>
    <col min="2581" max="2589" width="1.625" style="64" customWidth="1"/>
    <col min="2590" max="2816" width="9" style="64"/>
    <col min="2817" max="2818" width="0" style="64" hidden="1" customWidth="1"/>
    <col min="2819" max="2819" width="28.625" style="64" customWidth="1"/>
    <col min="2820" max="2820" width="20.625" style="64" customWidth="1"/>
    <col min="2821" max="2821" width="4.625" style="64" customWidth="1"/>
    <col min="2822" max="2822" width="10.625" style="64" customWidth="1"/>
    <col min="2823" max="2830" width="14.625" style="64" customWidth="1"/>
    <col min="2831" max="2831" width="12.625" style="64" customWidth="1"/>
    <col min="2832" max="2833" width="9" style="64"/>
    <col min="2834" max="2835" width="1.625" style="64" customWidth="1"/>
    <col min="2836" max="2836" width="5.625" style="64" customWidth="1"/>
    <col min="2837" max="2845" width="1.625" style="64" customWidth="1"/>
    <col min="2846" max="3072" width="9" style="64"/>
    <col min="3073" max="3074" width="0" style="64" hidden="1" customWidth="1"/>
    <col min="3075" max="3075" width="28.625" style="64" customWidth="1"/>
    <col min="3076" max="3076" width="20.625" style="64" customWidth="1"/>
    <col min="3077" max="3077" width="4.625" style="64" customWidth="1"/>
    <col min="3078" max="3078" width="10.625" style="64" customWidth="1"/>
    <col min="3079" max="3086" width="14.625" style="64" customWidth="1"/>
    <col min="3087" max="3087" width="12.625" style="64" customWidth="1"/>
    <col min="3088" max="3089" width="9" style="64"/>
    <col min="3090" max="3091" width="1.625" style="64" customWidth="1"/>
    <col min="3092" max="3092" width="5.625" style="64" customWidth="1"/>
    <col min="3093" max="3101" width="1.625" style="64" customWidth="1"/>
    <col min="3102" max="3328" width="9" style="64"/>
    <col min="3329" max="3330" width="0" style="64" hidden="1" customWidth="1"/>
    <col min="3331" max="3331" width="28.625" style="64" customWidth="1"/>
    <col min="3332" max="3332" width="20.625" style="64" customWidth="1"/>
    <col min="3333" max="3333" width="4.625" style="64" customWidth="1"/>
    <col min="3334" max="3334" width="10.625" style="64" customWidth="1"/>
    <col min="3335" max="3342" width="14.625" style="64" customWidth="1"/>
    <col min="3343" max="3343" width="12.625" style="64" customWidth="1"/>
    <col min="3344" max="3345" width="9" style="64"/>
    <col min="3346" max="3347" width="1.625" style="64" customWidth="1"/>
    <col min="3348" max="3348" width="5.625" style="64" customWidth="1"/>
    <col min="3349" max="3357" width="1.625" style="64" customWidth="1"/>
    <col min="3358" max="3584" width="9" style="64"/>
    <col min="3585" max="3586" width="0" style="64" hidden="1" customWidth="1"/>
    <col min="3587" max="3587" width="28.625" style="64" customWidth="1"/>
    <col min="3588" max="3588" width="20.625" style="64" customWidth="1"/>
    <col min="3589" max="3589" width="4.625" style="64" customWidth="1"/>
    <col min="3590" max="3590" width="10.625" style="64" customWidth="1"/>
    <col min="3591" max="3598" width="14.625" style="64" customWidth="1"/>
    <col min="3599" max="3599" width="12.625" style="64" customWidth="1"/>
    <col min="3600" max="3601" width="9" style="64"/>
    <col min="3602" max="3603" width="1.625" style="64" customWidth="1"/>
    <col min="3604" max="3604" width="5.625" style="64" customWidth="1"/>
    <col min="3605" max="3613" width="1.625" style="64" customWidth="1"/>
    <col min="3614" max="3840" width="9" style="64"/>
    <col min="3841" max="3842" width="0" style="64" hidden="1" customWidth="1"/>
    <col min="3843" max="3843" width="28.625" style="64" customWidth="1"/>
    <col min="3844" max="3844" width="20.625" style="64" customWidth="1"/>
    <col min="3845" max="3845" width="4.625" style="64" customWidth="1"/>
    <col min="3846" max="3846" width="10.625" style="64" customWidth="1"/>
    <col min="3847" max="3854" width="14.625" style="64" customWidth="1"/>
    <col min="3855" max="3855" width="12.625" style="64" customWidth="1"/>
    <col min="3856" max="3857" width="9" style="64"/>
    <col min="3858" max="3859" width="1.625" style="64" customWidth="1"/>
    <col min="3860" max="3860" width="5.625" style="64" customWidth="1"/>
    <col min="3861" max="3869" width="1.625" style="64" customWidth="1"/>
    <col min="3870" max="4096" width="9" style="64"/>
    <col min="4097" max="4098" width="0" style="64" hidden="1" customWidth="1"/>
    <col min="4099" max="4099" width="28.625" style="64" customWidth="1"/>
    <col min="4100" max="4100" width="20.625" style="64" customWidth="1"/>
    <col min="4101" max="4101" width="4.625" style="64" customWidth="1"/>
    <col min="4102" max="4102" width="10.625" style="64" customWidth="1"/>
    <col min="4103" max="4110" width="14.625" style="64" customWidth="1"/>
    <col min="4111" max="4111" width="12.625" style="64" customWidth="1"/>
    <col min="4112" max="4113" width="9" style="64"/>
    <col min="4114" max="4115" width="1.625" style="64" customWidth="1"/>
    <col min="4116" max="4116" width="5.625" style="64" customWidth="1"/>
    <col min="4117" max="4125" width="1.625" style="64" customWidth="1"/>
    <col min="4126" max="4352" width="9" style="64"/>
    <col min="4353" max="4354" width="0" style="64" hidden="1" customWidth="1"/>
    <col min="4355" max="4355" width="28.625" style="64" customWidth="1"/>
    <col min="4356" max="4356" width="20.625" style="64" customWidth="1"/>
    <col min="4357" max="4357" width="4.625" style="64" customWidth="1"/>
    <col min="4358" max="4358" width="10.625" style="64" customWidth="1"/>
    <col min="4359" max="4366" width="14.625" style="64" customWidth="1"/>
    <col min="4367" max="4367" width="12.625" style="64" customWidth="1"/>
    <col min="4368" max="4369" width="9" style="64"/>
    <col min="4370" max="4371" width="1.625" style="64" customWidth="1"/>
    <col min="4372" max="4372" width="5.625" style="64" customWidth="1"/>
    <col min="4373" max="4381" width="1.625" style="64" customWidth="1"/>
    <col min="4382" max="4608" width="9" style="64"/>
    <col min="4609" max="4610" width="0" style="64" hidden="1" customWidth="1"/>
    <col min="4611" max="4611" width="28.625" style="64" customWidth="1"/>
    <col min="4612" max="4612" width="20.625" style="64" customWidth="1"/>
    <col min="4613" max="4613" width="4.625" style="64" customWidth="1"/>
    <col min="4614" max="4614" width="10.625" style="64" customWidth="1"/>
    <col min="4615" max="4622" width="14.625" style="64" customWidth="1"/>
    <col min="4623" max="4623" width="12.625" style="64" customWidth="1"/>
    <col min="4624" max="4625" width="9" style="64"/>
    <col min="4626" max="4627" width="1.625" style="64" customWidth="1"/>
    <col min="4628" max="4628" width="5.625" style="64" customWidth="1"/>
    <col min="4629" max="4637" width="1.625" style="64" customWidth="1"/>
    <col min="4638" max="4864" width="9" style="64"/>
    <col min="4865" max="4866" width="0" style="64" hidden="1" customWidth="1"/>
    <col min="4867" max="4867" width="28.625" style="64" customWidth="1"/>
    <col min="4868" max="4868" width="20.625" style="64" customWidth="1"/>
    <col min="4869" max="4869" width="4.625" style="64" customWidth="1"/>
    <col min="4870" max="4870" width="10.625" style="64" customWidth="1"/>
    <col min="4871" max="4878" width="14.625" style="64" customWidth="1"/>
    <col min="4879" max="4879" width="12.625" style="64" customWidth="1"/>
    <col min="4880" max="4881" width="9" style="64"/>
    <col min="4882" max="4883" width="1.625" style="64" customWidth="1"/>
    <col min="4884" max="4884" width="5.625" style="64" customWidth="1"/>
    <col min="4885" max="4893" width="1.625" style="64" customWidth="1"/>
    <col min="4894" max="5120" width="9" style="64"/>
    <col min="5121" max="5122" width="0" style="64" hidden="1" customWidth="1"/>
    <col min="5123" max="5123" width="28.625" style="64" customWidth="1"/>
    <col min="5124" max="5124" width="20.625" style="64" customWidth="1"/>
    <col min="5125" max="5125" width="4.625" style="64" customWidth="1"/>
    <col min="5126" max="5126" width="10.625" style="64" customWidth="1"/>
    <col min="5127" max="5134" width="14.625" style="64" customWidth="1"/>
    <col min="5135" max="5135" width="12.625" style="64" customWidth="1"/>
    <col min="5136" max="5137" width="9" style="64"/>
    <col min="5138" max="5139" width="1.625" style="64" customWidth="1"/>
    <col min="5140" max="5140" width="5.625" style="64" customWidth="1"/>
    <col min="5141" max="5149" width="1.625" style="64" customWidth="1"/>
    <col min="5150" max="5376" width="9" style="64"/>
    <col min="5377" max="5378" width="0" style="64" hidden="1" customWidth="1"/>
    <col min="5379" max="5379" width="28.625" style="64" customWidth="1"/>
    <col min="5380" max="5380" width="20.625" style="64" customWidth="1"/>
    <col min="5381" max="5381" width="4.625" style="64" customWidth="1"/>
    <col min="5382" max="5382" width="10.625" style="64" customWidth="1"/>
    <col min="5383" max="5390" width="14.625" style="64" customWidth="1"/>
    <col min="5391" max="5391" width="12.625" style="64" customWidth="1"/>
    <col min="5392" max="5393" width="9" style="64"/>
    <col min="5394" max="5395" width="1.625" style="64" customWidth="1"/>
    <col min="5396" max="5396" width="5.625" style="64" customWidth="1"/>
    <col min="5397" max="5405" width="1.625" style="64" customWidth="1"/>
    <col min="5406" max="5632" width="9" style="64"/>
    <col min="5633" max="5634" width="0" style="64" hidden="1" customWidth="1"/>
    <col min="5635" max="5635" width="28.625" style="64" customWidth="1"/>
    <col min="5636" max="5636" width="20.625" style="64" customWidth="1"/>
    <col min="5637" max="5637" width="4.625" style="64" customWidth="1"/>
    <col min="5638" max="5638" width="10.625" style="64" customWidth="1"/>
    <col min="5639" max="5646" width="14.625" style="64" customWidth="1"/>
    <col min="5647" max="5647" width="12.625" style="64" customWidth="1"/>
    <col min="5648" max="5649" width="9" style="64"/>
    <col min="5650" max="5651" width="1.625" style="64" customWidth="1"/>
    <col min="5652" max="5652" width="5.625" style="64" customWidth="1"/>
    <col min="5653" max="5661" width="1.625" style="64" customWidth="1"/>
    <col min="5662" max="5888" width="9" style="64"/>
    <col min="5889" max="5890" width="0" style="64" hidden="1" customWidth="1"/>
    <col min="5891" max="5891" width="28.625" style="64" customWidth="1"/>
    <col min="5892" max="5892" width="20.625" style="64" customWidth="1"/>
    <col min="5893" max="5893" width="4.625" style="64" customWidth="1"/>
    <col min="5894" max="5894" width="10.625" style="64" customWidth="1"/>
    <col min="5895" max="5902" width="14.625" style="64" customWidth="1"/>
    <col min="5903" max="5903" width="12.625" style="64" customWidth="1"/>
    <col min="5904" max="5905" width="9" style="64"/>
    <col min="5906" max="5907" width="1.625" style="64" customWidth="1"/>
    <col min="5908" max="5908" width="5.625" style="64" customWidth="1"/>
    <col min="5909" max="5917" width="1.625" style="64" customWidth="1"/>
    <col min="5918" max="6144" width="9" style="64"/>
    <col min="6145" max="6146" width="0" style="64" hidden="1" customWidth="1"/>
    <col min="6147" max="6147" width="28.625" style="64" customWidth="1"/>
    <col min="6148" max="6148" width="20.625" style="64" customWidth="1"/>
    <col min="6149" max="6149" width="4.625" style="64" customWidth="1"/>
    <col min="6150" max="6150" width="10.625" style="64" customWidth="1"/>
    <col min="6151" max="6158" width="14.625" style="64" customWidth="1"/>
    <col min="6159" max="6159" width="12.625" style="64" customWidth="1"/>
    <col min="6160" max="6161" width="9" style="64"/>
    <col min="6162" max="6163" width="1.625" style="64" customWidth="1"/>
    <col min="6164" max="6164" width="5.625" style="64" customWidth="1"/>
    <col min="6165" max="6173" width="1.625" style="64" customWidth="1"/>
    <col min="6174" max="6400" width="9" style="64"/>
    <col min="6401" max="6402" width="0" style="64" hidden="1" customWidth="1"/>
    <col min="6403" max="6403" width="28.625" style="64" customWidth="1"/>
    <col min="6404" max="6404" width="20.625" style="64" customWidth="1"/>
    <col min="6405" max="6405" width="4.625" style="64" customWidth="1"/>
    <col min="6406" max="6406" width="10.625" style="64" customWidth="1"/>
    <col min="6407" max="6414" width="14.625" style="64" customWidth="1"/>
    <col min="6415" max="6415" width="12.625" style="64" customWidth="1"/>
    <col min="6416" max="6417" width="9" style="64"/>
    <col min="6418" max="6419" width="1.625" style="64" customWidth="1"/>
    <col min="6420" max="6420" width="5.625" style="64" customWidth="1"/>
    <col min="6421" max="6429" width="1.625" style="64" customWidth="1"/>
    <col min="6430" max="6656" width="9" style="64"/>
    <col min="6657" max="6658" width="0" style="64" hidden="1" customWidth="1"/>
    <col min="6659" max="6659" width="28.625" style="64" customWidth="1"/>
    <col min="6660" max="6660" width="20.625" style="64" customWidth="1"/>
    <col min="6661" max="6661" width="4.625" style="64" customWidth="1"/>
    <col min="6662" max="6662" width="10.625" style="64" customWidth="1"/>
    <col min="6663" max="6670" width="14.625" style="64" customWidth="1"/>
    <col min="6671" max="6671" width="12.625" style="64" customWidth="1"/>
    <col min="6672" max="6673" width="9" style="64"/>
    <col min="6674" max="6675" width="1.625" style="64" customWidth="1"/>
    <col min="6676" max="6676" width="5.625" style="64" customWidth="1"/>
    <col min="6677" max="6685" width="1.625" style="64" customWidth="1"/>
    <col min="6686" max="6912" width="9" style="64"/>
    <col min="6913" max="6914" width="0" style="64" hidden="1" customWidth="1"/>
    <col min="6915" max="6915" width="28.625" style="64" customWidth="1"/>
    <col min="6916" max="6916" width="20.625" style="64" customWidth="1"/>
    <col min="6917" max="6917" width="4.625" style="64" customWidth="1"/>
    <col min="6918" max="6918" width="10.625" style="64" customWidth="1"/>
    <col min="6919" max="6926" width="14.625" style="64" customWidth="1"/>
    <col min="6927" max="6927" width="12.625" style="64" customWidth="1"/>
    <col min="6928" max="6929" width="9" style="64"/>
    <col min="6930" max="6931" width="1.625" style="64" customWidth="1"/>
    <col min="6932" max="6932" width="5.625" style="64" customWidth="1"/>
    <col min="6933" max="6941" width="1.625" style="64" customWidth="1"/>
    <col min="6942" max="7168" width="9" style="64"/>
    <col min="7169" max="7170" width="0" style="64" hidden="1" customWidth="1"/>
    <col min="7171" max="7171" width="28.625" style="64" customWidth="1"/>
    <col min="7172" max="7172" width="20.625" style="64" customWidth="1"/>
    <col min="7173" max="7173" width="4.625" style="64" customWidth="1"/>
    <col min="7174" max="7174" width="10.625" style="64" customWidth="1"/>
    <col min="7175" max="7182" width="14.625" style="64" customWidth="1"/>
    <col min="7183" max="7183" width="12.625" style="64" customWidth="1"/>
    <col min="7184" max="7185" width="9" style="64"/>
    <col min="7186" max="7187" width="1.625" style="64" customWidth="1"/>
    <col min="7188" max="7188" width="5.625" style="64" customWidth="1"/>
    <col min="7189" max="7197" width="1.625" style="64" customWidth="1"/>
    <col min="7198" max="7424" width="9" style="64"/>
    <col min="7425" max="7426" width="0" style="64" hidden="1" customWidth="1"/>
    <col min="7427" max="7427" width="28.625" style="64" customWidth="1"/>
    <col min="7428" max="7428" width="20.625" style="64" customWidth="1"/>
    <col min="7429" max="7429" width="4.625" style="64" customWidth="1"/>
    <col min="7430" max="7430" width="10.625" style="64" customWidth="1"/>
    <col min="7431" max="7438" width="14.625" style="64" customWidth="1"/>
    <col min="7439" max="7439" width="12.625" style="64" customWidth="1"/>
    <col min="7440" max="7441" width="9" style="64"/>
    <col min="7442" max="7443" width="1.625" style="64" customWidth="1"/>
    <col min="7444" max="7444" width="5.625" style="64" customWidth="1"/>
    <col min="7445" max="7453" width="1.625" style="64" customWidth="1"/>
    <col min="7454" max="7680" width="9" style="64"/>
    <col min="7681" max="7682" width="0" style="64" hidden="1" customWidth="1"/>
    <col min="7683" max="7683" width="28.625" style="64" customWidth="1"/>
    <col min="7684" max="7684" width="20.625" style="64" customWidth="1"/>
    <col min="7685" max="7685" width="4.625" style="64" customWidth="1"/>
    <col min="7686" max="7686" width="10.625" style="64" customWidth="1"/>
    <col min="7687" max="7694" width="14.625" style="64" customWidth="1"/>
    <col min="7695" max="7695" width="12.625" style="64" customWidth="1"/>
    <col min="7696" max="7697" width="9" style="64"/>
    <col min="7698" max="7699" width="1.625" style="64" customWidth="1"/>
    <col min="7700" max="7700" width="5.625" style="64" customWidth="1"/>
    <col min="7701" max="7709" width="1.625" style="64" customWidth="1"/>
    <col min="7710" max="7936" width="9" style="64"/>
    <col min="7937" max="7938" width="0" style="64" hidden="1" customWidth="1"/>
    <col min="7939" max="7939" width="28.625" style="64" customWidth="1"/>
    <col min="7940" max="7940" width="20.625" style="64" customWidth="1"/>
    <col min="7941" max="7941" width="4.625" style="64" customWidth="1"/>
    <col min="7942" max="7942" width="10.625" style="64" customWidth="1"/>
    <col min="7943" max="7950" width="14.625" style="64" customWidth="1"/>
    <col min="7951" max="7951" width="12.625" style="64" customWidth="1"/>
    <col min="7952" max="7953" width="9" style="64"/>
    <col min="7954" max="7955" width="1.625" style="64" customWidth="1"/>
    <col min="7956" max="7956" width="5.625" style="64" customWidth="1"/>
    <col min="7957" max="7965" width="1.625" style="64" customWidth="1"/>
    <col min="7966" max="8192" width="9" style="64"/>
    <col min="8193" max="8194" width="0" style="64" hidden="1" customWidth="1"/>
    <col min="8195" max="8195" width="28.625" style="64" customWidth="1"/>
    <col min="8196" max="8196" width="20.625" style="64" customWidth="1"/>
    <col min="8197" max="8197" width="4.625" style="64" customWidth="1"/>
    <col min="8198" max="8198" width="10.625" style="64" customWidth="1"/>
    <col min="8199" max="8206" width="14.625" style="64" customWidth="1"/>
    <col min="8207" max="8207" width="12.625" style="64" customWidth="1"/>
    <col min="8208" max="8209" width="9" style="64"/>
    <col min="8210" max="8211" width="1.625" style="64" customWidth="1"/>
    <col min="8212" max="8212" width="5.625" style="64" customWidth="1"/>
    <col min="8213" max="8221" width="1.625" style="64" customWidth="1"/>
    <col min="8222" max="8448" width="9" style="64"/>
    <col min="8449" max="8450" width="0" style="64" hidden="1" customWidth="1"/>
    <col min="8451" max="8451" width="28.625" style="64" customWidth="1"/>
    <col min="8452" max="8452" width="20.625" style="64" customWidth="1"/>
    <col min="8453" max="8453" width="4.625" style="64" customWidth="1"/>
    <col min="8454" max="8454" width="10.625" style="64" customWidth="1"/>
    <col min="8455" max="8462" width="14.625" style="64" customWidth="1"/>
    <col min="8463" max="8463" width="12.625" style="64" customWidth="1"/>
    <col min="8464" max="8465" width="9" style="64"/>
    <col min="8466" max="8467" width="1.625" style="64" customWidth="1"/>
    <col min="8468" max="8468" width="5.625" style="64" customWidth="1"/>
    <col min="8469" max="8477" width="1.625" style="64" customWidth="1"/>
    <col min="8478" max="8704" width="9" style="64"/>
    <col min="8705" max="8706" width="0" style="64" hidden="1" customWidth="1"/>
    <col min="8707" max="8707" width="28.625" style="64" customWidth="1"/>
    <col min="8708" max="8708" width="20.625" style="64" customWidth="1"/>
    <col min="8709" max="8709" width="4.625" style="64" customWidth="1"/>
    <col min="8710" max="8710" width="10.625" style="64" customWidth="1"/>
    <col min="8711" max="8718" width="14.625" style="64" customWidth="1"/>
    <col min="8719" max="8719" width="12.625" style="64" customWidth="1"/>
    <col min="8720" max="8721" width="9" style="64"/>
    <col min="8722" max="8723" width="1.625" style="64" customWidth="1"/>
    <col min="8724" max="8724" width="5.625" style="64" customWidth="1"/>
    <col min="8725" max="8733" width="1.625" style="64" customWidth="1"/>
    <col min="8734" max="8960" width="9" style="64"/>
    <col min="8961" max="8962" width="0" style="64" hidden="1" customWidth="1"/>
    <col min="8963" max="8963" width="28.625" style="64" customWidth="1"/>
    <col min="8964" max="8964" width="20.625" style="64" customWidth="1"/>
    <col min="8965" max="8965" width="4.625" style="64" customWidth="1"/>
    <col min="8966" max="8966" width="10.625" style="64" customWidth="1"/>
    <col min="8967" max="8974" width="14.625" style="64" customWidth="1"/>
    <col min="8975" max="8975" width="12.625" style="64" customWidth="1"/>
    <col min="8976" max="8977" width="9" style="64"/>
    <col min="8978" max="8979" width="1.625" style="64" customWidth="1"/>
    <col min="8980" max="8980" width="5.625" style="64" customWidth="1"/>
    <col min="8981" max="8989" width="1.625" style="64" customWidth="1"/>
    <col min="8990" max="9216" width="9" style="64"/>
    <col min="9217" max="9218" width="0" style="64" hidden="1" customWidth="1"/>
    <col min="9219" max="9219" width="28.625" style="64" customWidth="1"/>
    <col min="9220" max="9220" width="20.625" style="64" customWidth="1"/>
    <col min="9221" max="9221" width="4.625" style="64" customWidth="1"/>
    <col min="9222" max="9222" width="10.625" style="64" customWidth="1"/>
    <col min="9223" max="9230" width="14.625" style="64" customWidth="1"/>
    <col min="9231" max="9231" width="12.625" style="64" customWidth="1"/>
    <col min="9232" max="9233" width="9" style="64"/>
    <col min="9234" max="9235" width="1.625" style="64" customWidth="1"/>
    <col min="9236" max="9236" width="5.625" style="64" customWidth="1"/>
    <col min="9237" max="9245" width="1.625" style="64" customWidth="1"/>
    <col min="9246" max="9472" width="9" style="64"/>
    <col min="9473" max="9474" width="0" style="64" hidden="1" customWidth="1"/>
    <col min="9475" max="9475" width="28.625" style="64" customWidth="1"/>
    <col min="9476" max="9476" width="20.625" style="64" customWidth="1"/>
    <col min="9477" max="9477" width="4.625" style="64" customWidth="1"/>
    <col min="9478" max="9478" width="10.625" style="64" customWidth="1"/>
    <col min="9479" max="9486" width="14.625" style="64" customWidth="1"/>
    <col min="9487" max="9487" width="12.625" style="64" customWidth="1"/>
    <col min="9488" max="9489" width="9" style="64"/>
    <col min="9490" max="9491" width="1.625" style="64" customWidth="1"/>
    <col min="9492" max="9492" width="5.625" style="64" customWidth="1"/>
    <col min="9493" max="9501" width="1.625" style="64" customWidth="1"/>
    <col min="9502" max="9728" width="9" style="64"/>
    <col min="9729" max="9730" width="0" style="64" hidden="1" customWidth="1"/>
    <col min="9731" max="9731" width="28.625" style="64" customWidth="1"/>
    <col min="9732" max="9732" width="20.625" style="64" customWidth="1"/>
    <col min="9733" max="9733" width="4.625" style="64" customWidth="1"/>
    <col min="9734" max="9734" width="10.625" style="64" customWidth="1"/>
    <col min="9735" max="9742" width="14.625" style="64" customWidth="1"/>
    <col min="9743" max="9743" width="12.625" style="64" customWidth="1"/>
    <col min="9744" max="9745" width="9" style="64"/>
    <col min="9746" max="9747" width="1.625" style="64" customWidth="1"/>
    <col min="9748" max="9748" width="5.625" style="64" customWidth="1"/>
    <col min="9749" max="9757" width="1.625" style="64" customWidth="1"/>
    <col min="9758" max="9984" width="9" style="64"/>
    <col min="9985" max="9986" width="0" style="64" hidden="1" customWidth="1"/>
    <col min="9987" max="9987" width="28.625" style="64" customWidth="1"/>
    <col min="9988" max="9988" width="20.625" style="64" customWidth="1"/>
    <col min="9989" max="9989" width="4.625" style="64" customWidth="1"/>
    <col min="9990" max="9990" width="10.625" style="64" customWidth="1"/>
    <col min="9991" max="9998" width="14.625" style="64" customWidth="1"/>
    <col min="9999" max="9999" width="12.625" style="64" customWidth="1"/>
    <col min="10000" max="10001" width="9" style="64"/>
    <col min="10002" max="10003" width="1.625" style="64" customWidth="1"/>
    <col min="10004" max="10004" width="5.625" style="64" customWidth="1"/>
    <col min="10005" max="10013" width="1.625" style="64" customWidth="1"/>
    <col min="10014" max="10240" width="9" style="64"/>
    <col min="10241" max="10242" width="0" style="64" hidden="1" customWidth="1"/>
    <col min="10243" max="10243" width="28.625" style="64" customWidth="1"/>
    <col min="10244" max="10244" width="20.625" style="64" customWidth="1"/>
    <col min="10245" max="10245" width="4.625" style="64" customWidth="1"/>
    <col min="10246" max="10246" width="10.625" style="64" customWidth="1"/>
    <col min="10247" max="10254" width="14.625" style="64" customWidth="1"/>
    <col min="10255" max="10255" width="12.625" style="64" customWidth="1"/>
    <col min="10256" max="10257" width="9" style="64"/>
    <col min="10258" max="10259" width="1.625" style="64" customWidth="1"/>
    <col min="10260" max="10260" width="5.625" style="64" customWidth="1"/>
    <col min="10261" max="10269" width="1.625" style="64" customWidth="1"/>
    <col min="10270" max="10496" width="9" style="64"/>
    <col min="10497" max="10498" width="0" style="64" hidden="1" customWidth="1"/>
    <col min="10499" max="10499" width="28.625" style="64" customWidth="1"/>
    <col min="10500" max="10500" width="20.625" style="64" customWidth="1"/>
    <col min="10501" max="10501" width="4.625" style="64" customWidth="1"/>
    <col min="10502" max="10502" width="10.625" style="64" customWidth="1"/>
    <col min="10503" max="10510" width="14.625" style="64" customWidth="1"/>
    <col min="10511" max="10511" width="12.625" style="64" customWidth="1"/>
    <col min="10512" max="10513" width="9" style="64"/>
    <col min="10514" max="10515" width="1.625" style="64" customWidth="1"/>
    <col min="10516" max="10516" width="5.625" style="64" customWidth="1"/>
    <col min="10517" max="10525" width="1.625" style="64" customWidth="1"/>
    <col min="10526" max="10752" width="9" style="64"/>
    <col min="10753" max="10754" width="0" style="64" hidden="1" customWidth="1"/>
    <col min="10755" max="10755" width="28.625" style="64" customWidth="1"/>
    <col min="10756" max="10756" width="20.625" style="64" customWidth="1"/>
    <col min="10757" max="10757" width="4.625" style="64" customWidth="1"/>
    <col min="10758" max="10758" width="10.625" style="64" customWidth="1"/>
    <col min="10759" max="10766" width="14.625" style="64" customWidth="1"/>
    <col min="10767" max="10767" width="12.625" style="64" customWidth="1"/>
    <col min="10768" max="10769" width="9" style="64"/>
    <col min="10770" max="10771" width="1.625" style="64" customWidth="1"/>
    <col min="10772" max="10772" width="5.625" style="64" customWidth="1"/>
    <col min="10773" max="10781" width="1.625" style="64" customWidth="1"/>
    <col min="10782" max="11008" width="9" style="64"/>
    <col min="11009" max="11010" width="0" style="64" hidden="1" customWidth="1"/>
    <col min="11011" max="11011" width="28.625" style="64" customWidth="1"/>
    <col min="11012" max="11012" width="20.625" style="64" customWidth="1"/>
    <col min="11013" max="11013" width="4.625" style="64" customWidth="1"/>
    <col min="11014" max="11014" width="10.625" style="64" customWidth="1"/>
    <col min="11015" max="11022" width="14.625" style="64" customWidth="1"/>
    <col min="11023" max="11023" width="12.625" style="64" customWidth="1"/>
    <col min="11024" max="11025" width="9" style="64"/>
    <col min="11026" max="11027" width="1.625" style="64" customWidth="1"/>
    <col min="11028" max="11028" width="5.625" style="64" customWidth="1"/>
    <col min="11029" max="11037" width="1.625" style="64" customWidth="1"/>
    <col min="11038" max="11264" width="9" style="64"/>
    <col min="11265" max="11266" width="0" style="64" hidden="1" customWidth="1"/>
    <col min="11267" max="11267" width="28.625" style="64" customWidth="1"/>
    <col min="11268" max="11268" width="20.625" style="64" customWidth="1"/>
    <col min="11269" max="11269" width="4.625" style="64" customWidth="1"/>
    <col min="11270" max="11270" width="10.625" style="64" customWidth="1"/>
    <col min="11271" max="11278" width="14.625" style="64" customWidth="1"/>
    <col min="11279" max="11279" width="12.625" style="64" customWidth="1"/>
    <col min="11280" max="11281" width="9" style="64"/>
    <col min="11282" max="11283" width="1.625" style="64" customWidth="1"/>
    <col min="11284" max="11284" width="5.625" style="64" customWidth="1"/>
    <col min="11285" max="11293" width="1.625" style="64" customWidth="1"/>
    <col min="11294" max="11520" width="9" style="64"/>
    <col min="11521" max="11522" width="0" style="64" hidden="1" customWidth="1"/>
    <col min="11523" max="11523" width="28.625" style="64" customWidth="1"/>
    <col min="11524" max="11524" width="20.625" style="64" customWidth="1"/>
    <col min="11525" max="11525" width="4.625" style="64" customWidth="1"/>
    <col min="11526" max="11526" width="10.625" style="64" customWidth="1"/>
    <col min="11527" max="11534" width="14.625" style="64" customWidth="1"/>
    <col min="11535" max="11535" width="12.625" style="64" customWidth="1"/>
    <col min="11536" max="11537" width="9" style="64"/>
    <col min="11538" max="11539" width="1.625" style="64" customWidth="1"/>
    <col min="11540" max="11540" width="5.625" style="64" customWidth="1"/>
    <col min="11541" max="11549" width="1.625" style="64" customWidth="1"/>
    <col min="11550" max="11776" width="9" style="64"/>
    <col min="11777" max="11778" width="0" style="64" hidden="1" customWidth="1"/>
    <col min="11779" max="11779" width="28.625" style="64" customWidth="1"/>
    <col min="11780" max="11780" width="20.625" style="64" customWidth="1"/>
    <col min="11781" max="11781" width="4.625" style="64" customWidth="1"/>
    <col min="11782" max="11782" width="10.625" style="64" customWidth="1"/>
    <col min="11783" max="11790" width="14.625" style="64" customWidth="1"/>
    <col min="11791" max="11791" width="12.625" style="64" customWidth="1"/>
    <col min="11792" max="11793" width="9" style="64"/>
    <col min="11794" max="11795" width="1.625" style="64" customWidth="1"/>
    <col min="11796" max="11796" width="5.625" style="64" customWidth="1"/>
    <col min="11797" max="11805" width="1.625" style="64" customWidth="1"/>
    <col min="11806" max="12032" width="9" style="64"/>
    <col min="12033" max="12034" width="0" style="64" hidden="1" customWidth="1"/>
    <col min="12035" max="12035" width="28.625" style="64" customWidth="1"/>
    <col min="12036" max="12036" width="20.625" style="64" customWidth="1"/>
    <col min="12037" max="12037" width="4.625" style="64" customWidth="1"/>
    <col min="12038" max="12038" width="10.625" style="64" customWidth="1"/>
    <col min="12039" max="12046" width="14.625" style="64" customWidth="1"/>
    <col min="12047" max="12047" width="12.625" style="64" customWidth="1"/>
    <col min="12048" max="12049" width="9" style="64"/>
    <col min="12050" max="12051" width="1.625" style="64" customWidth="1"/>
    <col min="12052" max="12052" width="5.625" style="64" customWidth="1"/>
    <col min="12053" max="12061" width="1.625" style="64" customWidth="1"/>
    <col min="12062" max="12288" width="9" style="64"/>
    <col min="12289" max="12290" width="0" style="64" hidden="1" customWidth="1"/>
    <col min="12291" max="12291" width="28.625" style="64" customWidth="1"/>
    <col min="12292" max="12292" width="20.625" style="64" customWidth="1"/>
    <col min="12293" max="12293" width="4.625" style="64" customWidth="1"/>
    <col min="12294" max="12294" width="10.625" style="64" customWidth="1"/>
    <col min="12295" max="12302" width="14.625" style="64" customWidth="1"/>
    <col min="12303" max="12303" width="12.625" style="64" customWidth="1"/>
    <col min="12304" max="12305" width="9" style="64"/>
    <col min="12306" max="12307" width="1.625" style="64" customWidth="1"/>
    <col min="12308" max="12308" width="5.625" style="64" customWidth="1"/>
    <col min="12309" max="12317" width="1.625" style="64" customWidth="1"/>
    <col min="12318" max="12544" width="9" style="64"/>
    <col min="12545" max="12546" width="0" style="64" hidden="1" customWidth="1"/>
    <col min="12547" max="12547" width="28.625" style="64" customWidth="1"/>
    <col min="12548" max="12548" width="20.625" style="64" customWidth="1"/>
    <col min="12549" max="12549" width="4.625" style="64" customWidth="1"/>
    <col min="12550" max="12550" width="10.625" style="64" customWidth="1"/>
    <col min="12551" max="12558" width="14.625" style="64" customWidth="1"/>
    <col min="12559" max="12559" width="12.625" style="64" customWidth="1"/>
    <col min="12560" max="12561" width="9" style="64"/>
    <col min="12562" max="12563" width="1.625" style="64" customWidth="1"/>
    <col min="12564" max="12564" width="5.625" style="64" customWidth="1"/>
    <col min="12565" max="12573" width="1.625" style="64" customWidth="1"/>
    <col min="12574" max="12800" width="9" style="64"/>
    <col min="12801" max="12802" width="0" style="64" hidden="1" customWidth="1"/>
    <col min="12803" max="12803" width="28.625" style="64" customWidth="1"/>
    <col min="12804" max="12804" width="20.625" style="64" customWidth="1"/>
    <col min="12805" max="12805" width="4.625" style="64" customWidth="1"/>
    <col min="12806" max="12806" width="10.625" style="64" customWidth="1"/>
    <col min="12807" max="12814" width="14.625" style="64" customWidth="1"/>
    <col min="12815" max="12815" width="12.625" style="64" customWidth="1"/>
    <col min="12816" max="12817" width="9" style="64"/>
    <col min="12818" max="12819" width="1.625" style="64" customWidth="1"/>
    <col min="12820" max="12820" width="5.625" style="64" customWidth="1"/>
    <col min="12821" max="12829" width="1.625" style="64" customWidth="1"/>
    <col min="12830" max="13056" width="9" style="64"/>
    <col min="13057" max="13058" width="0" style="64" hidden="1" customWidth="1"/>
    <col min="13059" max="13059" width="28.625" style="64" customWidth="1"/>
    <col min="13060" max="13060" width="20.625" style="64" customWidth="1"/>
    <col min="13061" max="13061" width="4.625" style="64" customWidth="1"/>
    <col min="13062" max="13062" width="10.625" style="64" customWidth="1"/>
    <col min="13063" max="13070" width="14.625" style="64" customWidth="1"/>
    <col min="13071" max="13071" width="12.625" style="64" customWidth="1"/>
    <col min="13072" max="13073" width="9" style="64"/>
    <col min="13074" max="13075" width="1.625" style="64" customWidth="1"/>
    <col min="13076" max="13076" width="5.625" style="64" customWidth="1"/>
    <col min="13077" max="13085" width="1.625" style="64" customWidth="1"/>
    <col min="13086" max="13312" width="9" style="64"/>
    <col min="13313" max="13314" width="0" style="64" hidden="1" customWidth="1"/>
    <col min="13315" max="13315" width="28.625" style="64" customWidth="1"/>
    <col min="13316" max="13316" width="20.625" style="64" customWidth="1"/>
    <col min="13317" max="13317" width="4.625" style="64" customWidth="1"/>
    <col min="13318" max="13318" width="10.625" style="64" customWidth="1"/>
    <col min="13319" max="13326" width="14.625" style="64" customWidth="1"/>
    <col min="13327" max="13327" width="12.625" style="64" customWidth="1"/>
    <col min="13328" max="13329" width="9" style="64"/>
    <col min="13330" max="13331" width="1.625" style="64" customWidth="1"/>
    <col min="13332" max="13332" width="5.625" style="64" customWidth="1"/>
    <col min="13333" max="13341" width="1.625" style="64" customWidth="1"/>
    <col min="13342" max="13568" width="9" style="64"/>
    <col min="13569" max="13570" width="0" style="64" hidden="1" customWidth="1"/>
    <col min="13571" max="13571" width="28.625" style="64" customWidth="1"/>
    <col min="13572" max="13572" width="20.625" style="64" customWidth="1"/>
    <col min="13573" max="13573" width="4.625" style="64" customWidth="1"/>
    <col min="13574" max="13574" width="10.625" style="64" customWidth="1"/>
    <col min="13575" max="13582" width="14.625" style="64" customWidth="1"/>
    <col min="13583" max="13583" width="12.625" style="64" customWidth="1"/>
    <col min="13584" max="13585" width="9" style="64"/>
    <col min="13586" max="13587" width="1.625" style="64" customWidth="1"/>
    <col min="13588" max="13588" width="5.625" style="64" customWidth="1"/>
    <col min="13589" max="13597" width="1.625" style="64" customWidth="1"/>
    <col min="13598" max="13824" width="9" style="64"/>
    <col min="13825" max="13826" width="0" style="64" hidden="1" customWidth="1"/>
    <col min="13827" max="13827" width="28.625" style="64" customWidth="1"/>
    <col min="13828" max="13828" width="20.625" style="64" customWidth="1"/>
    <col min="13829" max="13829" width="4.625" style="64" customWidth="1"/>
    <col min="13830" max="13830" width="10.625" style="64" customWidth="1"/>
    <col min="13831" max="13838" width="14.625" style="64" customWidth="1"/>
    <col min="13839" max="13839" width="12.625" style="64" customWidth="1"/>
    <col min="13840" max="13841" width="9" style="64"/>
    <col min="13842" max="13843" width="1.625" style="64" customWidth="1"/>
    <col min="13844" max="13844" width="5.625" style="64" customWidth="1"/>
    <col min="13845" max="13853" width="1.625" style="64" customWidth="1"/>
    <col min="13854" max="14080" width="9" style="64"/>
    <col min="14081" max="14082" width="0" style="64" hidden="1" customWidth="1"/>
    <col min="14083" max="14083" width="28.625" style="64" customWidth="1"/>
    <col min="14084" max="14084" width="20.625" style="64" customWidth="1"/>
    <col min="14085" max="14085" width="4.625" style="64" customWidth="1"/>
    <col min="14086" max="14086" width="10.625" style="64" customWidth="1"/>
    <col min="14087" max="14094" width="14.625" style="64" customWidth="1"/>
    <col min="14095" max="14095" width="12.625" style="64" customWidth="1"/>
    <col min="14096" max="14097" width="9" style="64"/>
    <col min="14098" max="14099" width="1.625" style="64" customWidth="1"/>
    <col min="14100" max="14100" width="5.625" style="64" customWidth="1"/>
    <col min="14101" max="14109" width="1.625" style="64" customWidth="1"/>
    <col min="14110" max="14336" width="9" style="64"/>
    <col min="14337" max="14338" width="0" style="64" hidden="1" customWidth="1"/>
    <col min="14339" max="14339" width="28.625" style="64" customWidth="1"/>
    <col min="14340" max="14340" width="20.625" style="64" customWidth="1"/>
    <col min="14341" max="14341" width="4.625" style="64" customWidth="1"/>
    <col min="14342" max="14342" width="10.625" style="64" customWidth="1"/>
    <col min="14343" max="14350" width="14.625" style="64" customWidth="1"/>
    <col min="14351" max="14351" width="12.625" style="64" customWidth="1"/>
    <col min="14352" max="14353" width="9" style="64"/>
    <col min="14354" max="14355" width="1.625" style="64" customWidth="1"/>
    <col min="14356" max="14356" width="5.625" style="64" customWidth="1"/>
    <col min="14357" max="14365" width="1.625" style="64" customWidth="1"/>
    <col min="14366" max="14592" width="9" style="64"/>
    <col min="14593" max="14594" width="0" style="64" hidden="1" customWidth="1"/>
    <col min="14595" max="14595" width="28.625" style="64" customWidth="1"/>
    <col min="14596" max="14596" width="20.625" style="64" customWidth="1"/>
    <col min="14597" max="14597" width="4.625" style="64" customWidth="1"/>
    <col min="14598" max="14598" width="10.625" style="64" customWidth="1"/>
    <col min="14599" max="14606" width="14.625" style="64" customWidth="1"/>
    <col min="14607" max="14607" width="12.625" style="64" customWidth="1"/>
    <col min="14608" max="14609" width="9" style="64"/>
    <col min="14610" max="14611" width="1.625" style="64" customWidth="1"/>
    <col min="14612" max="14612" width="5.625" style="64" customWidth="1"/>
    <col min="14613" max="14621" width="1.625" style="64" customWidth="1"/>
    <col min="14622" max="14848" width="9" style="64"/>
    <col min="14849" max="14850" width="0" style="64" hidden="1" customWidth="1"/>
    <col min="14851" max="14851" width="28.625" style="64" customWidth="1"/>
    <col min="14852" max="14852" width="20.625" style="64" customWidth="1"/>
    <col min="14853" max="14853" width="4.625" style="64" customWidth="1"/>
    <col min="14854" max="14854" width="10.625" style="64" customWidth="1"/>
    <col min="14855" max="14862" width="14.625" style="64" customWidth="1"/>
    <col min="14863" max="14863" width="12.625" style="64" customWidth="1"/>
    <col min="14864" max="14865" width="9" style="64"/>
    <col min="14866" max="14867" width="1.625" style="64" customWidth="1"/>
    <col min="14868" max="14868" width="5.625" style="64" customWidth="1"/>
    <col min="14869" max="14877" width="1.625" style="64" customWidth="1"/>
    <col min="14878" max="15104" width="9" style="64"/>
    <col min="15105" max="15106" width="0" style="64" hidden="1" customWidth="1"/>
    <col min="15107" max="15107" width="28.625" style="64" customWidth="1"/>
    <col min="15108" max="15108" width="20.625" style="64" customWidth="1"/>
    <col min="15109" max="15109" width="4.625" style="64" customWidth="1"/>
    <col min="15110" max="15110" width="10.625" style="64" customWidth="1"/>
    <col min="15111" max="15118" width="14.625" style="64" customWidth="1"/>
    <col min="15119" max="15119" width="12.625" style="64" customWidth="1"/>
    <col min="15120" max="15121" width="9" style="64"/>
    <col min="15122" max="15123" width="1.625" style="64" customWidth="1"/>
    <col min="15124" max="15124" width="5.625" style="64" customWidth="1"/>
    <col min="15125" max="15133" width="1.625" style="64" customWidth="1"/>
    <col min="15134" max="15360" width="9" style="64"/>
    <col min="15361" max="15362" width="0" style="64" hidden="1" customWidth="1"/>
    <col min="15363" max="15363" width="28.625" style="64" customWidth="1"/>
    <col min="15364" max="15364" width="20.625" style="64" customWidth="1"/>
    <col min="15365" max="15365" width="4.625" style="64" customWidth="1"/>
    <col min="15366" max="15366" width="10.625" style="64" customWidth="1"/>
    <col min="15367" max="15374" width="14.625" style="64" customWidth="1"/>
    <col min="15375" max="15375" width="12.625" style="64" customWidth="1"/>
    <col min="15376" max="15377" width="9" style="64"/>
    <col min="15378" max="15379" width="1.625" style="64" customWidth="1"/>
    <col min="15380" max="15380" width="5.625" style="64" customWidth="1"/>
    <col min="15381" max="15389" width="1.625" style="64" customWidth="1"/>
    <col min="15390" max="15616" width="9" style="64"/>
    <col min="15617" max="15618" width="0" style="64" hidden="1" customWidth="1"/>
    <col min="15619" max="15619" width="28.625" style="64" customWidth="1"/>
    <col min="15620" max="15620" width="20.625" style="64" customWidth="1"/>
    <col min="15621" max="15621" width="4.625" style="64" customWidth="1"/>
    <col min="15622" max="15622" width="10.625" style="64" customWidth="1"/>
    <col min="15623" max="15630" width="14.625" style="64" customWidth="1"/>
    <col min="15631" max="15631" width="12.625" style="64" customWidth="1"/>
    <col min="15632" max="15633" width="9" style="64"/>
    <col min="15634" max="15635" width="1.625" style="64" customWidth="1"/>
    <col min="15636" max="15636" width="5.625" style="64" customWidth="1"/>
    <col min="15637" max="15645" width="1.625" style="64" customWidth="1"/>
    <col min="15646" max="15872" width="9" style="64"/>
    <col min="15873" max="15874" width="0" style="64" hidden="1" customWidth="1"/>
    <col min="15875" max="15875" width="28.625" style="64" customWidth="1"/>
    <col min="15876" max="15876" width="20.625" style="64" customWidth="1"/>
    <col min="15877" max="15877" width="4.625" style="64" customWidth="1"/>
    <col min="15878" max="15878" width="10.625" style="64" customWidth="1"/>
    <col min="15879" max="15886" width="14.625" style="64" customWidth="1"/>
    <col min="15887" max="15887" width="12.625" style="64" customWidth="1"/>
    <col min="15888" max="15889" width="9" style="64"/>
    <col min="15890" max="15891" width="1.625" style="64" customWidth="1"/>
    <col min="15892" max="15892" width="5.625" style="64" customWidth="1"/>
    <col min="15893" max="15901" width="1.625" style="64" customWidth="1"/>
    <col min="15902" max="16128" width="9" style="64"/>
    <col min="16129" max="16130" width="0" style="64" hidden="1" customWidth="1"/>
    <col min="16131" max="16131" width="28.625" style="64" customWidth="1"/>
    <col min="16132" max="16132" width="20.625" style="64" customWidth="1"/>
    <col min="16133" max="16133" width="4.625" style="64" customWidth="1"/>
    <col min="16134" max="16134" width="10.625" style="64" customWidth="1"/>
    <col min="16135" max="16142" width="14.625" style="64" customWidth="1"/>
    <col min="16143" max="16143" width="12.625" style="64" customWidth="1"/>
    <col min="16144" max="16145" width="9" style="64"/>
    <col min="16146" max="16147" width="1.625" style="64" customWidth="1"/>
    <col min="16148" max="16148" width="5.625" style="64" customWidth="1"/>
    <col min="16149" max="16157" width="1.625" style="64" customWidth="1"/>
    <col min="16158" max="16384" width="9" style="64"/>
  </cols>
  <sheetData>
    <row r="1" spans="1:29" ht="30" customHeight="1">
      <c r="C1" s="216" t="s">
        <v>3115</v>
      </c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</row>
    <row r="2" spans="1:29" ht="30" customHeight="1">
      <c r="A2" s="215" t="s">
        <v>3160</v>
      </c>
      <c r="B2" s="215" t="s">
        <v>2778</v>
      </c>
      <c r="C2" s="215" t="s">
        <v>3161</v>
      </c>
      <c r="D2" s="215" t="s">
        <v>3116</v>
      </c>
      <c r="E2" s="215" t="s">
        <v>3</v>
      </c>
      <c r="F2" s="217" t="s">
        <v>4</v>
      </c>
      <c r="G2" s="215" t="s">
        <v>5</v>
      </c>
      <c r="H2" s="215"/>
      <c r="I2" s="215" t="s">
        <v>8</v>
      </c>
      <c r="J2" s="215"/>
      <c r="K2" s="215" t="s">
        <v>1238</v>
      </c>
      <c r="L2" s="215"/>
      <c r="M2" s="215" t="s">
        <v>1239</v>
      </c>
      <c r="N2" s="215"/>
      <c r="O2" s="215" t="s">
        <v>3117</v>
      </c>
    </row>
    <row r="3" spans="1:29" ht="30" customHeight="1">
      <c r="A3" s="215"/>
      <c r="B3" s="215"/>
      <c r="C3" s="215"/>
      <c r="D3" s="215"/>
      <c r="E3" s="215"/>
      <c r="F3" s="217"/>
      <c r="G3" s="69" t="s">
        <v>3118</v>
      </c>
      <c r="H3" s="69" t="s">
        <v>3119</v>
      </c>
      <c r="I3" s="69" t="s">
        <v>3118</v>
      </c>
      <c r="J3" s="69" t="s">
        <v>3119</v>
      </c>
      <c r="K3" s="69" t="s">
        <v>3118</v>
      </c>
      <c r="L3" s="69" t="s">
        <v>3119</v>
      </c>
      <c r="M3" s="69" t="s">
        <v>3118</v>
      </c>
      <c r="N3" s="69" t="s">
        <v>3119</v>
      </c>
      <c r="O3" s="215"/>
    </row>
    <row r="4" spans="1:29" ht="30" customHeight="1">
      <c r="A4" s="67"/>
      <c r="B4" s="67"/>
      <c r="C4" s="70" t="s">
        <v>3120</v>
      </c>
      <c r="D4" s="70"/>
      <c r="E4" s="70"/>
      <c r="F4" s="71"/>
      <c r="G4" s="70"/>
      <c r="H4" s="70"/>
      <c r="I4" s="70"/>
      <c r="J4" s="70"/>
      <c r="K4" s="70"/>
      <c r="L4" s="70"/>
      <c r="M4" s="70"/>
      <c r="N4" s="70"/>
      <c r="O4" s="70"/>
    </row>
    <row r="5" spans="1:29" ht="30" customHeight="1">
      <c r="A5" s="66" t="s">
        <v>48</v>
      </c>
      <c r="B5" s="66" t="s">
        <v>3162</v>
      </c>
      <c r="C5" s="66" t="s">
        <v>3163</v>
      </c>
      <c r="D5" s="66" t="s">
        <v>3164</v>
      </c>
      <c r="E5" s="66" t="s">
        <v>83</v>
      </c>
      <c r="F5" s="72">
        <v>2</v>
      </c>
      <c r="G5" s="67"/>
      <c r="H5" s="67"/>
      <c r="I5" s="67"/>
      <c r="J5" s="67"/>
      <c r="K5" s="67"/>
      <c r="L5" s="67"/>
      <c r="M5" s="67"/>
      <c r="N5" s="67"/>
      <c r="O5" s="66" t="s">
        <v>3162</v>
      </c>
      <c r="T5" s="64">
        <v>0</v>
      </c>
      <c r="AC5" s="64">
        <v>1</v>
      </c>
    </row>
    <row r="6" spans="1:29" ht="30" customHeight="1">
      <c r="A6" s="66" t="s">
        <v>48</v>
      </c>
      <c r="B6" s="66" t="s">
        <v>3165</v>
      </c>
      <c r="C6" s="66" t="s">
        <v>3166</v>
      </c>
      <c r="D6" s="66" t="s">
        <v>3167</v>
      </c>
      <c r="E6" s="66" t="s">
        <v>83</v>
      </c>
      <c r="F6" s="72">
        <v>2</v>
      </c>
      <c r="G6" s="67"/>
      <c r="H6" s="67"/>
      <c r="I6" s="67"/>
      <c r="J6" s="67"/>
      <c r="K6" s="67"/>
      <c r="L6" s="67"/>
      <c r="M6" s="67"/>
      <c r="N6" s="67"/>
      <c r="O6" s="66" t="s">
        <v>3165</v>
      </c>
      <c r="T6" s="64">
        <v>0</v>
      </c>
      <c r="AC6" s="64">
        <v>1</v>
      </c>
    </row>
    <row r="7" spans="1:29" ht="30" customHeight="1">
      <c r="A7" s="66" t="s">
        <v>48</v>
      </c>
      <c r="B7" s="66" t="s">
        <v>3168</v>
      </c>
      <c r="C7" s="66" t="s">
        <v>3169</v>
      </c>
      <c r="D7" s="66" t="s">
        <v>3170</v>
      </c>
      <c r="E7" s="66" t="s">
        <v>83</v>
      </c>
      <c r="F7" s="72">
        <v>2</v>
      </c>
      <c r="G7" s="67"/>
      <c r="H7" s="67"/>
      <c r="I7" s="67"/>
      <c r="J7" s="67"/>
      <c r="K7" s="67"/>
      <c r="L7" s="67"/>
      <c r="M7" s="67"/>
      <c r="N7" s="67"/>
      <c r="O7" s="66" t="s">
        <v>3168</v>
      </c>
      <c r="T7" s="64">
        <v>0</v>
      </c>
      <c r="AC7" s="64">
        <v>1</v>
      </c>
    </row>
    <row r="8" spans="1:29" ht="30" customHeight="1">
      <c r="A8" s="66" t="s">
        <v>48</v>
      </c>
      <c r="B8" s="66" t="s">
        <v>3171</v>
      </c>
      <c r="C8" s="66" t="s">
        <v>3172</v>
      </c>
      <c r="D8" s="66" t="s">
        <v>3173</v>
      </c>
      <c r="E8" s="66" t="s">
        <v>211</v>
      </c>
      <c r="F8" s="72">
        <v>1</v>
      </c>
      <c r="G8" s="67"/>
      <c r="H8" s="67"/>
      <c r="I8" s="67"/>
      <c r="J8" s="67"/>
      <c r="K8" s="67"/>
      <c r="L8" s="67"/>
      <c r="M8" s="67"/>
      <c r="N8" s="67"/>
      <c r="O8" s="66" t="s">
        <v>47</v>
      </c>
      <c r="T8" s="64">
        <v>0</v>
      </c>
      <c r="AC8" s="64">
        <v>1</v>
      </c>
    </row>
    <row r="9" spans="1:29" ht="30" customHeight="1">
      <c r="A9" s="66" t="s">
        <v>48</v>
      </c>
      <c r="B9" s="66" t="s">
        <v>3174</v>
      </c>
      <c r="C9" s="66" t="s">
        <v>3175</v>
      </c>
      <c r="D9" s="66" t="s">
        <v>3176</v>
      </c>
      <c r="E9" s="66" t="s">
        <v>83</v>
      </c>
      <c r="F9" s="72">
        <v>2</v>
      </c>
      <c r="G9" s="67"/>
      <c r="H9" s="67"/>
      <c r="I9" s="67"/>
      <c r="J9" s="67"/>
      <c r="K9" s="67"/>
      <c r="L9" s="67"/>
      <c r="M9" s="67"/>
      <c r="N9" s="67"/>
      <c r="O9" s="66" t="s">
        <v>3174</v>
      </c>
      <c r="T9" s="64">
        <v>0</v>
      </c>
      <c r="AC9" s="64">
        <v>1</v>
      </c>
    </row>
    <row r="10" spans="1:29" ht="30" customHeight="1">
      <c r="A10" s="66" t="s">
        <v>48</v>
      </c>
      <c r="B10" s="66" t="s">
        <v>3177</v>
      </c>
      <c r="C10" s="66" t="s">
        <v>3178</v>
      </c>
      <c r="D10" s="66" t="s">
        <v>3179</v>
      </c>
      <c r="E10" s="66" t="s">
        <v>83</v>
      </c>
      <c r="F10" s="72">
        <v>2</v>
      </c>
      <c r="G10" s="67"/>
      <c r="H10" s="67"/>
      <c r="I10" s="67"/>
      <c r="J10" s="67"/>
      <c r="K10" s="67"/>
      <c r="L10" s="67"/>
      <c r="M10" s="67"/>
      <c r="N10" s="67"/>
      <c r="O10" s="66" t="s">
        <v>3177</v>
      </c>
      <c r="T10" s="64">
        <v>0</v>
      </c>
      <c r="AC10" s="64">
        <v>1</v>
      </c>
    </row>
    <row r="11" spans="1:29" ht="30" customHeight="1">
      <c r="A11" s="66" t="s">
        <v>48</v>
      </c>
      <c r="B11" s="66" t="s">
        <v>3180</v>
      </c>
      <c r="C11" s="66" t="s">
        <v>3181</v>
      </c>
      <c r="D11" s="66" t="s">
        <v>3182</v>
      </c>
      <c r="E11" s="66" t="s">
        <v>83</v>
      </c>
      <c r="F11" s="72">
        <v>1</v>
      </c>
      <c r="G11" s="67"/>
      <c r="H11" s="67"/>
      <c r="I11" s="67"/>
      <c r="J11" s="67"/>
      <c r="K11" s="67"/>
      <c r="L11" s="67"/>
      <c r="M11" s="67"/>
      <c r="N11" s="67"/>
      <c r="O11" s="66" t="s">
        <v>3180</v>
      </c>
      <c r="T11" s="64">
        <v>0</v>
      </c>
      <c r="AC11" s="64">
        <v>1</v>
      </c>
    </row>
    <row r="12" spans="1:29" ht="30" customHeight="1">
      <c r="A12" s="66" t="s">
        <v>48</v>
      </c>
      <c r="B12" s="66" t="s">
        <v>3183</v>
      </c>
      <c r="C12" s="66" t="s">
        <v>3184</v>
      </c>
      <c r="D12" s="66" t="s">
        <v>3185</v>
      </c>
      <c r="E12" s="66" t="s">
        <v>83</v>
      </c>
      <c r="F12" s="72">
        <v>3</v>
      </c>
      <c r="G12" s="67"/>
      <c r="H12" s="67"/>
      <c r="I12" s="67"/>
      <c r="J12" s="67"/>
      <c r="K12" s="67"/>
      <c r="L12" s="67"/>
      <c r="M12" s="67"/>
      <c r="N12" s="67"/>
      <c r="O12" s="66" t="s">
        <v>3183</v>
      </c>
      <c r="T12" s="64">
        <v>0</v>
      </c>
      <c r="AC12" s="64">
        <v>1</v>
      </c>
    </row>
    <row r="13" spans="1:29" ht="30" customHeight="1">
      <c r="A13" s="66" t="s">
        <v>48</v>
      </c>
      <c r="B13" s="66" t="s">
        <v>3186</v>
      </c>
      <c r="C13" s="66" t="s">
        <v>3187</v>
      </c>
      <c r="D13" s="66" t="s">
        <v>3188</v>
      </c>
      <c r="E13" s="66" t="s">
        <v>83</v>
      </c>
      <c r="F13" s="72">
        <v>2</v>
      </c>
      <c r="G13" s="67"/>
      <c r="H13" s="67"/>
      <c r="I13" s="67"/>
      <c r="J13" s="67"/>
      <c r="K13" s="67"/>
      <c r="L13" s="67"/>
      <c r="M13" s="67"/>
      <c r="N13" s="67"/>
      <c r="O13" s="66" t="s">
        <v>3186</v>
      </c>
      <c r="T13" s="64">
        <v>0</v>
      </c>
      <c r="AC13" s="64">
        <v>1</v>
      </c>
    </row>
    <row r="14" spans="1:29" ht="30" customHeight="1">
      <c r="A14" s="66" t="s">
        <v>48</v>
      </c>
      <c r="B14" s="66" t="s">
        <v>3189</v>
      </c>
      <c r="C14" s="66" t="s">
        <v>3190</v>
      </c>
      <c r="D14" s="66" t="s">
        <v>3191</v>
      </c>
      <c r="E14" s="66" t="s">
        <v>83</v>
      </c>
      <c r="F14" s="72">
        <v>24</v>
      </c>
      <c r="G14" s="67"/>
      <c r="H14" s="67"/>
      <c r="I14" s="67"/>
      <c r="J14" s="67"/>
      <c r="K14" s="67"/>
      <c r="L14" s="67"/>
      <c r="M14" s="67"/>
      <c r="N14" s="67"/>
      <c r="O14" s="66" t="s">
        <v>3189</v>
      </c>
      <c r="T14" s="64">
        <v>0</v>
      </c>
      <c r="AC14" s="64">
        <v>1</v>
      </c>
    </row>
    <row r="15" spans="1:29" ht="30" customHeight="1">
      <c r="A15" s="66" t="s">
        <v>48</v>
      </c>
      <c r="B15" s="66" t="s">
        <v>3192</v>
      </c>
      <c r="C15" s="66" t="s">
        <v>3193</v>
      </c>
      <c r="D15" s="66" t="s">
        <v>3194</v>
      </c>
      <c r="E15" s="66" t="s">
        <v>83</v>
      </c>
      <c r="F15" s="72">
        <v>1</v>
      </c>
      <c r="G15" s="67"/>
      <c r="H15" s="67"/>
      <c r="I15" s="67"/>
      <c r="J15" s="67"/>
      <c r="K15" s="67"/>
      <c r="L15" s="67"/>
      <c r="M15" s="67"/>
      <c r="N15" s="67"/>
      <c r="O15" s="66" t="s">
        <v>47</v>
      </c>
      <c r="T15" s="64">
        <v>0</v>
      </c>
      <c r="AC15" s="64">
        <v>1</v>
      </c>
    </row>
    <row r="16" spans="1:29" ht="30" customHeight="1">
      <c r="A16" s="66" t="s">
        <v>48</v>
      </c>
      <c r="B16" s="66" t="s">
        <v>3195</v>
      </c>
      <c r="C16" s="66" t="s">
        <v>3196</v>
      </c>
      <c r="D16" s="66" t="s">
        <v>3197</v>
      </c>
      <c r="E16" s="66" t="s">
        <v>83</v>
      </c>
      <c r="F16" s="72">
        <v>2</v>
      </c>
      <c r="G16" s="67"/>
      <c r="H16" s="67"/>
      <c r="I16" s="67"/>
      <c r="J16" s="67"/>
      <c r="K16" s="67"/>
      <c r="L16" s="67"/>
      <c r="M16" s="67"/>
      <c r="N16" s="67"/>
      <c r="O16" s="66" t="s">
        <v>47</v>
      </c>
      <c r="T16" s="64">
        <v>0</v>
      </c>
      <c r="AC16" s="64">
        <v>1</v>
      </c>
    </row>
    <row r="17" spans="1:29" ht="30" customHeight="1">
      <c r="A17" s="66" t="s">
        <v>48</v>
      </c>
      <c r="B17" s="66" t="s">
        <v>3198</v>
      </c>
      <c r="C17" s="66"/>
      <c r="D17" s="66" t="s">
        <v>3200</v>
      </c>
      <c r="E17" s="66" t="s">
        <v>83</v>
      </c>
      <c r="F17" s="72">
        <v>11</v>
      </c>
      <c r="G17" s="67"/>
      <c r="H17" s="67"/>
      <c r="I17" s="67"/>
      <c r="J17" s="67"/>
      <c r="K17" s="67"/>
      <c r="L17" s="67"/>
      <c r="M17" s="67"/>
      <c r="N17" s="67"/>
      <c r="O17" s="66" t="s">
        <v>3198</v>
      </c>
      <c r="T17" s="64">
        <v>0</v>
      </c>
      <c r="AC17" s="64">
        <v>1</v>
      </c>
    </row>
    <row r="18" spans="1:29" ht="30" customHeight="1">
      <c r="A18" s="66" t="s">
        <v>48</v>
      </c>
      <c r="B18" s="66" t="s">
        <v>3201</v>
      </c>
      <c r="C18" s="66" t="s">
        <v>3202</v>
      </c>
      <c r="D18" s="66" t="s">
        <v>3203</v>
      </c>
      <c r="E18" s="66" t="s">
        <v>83</v>
      </c>
      <c r="F18" s="72">
        <v>1</v>
      </c>
      <c r="G18" s="67"/>
      <c r="H18" s="67"/>
      <c r="I18" s="67"/>
      <c r="J18" s="67"/>
      <c r="K18" s="67"/>
      <c r="L18" s="67"/>
      <c r="M18" s="67"/>
      <c r="N18" s="67"/>
      <c r="O18" s="66" t="s">
        <v>3201</v>
      </c>
      <c r="T18" s="64">
        <v>0</v>
      </c>
      <c r="AC18" s="64">
        <v>1</v>
      </c>
    </row>
    <row r="19" spans="1:29" ht="30" customHeight="1">
      <c r="A19" s="66" t="s">
        <v>48</v>
      </c>
      <c r="B19" s="66" t="s">
        <v>3204</v>
      </c>
      <c r="C19" s="66" t="s">
        <v>3205</v>
      </c>
      <c r="D19" s="66" t="s">
        <v>3206</v>
      </c>
      <c r="E19" s="66" t="s">
        <v>83</v>
      </c>
      <c r="F19" s="72">
        <v>1</v>
      </c>
      <c r="G19" s="67"/>
      <c r="H19" s="67"/>
      <c r="I19" s="67"/>
      <c r="J19" s="67"/>
      <c r="K19" s="67"/>
      <c r="L19" s="67"/>
      <c r="M19" s="67"/>
      <c r="N19" s="67"/>
      <c r="O19" s="66" t="s">
        <v>47</v>
      </c>
      <c r="T19" s="64">
        <v>0</v>
      </c>
      <c r="AC19" s="64">
        <v>1</v>
      </c>
    </row>
    <row r="20" spans="1:29" ht="30" customHeight="1">
      <c r="A20" s="66" t="s">
        <v>48</v>
      </c>
      <c r="B20" s="66" t="s">
        <v>3207</v>
      </c>
      <c r="C20" s="66" t="s">
        <v>3208</v>
      </c>
      <c r="D20" s="66" t="s">
        <v>3206</v>
      </c>
      <c r="E20" s="66" t="s">
        <v>83</v>
      </c>
      <c r="F20" s="72">
        <v>1</v>
      </c>
      <c r="G20" s="67"/>
      <c r="H20" s="67"/>
      <c r="I20" s="67"/>
      <c r="J20" s="67"/>
      <c r="K20" s="67"/>
      <c r="L20" s="67"/>
      <c r="M20" s="67"/>
      <c r="N20" s="67"/>
      <c r="O20" s="66" t="s">
        <v>47</v>
      </c>
      <c r="T20" s="64">
        <v>0</v>
      </c>
      <c r="AC20" s="64">
        <v>1</v>
      </c>
    </row>
    <row r="21" spans="1:29" ht="30" customHeight="1">
      <c r="A21" s="66" t="s">
        <v>48</v>
      </c>
      <c r="B21" s="66" t="s">
        <v>3209</v>
      </c>
      <c r="C21" s="66" t="s">
        <v>3210</v>
      </c>
      <c r="D21" s="66" t="s">
        <v>3206</v>
      </c>
      <c r="E21" s="66" t="s">
        <v>59</v>
      </c>
      <c r="F21" s="72">
        <v>28</v>
      </c>
      <c r="G21" s="67"/>
      <c r="H21" s="67"/>
      <c r="I21" s="67"/>
      <c r="J21" s="67"/>
      <c r="K21" s="67"/>
      <c r="L21" s="67"/>
      <c r="M21" s="67"/>
      <c r="N21" s="67"/>
      <c r="O21" s="66" t="s">
        <v>47</v>
      </c>
      <c r="T21" s="64">
        <v>0</v>
      </c>
      <c r="AC21" s="64">
        <v>1</v>
      </c>
    </row>
    <row r="22" spans="1:29" ht="30" customHeight="1">
      <c r="A22" s="67"/>
      <c r="B22" s="67"/>
      <c r="C22" s="67"/>
      <c r="D22" s="67"/>
      <c r="E22" s="67"/>
      <c r="F22" s="72"/>
      <c r="G22" s="67"/>
      <c r="H22" s="67"/>
      <c r="I22" s="67"/>
      <c r="J22" s="67"/>
      <c r="K22" s="67"/>
      <c r="L22" s="67"/>
      <c r="M22" s="67"/>
      <c r="N22" s="67"/>
      <c r="O22" s="67"/>
    </row>
    <row r="23" spans="1:29" ht="30" customHeight="1">
      <c r="A23" s="67"/>
      <c r="B23" s="67"/>
      <c r="C23" s="67"/>
      <c r="D23" s="67"/>
      <c r="E23" s="67"/>
      <c r="F23" s="72"/>
      <c r="G23" s="67"/>
      <c r="H23" s="67"/>
      <c r="I23" s="67"/>
      <c r="J23" s="67"/>
      <c r="K23" s="67"/>
      <c r="L23" s="67"/>
      <c r="M23" s="67"/>
      <c r="N23" s="67"/>
      <c r="O23" s="67"/>
    </row>
    <row r="24" spans="1:29" ht="30" customHeight="1">
      <c r="A24" s="67"/>
      <c r="B24" s="67"/>
      <c r="C24" s="67"/>
      <c r="D24" s="67"/>
      <c r="E24" s="67"/>
      <c r="F24" s="72"/>
      <c r="G24" s="67"/>
      <c r="H24" s="67"/>
      <c r="I24" s="67"/>
      <c r="J24" s="67"/>
      <c r="K24" s="67"/>
      <c r="L24" s="67"/>
      <c r="M24" s="67"/>
      <c r="N24" s="67"/>
      <c r="O24" s="67"/>
    </row>
    <row r="25" spans="1:29" ht="30" customHeight="1">
      <c r="A25" s="67"/>
      <c r="B25" s="67"/>
      <c r="C25" s="67"/>
      <c r="D25" s="67"/>
      <c r="E25" s="67"/>
      <c r="F25" s="72"/>
      <c r="G25" s="67"/>
      <c r="H25" s="67"/>
      <c r="I25" s="67"/>
      <c r="J25" s="67"/>
      <c r="K25" s="67"/>
      <c r="L25" s="67"/>
      <c r="M25" s="67"/>
      <c r="N25" s="67"/>
      <c r="O25" s="67"/>
    </row>
    <row r="26" spans="1:29" ht="30" customHeight="1">
      <c r="A26" s="67"/>
      <c r="B26" s="67"/>
      <c r="C26" s="67"/>
      <c r="D26" s="67"/>
      <c r="E26" s="67"/>
      <c r="F26" s="72"/>
      <c r="G26" s="67"/>
      <c r="H26" s="67"/>
      <c r="I26" s="67"/>
      <c r="J26" s="67"/>
      <c r="K26" s="67"/>
      <c r="L26" s="67"/>
      <c r="M26" s="67"/>
      <c r="N26" s="67"/>
      <c r="O26" s="67"/>
    </row>
    <row r="27" spans="1:29" ht="30" customHeight="1">
      <c r="A27" s="67"/>
      <c r="B27" s="67"/>
      <c r="C27" s="67"/>
      <c r="D27" s="67"/>
      <c r="E27" s="67"/>
      <c r="F27" s="72"/>
      <c r="G27" s="67"/>
      <c r="H27" s="67"/>
      <c r="I27" s="67"/>
      <c r="J27" s="67"/>
      <c r="K27" s="67"/>
      <c r="L27" s="67"/>
      <c r="M27" s="67"/>
      <c r="N27" s="67"/>
      <c r="O27" s="67"/>
    </row>
    <row r="28" spans="1:29" ht="30" customHeight="1">
      <c r="A28" s="67"/>
      <c r="B28" s="67"/>
      <c r="C28" s="67"/>
      <c r="D28" s="67"/>
      <c r="E28" s="67"/>
      <c r="F28" s="72"/>
      <c r="G28" s="67"/>
      <c r="H28" s="67"/>
      <c r="I28" s="67"/>
      <c r="J28" s="67"/>
      <c r="K28" s="67"/>
      <c r="L28" s="67"/>
      <c r="M28" s="67"/>
      <c r="N28" s="67"/>
      <c r="O28" s="67"/>
    </row>
    <row r="29" spans="1:29" ht="30" customHeight="1">
      <c r="A29" s="67"/>
      <c r="B29" s="67"/>
      <c r="C29" s="67" t="s">
        <v>77</v>
      </c>
      <c r="D29" s="67"/>
      <c r="E29" s="67"/>
      <c r="F29" s="72"/>
      <c r="G29" s="67"/>
      <c r="H29" s="67"/>
      <c r="I29" s="67"/>
      <c r="J29" s="67"/>
      <c r="K29" s="67"/>
      <c r="L29" s="67"/>
      <c r="M29" s="67"/>
      <c r="N29" s="67"/>
      <c r="O29" s="67"/>
    </row>
    <row r="30" spans="1:29" ht="30" customHeight="1">
      <c r="A30" s="67"/>
      <c r="B30" s="67"/>
      <c r="C30" s="70" t="s">
        <v>3121</v>
      </c>
      <c r="D30" s="70"/>
      <c r="E30" s="70"/>
      <c r="F30" s="71"/>
      <c r="G30" s="70"/>
      <c r="H30" s="70"/>
      <c r="I30" s="70"/>
      <c r="J30" s="70"/>
      <c r="K30" s="70"/>
      <c r="L30" s="70"/>
      <c r="M30" s="70"/>
      <c r="N30" s="70"/>
      <c r="O30" s="70"/>
    </row>
    <row r="31" spans="1:29" ht="30" customHeight="1">
      <c r="A31" s="66" t="s">
        <v>1062</v>
      </c>
      <c r="B31" s="66" t="s">
        <v>3211</v>
      </c>
      <c r="C31" s="66" t="s">
        <v>3212</v>
      </c>
      <c r="D31" s="66" t="s">
        <v>3213</v>
      </c>
      <c r="E31" s="66" t="s">
        <v>53</v>
      </c>
      <c r="F31" s="72">
        <v>8</v>
      </c>
      <c r="G31" s="67"/>
      <c r="H31" s="67"/>
      <c r="I31" s="67"/>
      <c r="J31" s="67"/>
      <c r="K31" s="67"/>
      <c r="L31" s="67"/>
      <c r="M31" s="67"/>
      <c r="N31" s="67"/>
      <c r="O31" s="66" t="s">
        <v>3211</v>
      </c>
      <c r="T31" s="64">
        <v>0</v>
      </c>
      <c r="AC31" s="64">
        <v>1</v>
      </c>
    </row>
    <row r="32" spans="1:29" ht="30" customHeight="1">
      <c r="A32" s="66" t="s">
        <v>1062</v>
      </c>
      <c r="B32" s="66" t="s">
        <v>3214</v>
      </c>
      <c r="C32" s="66" t="s">
        <v>3215</v>
      </c>
      <c r="D32" s="66">
        <v>-3766055</v>
      </c>
      <c r="E32" s="66" t="s">
        <v>59</v>
      </c>
      <c r="F32" s="72">
        <v>3</v>
      </c>
      <c r="G32" s="67"/>
      <c r="H32" s="67"/>
      <c r="I32" s="67"/>
      <c r="J32" s="67"/>
      <c r="K32" s="67"/>
      <c r="L32" s="67"/>
      <c r="M32" s="67"/>
      <c r="N32" s="67"/>
      <c r="O32" s="66" t="s">
        <v>47</v>
      </c>
      <c r="T32" s="64">
        <v>0</v>
      </c>
      <c r="AC32" s="64">
        <v>1</v>
      </c>
    </row>
    <row r="33" spans="1:29" ht="30" customHeight="1">
      <c r="A33" s="66" t="s">
        <v>1062</v>
      </c>
      <c r="B33" s="66" t="s">
        <v>3216</v>
      </c>
      <c r="C33" s="66" t="s">
        <v>3215</v>
      </c>
      <c r="D33" s="66" t="s">
        <v>3217</v>
      </c>
      <c r="E33" s="66" t="s">
        <v>59</v>
      </c>
      <c r="F33" s="72">
        <v>2</v>
      </c>
      <c r="G33" s="67"/>
      <c r="H33" s="67"/>
      <c r="I33" s="67"/>
      <c r="J33" s="67"/>
      <c r="K33" s="67"/>
      <c r="L33" s="67"/>
      <c r="M33" s="67"/>
      <c r="N33" s="67"/>
      <c r="O33" s="66" t="s">
        <v>47</v>
      </c>
      <c r="T33" s="64">
        <v>0</v>
      </c>
      <c r="AC33" s="64">
        <v>1</v>
      </c>
    </row>
    <row r="34" spans="1:29" ht="30" customHeight="1">
      <c r="A34" s="66" t="s">
        <v>1062</v>
      </c>
      <c r="B34" s="66" t="s">
        <v>3218</v>
      </c>
      <c r="C34" s="66" t="s">
        <v>3219</v>
      </c>
      <c r="D34" s="66" t="s">
        <v>3220</v>
      </c>
      <c r="E34" s="66" t="s">
        <v>63</v>
      </c>
      <c r="F34" s="72">
        <v>8</v>
      </c>
      <c r="G34" s="67"/>
      <c r="H34" s="67"/>
      <c r="I34" s="67"/>
      <c r="J34" s="67"/>
      <c r="K34" s="67"/>
      <c r="L34" s="67"/>
      <c r="M34" s="67"/>
      <c r="N34" s="67"/>
      <c r="O34" s="66" t="s">
        <v>3218</v>
      </c>
      <c r="T34" s="64">
        <v>0</v>
      </c>
      <c r="AC34" s="64">
        <v>1</v>
      </c>
    </row>
    <row r="35" spans="1:29" ht="30" customHeight="1">
      <c r="A35" s="66" t="s">
        <v>1062</v>
      </c>
      <c r="B35" s="66" t="s">
        <v>3221</v>
      </c>
      <c r="C35" s="66" t="s">
        <v>3222</v>
      </c>
      <c r="D35" s="66" t="s">
        <v>3223</v>
      </c>
      <c r="E35" s="66" t="s">
        <v>59</v>
      </c>
      <c r="F35" s="72">
        <v>1</v>
      </c>
      <c r="G35" s="67"/>
      <c r="H35" s="67"/>
      <c r="I35" s="67"/>
      <c r="J35" s="67"/>
      <c r="K35" s="67"/>
      <c r="L35" s="67"/>
      <c r="M35" s="67"/>
      <c r="N35" s="67"/>
      <c r="O35" s="66" t="s">
        <v>47</v>
      </c>
      <c r="T35" s="64">
        <v>0</v>
      </c>
      <c r="AC35" s="64">
        <v>1</v>
      </c>
    </row>
    <row r="36" spans="1:29" ht="30" customHeight="1">
      <c r="A36" s="67"/>
      <c r="B36" s="67"/>
      <c r="C36" s="67"/>
      <c r="D36" s="67"/>
      <c r="E36" s="67"/>
      <c r="F36" s="72"/>
      <c r="G36" s="67"/>
      <c r="H36" s="67"/>
      <c r="I36" s="67"/>
      <c r="J36" s="67"/>
      <c r="K36" s="67"/>
      <c r="L36" s="67"/>
      <c r="M36" s="67"/>
      <c r="N36" s="67"/>
      <c r="O36" s="67"/>
    </row>
    <row r="37" spans="1:29" ht="30" customHeight="1">
      <c r="A37" s="67"/>
      <c r="B37" s="67"/>
      <c r="C37" s="67"/>
      <c r="D37" s="67"/>
      <c r="E37" s="67"/>
      <c r="F37" s="72"/>
      <c r="G37" s="67"/>
      <c r="H37" s="67"/>
      <c r="I37" s="67"/>
      <c r="J37" s="67"/>
      <c r="K37" s="67"/>
      <c r="L37" s="67"/>
      <c r="M37" s="67"/>
      <c r="N37" s="67"/>
      <c r="O37" s="67"/>
    </row>
    <row r="38" spans="1:29" ht="30" customHeight="1">
      <c r="A38" s="67"/>
      <c r="B38" s="67"/>
      <c r="C38" s="67"/>
      <c r="D38" s="67"/>
      <c r="E38" s="67"/>
      <c r="F38" s="72"/>
      <c r="G38" s="67"/>
      <c r="H38" s="67"/>
      <c r="I38" s="67"/>
      <c r="J38" s="67"/>
      <c r="K38" s="67"/>
      <c r="L38" s="67"/>
      <c r="M38" s="67"/>
      <c r="N38" s="67"/>
      <c r="O38" s="67"/>
    </row>
    <row r="39" spans="1:29" ht="30" customHeight="1">
      <c r="A39" s="67"/>
      <c r="B39" s="67"/>
      <c r="C39" s="67"/>
      <c r="D39" s="67"/>
      <c r="E39" s="67"/>
      <c r="F39" s="72"/>
      <c r="G39" s="67"/>
      <c r="H39" s="67"/>
      <c r="I39" s="67"/>
      <c r="J39" s="67"/>
      <c r="K39" s="67"/>
      <c r="L39" s="67"/>
      <c r="M39" s="67"/>
      <c r="N39" s="67"/>
      <c r="O39" s="67"/>
    </row>
    <row r="40" spans="1:29" ht="30" customHeight="1">
      <c r="A40" s="67"/>
      <c r="B40" s="67"/>
      <c r="C40" s="67"/>
      <c r="D40" s="67"/>
      <c r="E40" s="67"/>
      <c r="F40" s="72"/>
      <c r="G40" s="67"/>
      <c r="H40" s="67"/>
      <c r="I40" s="67"/>
      <c r="J40" s="67"/>
      <c r="K40" s="67"/>
      <c r="L40" s="67"/>
      <c r="M40" s="67"/>
      <c r="N40" s="67"/>
      <c r="O40" s="67"/>
    </row>
    <row r="41" spans="1:29" ht="30" customHeight="1">
      <c r="A41" s="67"/>
      <c r="B41" s="67"/>
      <c r="C41" s="67"/>
      <c r="D41" s="67"/>
      <c r="E41" s="67"/>
      <c r="F41" s="72"/>
      <c r="G41" s="67"/>
      <c r="H41" s="67"/>
      <c r="I41" s="67"/>
      <c r="J41" s="67"/>
      <c r="K41" s="67"/>
      <c r="L41" s="67"/>
      <c r="M41" s="67"/>
      <c r="N41" s="67"/>
      <c r="O41" s="67"/>
    </row>
    <row r="42" spans="1:29" ht="30" customHeight="1">
      <c r="A42" s="67"/>
      <c r="B42" s="67"/>
      <c r="C42" s="67"/>
      <c r="D42" s="67"/>
      <c r="E42" s="67"/>
      <c r="F42" s="72"/>
      <c r="G42" s="67"/>
      <c r="H42" s="67"/>
      <c r="I42" s="67"/>
      <c r="J42" s="67"/>
      <c r="K42" s="67"/>
      <c r="L42" s="67"/>
      <c r="M42" s="67"/>
      <c r="N42" s="67"/>
      <c r="O42" s="67"/>
    </row>
    <row r="43" spans="1:29" ht="30" customHeight="1">
      <c r="A43" s="67"/>
      <c r="B43" s="67"/>
      <c r="C43" s="67"/>
      <c r="D43" s="67"/>
      <c r="E43" s="67"/>
      <c r="F43" s="72"/>
      <c r="G43" s="67"/>
      <c r="H43" s="67"/>
      <c r="I43" s="67"/>
      <c r="J43" s="67"/>
      <c r="K43" s="67"/>
      <c r="L43" s="67"/>
      <c r="M43" s="67"/>
      <c r="N43" s="67"/>
      <c r="O43" s="67"/>
    </row>
    <row r="44" spans="1:29" ht="30" customHeight="1">
      <c r="A44" s="67"/>
      <c r="B44" s="67"/>
      <c r="C44" s="67"/>
      <c r="D44" s="67"/>
      <c r="E44" s="67"/>
      <c r="F44" s="72"/>
      <c r="G44" s="67"/>
      <c r="H44" s="67"/>
      <c r="I44" s="67"/>
      <c r="J44" s="67"/>
      <c r="K44" s="67"/>
      <c r="L44" s="67"/>
      <c r="M44" s="67"/>
      <c r="N44" s="67"/>
      <c r="O44" s="67"/>
    </row>
    <row r="45" spans="1:29" ht="30" customHeight="1">
      <c r="A45" s="67"/>
      <c r="B45" s="67"/>
      <c r="C45" s="67"/>
      <c r="D45" s="67"/>
      <c r="E45" s="67"/>
      <c r="F45" s="72"/>
      <c r="G45" s="67"/>
      <c r="H45" s="67"/>
      <c r="I45" s="67"/>
      <c r="J45" s="67"/>
      <c r="K45" s="67"/>
      <c r="L45" s="67"/>
      <c r="M45" s="67"/>
      <c r="N45" s="67"/>
      <c r="O45" s="67"/>
    </row>
    <row r="46" spans="1:29" ht="30" customHeight="1">
      <c r="A46" s="67"/>
      <c r="B46" s="67"/>
      <c r="C46" s="67"/>
      <c r="D46" s="67"/>
      <c r="E46" s="67"/>
      <c r="F46" s="72"/>
      <c r="G46" s="67"/>
      <c r="H46" s="67"/>
      <c r="I46" s="67"/>
      <c r="J46" s="67"/>
      <c r="K46" s="67"/>
      <c r="L46" s="67"/>
      <c r="M46" s="67"/>
      <c r="N46" s="67"/>
      <c r="O46" s="67"/>
    </row>
    <row r="47" spans="1:29" ht="30" customHeight="1">
      <c r="A47" s="67"/>
      <c r="B47" s="67"/>
      <c r="C47" s="67"/>
      <c r="D47" s="67"/>
      <c r="E47" s="67"/>
      <c r="F47" s="72"/>
      <c r="G47" s="67"/>
      <c r="H47" s="67"/>
      <c r="I47" s="67"/>
      <c r="J47" s="67"/>
      <c r="K47" s="67"/>
      <c r="L47" s="67"/>
      <c r="M47" s="67"/>
      <c r="N47" s="67"/>
      <c r="O47" s="67"/>
    </row>
    <row r="48" spans="1:29" ht="30" customHeight="1">
      <c r="A48" s="67"/>
      <c r="B48" s="67"/>
      <c r="C48" s="67"/>
      <c r="D48" s="67"/>
      <c r="E48" s="67"/>
      <c r="F48" s="72"/>
      <c r="G48" s="67"/>
      <c r="H48" s="67"/>
      <c r="I48" s="67"/>
      <c r="J48" s="67"/>
      <c r="K48" s="67"/>
      <c r="L48" s="67"/>
      <c r="M48" s="67"/>
      <c r="N48" s="67"/>
      <c r="O48" s="67"/>
    </row>
    <row r="49" spans="1:29" ht="30" customHeight="1">
      <c r="A49" s="67"/>
      <c r="B49" s="67"/>
      <c r="C49" s="67"/>
      <c r="D49" s="67"/>
      <c r="E49" s="67"/>
      <c r="F49" s="72"/>
      <c r="G49" s="67"/>
      <c r="H49" s="67"/>
      <c r="I49" s="67"/>
      <c r="J49" s="67"/>
      <c r="K49" s="67"/>
      <c r="L49" s="67"/>
      <c r="M49" s="67"/>
      <c r="N49" s="67"/>
      <c r="O49" s="67"/>
    </row>
    <row r="50" spans="1:29" ht="30" customHeight="1">
      <c r="A50" s="67"/>
      <c r="B50" s="67"/>
      <c r="C50" s="67"/>
      <c r="D50" s="67"/>
      <c r="E50" s="67"/>
      <c r="F50" s="72"/>
      <c r="G50" s="67"/>
      <c r="H50" s="67"/>
      <c r="I50" s="67"/>
      <c r="J50" s="67"/>
      <c r="K50" s="67"/>
      <c r="L50" s="67"/>
      <c r="M50" s="67"/>
      <c r="N50" s="67"/>
      <c r="O50" s="67"/>
    </row>
    <row r="51" spans="1:29" ht="30" customHeight="1">
      <c r="A51" s="67"/>
      <c r="B51" s="67"/>
      <c r="C51" s="67"/>
      <c r="D51" s="67"/>
      <c r="E51" s="67"/>
      <c r="F51" s="72"/>
      <c r="G51" s="67"/>
      <c r="H51" s="67"/>
      <c r="I51" s="67"/>
      <c r="J51" s="67"/>
      <c r="K51" s="67"/>
      <c r="L51" s="67"/>
      <c r="M51" s="67"/>
      <c r="N51" s="67"/>
      <c r="O51" s="67"/>
    </row>
    <row r="52" spans="1:29" ht="30" customHeight="1">
      <c r="A52" s="67"/>
      <c r="B52" s="67"/>
      <c r="C52" s="67"/>
      <c r="D52" s="67"/>
      <c r="E52" s="67"/>
      <c r="F52" s="72"/>
      <c r="G52" s="67"/>
      <c r="H52" s="67"/>
      <c r="I52" s="67"/>
      <c r="J52" s="67"/>
      <c r="K52" s="67"/>
      <c r="L52" s="67"/>
      <c r="M52" s="67"/>
      <c r="N52" s="67"/>
      <c r="O52" s="67"/>
    </row>
    <row r="53" spans="1:29" ht="30" customHeight="1">
      <c r="A53" s="67"/>
      <c r="B53" s="67"/>
      <c r="C53" s="67"/>
      <c r="D53" s="67"/>
      <c r="E53" s="67"/>
      <c r="F53" s="72"/>
      <c r="G53" s="67"/>
      <c r="H53" s="67"/>
      <c r="I53" s="67"/>
      <c r="J53" s="67"/>
      <c r="K53" s="67"/>
      <c r="L53" s="67"/>
      <c r="M53" s="67"/>
      <c r="N53" s="67"/>
      <c r="O53" s="67"/>
    </row>
    <row r="54" spans="1:29" ht="30" customHeight="1">
      <c r="A54" s="67"/>
      <c r="B54" s="67"/>
      <c r="C54" s="67"/>
      <c r="D54" s="67"/>
      <c r="E54" s="67"/>
      <c r="F54" s="72"/>
      <c r="G54" s="67"/>
      <c r="H54" s="67"/>
      <c r="I54" s="67"/>
      <c r="J54" s="67"/>
      <c r="K54" s="67"/>
      <c r="L54" s="67"/>
      <c r="M54" s="67"/>
      <c r="N54" s="67"/>
      <c r="O54" s="67"/>
    </row>
    <row r="55" spans="1:29" ht="30" customHeight="1">
      <c r="A55" s="67"/>
      <c r="B55" s="67"/>
      <c r="C55" s="67" t="s">
        <v>77</v>
      </c>
      <c r="D55" s="67"/>
      <c r="E55" s="67"/>
      <c r="F55" s="72"/>
      <c r="G55" s="67"/>
      <c r="H55" s="67"/>
      <c r="I55" s="67"/>
      <c r="J55" s="67"/>
      <c r="K55" s="67"/>
      <c r="L55" s="67"/>
      <c r="M55" s="67"/>
      <c r="N55" s="67"/>
      <c r="O55" s="67"/>
    </row>
    <row r="56" spans="1:29" ht="30" customHeight="1">
      <c r="A56" s="67"/>
      <c r="B56" s="67"/>
      <c r="C56" s="70" t="s">
        <v>3122</v>
      </c>
      <c r="D56" s="70"/>
      <c r="E56" s="70"/>
      <c r="F56" s="71"/>
      <c r="G56" s="70"/>
      <c r="H56" s="70"/>
      <c r="I56" s="70"/>
      <c r="J56" s="70"/>
      <c r="K56" s="70"/>
      <c r="L56" s="70"/>
      <c r="M56" s="70"/>
      <c r="N56" s="70"/>
      <c r="O56" s="70"/>
    </row>
    <row r="57" spans="1:29" ht="30" customHeight="1">
      <c r="A57" s="66" t="s">
        <v>1069</v>
      </c>
      <c r="B57" s="66" t="s">
        <v>3224</v>
      </c>
      <c r="C57" s="66" t="s">
        <v>3225</v>
      </c>
      <c r="D57" s="66" t="s">
        <v>3226</v>
      </c>
      <c r="E57" s="66" t="s">
        <v>53</v>
      </c>
      <c r="F57" s="72">
        <v>12</v>
      </c>
      <c r="G57" s="67"/>
      <c r="H57" s="67"/>
      <c r="I57" s="67"/>
      <c r="J57" s="67"/>
      <c r="K57" s="67"/>
      <c r="L57" s="67"/>
      <c r="M57" s="67"/>
      <c r="N57" s="67"/>
      <c r="O57" s="66" t="s">
        <v>3224</v>
      </c>
      <c r="T57" s="64">
        <v>0</v>
      </c>
      <c r="AC57" s="64">
        <v>1</v>
      </c>
    </row>
    <row r="58" spans="1:29" ht="30" customHeight="1">
      <c r="A58" s="66" t="s">
        <v>1069</v>
      </c>
      <c r="B58" s="66" t="s">
        <v>3227</v>
      </c>
      <c r="C58" s="66" t="s">
        <v>3228</v>
      </c>
      <c r="D58" s="66" t="s">
        <v>3226</v>
      </c>
      <c r="E58" s="66" t="s">
        <v>53</v>
      </c>
      <c r="F58" s="72">
        <v>13</v>
      </c>
      <c r="G58" s="67"/>
      <c r="H58" s="67"/>
      <c r="I58" s="67"/>
      <c r="J58" s="67"/>
      <c r="K58" s="67"/>
      <c r="L58" s="67"/>
      <c r="M58" s="67"/>
      <c r="N58" s="67"/>
      <c r="O58" s="66" t="s">
        <v>3227</v>
      </c>
      <c r="T58" s="64">
        <v>0</v>
      </c>
      <c r="AC58" s="64">
        <v>1</v>
      </c>
    </row>
    <row r="59" spans="1:29" ht="30" customHeight="1">
      <c r="A59" s="66" t="s">
        <v>1069</v>
      </c>
      <c r="B59" s="66" t="s">
        <v>3229</v>
      </c>
      <c r="C59" s="66" t="s">
        <v>3228</v>
      </c>
      <c r="D59" s="66" t="s">
        <v>3230</v>
      </c>
      <c r="E59" s="66" t="s">
        <v>53</v>
      </c>
      <c r="F59" s="72">
        <v>7</v>
      </c>
      <c r="G59" s="67"/>
      <c r="H59" s="67"/>
      <c r="I59" s="67"/>
      <c r="J59" s="67"/>
      <c r="K59" s="67"/>
      <c r="L59" s="67"/>
      <c r="M59" s="67"/>
      <c r="N59" s="67"/>
      <c r="O59" s="66" t="s">
        <v>3229</v>
      </c>
      <c r="T59" s="64">
        <v>0</v>
      </c>
      <c r="AC59" s="64">
        <v>1</v>
      </c>
    </row>
    <row r="60" spans="1:29" ht="30" customHeight="1">
      <c r="A60" s="66" t="s">
        <v>1069</v>
      </c>
      <c r="B60" s="66" t="s">
        <v>3231</v>
      </c>
      <c r="C60" s="66" t="s">
        <v>3232</v>
      </c>
      <c r="D60" s="66" t="s">
        <v>3233</v>
      </c>
      <c r="E60" s="66" t="s">
        <v>53</v>
      </c>
      <c r="F60" s="72">
        <v>5</v>
      </c>
      <c r="G60" s="67"/>
      <c r="H60" s="67"/>
      <c r="I60" s="67"/>
      <c r="J60" s="67"/>
      <c r="K60" s="67"/>
      <c r="L60" s="67"/>
      <c r="M60" s="67"/>
      <c r="N60" s="67"/>
      <c r="O60" s="66" t="s">
        <v>3231</v>
      </c>
      <c r="T60" s="64">
        <v>0</v>
      </c>
      <c r="AC60" s="64">
        <v>1</v>
      </c>
    </row>
    <row r="61" spans="1:29" ht="30" customHeight="1">
      <c r="A61" s="66" t="s">
        <v>1069</v>
      </c>
      <c r="B61" s="66" t="s">
        <v>3234</v>
      </c>
      <c r="C61" s="66" t="s">
        <v>3232</v>
      </c>
      <c r="D61" s="66" t="s">
        <v>3235</v>
      </c>
      <c r="E61" s="66" t="s">
        <v>53</v>
      </c>
      <c r="F61" s="72">
        <v>26</v>
      </c>
      <c r="G61" s="67"/>
      <c r="H61" s="67"/>
      <c r="I61" s="67"/>
      <c r="J61" s="67"/>
      <c r="K61" s="67"/>
      <c r="L61" s="67"/>
      <c r="M61" s="67"/>
      <c r="N61" s="67"/>
      <c r="O61" s="66" t="s">
        <v>3234</v>
      </c>
      <c r="T61" s="64">
        <v>0</v>
      </c>
      <c r="AC61" s="64">
        <v>1</v>
      </c>
    </row>
    <row r="62" spans="1:29" ht="30" customHeight="1">
      <c r="A62" s="66" t="s">
        <v>1069</v>
      </c>
      <c r="B62" s="66" t="s">
        <v>3236</v>
      </c>
      <c r="C62" s="66" t="s">
        <v>3232</v>
      </c>
      <c r="D62" s="66" t="s">
        <v>3237</v>
      </c>
      <c r="E62" s="66" t="s">
        <v>53</v>
      </c>
      <c r="F62" s="72">
        <v>8</v>
      </c>
      <c r="G62" s="67"/>
      <c r="H62" s="67"/>
      <c r="I62" s="67"/>
      <c r="J62" s="67"/>
      <c r="K62" s="67"/>
      <c r="L62" s="67"/>
      <c r="M62" s="67"/>
      <c r="N62" s="67"/>
      <c r="O62" s="66" t="s">
        <v>3236</v>
      </c>
      <c r="T62" s="64">
        <v>0</v>
      </c>
      <c r="AC62" s="64">
        <v>1</v>
      </c>
    </row>
    <row r="63" spans="1:29" ht="30" customHeight="1">
      <c r="A63" s="66" t="s">
        <v>1069</v>
      </c>
      <c r="B63" s="66" t="s">
        <v>3238</v>
      </c>
      <c r="C63" s="66" t="s">
        <v>3232</v>
      </c>
      <c r="D63" s="66" t="s">
        <v>3239</v>
      </c>
      <c r="E63" s="66" t="s">
        <v>53</v>
      </c>
      <c r="F63" s="72">
        <v>6</v>
      </c>
      <c r="G63" s="67"/>
      <c r="H63" s="67"/>
      <c r="I63" s="67"/>
      <c r="J63" s="67"/>
      <c r="K63" s="67"/>
      <c r="L63" s="67"/>
      <c r="M63" s="67"/>
      <c r="N63" s="67"/>
      <c r="O63" s="66" t="s">
        <v>3238</v>
      </c>
      <c r="R63" s="64">
        <v>0</v>
      </c>
      <c r="S63" s="64">
        <v>0</v>
      </c>
      <c r="T63" s="64">
        <v>0</v>
      </c>
      <c r="AC63" s="64">
        <v>1</v>
      </c>
    </row>
    <row r="64" spans="1:29" ht="30" customHeight="1">
      <c r="A64" s="66" t="s">
        <v>1069</v>
      </c>
      <c r="B64" s="66" t="s">
        <v>3240</v>
      </c>
      <c r="C64" s="66" t="s">
        <v>3241</v>
      </c>
      <c r="D64" s="66" t="s">
        <v>3242</v>
      </c>
      <c r="E64" s="66" t="s">
        <v>53</v>
      </c>
      <c r="F64" s="72">
        <v>34</v>
      </c>
      <c r="G64" s="67"/>
      <c r="H64" s="67"/>
      <c r="I64" s="67"/>
      <c r="J64" s="67"/>
      <c r="K64" s="67"/>
      <c r="L64" s="67"/>
      <c r="M64" s="67"/>
      <c r="N64" s="67"/>
      <c r="O64" s="66" t="s">
        <v>3240</v>
      </c>
      <c r="T64" s="64">
        <v>0</v>
      </c>
      <c r="AC64" s="64">
        <v>1</v>
      </c>
    </row>
    <row r="65" spans="1:29" ht="30" customHeight="1">
      <c r="A65" s="66" t="s">
        <v>1069</v>
      </c>
      <c r="B65" s="66" t="s">
        <v>3243</v>
      </c>
      <c r="C65" s="66" t="s">
        <v>3241</v>
      </c>
      <c r="D65" s="66" t="s">
        <v>3244</v>
      </c>
      <c r="E65" s="66" t="s">
        <v>53</v>
      </c>
      <c r="F65" s="72">
        <v>40</v>
      </c>
      <c r="G65" s="67"/>
      <c r="H65" s="67"/>
      <c r="I65" s="67"/>
      <c r="J65" s="67"/>
      <c r="K65" s="67"/>
      <c r="L65" s="67"/>
      <c r="M65" s="67"/>
      <c r="N65" s="67"/>
      <c r="O65" s="66" t="s">
        <v>3243</v>
      </c>
      <c r="T65" s="64">
        <v>0</v>
      </c>
      <c r="AC65" s="64">
        <v>1</v>
      </c>
    </row>
    <row r="66" spans="1:29" ht="30" customHeight="1">
      <c r="A66" s="66" t="s">
        <v>1069</v>
      </c>
      <c r="B66" s="66" t="s">
        <v>3245</v>
      </c>
      <c r="C66" s="66" t="s">
        <v>3241</v>
      </c>
      <c r="D66" s="66" t="s">
        <v>3246</v>
      </c>
      <c r="E66" s="66" t="s">
        <v>53</v>
      </c>
      <c r="F66" s="72">
        <v>15</v>
      </c>
      <c r="G66" s="67"/>
      <c r="H66" s="67"/>
      <c r="I66" s="67"/>
      <c r="J66" s="67"/>
      <c r="K66" s="67"/>
      <c r="L66" s="67"/>
      <c r="M66" s="67"/>
      <c r="N66" s="67"/>
      <c r="O66" s="66" t="s">
        <v>3245</v>
      </c>
      <c r="T66" s="64">
        <v>0</v>
      </c>
      <c r="AC66" s="64">
        <v>1</v>
      </c>
    </row>
    <row r="67" spans="1:29" ht="30" customHeight="1">
      <c r="A67" s="66" t="s">
        <v>1069</v>
      </c>
      <c r="B67" s="66" t="s">
        <v>3247</v>
      </c>
      <c r="C67" s="66" t="s">
        <v>3248</v>
      </c>
      <c r="D67" s="66" t="s">
        <v>3249</v>
      </c>
      <c r="E67" s="66" t="s">
        <v>59</v>
      </c>
      <c r="F67" s="72">
        <v>2</v>
      </c>
      <c r="G67" s="67"/>
      <c r="H67" s="67"/>
      <c r="I67" s="67"/>
      <c r="J67" s="67"/>
      <c r="K67" s="67"/>
      <c r="L67" s="67"/>
      <c r="M67" s="67"/>
      <c r="N67" s="67"/>
      <c r="O67" s="66" t="s">
        <v>47</v>
      </c>
      <c r="T67" s="64">
        <v>0</v>
      </c>
      <c r="AC67" s="64">
        <v>1</v>
      </c>
    </row>
    <row r="68" spans="1:29" ht="30" customHeight="1">
      <c r="A68" s="66" t="s">
        <v>1069</v>
      </c>
      <c r="B68" s="66" t="s">
        <v>3250</v>
      </c>
      <c r="C68" s="66" t="s">
        <v>3248</v>
      </c>
      <c r="D68" s="66" t="s">
        <v>3251</v>
      </c>
      <c r="E68" s="66" t="s">
        <v>59</v>
      </c>
      <c r="F68" s="72">
        <v>4</v>
      </c>
      <c r="G68" s="67"/>
      <c r="H68" s="67"/>
      <c r="I68" s="67"/>
      <c r="J68" s="67"/>
      <c r="K68" s="67"/>
      <c r="L68" s="67"/>
      <c r="M68" s="67"/>
      <c r="N68" s="67"/>
      <c r="O68" s="66" t="s">
        <v>47</v>
      </c>
      <c r="T68" s="64">
        <v>0</v>
      </c>
      <c r="AC68" s="64">
        <v>1</v>
      </c>
    </row>
    <row r="69" spans="1:29" ht="30" customHeight="1">
      <c r="A69" s="66" t="s">
        <v>1069</v>
      </c>
      <c r="B69" s="66" t="s">
        <v>3252</v>
      </c>
      <c r="C69" s="66" t="s">
        <v>3248</v>
      </c>
      <c r="D69" s="66" t="s">
        <v>3253</v>
      </c>
      <c r="E69" s="66" t="s">
        <v>59</v>
      </c>
      <c r="F69" s="72">
        <v>7</v>
      </c>
      <c r="G69" s="67"/>
      <c r="H69" s="67"/>
      <c r="I69" s="67"/>
      <c r="J69" s="67"/>
      <c r="K69" s="67"/>
      <c r="L69" s="67"/>
      <c r="M69" s="67"/>
      <c r="N69" s="67"/>
      <c r="O69" s="66" t="s">
        <v>47</v>
      </c>
      <c r="T69" s="64">
        <v>0</v>
      </c>
      <c r="AC69" s="64">
        <v>1</v>
      </c>
    </row>
    <row r="70" spans="1:29" ht="30" customHeight="1">
      <c r="A70" s="66" t="s">
        <v>1069</v>
      </c>
      <c r="B70" s="66" t="s">
        <v>3254</v>
      </c>
      <c r="C70" s="66" t="s">
        <v>3248</v>
      </c>
      <c r="D70" s="66" t="s">
        <v>3255</v>
      </c>
      <c r="E70" s="66" t="s">
        <v>59</v>
      </c>
      <c r="F70" s="72">
        <v>12</v>
      </c>
      <c r="G70" s="67"/>
      <c r="H70" s="67"/>
      <c r="I70" s="67"/>
      <c r="J70" s="67"/>
      <c r="K70" s="67"/>
      <c r="L70" s="67"/>
      <c r="M70" s="67"/>
      <c r="N70" s="67"/>
      <c r="O70" s="66" t="s">
        <v>47</v>
      </c>
      <c r="T70" s="64">
        <v>0</v>
      </c>
      <c r="AC70" s="64">
        <v>1</v>
      </c>
    </row>
    <row r="71" spans="1:29" ht="30" customHeight="1">
      <c r="A71" s="66" t="s">
        <v>1069</v>
      </c>
      <c r="B71" s="66" t="s">
        <v>3256</v>
      </c>
      <c r="C71" s="66" t="s">
        <v>3248</v>
      </c>
      <c r="D71" s="66" t="s">
        <v>3257</v>
      </c>
      <c r="E71" s="66" t="s">
        <v>59</v>
      </c>
      <c r="F71" s="72">
        <v>9</v>
      </c>
      <c r="G71" s="67"/>
      <c r="H71" s="67"/>
      <c r="I71" s="67"/>
      <c r="J71" s="67"/>
      <c r="K71" s="67"/>
      <c r="L71" s="67"/>
      <c r="M71" s="67"/>
      <c r="N71" s="67"/>
      <c r="O71" s="66" t="s">
        <v>47</v>
      </c>
      <c r="T71" s="64">
        <v>0</v>
      </c>
      <c r="AC71" s="64">
        <v>1</v>
      </c>
    </row>
    <row r="72" spans="1:29" ht="30" customHeight="1">
      <c r="A72" s="66" t="s">
        <v>1069</v>
      </c>
      <c r="B72" s="66" t="s">
        <v>3258</v>
      </c>
      <c r="C72" s="66" t="s">
        <v>3248</v>
      </c>
      <c r="D72" s="66" t="s">
        <v>3259</v>
      </c>
      <c r="E72" s="66" t="s">
        <v>59</v>
      </c>
      <c r="F72" s="72">
        <v>5</v>
      </c>
      <c r="G72" s="67"/>
      <c r="H72" s="67"/>
      <c r="I72" s="67"/>
      <c r="J72" s="67"/>
      <c r="K72" s="67"/>
      <c r="L72" s="67"/>
      <c r="M72" s="67"/>
      <c r="N72" s="67"/>
      <c r="O72" s="66" t="s">
        <v>47</v>
      </c>
      <c r="T72" s="64">
        <v>0</v>
      </c>
      <c r="AC72" s="64">
        <v>1</v>
      </c>
    </row>
    <row r="73" spans="1:29" ht="30" customHeight="1">
      <c r="A73" s="66" t="s">
        <v>1069</v>
      </c>
      <c r="B73" s="66" t="s">
        <v>3260</v>
      </c>
      <c r="C73" s="66" t="s">
        <v>3248</v>
      </c>
      <c r="D73" s="66" t="s">
        <v>3261</v>
      </c>
      <c r="E73" s="66" t="s">
        <v>59</v>
      </c>
      <c r="F73" s="72">
        <v>3</v>
      </c>
      <c r="G73" s="67"/>
      <c r="H73" s="67"/>
      <c r="I73" s="67"/>
      <c r="J73" s="67"/>
      <c r="K73" s="67"/>
      <c r="L73" s="67"/>
      <c r="M73" s="67"/>
      <c r="N73" s="67"/>
      <c r="O73" s="66" t="s">
        <v>47</v>
      </c>
      <c r="T73" s="64">
        <v>0</v>
      </c>
      <c r="AC73" s="64">
        <v>1</v>
      </c>
    </row>
    <row r="74" spans="1:29" ht="30" customHeight="1">
      <c r="A74" s="66" t="s">
        <v>1069</v>
      </c>
      <c r="B74" s="66" t="s">
        <v>3262</v>
      </c>
      <c r="C74" s="66" t="s">
        <v>3248</v>
      </c>
      <c r="D74" s="66" t="s">
        <v>3263</v>
      </c>
      <c r="E74" s="66" t="s">
        <v>59</v>
      </c>
      <c r="F74" s="72">
        <v>1</v>
      </c>
      <c r="G74" s="67"/>
      <c r="H74" s="67"/>
      <c r="I74" s="67"/>
      <c r="J74" s="67"/>
      <c r="K74" s="67"/>
      <c r="L74" s="67"/>
      <c r="M74" s="67"/>
      <c r="N74" s="67"/>
      <c r="O74" s="66" t="s">
        <v>47</v>
      </c>
      <c r="T74" s="64">
        <v>0</v>
      </c>
      <c r="AC74" s="64">
        <v>1</v>
      </c>
    </row>
    <row r="75" spans="1:29" ht="30" customHeight="1">
      <c r="A75" s="66" t="s">
        <v>1069</v>
      </c>
      <c r="B75" s="66" t="s">
        <v>3264</v>
      </c>
      <c r="C75" s="66" t="s">
        <v>3248</v>
      </c>
      <c r="D75" s="66" t="s">
        <v>3265</v>
      </c>
      <c r="E75" s="66" t="s">
        <v>59</v>
      </c>
      <c r="F75" s="72">
        <v>1</v>
      </c>
      <c r="G75" s="67"/>
      <c r="H75" s="67"/>
      <c r="I75" s="67"/>
      <c r="J75" s="67"/>
      <c r="K75" s="67"/>
      <c r="L75" s="67"/>
      <c r="M75" s="67"/>
      <c r="N75" s="67"/>
      <c r="O75" s="66" t="s">
        <v>47</v>
      </c>
      <c r="T75" s="64">
        <v>0</v>
      </c>
      <c r="AC75" s="64">
        <v>1</v>
      </c>
    </row>
    <row r="76" spans="1:29" ht="30" customHeight="1">
      <c r="A76" s="66" t="s">
        <v>1069</v>
      </c>
      <c r="B76" s="66" t="s">
        <v>3266</v>
      </c>
      <c r="C76" s="66" t="s">
        <v>3248</v>
      </c>
      <c r="D76" s="66" t="s">
        <v>3267</v>
      </c>
      <c r="E76" s="66" t="s">
        <v>59</v>
      </c>
      <c r="F76" s="72">
        <v>16</v>
      </c>
      <c r="G76" s="67"/>
      <c r="H76" s="67"/>
      <c r="I76" s="67"/>
      <c r="J76" s="67"/>
      <c r="K76" s="67"/>
      <c r="L76" s="67"/>
      <c r="M76" s="67"/>
      <c r="N76" s="67"/>
      <c r="O76" s="66" t="s">
        <v>47</v>
      </c>
      <c r="T76" s="64">
        <v>0</v>
      </c>
      <c r="AC76" s="64">
        <v>1</v>
      </c>
    </row>
    <row r="77" spans="1:29" ht="30" customHeight="1">
      <c r="A77" s="66" t="s">
        <v>1069</v>
      </c>
      <c r="B77" s="66" t="s">
        <v>3268</v>
      </c>
      <c r="C77" s="66" t="s">
        <v>3248</v>
      </c>
      <c r="D77" s="66" t="s">
        <v>3269</v>
      </c>
      <c r="E77" s="66" t="s">
        <v>59</v>
      </c>
      <c r="F77" s="72">
        <v>3</v>
      </c>
      <c r="G77" s="67"/>
      <c r="H77" s="67"/>
      <c r="I77" s="67"/>
      <c r="J77" s="67"/>
      <c r="K77" s="67"/>
      <c r="L77" s="67"/>
      <c r="M77" s="67"/>
      <c r="N77" s="67"/>
      <c r="O77" s="66" t="s">
        <v>47</v>
      </c>
      <c r="T77" s="64">
        <v>0</v>
      </c>
      <c r="AC77" s="64">
        <v>1</v>
      </c>
    </row>
    <row r="78" spans="1:29" ht="30" customHeight="1">
      <c r="A78" s="66" t="s">
        <v>1069</v>
      </c>
      <c r="B78" s="66" t="s">
        <v>3270</v>
      </c>
      <c r="C78" s="66" t="s">
        <v>3248</v>
      </c>
      <c r="D78" s="66" t="s">
        <v>3271</v>
      </c>
      <c r="E78" s="66" t="s">
        <v>59</v>
      </c>
      <c r="F78" s="72">
        <v>2</v>
      </c>
      <c r="G78" s="67"/>
      <c r="H78" s="67"/>
      <c r="I78" s="67"/>
      <c r="J78" s="67"/>
      <c r="K78" s="67"/>
      <c r="L78" s="67"/>
      <c r="M78" s="67"/>
      <c r="N78" s="67"/>
      <c r="O78" s="66" t="s">
        <v>47</v>
      </c>
      <c r="T78" s="64">
        <v>0</v>
      </c>
      <c r="AC78" s="64">
        <v>1</v>
      </c>
    </row>
    <row r="79" spans="1:29" ht="30" customHeight="1">
      <c r="A79" s="66" t="s">
        <v>1069</v>
      </c>
      <c r="B79" s="66" t="s">
        <v>3272</v>
      </c>
      <c r="C79" s="66" t="s">
        <v>3248</v>
      </c>
      <c r="D79" s="66" t="s">
        <v>3273</v>
      </c>
      <c r="E79" s="66" t="s">
        <v>59</v>
      </c>
      <c r="F79" s="72">
        <v>3</v>
      </c>
      <c r="G79" s="67"/>
      <c r="H79" s="67"/>
      <c r="I79" s="67"/>
      <c r="J79" s="67"/>
      <c r="K79" s="67"/>
      <c r="L79" s="67"/>
      <c r="M79" s="67"/>
      <c r="N79" s="67"/>
      <c r="O79" s="66" t="s">
        <v>47</v>
      </c>
      <c r="T79" s="64">
        <v>0</v>
      </c>
      <c r="AC79" s="64">
        <v>1</v>
      </c>
    </row>
    <row r="80" spans="1:29" ht="30" customHeight="1">
      <c r="A80" s="66" t="s">
        <v>1069</v>
      </c>
      <c r="B80" s="66" t="s">
        <v>3274</v>
      </c>
      <c r="C80" s="66" t="s">
        <v>3248</v>
      </c>
      <c r="D80" s="66" t="s">
        <v>3275</v>
      </c>
      <c r="E80" s="66" t="s">
        <v>59</v>
      </c>
      <c r="F80" s="72">
        <v>2</v>
      </c>
      <c r="G80" s="67"/>
      <c r="H80" s="67"/>
      <c r="I80" s="67"/>
      <c r="J80" s="67"/>
      <c r="K80" s="67"/>
      <c r="L80" s="67"/>
      <c r="M80" s="67"/>
      <c r="N80" s="67"/>
      <c r="O80" s="66" t="s">
        <v>47</v>
      </c>
      <c r="T80" s="64">
        <v>0</v>
      </c>
      <c r="AC80" s="64">
        <v>1</v>
      </c>
    </row>
    <row r="81" spans="1:29" ht="30" customHeight="1">
      <c r="A81" s="66" t="s">
        <v>1069</v>
      </c>
      <c r="B81" s="66" t="s">
        <v>3276</v>
      </c>
      <c r="C81" s="66" t="s">
        <v>3248</v>
      </c>
      <c r="D81" s="66" t="s">
        <v>3277</v>
      </c>
      <c r="E81" s="66" t="s">
        <v>59</v>
      </c>
      <c r="F81" s="72">
        <v>1</v>
      </c>
      <c r="G81" s="67"/>
      <c r="H81" s="67"/>
      <c r="I81" s="67"/>
      <c r="J81" s="67"/>
      <c r="K81" s="67"/>
      <c r="L81" s="67"/>
      <c r="M81" s="67"/>
      <c r="N81" s="67"/>
      <c r="O81" s="66" t="s">
        <v>47</v>
      </c>
      <c r="T81" s="64">
        <v>0</v>
      </c>
      <c r="AC81" s="64">
        <v>1</v>
      </c>
    </row>
    <row r="82" spans="1:29" ht="30" customHeight="1">
      <c r="A82" s="66" t="s">
        <v>1069</v>
      </c>
      <c r="B82" s="66" t="s">
        <v>3278</v>
      </c>
      <c r="C82" s="66" t="s">
        <v>3248</v>
      </c>
      <c r="D82" s="66" t="s">
        <v>3279</v>
      </c>
      <c r="E82" s="66" t="s">
        <v>59</v>
      </c>
      <c r="F82" s="72">
        <v>1</v>
      </c>
      <c r="G82" s="67"/>
      <c r="H82" s="67"/>
      <c r="I82" s="67"/>
      <c r="J82" s="67"/>
      <c r="K82" s="67"/>
      <c r="L82" s="67"/>
      <c r="M82" s="67"/>
      <c r="N82" s="67"/>
      <c r="O82" s="66" t="s">
        <v>47</v>
      </c>
      <c r="T82" s="64">
        <v>0</v>
      </c>
      <c r="AC82" s="64">
        <v>1</v>
      </c>
    </row>
    <row r="83" spans="1:29" ht="30" customHeight="1">
      <c r="A83" s="66" t="s">
        <v>1069</v>
      </c>
      <c r="B83" s="66" t="s">
        <v>3280</v>
      </c>
      <c r="C83" s="66" t="s">
        <v>3248</v>
      </c>
      <c r="D83" s="66" t="s">
        <v>3281</v>
      </c>
      <c r="E83" s="66" t="s">
        <v>59</v>
      </c>
      <c r="F83" s="72">
        <v>4</v>
      </c>
      <c r="G83" s="67"/>
      <c r="H83" s="67"/>
      <c r="I83" s="67"/>
      <c r="J83" s="67"/>
      <c r="K83" s="67"/>
      <c r="L83" s="67"/>
      <c r="M83" s="67"/>
      <c r="N83" s="67"/>
      <c r="O83" s="66" t="s">
        <v>47</v>
      </c>
      <c r="T83" s="64">
        <v>0</v>
      </c>
      <c r="AC83" s="64">
        <v>1</v>
      </c>
    </row>
    <row r="84" spans="1:29" ht="30" customHeight="1">
      <c r="A84" s="66" t="s">
        <v>1069</v>
      </c>
      <c r="B84" s="66" t="s">
        <v>3282</v>
      </c>
      <c r="C84" s="66" t="s">
        <v>3248</v>
      </c>
      <c r="D84" s="66" t="s">
        <v>3283</v>
      </c>
      <c r="E84" s="66" t="s">
        <v>59</v>
      </c>
      <c r="F84" s="72">
        <v>1</v>
      </c>
      <c r="G84" s="67"/>
      <c r="H84" s="67"/>
      <c r="I84" s="67"/>
      <c r="J84" s="67"/>
      <c r="K84" s="67"/>
      <c r="L84" s="67"/>
      <c r="M84" s="67"/>
      <c r="N84" s="67"/>
      <c r="O84" s="66" t="s">
        <v>47</v>
      </c>
      <c r="T84" s="64">
        <v>0</v>
      </c>
      <c r="AC84" s="64">
        <v>1</v>
      </c>
    </row>
    <row r="85" spans="1:29" ht="30" customHeight="1">
      <c r="A85" s="66" t="s">
        <v>1069</v>
      </c>
      <c r="B85" s="66" t="s">
        <v>3284</v>
      </c>
      <c r="C85" s="66" t="s">
        <v>3248</v>
      </c>
      <c r="D85" s="66" t="s">
        <v>3285</v>
      </c>
      <c r="E85" s="66" t="s">
        <v>59</v>
      </c>
      <c r="F85" s="72">
        <v>1</v>
      </c>
      <c r="G85" s="67"/>
      <c r="H85" s="67"/>
      <c r="I85" s="67"/>
      <c r="J85" s="67"/>
      <c r="K85" s="67"/>
      <c r="L85" s="67"/>
      <c r="M85" s="67"/>
      <c r="N85" s="67"/>
      <c r="O85" s="66" t="s">
        <v>47</v>
      </c>
      <c r="T85" s="64">
        <v>0</v>
      </c>
      <c r="AC85" s="64">
        <v>1</v>
      </c>
    </row>
    <row r="86" spans="1:29" ht="30" customHeight="1">
      <c r="A86" s="66" t="s">
        <v>1069</v>
      </c>
      <c r="B86" s="66" t="s">
        <v>3286</v>
      </c>
      <c r="C86" s="66" t="s">
        <v>3248</v>
      </c>
      <c r="D86" s="66" t="s">
        <v>3287</v>
      </c>
      <c r="E86" s="66" t="s">
        <v>59</v>
      </c>
      <c r="F86" s="72">
        <v>2</v>
      </c>
      <c r="G86" s="67"/>
      <c r="H86" s="67"/>
      <c r="I86" s="67"/>
      <c r="J86" s="67"/>
      <c r="K86" s="67"/>
      <c r="L86" s="67"/>
      <c r="M86" s="67"/>
      <c r="N86" s="67"/>
      <c r="O86" s="66" t="s">
        <v>47</v>
      </c>
      <c r="T86" s="64">
        <v>0</v>
      </c>
      <c r="AC86" s="64">
        <v>1</v>
      </c>
    </row>
    <row r="87" spans="1:29" ht="30" customHeight="1">
      <c r="A87" s="66" t="s">
        <v>1069</v>
      </c>
      <c r="B87" s="66" t="s">
        <v>3288</v>
      </c>
      <c r="C87" s="66" t="s">
        <v>3248</v>
      </c>
      <c r="D87" s="66" t="s">
        <v>3289</v>
      </c>
      <c r="E87" s="66" t="s">
        <v>59</v>
      </c>
      <c r="F87" s="72">
        <v>4</v>
      </c>
      <c r="G87" s="67"/>
      <c r="H87" s="67"/>
      <c r="I87" s="67"/>
      <c r="J87" s="67"/>
      <c r="K87" s="67"/>
      <c r="L87" s="67"/>
      <c r="M87" s="67"/>
      <c r="N87" s="67"/>
      <c r="O87" s="66" t="s">
        <v>47</v>
      </c>
      <c r="T87" s="64">
        <v>0</v>
      </c>
      <c r="AC87" s="64">
        <v>1</v>
      </c>
    </row>
    <row r="88" spans="1:29" ht="30" customHeight="1">
      <c r="A88" s="66" t="s">
        <v>1069</v>
      </c>
      <c r="B88" s="66" t="s">
        <v>3290</v>
      </c>
      <c r="C88" s="66" t="s">
        <v>3248</v>
      </c>
      <c r="D88" s="66" t="s">
        <v>3291</v>
      </c>
      <c r="E88" s="66" t="s">
        <v>59</v>
      </c>
      <c r="F88" s="72">
        <v>1</v>
      </c>
      <c r="G88" s="67"/>
      <c r="H88" s="67"/>
      <c r="I88" s="67"/>
      <c r="J88" s="67"/>
      <c r="K88" s="67"/>
      <c r="L88" s="67"/>
      <c r="M88" s="67"/>
      <c r="N88" s="67"/>
      <c r="O88" s="66" t="s">
        <v>47</v>
      </c>
      <c r="T88" s="64">
        <v>0</v>
      </c>
      <c r="AC88" s="64">
        <v>1</v>
      </c>
    </row>
    <row r="89" spans="1:29" ht="30" customHeight="1">
      <c r="A89" s="66" t="s">
        <v>1069</v>
      </c>
      <c r="B89" s="66" t="s">
        <v>3292</v>
      </c>
      <c r="C89" s="66" t="s">
        <v>3248</v>
      </c>
      <c r="D89" s="66" t="s">
        <v>3293</v>
      </c>
      <c r="E89" s="66" t="s">
        <v>59</v>
      </c>
      <c r="F89" s="72">
        <v>8</v>
      </c>
      <c r="G89" s="67"/>
      <c r="H89" s="67"/>
      <c r="I89" s="67"/>
      <c r="J89" s="67"/>
      <c r="K89" s="67"/>
      <c r="L89" s="67"/>
      <c r="M89" s="67"/>
      <c r="N89" s="67"/>
      <c r="O89" s="66" t="s">
        <v>47</v>
      </c>
      <c r="T89" s="64">
        <v>0</v>
      </c>
      <c r="AC89" s="64">
        <v>1</v>
      </c>
    </row>
    <row r="90" spans="1:29" ht="30" customHeight="1">
      <c r="A90" s="66" t="s">
        <v>1069</v>
      </c>
      <c r="B90" s="66" t="s">
        <v>3294</v>
      </c>
      <c r="C90" s="66" t="s">
        <v>3295</v>
      </c>
      <c r="D90" s="66" t="s">
        <v>3296</v>
      </c>
      <c r="E90" s="66" t="s">
        <v>59</v>
      </c>
      <c r="F90" s="72">
        <v>2</v>
      </c>
      <c r="G90" s="67"/>
      <c r="H90" s="67"/>
      <c r="I90" s="67"/>
      <c r="J90" s="67"/>
      <c r="K90" s="67"/>
      <c r="L90" s="67"/>
      <c r="M90" s="67"/>
      <c r="N90" s="67"/>
      <c r="O90" s="66" t="s">
        <v>47</v>
      </c>
      <c r="T90" s="64">
        <v>0</v>
      </c>
      <c r="AC90" s="64">
        <v>1</v>
      </c>
    </row>
    <row r="91" spans="1:29" ht="30" customHeight="1">
      <c r="A91" s="66" t="s">
        <v>1069</v>
      </c>
      <c r="B91" s="66" t="s">
        <v>3297</v>
      </c>
      <c r="C91" s="66" t="s">
        <v>3295</v>
      </c>
      <c r="D91" s="66" t="s">
        <v>3298</v>
      </c>
      <c r="E91" s="66" t="s">
        <v>59</v>
      </c>
      <c r="F91" s="72">
        <v>1</v>
      </c>
      <c r="G91" s="67"/>
      <c r="H91" s="67"/>
      <c r="I91" s="67"/>
      <c r="J91" s="67"/>
      <c r="K91" s="67"/>
      <c r="L91" s="67"/>
      <c r="M91" s="67"/>
      <c r="N91" s="67"/>
      <c r="O91" s="66" t="s">
        <v>47</v>
      </c>
      <c r="T91" s="64">
        <v>0</v>
      </c>
      <c r="AC91" s="64">
        <v>1</v>
      </c>
    </row>
    <row r="92" spans="1:29" ht="30" customHeight="1">
      <c r="A92" s="66" t="s">
        <v>1069</v>
      </c>
      <c r="B92" s="66" t="s">
        <v>3299</v>
      </c>
      <c r="C92" s="66" t="s">
        <v>3295</v>
      </c>
      <c r="D92" s="66" t="s">
        <v>3300</v>
      </c>
      <c r="E92" s="66" t="s">
        <v>59</v>
      </c>
      <c r="F92" s="72">
        <v>7</v>
      </c>
      <c r="G92" s="67"/>
      <c r="H92" s="67"/>
      <c r="I92" s="67"/>
      <c r="J92" s="67"/>
      <c r="K92" s="67"/>
      <c r="L92" s="67"/>
      <c r="M92" s="67"/>
      <c r="N92" s="67"/>
      <c r="O92" s="66" t="s">
        <v>47</v>
      </c>
      <c r="T92" s="64">
        <v>0</v>
      </c>
      <c r="AC92" s="64">
        <v>1</v>
      </c>
    </row>
    <row r="93" spans="1:29" ht="30" customHeight="1">
      <c r="A93" s="66" t="s">
        <v>1069</v>
      </c>
      <c r="B93" s="66" t="s">
        <v>3301</v>
      </c>
      <c r="C93" s="66" t="s">
        <v>3295</v>
      </c>
      <c r="D93" s="66" t="s">
        <v>3302</v>
      </c>
      <c r="E93" s="66" t="s">
        <v>59</v>
      </c>
      <c r="F93" s="72">
        <v>5</v>
      </c>
      <c r="G93" s="67"/>
      <c r="H93" s="67"/>
      <c r="I93" s="67"/>
      <c r="J93" s="67"/>
      <c r="K93" s="67"/>
      <c r="L93" s="67"/>
      <c r="M93" s="67"/>
      <c r="N93" s="67"/>
      <c r="O93" s="66" t="s">
        <v>47</v>
      </c>
      <c r="T93" s="64">
        <v>0</v>
      </c>
      <c r="AC93" s="64">
        <v>1</v>
      </c>
    </row>
    <row r="94" spans="1:29" ht="30" customHeight="1">
      <c r="A94" s="66" t="s">
        <v>1069</v>
      </c>
      <c r="B94" s="66" t="s">
        <v>3303</v>
      </c>
      <c r="C94" s="66" t="s">
        <v>3295</v>
      </c>
      <c r="D94" s="66" t="s">
        <v>3304</v>
      </c>
      <c r="E94" s="66" t="s">
        <v>59</v>
      </c>
      <c r="F94" s="72">
        <v>4</v>
      </c>
      <c r="G94" s="67"/>
      <c r="H94" s="67"/>
      <c r="I94" s="67"/>
      <c r="J94" s="67"/>
      <c r="K94" s="67"/>
      <c r="L94" s="67"/>
      <c r="M94" s="67"/>
      <c r="N94" s="67"/>
      <c r="O94" s="66" t="s">
        <v>47</v>
      </c>
      <c r="T94" s="64">
        <v>0</v>
      </c>
      <c r="AC94" s="64">
        <v>1</v>
      </c>
    </row>
    <row r="95" spans="1:29" ht="30" customHeight="1">
      <c r="A95" s="66" t="s">
        <v>1069</v>
      </c>
      <c r="B95" s="66" t="s">
        <v>3305</v>
      </c>
      <c r="C95" s="66" t="s">
        <v>3295</v>
      </c>
      <c r="D95" s="66" t="s">
        <v>3306</v>
      </c>
      <c r="E95" s="66" t="s">
        <v>59</v>
      </c>
      <c r="F95" s="72">
        <v>3</v>
      </c>
      <c r="G95" s="67"/>
      <c r="H95" s="67"/>
      <c r="I95" s="67"/>
      <c r="J95" s="67"/>
      <c r="K95" s="67"/>
      <c r="L95" s="67"/>
      <c r="M95" s="67"/>
      <c r="N95" s="67"/>
      <c r="O95" s="66" t="s">
        <v>47</v>
      </c>
      <c r="T95" s="64">
        <v>0</v>
      </c>
      <c r="AC95" s="64">
        <v>1</v>
      </c>
    </row>
    <row r="96" spans="1:29" ht="30" customHeight="1">
      <c r="A96" s="66" t="s">
        <v>1069</v>
      </c>
      <c r="B96" s="66" t="s">
        <v>3307</v>
      </c>
      <c r="C96" s="66" t="s">
        <v>3295</v>
      </c>
      <c r="D96" s="66" t="s">
        <v>3308</v>
      </c>
      <c r="E96" s="66" t="s">
        <v>59</v>
      </c>
      <c r="F96" s="72">
        <v>1</v>
      </c>
      <c r="G96" s="67"/>
      <c r="H96" s="67"/>
      <c r="I96" s="67"/>
      <c r="J96" s="67"/>
      <c r="K96" s="67"/>
      <c r="L96" s="67"/>
      <c r="M96" s="67"/>
      <c r="N96" s="67"/>
      <c r="O96" s="66" t="s">
        <v>47</v>
      </c>
      <c r="T96" s="64">
        <v>0</v>
      </c>
      <c r="AC96" s="64">
        <v>1</v>
      </c>
    </row>
    <row r="97" spans="1:29" ht="30" customHeight="1">
      <c r="A97" s="66" t="s">
        <v>1069</v>
      </c>
      <c r="B97" s="66" t="s">
        <v>3309</v>
      </c>
      <c r="C97" s="66" t="s">
        <v>3295</v>
      </c>
      <c r="D97" s="66" t="s">
        <v>3310</v>
      </c>
      <c r="E97" s="66" t="s">
        <v>59</v>
      </c>
      <c r="F97" s="72">
        <v>4</v>
      </c>
      <c r="G97" s="67"/>
      <c r="H97" s="67"/>
      <c r="I97" s="67"/>
      <c r="J97" s="67"/>
      <c r="K97" s="67"/>
      <c r="L97" s="67"/>
      <c r="M97" s="67"/>
      <c r="N97" s="67"/>
      <c r="O97" s="66" t="s">
        <v>47</v>
      </c>
      <c r="T97" s="64">
        <v>0</v>
      </c>
      <c r="AC97" s="64">
        <v>1</v>
      </c>
    </row>
    <row r="98" spans="1:29" ht="30" customHeight="1">
      <c r="A98" s="66" t="s">
        <v>1069</v>
      </c>
      <c r="B98" s="66" t="s">
        <v>3311</v>
      </c>
      <c r="C98" s="66" t="s">
        <v>3295</v>
      </c>
      <c r="D98" s="66" t="s">
        <v>3312</v>
      </c>
      <c r="E98" s="66" t="s">
        <v>59</v>
      </c>
      <c r="F98" s="72">
        <v>3</v>
      </c>
      <c r="G98" s="67"/>
      <c r="H98" s="67"/>
      <c r="I98" s="67"/>
      <c r="J98" s="67"/>
      <c r="K98" s="67"/>
      <c r="L98" s="67"/>
      <c r="M98" s="67"/>
      <c r="N98" s="67"/>
      <c r="O98" s="66" t="s">
        <v>47</v>
      </c>
      <c r="T98" s="64">
        <v>0</v>
      </c>
      <c r="AC98" s="64">
        <v>1</v>
      </c>
    </row>
    <row r="99" spans="1:29" ht="30" customHeight="1">
      <c r="A99" s="66" t="s">
        <v>1069</v>
      </c>
      <c r="B99" s="66" t="s">
        <v>3313</v>
      </c>
      <c r="C99" s="66" t="s">
        <v>3314</v>
      </c>
      <c r="D99" s="66" t="s">
        <v>3315</v>
      </c>
      <c r="E99" s="66" t="s">
        <v>63</v>
      </c>
      <c r="F99" s="72">
        <v>21</v>
      </c>
      <c r="G99" s="67"/>
      <c r="H99" s="67"/>
      <c r="I99" s="67"/>
      <c r="J99" s="67"/>
      <c r="K99" s="67"/>
      <c r="L99" s="67"/>
      <c r="M99" s="67"/>
      <c r="N99" s="67"/>
      <c r="O99" s="66" t="s">
        <v>3313</v>
      </c>
      <c r="T99" s="64">
        <v>0</v>
      </c>
      <c r="AC99" s="64">
        <v>1</v>
      </c>
    </row>
    <row r="100" spans="1:29" ht="30" customHeight="1">
      <c r="A100" s="66" t="s">
        <v>1069</v>
      </c>
      <c r="B100" s="66" t="s">
        <v>3316</v>
      </c>
      <c r="C100" s="66" t="s">
        <v>3314</v>
      </c>
      <c r="D100" s="66" t="s">
        <v>3317</v>
      </c>
      <c r="E100" s="66" t="s">
        <v>63</v>
      </c>
      <c r="F100" s="72">
        <v>41</v>
      </c>
      <c r="G100" s="67"/>
      <c r="H100" s="67"/>
      <c r="I100" s="67"/>
      <c r="J100" s="67"/>
      <c r="K100" s="67"/>
      <c r="L100" s="67"/>
      <c r="M100" s="67"/>
      <c r="N100" s="67"/>
      <c r="O100" s="66" t="s">
        <v>3316</v>
      </c>
      <c r="T100" s="64">
        <v>0</v>
      </c>
      <c r="AC100" s="64">
        <v>1</v>
      </c>
    </row>
    <row r="101" spans="1:29" ht="30" customHeight="1">
      <c r="A101" s="66" t="s">
        <v>1069</v>
      </c>
      <c r="B101" s="66" t="s">
        <v>3318</v>
      </c>
      <c r="C101" s="66" t="s">
        <v>3314</v>
      </c>
      <c r="D101" s="66" t="s">
        <v>3226</v>
      </c>
      <c r="E101" s="66" t="s">
        <v>63</v>
      </c>
      <c r="F101" s="72">
        <v>29</v>
      </c>
      <c r="G101" s="67"/>
      <c r="H101" s="67"/>
      <c r="I101" s="67"/>
      <c r="J101" s="67"/>
      <c r="K101" s="67"/>
      <c r="L101" s="67"/>
      <c r="M101" s="67"/>
      <c r="N101" s="67"/>
      <c r="O101" s="66" t="s">
        <v>3318</v>
      </c>
      <c r="T101" s="64">
        <v>0</v>
      </c>
      <c r="AC101" s="64">
        <v>1</v>
      </c>
    </row>
    <row r="102" spans="1:29" ht="30" customHeight="1">
      <c r="A102" s="66" t="s">
        <v>1069</v>
      </c>
      <c r="B102" s="66" t="s">
        <v>3319</v>
      </c>
      <c r="C102" s="66" t="s">
        <v>3320</v>
      </c>
      <c r="D102" s="66" t="s">
        <v>3317</v>
      </c>
      <c r="E102" s="66" t="s">
        <v>63</v>
      </c>
      <c r="F102" s="72">
        <v>13</v>
      </c>
      <c r="G102" s="67"/>
      <c r="H102" s="67"/>
      <c r="I102" s="67"/>
      <c r="J102" s="67"/>
      <c r="K102" s="67"/>
      <c r="L102" s="67"/>
      <c r="M102" s="67"/>
      <c r="N102" s="67"/>
      <c r="O102" s="66" t="s">
        <v>3319</v>
      </c>
      <c r="T102" s="64">
        <v>0</v>
      </c>
      <c r="AC102" s="64">
        <v>1</v>
      </c>
    </row>
    <row r="103" spans="1:29" ht="30" customHeight="1">
      <c r="A103" s="66" t="s">
        <v>1069</v>
      </c>
      <c r="B103" s="66" t="s">
        <v>3321</v>
      </c>
      <c r="C103" s="66" t="s">
        <v>3320</v>
      </c>
      <c r="D103" s="66" t="s">
        <v>3226</v>
      </c>
      <c r="E103" s="66" t="s">
        <v>63</v>
      </c>
      <c r="F103" s="72">
        <v>13</v>
      </c>
      <c r="G103" s="67"/>
      <c r="H103" s="67"/>
      <c r="I103" s="67"/>
      <c r="J103" s="67"/>
      <c r="K103" s="67"/>
      <c r="L103" s="67"/>
      <c r="M103" s="67"/>
      <c r="N103" s="67"/>
      <c r="O103" s="66" t="s">
        <v>3321</v>
      </c>
      <c r="T103" s="64">
        <v>0</v>
      </c>
      <c r="AC103" s="64">
        <v>1</v>
      </c>
    </row>
    <row r="104" spans="1:29" ht="30" customHeight="1">
      <c r="A104" s="66" t="s">
        <v>1069</v>
      </c>
      <c r="B104" s="66" t="s">
        <v>3322</v>
      </c>
      <c r="C104" s="66" t="s">
        <v>3323</v>
      </c>
      <c r="D104" s="66" t="s">
        <v>3324</v>
      </c>
      <c r="E104" s="66" t="s">
        <v>59</v>
      </c>
      <c r="F104" s="72">
        <v>1</v>
      </c>
      <c r="G104" s="67"/>
      <c r="H104" s="67"/>
      <c r="I104" s="67"/>
      <c r="J104" s="67"/>
      <c r="K104" s="67"/>
      <c r="L104" s="67"/>
      <c r="M104" s="67"/>
      <c r="N104" s="67"/>
      <c r="O104" s="66" t="s">
        <v>47</v>
      </c>
      <c r="T104" s="64">
        <v>0</v>
      </c>
      <c r="AC104" s="64">
        <v>1</v>
      </c>
    </row>
    <row r="105" spans="1:29" ht="30" customHeight="1">
      <c r="A105" s="66" t="s">
        <v>1069</v>
      </c>
      <c r="B105" s="66" t="s">
        <v>3325</v>
      </c>
      <c r="C105" s="66" t="s">
        <v>3323</v>
      </c>
      <c r="D105" s="66" t="s">
        <v>3326</v>
      </c>
      <c r="E105" s="66" t="s">
        <v>59</v>
      </c>
      <c r="F105" s="72">
        <v>1</v>
      </c>
      <c r="G105" s="67"/>
      <c r="H105" s="67"/>
      <c r="I105" s="67"/>
      <c r="J105" s="67"/>
      <c r="K105" s="67"/>
      <c r="L105" s="67"/>
      <c r="M105" s="67"/>
      <c r="N105" s="67"/>
      <c r="O105" s="66" t="s">
        <v>47</v>
      </c>
      <c r="T105" s="64">
        <v>0</v>
      </c>
      <c r="AC105" s="64">
        <v>1</v>
      </c>
    </row>
    <row r="106" spans="1:29" ht="30" customHeight="1">
      <c r="A106" s="66" t="s">
        <v>1069</v>
      </c>
      <c r="B106" s="66" t="s">
        <v>3327</v>
      </c>
      <c r="C106" s="66" t="s">
        <v>3328</v>
      </c>
      <c r="D106" s="66" t="s">
        <v>3223</v>
      </c>
      <c r="E106" s="66" t="s">
        <v>59</v>
      </c>
      <c r="F106" s="72">
        <v>3</v>
      </c>
      <c r="G106" s="67"/>
      <c r="H106" s="67"/>
      <c r="I106" s="67"/>
      <c r="J106" s="67"/>
      <c r="K106" s="67"/>
      <c r="L106" s="67"/>
      <c r="M106" s="67"/>
      <c r="N106" s="67"/>
      <c r="O106" s="66" t="s">
        <v>3327</v>
      </c>
      <c r="T106" s="64">
        <v>0</v>
      </c>
      <c r="AC106" s="64">
        <v>1</v>
      </c>
    </row>
    <row r="107" spans="1:29" ht="30" customHeight="1">
      <c r="A107" s="66" t="s">
        <v>1069</v>
      </c>
      <c r="B107" s="66" t="s">
        <v>3329</v>
      </c>
      <c r="C107" s="66" t="s">
        <v>3330</v>
      </c>
      <c r="D107" s="66" t="s">
        <v>3331</v>
      </c>
      <c r="E107" s="66" t="s">
        <v>59</v>
      </c>
      <c r="F107" s="72">
        <v>2</v>
      </c>
      <c r="G107" s="67"/>
      <c r="H107" s="67"/>
      <c r="I107" s="67"/>
      <c r="J107" s="67"/>
      <c r="K107" s="67"/>
      <c r="L107" s="67"/>
      <c r="M107" s="67"/>
      <c r="N107" s="67"/>
      <c r="O107" s="66" t="s">
        <v>3329</v>
      </c>
      <c r="T107" s="64">
        <v>0</v>
      </c>
      <c r="AC107" s="64">
        <v>1</v>
      </c>
    </row>
    <row r="108" spans="1:29" ht="30" customHeight="1">
      <c r="A108" s="66" t="s">
        <v>1069</v>
      </c>
      <c r="B108" s="66" t="s">
        <v>3332</v>
      </c>
      <c r="C108" s="66" t="s">
        <v>3333</v>
      </c>
      <c r="D108" s="66" t="s">
        <v>3334</v>
      </c>
      <c r="E108" s="66" t="s">
        <v>59</v>
      </c>
      <c r="F108" s="72">
        <v>2</v>
      </c>
      <c r="G108" s="67"/>
      <c r="H108" s="67"/>
      <c r="I108" s="67"/>
      <c r="J108" s="67"/>
      <c r="K108" s="67"/>
      <c r="L108" s="67"/>
      <c r="M108" s="67"/>
      <c r="N108" s="67"/>
      <c r="O108" s="66" t="s">
        <v>3332</v>
      </c>
      <c r="T108" s="64">
        <v>0</v>
      </c>
      <c r="AC108" s="64">
        <v>1</v>
      </c>
    </row>
    <row r="109" spans="1:29" ht="30" customHeight="1">
      <c r="A109" s="66" t="s">
        <v>1069</v>
      </c>
      <c r="B109" s="66" t="s">
        <v>3335</v>
      </c>
      <c r="C109" s="66" t="s">
        <v>3336</v>
      </c>
      <c r="D109" s="66" t="s">
        <v>3337</v>
      </c>
      <c r="E109" s="66" t="s">
        <v>59</v>
      </c>
      <c r="F109" s="72">
        <v>1</v>
      </c>
      <c r="G109" s="67"/>
      <c r="H109" s="67"/>
      <c r="I109" s="67"/>
      <c r="J109" s="67"/>
      <c r="K109" s="67"/>
      <c r="L109" s="67"/>
      <c r="M109" s="67"/>
      <c r="N109" s="67"/>
      <c r="O109" s="66" t="s">
        <v>3335</v>
      </c>
      <c r="T109" s="64">
        <v>0</v>
      </c>
      <c r="AC109" s="64">
        <v>1</v>
      </c>
    </row>
    <row r="110" spans="1:29" ht="30" customHeight="1">
      <c r="A110" s="66" t="s">
        <v>1069</v>
      </c>
      <c r="B110" s="66" t="s">
        <v>3338</v>
      </c>
      <c r="C110" s="66" t="s">
        <v>3339</v>
      </c>
      <c r="D110" s="66" t="s">
        <v>3340</v>
      </c>
      <c r="E110" s="66" t="s">
        <v>59</v>
      </c>
      <c r="F110" s="72">
        <v>1</v>
      </c>
      <c r="G110" s="67"/>
      <c r="H110" s="67"/>
      <c r="I110" s="67"/>
      <c r="J110" s="67"/>
      <c r="K110" s="67"/>
      <c r="L110" s="67"/>
      <c r="M110" s="67"/>
      <c r="N110" s="67"/>
      <c r="O110" s="66" t="s">
        <v>3338</v>
      </c>
      <c r="T110" s="64">
        <v>0</v>
      </c>
      <c r="AC110" s="64">
        <v>1</v>
      </c>
    </row>
    <row r="111" spans="1:29" ht="30" customHeight="1">
      <c r="A111" s="66" t="s">
        <v>1069</v>
      </c>
      <c r="B111" s="66" t="s">
        <v>3341</v>
      </c>
      <c r="C111" s="66" t="s">
        <v>3339</v>
      </c>
      <c r="D111" s="66" t="s">
        <v>3342</v>
      </c>
      <c r="E111" s="66" t="s">
        <v>59</v>
      </c>
      <c r="F111" s="72">
        <v>1</v>
      </c>
      <c r="G111" s="67"/>
      <c r="H111" s="67"/>
      <c r="I111" s="67"/>
      <c r="J111" s="67"/>
      <c r="K111" s="67"/>
      <c r="L111" s="67"/>
      <c r="M111" s="67"/>
      <c r="N111" s="67"/>
      <c r="O111" s="66" t="s">
        <v>3341</v>
      </c>
      <c r="T111" s="64">
        <v>0</v>
      </c>
      <c r="AC111" s="64">
        <v>1</v>
      </c>
    </row>
    <row r="112" spans="1:29" ht="30" customHeight="1">
      <c r="A112" s="66" t="s">
        <v>1069</v>
      </c>
      <c r="B112" s="66" t="s">
        <v>3343</v>
      </c>
      <c r="C112" s="66" t="s">
        <v>3344</v>
      </c>
      <c r="D112" s="66" t="s">
        <v>3334</v>
      </c>
      <c r="E112" s="66" t="s">
        <v>59</v>
      </c>
      <c r="F112" s="72">
        <v>2</v>
      </c>
      <c r="G112" s="67"/>
      <c r="H112" s="67"/>
      <c r="I112" s="67"/>
      <c r="J112" s="67"/>
      <c r="K112" s="67"/>
      <c r="L112" s="67"/>
      <c r="M112" s="67"/>
      <c r="N112" s="67"/>
      <c r="O112" s="66" t="s">
        <v>3343</v>
      </c>
      <c r="T112" s="64">
        <v>0</v>
      </c>
      <c r="AC112" s="64">
        <v>1</v>
      </c>
    </row>
    <row r="113" spans="1:29" ht="30" customHeight="1">
      <c r="A113" s="66" t="s">
        <v>1069</v>
      </c>
      <c r="B113" s="66" t="s">
        <v>3345</v>
      </c>
      <c r="C113" s="66" t="s">
        <v>3346</v>
      </c>
      <c r="D113" s="66" t="s">
        <v>3347</v>
      </c>
      <c r="E113" s="66" t="s">
        <v>59</v>
      </c>
      <c r="F113" s="72">
        <v>1</v>
      </c>
      <c r="G113" s="67"/>
      <c r="H113" s="67"/>
      <c r="I113" s="67"/>
      <c r="J113" s="67"/>
      <c r="K113" s="67"/>
      <c r="L113" s="67"/>
      <c r="M113" s="67"/>
      <c r="N113" s="67"/>
      <c r="O113" s="66" t="s">
        <v>3345</v>
      </c>
      <c r="T113" s="64">
        <v>0</v>
      </c>
      <c r="AC113" s="64">
        <v>1</v>
      </c>
    </row>
    <row r="114" spans="1:29" ht="30" customHeight="1">
      <c r="A114" s="66" t="s">
        <v>1069</v>
      </c>
      <c r="B114" s="66" t="s">
        <v>3348</v>
      </c>
      <c r="C114" s="66" t="s">
        <v>3346</v>
      </c>
      <c r="D114" s="66" t="s">
        <v>3349</v>
      </c>
      <c r="E114" s="66" t="s">
        <v>59</v>
      </c>
      <c r="F114" s="72">
        <v>1</v>
      </c>
      <c r="G114" s="67"/>
      <c r="H114" s="67"/>
      <c r="I114" s="67"/>
      <c r="J114" s="67"/>
      <c r="K114" s="67"/>
      <c r="L114" s="67"/>
      <c r="M114" s="67"/>
      <c r="N114" s="67"/>
      <c r="O114" s="66" t="s">
        <v>3348</v>
      </c>
      <c r="T114" s="64">
        <v>0</v>
      </c>
      <c r="AC114" s="64">
        <v>1</v>
      </c>
    </row>
    <row r="115" spans="1:29" ht="30" customHeight="1">
      <c r="A115" s="66" t="s">
        <v>1069</v>
      </c>
      <c r="B115" s="66" t="s">
        <v>3350</v>
      </c>
      <c r="C115" s="66" t="s">
        <v>3351</v>
      </c>
      <c r="D115" s="66" t="s">
        <v>3352</v>
      </c>
      <c r="E115" s="66" t="s">
        <v>59</v>
      </c>
      <c r="F115" s="72">
        <v>2</v>
      </c>
      <c r="G115" s="67"/>
      <c r="H115" s="67"/>
      <c r="I115" s="67"/>
      <c r="J115" s="67"/>
      <c r="K115" s="67"/>
      <c r="L115" s="67"/>
      <c r="M115" s="67"/>
      <c r="N115" s="67"/>
      <c r="O115" s="66" t="s">
        <v>3350</v>
      </c>
      <c r="T115" s="64">
        <v>0</v>
      </c>
      <c r="AC115" s="64">
        <v>1</v>
      </c>
    </row>
    <row r="116" spans="1:29" ht="30" customHeight="1">
      <c r="A116" s="66" t="s">
        <v>1069</v>
      </c>
      <c r="B116" s="66" t="s">
        <v>3353</v>
      </c>
      <c r="C116" s="66" t="s">
        <v>3354</v>
      </c>
      <c r="D116" s="66" t="s">
        <v>3355</v>
      </c>
      <c r="E116" s="66" t="s">
        <v>59</v>
      </c>
      <c r="F116" s="72">
        <v>1</v>
      </c>
      <c r="G116" s="67"/>
      <c r="H116" s="67"/>
      <c r="I116" s="67"/>
      <c r="J116" s="67"/>
      <c r="K116" s="67"/>
      <c r="L116" s="67"/>
      <c r="M116" s="67"/>
      <c r="N116" s="67"/>
      <c r="O116" s="66" t="s">
        <v>3353</v>
      </c>
      <c r="T116" s="64">
        <v>0</v>
      </c>
      <c r="AC116" s="64">
        <v>1</v>
      </c>
    </row>
    <row r="117" spans="1:29" ht="30" customHeight="1">
      <c r="A117" s="66" t="s">
        <v>1069</v>
      </c>
      <c r="B117" s="66" t="s">
        <v>3356</v>
      </c>
      <c r="C117" s="66" t="s">
        <v>3354</v>
      </c>
      <c r="D117" s="66" t="s">
        <v>3357</v>
      </c>
      <c r="E117" s="66" t="s">
        <v>59</v>
      </c>
      <c r="F117" s="72">
        <v>1</v>
      </c>
      <c r="G117" s="67"/>
      <c r="H117" s="67"/>
      <c r="I117" s="67"/>
      <c r="J117" s="67"/>
      <c r="K117" s="67"/>
      <c r="L117" s="67"/>
      <c r="M117" s="67"/>
      <c r="N117" s="67"/>
      <c r="O117" s="66" t="s">
        <v>3356</v>
      </c>
      <c r="T117" s="64">
        <v>0</v>
      </c>
      <c r="AC117" s="64">
        <v>1</v>
      </c>
    </row>
    <row r="118" spans="1:29" ht="30" customHeight="1">
      <c r="A118" s="66" t="s">
        <v>1069</v>
      </c>
      <c r="B118" s="66" t="s">
        <v>3358</v>
      </c>
      <c r="C118" s="66" t="s">
        <v>3359</v>
      </c>
      <c r="D118" s="66" t="s">
        <v>3334</v>
      </c>
      <c r="E118" s="66" t="s">
        <v>59</v>
      </c>
      <c r="F118" s="72">
        <v>1</v>
      </c>
      <c r="G118" s="67"/>
      <c r="H118" s="67"/>
      <c r="I118" s="67"/>
      <c r="J118" s="67"/>
      <c r="K118" s="67"/>
      <c r="L118" s="67"/>
      <c r="M118" s="67"/>
      <c r="N118" s="67"/>
      <c r="O118" s="66" t="s">
        <v>3358</v>
      </c>
      <c r="T118" s="64">
        <v>0</v>
      </c>
      <c r="AC118" s="64">
        <v>1</v>
      </c>
    </row>
    <row r="119" spans="1:29" ht="30" customHeight="1">
      <c r="A119" s="66" t="s">
        <v>1069</v>
      </c>
      <c r="B119" s="66" t="s">
        <v>3360</v>
      </c>
      <c r="C119" s="66" t="s">
        <v>3361</v>
      </c>
      <c r="D119" s="66" t="s">
        <v>3352</v>
      </c>
      <c r="E119" s="66" t="s">
        <v>59</v>
      </c>
      <c r="F119" s="72">
        <v>2</v>
      </c>
      <c r="G119" s="67"/>
      <c r="H119" s="67"/>
      <c r="I119" s="67"/>
      <c r="J119" s="67"/>
      <c r="K119" s="67"/>
      <c r="L119" s="67"/>
      <c r="M119" s="67"/>
      <c r="N119" s="67"/>
      <c r="O119" s="66" t="s">
        <v>3360</v>
      </c>
      <c r="T119" s="64">
        <v>0</v>
      </c>
      <c r="AC119" s="64">
        <v>1</v>
      </c>
    </row>
    <row r="120" spans="1:29" ht="30" customHeight="1">
      <c r="A120" s="66" t="s">
        <v>1069</v>
      </c>
      <c r="B120" s="66" t="s">
        <v>3362</v>
      </c>
      <c r="C120" s="66" t="s">
        <v>3363</v>
      </c>
      <c r="D120" s="66" t="s">
        <v>3364</v>
      </c>
      <c r="E120" s="66" t="s">
        <v>63</v>
      </c>
      <c r="F120" s="72">
        <v>1</v>
      </c>
      <c r="G120" s="67"/>
      <c r="H120" s="67"/>
      <c r="I120" s="67"/>
      <c r="J120" s="67"/>
      <c r="K120" s="67"/>
      <c r="L120" s="67"/>
      <c r="M120" s="67"/>
      <c r="N120" s="67"/>
      <c r="O120" s="66" t="s">
        <v>3362</v>
      </c>
      <c r="T120" s="64">
        <v>0</v>
      </c>
      <c r="AC120" s="64">
        <v>1</v>
      </c>
    </row>
    <row r="121" spans="1:29" ht="30" customHeight="1">
      <c r="A121" s="66" t="s">
        <v>1069</v>
      </c>
      <c r="B121" s="66" t="s">
        <v>3365</v>
      </c>
      <c r="C121" s="66" t="s">
        <v>3366</v>
      </c>
      <c r="D121" s="66" t="s">
        <v>3367</v>
      </c>
      <c r="E121" s="66" t="s">
        <v>59</v>
      </c>
      <c r="F121" s="72">
        <v>2</v>
      </c>
      <c r="G121" s="67"/>
      <c r="H121" s="67"/>
      <c r="I121" s="67"/>
      <c r="J121" s="67"/>
      <c r="K121" s="67"/>
      <c r="L121" s="67"/>
      <c r="M121" s="67"/>
      <c r="N121" s="67"/>
      <c r="O121" s="66" t="s">
        <v>3365</v>
      </c>
      <c r="T121" s="64">
        <v>0</v>
      </c>
      <c r="AC121" s="64">
        <v>1</v>
      </c>
    </row>
    <row r="122" spans="1:29" ht="30" customHeight="1">
      <c r="A122" s="66" t="s">
        <v>1069</v>
      </c>
      <c r="B122" s="66" t="s">
        <v>3368</v>
      </c>
      <c r="C122" s="66" t="s">
        <v>3369</v>
      </c>
      <c r="D122" s="66" t="s">
        <v>3370</v>
      </c>
      <c r="E122" s="66" t="s">
        <v>2289</v>
      </c>
      <c r="F122" s="72">
        <v>3</v>
      </c>
      <c r="G122" s="67"/>
      <c r="H122" s="67"/>
      <c r="I122" s="67"/>
      <c r="J122" s="67"/>
      <c r="K122" s="67"/>
      <c r="L122" s="67"/>
      <c r="M122" s="67"/>
      <c r="N122" s="67"/>
      <c r="O122" s="66" t="s">
        <v>3368</v>
      </c>
      <c r="T122" s="64">
        <v>0</v>
      </c>
      <c r="AC122" s="64">
        <v>1</v>
      </c>
    </row>
    <row r="123" spans="1:29" ht="30" customHeight="1">
      <c r="A123" s="66" t="s">
        <v>1069</v>
      </c>
      <c r="B123" s="66" t="s">
        <v>3371</v>
      </c>
      <c r="C123" s="66" t="s">
        <v>3372</v>
      </c>
      <c r="D123" s="66" t="s">
        <v>3226</v>
      </c>
      <c r="E123" s="66" t="s">
        <v>63</v>
      </c>
      <c r="F123" s="72">
        <v>13</v>
      </c>
      <c r="G123" s="67"/>
      <c r="H123" s="67"/>
      <c r="I123" s="67"/>
      <c r="J123" s="67"/>
      <c r="K123" s="67"/>
      <c r="L123" s="67"/>
      <c r="M123" s="67"/>
      <c r="N123" s="67"/>
      <c r="O123" s="66" t="s">
        <v>3371</v>
      </c>
      <c r="T123" s="64">
        <v>0</v>
      </c>
      <c r="AC123" s="64">
        <v>1</v>
      </c>
    </row>
    <row r="124" spans="1:29" ht="30" customHeight="1">
      <c r="A124" s="66" t="s">
        <v>1069</v>
      </c>
      <c r="B124" s="66" t="s">
        <v>3373</v>
      </c>
      <c r="C124" s="66" t="s">
        <v>3372</v>
      </c>
      <c r="D124" s="66" t="s">
        <v>3230</v>
      </c>
      <c r="E124" s="66" t="s">
        <v>63</v>
      </c>
      <c r="F124" s="72">
        <v>3</v>
      </c>
      <c r="G124" s="67"/>
      <c r="H124" s="67"/>
      <c r="I124" s="67"/>
      <c r="J124" s="67"/>
      <c r="K124" s="67"/>
      <c r="L124" s="67"/>
      <c r="M124" s="67"/>
      <c r="N124" s="67"/>
      <c r="O124" s="66" t="s">
        <v>3373</v>
      </c>
      <c r="T124" s="64">
        <v>0</v>
      </c>
      <c r="AC124" s="64">
        <v>1</v>
      </c>
    </row>
    <row r="125" spans="1:29" ht="30" customHeight="1">
      <c r="A125" s="66" t="s">
        <v>1069</v>
      </c>
      <c r="B125" s="66" t="s">
        <v>3374</v>
      </c>
      <c r="C125" s="66" t="s">
        <v>3375</v>
      </c>
      <c r="D125" s="66" t="s">
        <v>3315</v>
      </c>
      <c r="E125" s="66" t="s">
        <v>63</v>
      </c>
      <c r="F125" s="72">
        <v>11</v>
      </c>
      <c r="G125" s="67"/>
      <c r="H125" s="67"/>
      <c r="I125" s="67"/>
      <c r="J125" s="67"/>
      <c r="K125" s="67"/>
      <c r="L125" s="67"/>
      <c r="M125" s="67"/>
      <c r="N125" s="67"/>
      <c r="O125" s="66" t="s">
        <v>3374</v>
      </c>
      <c r="T125" s="64">
        <v>0</v>
      </c>
      <c r="AC125" s="64">
        <v>1</v>
      </c>
    </row>
    <row r="126" spans="1:29" ht="30" customHeight="1">
      <c r="A126" s="66" t="s">
        <v>1069</v>
      </c>
      <c r="B126" s="66" t="s">
        <v>3376</v>
      </c>
      <c r="C126" s="66" t="s">
        <v>3375</v>
      </c>
      <c r="D126" s="66" t="s">
        <v>3317</v>
      </c>
      <c r="E126" s="66" t="s">
        <v>63</v>
      </c>
      <c r="F126" s="72">
        <v>6</v>
      </c>
      <c r="G126" s="67"/>
      <c r="H126" s="67"/>
      <c r="I126" s="67"/>
      <c r="J126" s="67"/>
      <c r="K126" s="67"/>
      <c r="L126" s="67"/>
      <c r="M126" s="67"/>
      <c r="N126" s="67"/>
      <c r="O126" s="66" t="s">
        <v>3376</v>
      </c>
      <c r="T126" s="64">
        <v>0</v>
      </c>
      <c r="AC126" s="64">
        <v>1</v>
      </c>
    </row>
    <row r="127" spans="1:29" ht="30" customHeight="1">
      <c r="A127" s="66" t="s">
        <v>1069</v>
      </c>
      <c r="B127" s="66" t="s">
        <v>3377</v>
      </c>
      <c r="C127" s="66" t="s">
        <v>3378</v>
      </c>
      <c r="D127" s="66" t="s">
        <v>3379</v>
      </c>
      <c r="E127" s="66" t="s">
        <v>59</v>
      </c>
      <c r="F127" s="72">
        <v>1</v>
      </c>
      <c r="G127" s="67"/>
      <c r="H127" s="67"/>
      <c r="I127" s="67"/>
      <c r="J127" s="67"/>
      <c r="K127" s="67"/>
      <c r="L127" s="67"/>
      <c r="M127" s="67"/>
      <c r="N127" s="67"/>
      <c r="O127" s="66" t="s">
        <v>47</v>
      </c>
      <c r="T127" s="64">
        <v>0</v>
      </c>
      <c r="AC127" s="64">
        <v>1</v>
      </c>
    </row>
    <row r="128" spans="1:29" ht="30" customHeight="1">
      <c r="A128" s="66" t="s">
        <v>1069</v>
      </c>
      <c r="B128" s="66" t="s">
        <v>3380</v>
      </c>
      <c r="C128" s="66" t="s">
        <v>3378</v>
      </c>
      <c r="D128" s="66" t="s">
        <v>3381</v>
      </c>
      <c r="E128" s="66" t="s">
        <v>59</v>
      </c>
      <c r="F128" s="72">
        <v>5</v>
      </c>
      <c r="G128" s="67"/>
      <c r="H128" s="67"/>
      <c r="I128" s="67"/>
      <c r="J128" s="67"/>
      <c r="K128" s="67"/>
      <c r="L128" s="67"/>
      <c r="M128" s="67"/>
      <c r="N128" s="67"/>
      <c r="O128" s="66" t="s">
        <v>47</v>
      </c>
      <c r="T128" s="64">
        <v>0</v>
      </c>
      <c r="AC128" s="64">
        <v>1</v>
      </c>
    </row>
    <row r="129" spans="1:29" ht="30" customHeight="1">
      <c r="A129" s="66" t="s">
        <v>1069</v>
      </c>
      <c r="B129" s="66" t="s">
        <v>3382</v>
      </c>
      <c r="C129" s="66" t="s">
        <v>3378</v>
      </c>
      <c r="D129" s="66" t="s">
        <v>3383</v>
      </c>
      <c r="E129" s="66" t="s">
        <v>59</v>
      </c>
      <c r="F129" s="72">
        <v>3</v>
      </c>
      <c r="G129" s="67"/>
      <c r="H129" s="67"/>
      <c r="I129" s="67"/>
      <c r="J129" s="67"/>
      <c r="K129" s="67"/>
      <c r="L129" s="67"/>
      <c r="M129" s="67"/>
      <c r="N129" s="67"/>
      <c r="O129" s="66" t="s">
        <v>47</v>
      </c>
      <c r="T129" s="64">
        <v>0</v>
      </c>
      <c r="AC129" s="64">
        <v>1</v>
      </c>
    </row>
    <row r="130" spans="1:29" ht="30" customHeight="1">
      <c r="A130" s="66" t="s">
        <v>1069</v>
      </c>
      <c r="B130" s="66" t="s">
        <v>3384</v>
      </c>
      <c r="C130" s="66" t="s">
        <v>3378</v>
      </c>
      <c r="D130" s="66" t="s">
        <v>3385</v>
      </c>
      <c r="E130" s="66" t="s">
        <v>59</v>
      </c>
      <c r="F130" s="72">
        <v>3</v>
      </c>
      <c r="G130" s="67"/>
      <c r="H130" s="67"/>
      <c r="I130" s="67"/>
      <c r="J130" s="67"/>
      <c r="K130" s="67"/>
      <c r="L130" s="67"/>
      <c r="M130" s="67"/>
      <c r="N130" s="67"/>
      <c r="O130" s="66" t="s">
        <v>47</v>
      </c>
      <c r="T130" s="64">
        <v>0</v>
      </c>
      <c r="AC130" s="64">
        <v>1</v>
      </c>
    </row>
    <row r="131" spans="1:29" ht="30" customHeight="1">
      <c r="A131" s="66" t="s">
        <v>1069</v>
      </c>
      <c r="B131" s="66" t="s">
        <v>3386</v>
      </c>
      <c r="C131" s="66" t="s">
        <v>3378</v>
      </c>
      <c r="D131" s="66" t="s">
        <v>3387</v>
      </c>
      <c r="E131" s="66" t="s">
        <v>59</v>
      </c>
      <c r="F131" s="72">
        <v>3</v>
      </c>
      <c r="G131" s="67"/>
      <c r="H131" s="67"/>
      <c r="I131" s="67"/>
      <c r="J131" s="67"/>
      <c r="K131" s="67"/>
      <c r="L131" s="67"/>
      <c r="M131" s="67"/>
      <c r="N131" s="67"/>
      <c r="O131" s="66" t="s">
        <v>47</v>
      </c>
      <c r="T131" s="64">
        <v>0</v>
      </c>
      <c r="AC131" s="64">
        <v>1</v>
      </c>
    </row>
    <row r="132" spans="1:29" ht="30" customHeight="1">
      <c r="A132" s="66" t="s">
        <v>1069</v>
      </c>
      <c r="B132" s="66" t="s">
        <v>3388</v>
      </c>
      <c r="C132" s="66" t="s">
        <v>3389</v>
      </c>
      <c r="D132" s="66" t="s">
        <v>3390</v>
      </c>
      <c r="E132" s="66" t="s">
        <v>63</v>
      </c>
      <c r="F132" s="72">
        <v>1</v>
      </c>
      <c r="G132" s="67"/>
      <c r="H132" s="67"/>
      <c r="I132" s="67"/>
      <c r="J132" s="67"/>
      <c r="K132" s="67"/>
      <c r="L132" s="67"/>
      <c r="M132" s="67"/>
      <c r="N132" s="67"/>
      <c r="O132" s="66" t="s">
        <v>3388</v>
      </c>
      <c r="T132" s="64">
        <v>0</v>
      </c>
      <c r="AC132" s="64">
        <v>1</v>
      </c>
    </row>
    <row r="133" spans="1:29" ht="30" customHeight="1">
      <c r="A133" s="66" t="s">
        <v>1069</v>
      </c>
      <c r="B133" s="66" t="s">
        <v>3391</v>
      </c>
      <c r="C133" s="66" t="s">
        <v>3389</v>
      </c>
      <c r="D133" s="66" t="s">
        <v>3220</v>
      </c>
      <c r="E133" s="66" t="s">
        <v>63</v>
      </c>
      <c r="F133" s="72">
        <v>1</v>
      </c>
      <c r="G133" s="67"/>
      <c r="H133" s="67"/>
      <c r="I133" s="67"/>
      <c r="J133" s="67"/>
      <c r="K133" s="67"/>
      <c r="L133" s="67"/>
      <c r="M133" s="67"/>
      <c r="N133" s="67"/>
      <c r="O133" s="66" t="s">
        <v>3391</v>
      </c>
      <c r="T133" s="64">
        <v>0</v>
      </c>
      <c r="AC133" s="64">
        <v>1</v>
      </c>
    </row>
    <row r="134" spans="1:29" ht="30" customHeight="1">
      <c r="A134" s="66" t="s">
        <v>1069</v>
      </c>
      <c r="B134" s="66" t="s">
        <v>3392</v>
      </c>
      <c r="C134" s="66" t="s">
        <v>3389</v>
      </c>
      <c r="D134" s="66" t="s">
        <v>3315</v>
      </c>
      <c r="E134" s="66" t="s">
        <v>63</v>
      </c>
      <c r="F134" s="72">
        <v>2</v>
      </c>
      <c r="G134" s="67"/>
      <c r="H134" s="67"/>
      <c r="I134" s="67"/>
      <c r="J134" s="67"/>
      <c r="K134" s="67"/>
      <c r="L134" s="67"/>
      <c r="M134" s="67"/>
      <c r="N134" s="67"/>
      <c r="O134" s="66" t="s">
        <v>3392</v>
      </c>
      <c r="T134" s="64">
        <v>0</v>
      </c>
      <c r="AC134" s="64">
        <v>1</v>
      </c>
    </row>
    <row r="135" spans="1:29" ht="30" customHeight="1">
      <c r="A135" s="66" t="s">
        <v>1069</v>
      </c>
      <c r="B135" s="66" t="s">
        <v>3393</v>
      </c>
      <c r="C135" s="66" t="s">
        <v>3389</v>
      </c>
      <c r="D135" s="66" t="s">
        <v>3317</v>
      </c>
      <c r="E135" s="66" t="s">
        <v>63</v>
      </c>
      <c r="F135" s="72">
        <v>2</v>
      </c>
      <c r="G135" s="67"/>
      <c r="H135" s="67"/>
      <c r="I135" s="67"/>
      <c r="J135" s="67"/>
      <c r="K135" s="67"/>
      <c r="L135" s="67"/>
      <c r="M135" s="67"/>
      <c r="N135" s="67"/>
      <c r="O135" s="66" t="s">
        <v>3393</v>
      </c>
      <c r="T135" s="64">
        <v>0</v>
      </c>
      <c r="AC135" s="64">
        <v>1</v>
      </c>
    </row>
    <row r="136" spans="1:29" ht="30" customHeight="1">
      <c r="A136" s="66" t="s">
        <v>1069</v>
      </c>
      <c r="B136" s="66" t="s">
        <v>3394</v>
      </c>
      <c r="C136" s="66" t="s">
        <v>3389</v>
      </c>
      <c r="D136" s="66" t="s">
        <v>3226</v>
      </c>
      <c r="E136" s="66" t="s">
        <v>63</v>
      </c>
      <c r="F136" s="72">
        <v>1</v>
      </c>
      <c r="G136" s="67"/>
      <c r="H136" s="67"/>
      <c r="I136" s="67"/>
      <c r="J136" s="67"/>
      <c r="K136" s="67"/>
      <c r="L136" s="67"/>
      <c r="M136" s="67"/>
      <c r="N136" s="67"/>
      <c r="O136" s="66" t="s">
        <v>3394</v>
      </c>
      <c r="T136" s="64">
        <v>0</v>
      </c>
      <c r="AC136" s="64">
        <v>1</v>
      </c>
    </row>
    <row r="137" spans="1:29" ht="30" customHeight="1">
      <c r="A137" s="66" t="s">
        <v>1069</v>
      </c>
      <c r="B137" s="66" t="s">
        <v>3395</v>
      </c>
      <c r="C137" s="66" t="s">
        <v>3396</v>
      </c>
      <c r="D137" s="66" t="s">
        <v>3315</v>
      </c>
      <c r="E137" s="66" t="s">
        <v>63</v>
      </c>
      <c r="F137" s="72">
        <v>3</v>
      </c>
      <c r="G137" s="67"/>
      <c r="H137" s="67"/>
      <c r="I137" s="67"/>
      <c r="J137" s="67"/>
      <c r="K137" s="67"/>
      <c r="L137" s="67"/>
      <c r="M137" s="67"/>
      <c r="N137" s="67"/>
      <c r="O137" s="66" t="s">
        <v>3395</v>
      </c>
      <c r="T137" s="64">
        <v>0</v>
      </c>
      <c r="AC137" s="64">
        <v>1</v>
      </c>
    </row>
    <row r="138" spans="1:29" ht="30" customHeight="1">
      <c r="A138" s="66" t="s">
        <v>1069</v>
      </c>
      <c r="B138" s="66" t="s">
        <v>3397</v>
      </c>
      <c r="C138" s="66" t="s">
        <v>3396</v>
      </c>
      <c r="D138" s="66" t="s">
        <v>3317</v>
      </c>
      <c r="E138" s="66" t="s">
        <v>63</v>
      </c>
      <c r="F138" s="72">
        <v>3</v>
      </c>
      <c r="G138" s="67"/>
      <c r="H138" s="67"/>
      <c r="I138" s="67"/>
      <c r="J138" s="67"/>
      <c r="K138" s="67"/>
      <c r="L138" s="67"/>
      <c r="M138" s="67"/>
      <c r="N138" s="67"/>
      <c r="O138" s="66" t="s">
        <v>3397</v>
      </c>
      <c r="T138" s="64">
        <v>0</v>
      </c>
      <c r="AC138" s="64">
        <v>1</v>
      </c>
    </row>
    <row r="139" spans="1:29" ht="30" customHeight="1">
      <c r="A139" s="66" t="s">
        <v>1069</v>
      </c>
      <c r="B139" s="66" t="s">
        <v>3398</v>
      </c>
      <c r="C139" s="66" t="s">
        <v>3396</v>
      </c>
      <c r="D139" s="66" t="s">
        <v>3226</v>
      </c>
      <c r="E139" s="66" t="s">
        <v>63</v>
      </c>
      <c r="F139" s="72">
        <v>3</v>
      </c>
      <c r="G139" s="67"/>
      <c r="H139" s="67"/>
      <c r="I139" s="67"/>
      <c r="J139" s="67"/>
      <c r="K139" s="67"/>
      <c r="L139" s="67"/>
      <c r="M139" s="67"/>
      <c r="N139" s="67"/>
      <c r="O139" s="66" t="s">
        <v>3398</v>
      </c>
      <c r="T139" s="64">
        <v>0</v>
      </c>
      <c r="AC139" s="64">
        <v>1</v>
      </c>
    </row>
    <row r="140" spans="1:29" ht="30" customHeight="1">
      <c r="A140" s="66" t="s">
        <v>1069</v>
      </c>
      <c r="B140" s="66" t="s">
        <v>3399</v>
      </c>
      <c r="C140" s="66" t="s">
        <v>3396</v>
      </c>
      <c r="D140" s="66" t="s">
        <v>3230</v>
      </c>
      <c r="E140" s="66" t="s">
        <v>63</v>
      </c>
      <c r="F140" s="72">
        <v>1</v>
      </c>
      <c r="G140" s="67"/>
      <c r="H140" s="67"/>
      <c r="I140" s="67"/>
      <c r="J140" s="67"/>
      <c r="K140" s="67"/>
      <c r="L140" s="67"/>
      <c r="M140" s="67"/>
      <c r="N140" s="67"/>
      <c r="O140" s="66" t="s">
        <v>3399</v>
      </c>
      <c r="T140" s="64">
        <v>0</v>
      </c>
      <c r="AC140" s="64">
        <v>1</v>
      </c>
    </row>
    <row r="141" spans="1:29" ht="30" customHeight="1">
      <c r="A141" s="66" t="s">
        <v>1069</v>
      </c>
      <c r="B141" s="66" t="s">
        <v>3400</v>
      </c>
      <c r="C141" s="66" t="s">
        <v>3401</v>
      </c>
      <c r="D141" s="66" t="s">
        <v>3315</v>
      </c>
      <c r="E141" s="66" t="s">
        <v>63</v>
      </c>
      <c r="F141" s="72">
        <v>3</v>
      </c>
      <c r="G141" s="67"/>
      <c r="H141" s="67"/>
      <c r="I141" s="67"/>
      <c r="J141" s="67"/>
      <c r="K141" s="67"/>
      <c r="L141" s="67"/>
      <c r="M141" s="67"/>
      <c r="N141" s="67"/>
      <c r="O141" s="66" t="s">
        <v>3400</v>
      </c>
      <c r="T141" s="64">
        <v>0</v>
      </c>
      <c r="AC141" s="64">
        <v>1</v>
      </c>
    </row>
    <row r="142" spans="1:29" ht="30" customHeight="1">
      <c r="A142" s="66" t="s">
        <v>1069</v>
      </c>
      <c r="B142" s="66" t="s">
        <v>3402</v>
      </c>
      <c r="C142" s="66" t="s">
        <v>3401</v>
      </c>
      <c r="D142" s="66" t="s">
        <v>3317</v>
      </c>
      <c r="E142" s="66" t="s">
        <v>63</v>
      </c>
      <c r="F142" s="72">
        <v>3</v>
      </c>
      <c r="G142" s="67"/>
      <c r="H142" s="67"/>
      <c r="I142" s="67"/>
      <c r="J142" s="67"/>
      <c r="K142" s="67"/>
      <c r="L142" s="67"/>
      <c r="M142" s="67"/>
      <c r="N142" s="67"/>
      <c r="O142" s="66" t="s">
        <v>3402</v>
      </c>
      <c r="T142" s="64">
        <v>0</v>
      </c>
      <c r="AC142" s="64">
        <v>1</v>
      </c>
    </row>
    <row r="143" spans="1:29" ht="30" customHeight="1">
      <c r="A143" s="66" t="s">
        <v>1069</v>
      </c>
      <c r="B143" s="66" t="s">
        <v>3403</v>
      </c>
      <c r="C143" s="66" t="s">
        <v>3404</v>
      </c>
      <c r="D143" s="66" t="s">
        <v>3226</v>
      </c>
      <c r="E143" s="66" t="s">
        <v>63</v>
      </c>
      <c r="F143" s="72">
        <v>3</v>
      </c>
      <c r="G143" s="67"/>
      <c r="H143" s="67"/>
      <c r="I143" s="67"/>
      <c r="J143" s="67"/>
      <c r="K143" s="67"/>
      <c r="L143" s="67"/>
      <c r="M143" s="67"/>
      <c r="N143" s="67"/>
      <c r="O143" s="66" t="s">
        <v>3403</v>
      </c>
      <c r="T143" s="64">
        <v>0</v>
      </c>
      <c r="AC143" s="64">
        <v>1</v>
      </c>
    </row>
    <row r="144" spans="1:29" ht="30" customHeight="1">
      <c r="A144" s="66" t="s">
        <v>1069</v>
      </c>
      <c r="B144" s="66" t="s">
        <v>3405</v>
      </c>
      <c r="C144" s="66" t="s">
        <v>3404</v>
      </c>
      <c r="D144" s="66" t="s">
        <v>3230</v>
      </c>
      <c r="E144" s="66" t="s">
        <v>63</v>
      </c>
      <c r="F144" s="72">
        <v>1</v>
      </c>
      <c r="G144" s="67"/>
      <c r="H144" s="67"/>
      <c r="I144" s="67"/>
      <c r="J144" s="67"/>
      <c r="K144" s="67"/>
      <c r="L144" s="67"/>
      <c r="M144" s="67"/>
      <c r="N144" s="67"/>
      <c r="O144" s="66" t="s">
        <v>3405</v>
      </c>
      <c r="T144" s="64">
        <v>0</v>
      </c>
      <c r="AC144" s="64">
        <v>1</v>
      </c>
    </row>
    <row r="145" spans="1:29" ht="30" customHeight="1">
      <c r="A145" s="66" t="s">
        <v>1069</v>
      </c>
      <c r="B145" s="66" t="s">
        <v>3406</v>
      </c>
      <c r="C145" s="66" t="s">
        <v>1821</v>
      </c>
      <c r="D145" s="66" t="s">
        <v>3407</v>
      </c>
      <c r="E145" s="66" t="s">
        <v>1180</v>
      </c>
      <c r="F145" s="72">
        <v>233</v>
      </c>
      <c r="G145" s="67"/>
      <c r="H145" s="67"/>
      <c r="I145" s="67"/>
      <c r="J145" s="67"/>
      <c r="K145" s="67"/>
      <c r="L145" s="67"/>
      <c r="M145" s="67"/>
      <c r="N145" s="67"/>
      <c r="O145" s="66" t="s">
        <v>47</v>
      </c>
      <c r="T145" s="64">
        <v>0</v>
      </c>
      <c r="AC145" s="64">
        <v>1</v>
      </c>
    </row>
    <row r="146" spans="1:29" ht="30" customHeight="1">
      <c r="A146" s="66" t="s">
        <v>1069</v>
      </c>
      <c r="B146" s="66" t="s">
        <v>3408</v>
      </c>
      <c r="C146" s="66" t="s">
        <v>3409</v>
      </c>
      <c r="D146" s="66" t="s">
        <v>3410</v>
      </c>
      <c r="E146" s="66" t="s">
        <v>63</v>
      </c>
      <c r="F146" s="72">
        <v>20</v>
      </c>
      <c r="G146" s="67"/>
      <c r="H146" s="67"/>
      <c r="I146" s="67"/>
      <c r="J146" s="67"/>
      <c r="K146" s="67"/>
      <c r="L146" s="67"/>
      <c r="M146" s="67"/>
      <c r="N146" s="67"/>
      <c r="O146" s="66" t="s">
        <v>3408</v>
      </c>
      <c r="T146" s="64">
        <v>0</v>
      </c>
      <c r="AC146" s="64">
        <v>1</v>
      </c>
    </row>
    <row r="147" spans="1:29" ht="30" customHeight="1">
      <c r="A147" s="66" t="s">
        <v>1069</v>
      </c>
      <c r="B147" s="66" t="s">
        <v>3411</v>
      </c>
      <c r="C147" s="66" t="s">
        <v>3412</v>
      </c>
      <c r="D147" s="66" t="s">
        <v>3413</v>
      </c>
      <c r="E147" s="66" t="s">
        <v>63</v>
      </c>
      <c r="F147" s="72">
        <v>9</v>
      </c>
      <c r="G147" s="67"/>
      <c r="H147" s="67"/>
      <c r="I147" s="67"/>
      <c r="J147" s="67"/>
      <c r="K147" s="67"/>
      <c r="L147" s="67"/>
      <c r="M147" s="67"/>
      <c r="N147" s="67"/>
      <c r="O147" s="66" t="s">
        <v>3411</v>
      </c>
      <c r="T147" s="64">
        <v>0</v>
      </c>
      <c r="AC147" s="64">
        <v>1</v>
      </c>
    </row>
    <row r="148" spans="1:29" ht="30" customHeight="1">
      <c r="A148" s="66" t="s">
        <v>1069</v>
      </c>
      <c r="B148" s="66" t="s">
        <v>3414</v>
      </c>
      <c r="C148" s="66" t="s">
        <v>3415</v>
      </c>
      <c r="D148" s="66" t="s">
        <v>3416</v>
      </c>
      <c r="E148" s="66" t="s">
        <v>71</v>
      </c>
      <c r="F148" s="72">
        <v>10</v>
      </c>
      <c r="G148" s="67"/>
      <c r="H148" s="67"/>
      <c r="I148" s="67"/>
      <c r="J148" s="67"/>
      <c r="K148" s="67"/>
      <c r="L148" s="67"/>
      <c r="M148" s="67"/>
      <c r="N148" s="67"/>
      <c r="O148" s="66" t="s">
        <v>3414</v>
      </c>
      <c r="T148" s="64">
        <v>0</v>
      </c>
      <c r="AC148" s="64">
        <v>1</v>
      </c>
    </row>
    <row r="149" spans="1:29" ht="30" customHeight="1">
      <c r="A149" s="66" t="s">
        <v>1069</v>
      </c>
      <c r="B149" s="66" t="s">
        <v>3417</v>
      </c>
      <c r="C149" s="66" t="s">
        <v>3418</v>
      </c>
      <c r="D149" s="66" t="s">
        <v>3419</v>
      </c>
      <c r="E149" s="66" t="s">
        <v>63</v>
      </c>
      <c r="F149" s="72">
        <v>1</v>
      </c>
      <c r="G149" s="67"/>
      <c r="H149" s="67"/>
      <c r="I149" s="67"/>
      <c r="J149" s="67"/>
      <c r="K149" s="67"/>
      <c r="L149" s="67"/>
      <c r="M149" s="67"/>
      <c r="N149" s="67"/>
      <c r="O149" s="66" t="s">
        <v>3417</v>
      </c>
      <c r="T149" s="64">
        <v>0</v>
      </c>
      <c r="AC149" s="64">
        <v>1</v>
      </c>
    </row>
    <row r="150" spans="1:29" ht="30" customHeight="1">
      <c r="A150" s="66" t="s">
        <v>1069</v>
      </c>
      <c r="B150" s="66" t="s">
        <v>3420</v>
      </c>
      <c r="C150" s="66" t="s">
        <v>3421</v>
      </c>
      <c r="D150" s="66" t="s">
        <v>1606</v>
      </c>
      <c r="E150" s="66" t="s">
        <v>71</v>
      </c>
      <c r="F150" s="72">
        <v>10</v>
      </c>
      <c r="G150" s="67"/>
      <c r="H150" s="67"/>
      <c r="I150" s="67"/>
      <c r="J150" s="67"/>
      <c r="K150" s="67"/>
      <c r="L150" s="67"/>
      <c r="M150" s="67"/>
      <c r="N150" s="67"/>
      <c r="O150" s="66" t="s">
        <v>3420</v>
      </c>
      <c r="T150" s="64">
        <v>0</v>
      </c>
      <c r="AC150" s="64">
        <v>1</v>
      </c>
    </row>
    <row r="151" spans="1:29" ht="30" customHeight="1">
      <c r="A151" s="66" t="s">
        <v>1069</v>
      </c>
      <c r="B151" s="66" t="s">
        <v>3422</v>
      </c>
      <c r="C151" s="66" t="s">
        <v>3423</v>
      </c>
      <c r="D151" s="66" t="s">
        <v>3424</v>
      </c>
      <c r="E151" s="66" t="s">
        <v>191</v>
      </c>
      <c r="F151" s="72">
        <v>0.22</v>
      </c>
      <c r="G151" s="67"/>
      <c r="H151" s="67"/>
      <c r="I151" s="67"/>
      <c r="J151" s="67"/>
      <c r="K151" s="67"/>
      <c r="L151" s="67"/>
      <c r="M151" s="67"/>
      <c r="N151" s="67"/>
      <c r="O151" s="66" t="s">
        <v>3422</v>
      </c>
      <c r="T151" s="64">
        <v>0</v>
      </c>
      <c r="AC151" s="64">
        <v>1</v>
      </c>
    </row>
    <row r="152" spans="1:29" ht="30" customHeight="1">
      <c r="A152" s="67"/>
      <c r="B152" s="67"/>
      <c r="C152" s="67"/>
      <c r="D152" s="67"/>
      <c r="E152" s="67"/>
      <c r="F152" s="72"/>
      <c r="G152" s="67"/>
      <c r="H152" s="67"/>
      <c r="I152" s="67"/>
      <c r="J152" s="67"/>
      <c r="K152" s="67"/>
      <c r="L152" s="67"/>
      <c r="M152" s="67"/>
      <c r="N152" s="67"/>
      <c r="O152" s="67"/>
    </row>
    <row r="153" spans="1:29" ht="30" customHeight="1">
      <c r="A153" s="67"/>
      <c r="B153" s="67"/>
      <c r="C153" s="67"/>
      <c r="D153" s="67"/>
      <c r="E153" s="67"/>
      <c r="F153" s="72"/>
      <c r="G153" s="67"/>
      <c r="H153" s="67"/>
      <c r="I153" s="67"/>
      <c r="J153" s="67"/>
      <c r="K153" s="67"/>
      <c r="L153" s="67"/>
      <c r="M153" s="67"/>
      <c r="N153" s="67"/>
      <c r="O153" s="67"/>
    </row>
    <row r="154" spans="1:29" ht="30" customHeight="1">
      <c r="A154" s="67"/>
      <c r="B154" s="67"/>
      <c r="C154" s="67"/>
      <c r="D154" s="67"/>
      <c r="E154" s="67"/>
      <c r="F154" s="72"/>
      <c r="G154" s="67"/>
      <c r="H154" s="67"/>
      <c r="I154" s="67"/>
      <c r="J154" s="67"/>
      <c r="K154" s="67"/>
      <c r="L154" s="67"/>
      <c r="M154" s="67"/>
      <c r="N154" s="67"/>
      <c r="O154" s="67"/>
    </row>
    <row r="155" spans="1:29" ht="30" customHeight="1">
      <c r="A155" s="67"/>
      <c r="B155" s="67"/>
      <c r="C155" s="67"/>
      <c r="D155" s="67"/>
      <c r="E155" s="67"/>
      <c r="F155" s="72"/>
      <c r="G155" s="67"/>
      <c r="H155" s="67"/>
      <c r="I155" s="67"/>
      <c r="J155" s="67"/>
      <c r="K155" s="67"/>
      <c r="L155" s="67"/>
      <c r="M155" s="67"/>
      <c r="N155" s="67"/>
      <c r="O155" s="67"/>
    </row>
    <row r="156" spans="1:29" ht="30" customHeight="1">
      <c r="A156" s="67"/>
      <c r="B156" s="67"/>
      <c r="C156" s="67"/>
      <c r="D156" s="67"/>
      <c r="E156" s="67"/>
      <c r="F156" s="72"/>
      <c r="G156" s="67"/>
      <c r="H156" s="67"/>
      <c r="I156" s="67"/>
      <c r="J156" s="67"/>
      <c r="K156" s="67"/>
      <c r="L156" s="67"/>
      <c r="M156" s="67"/>
      <c r="N156" s="67"/>
      <c r="O156" s="67"/>
    </row>
    <row r="157" spans="1:29" ht="30" customHeight="1">
      <c r="A157" s="67"/>
      <c r="B157" s="67"/>
      <c r="C157" s="67"/>
      <c r="D157" s="67"/>
      <c r="E157" s="67"/>
      <c r="F157" s="72"/>
      <c r="G157" s="67"/>
      <c r="H157" s="67"/>
      <c r="I157" s="67"/>
      <c r="J157" s="67"/>
      <c r="K157" s="67"/>
      <c r="L157" s="67"/>
      <c r="M157" s="67"/>
      <c r="N157" s="67"/>
      <c r="O157" s="67"/>
    </row>
    <row r="158" spans="1:29" ht="30" customHeight="1">
      <c r="A158" s="67"/>
      <c r="B158" s="67"/>
      <c r="C158" s="67"/>
      <c r="D158" s="67"/>
      <c r="E158" s="67"/>
      <c r="F158" s="72"/>
      <c r="G158" s="67"/>
      <c r="H158" s="67"/>
      <c r="I158" s="67"/>
      <c r="J158" s="67"/>
      <c r="K158" s="67"/>
      <c r="L158" s="67"/>
      <c r="M158" s="67"/>
      <c r="N158" s="67"/>
      <c r="O158" s="67"/>
    </row>
    <row r="159" spans="1:29" ht="30" customHeight="1">
      <c r="A159" s="67"/>
      <c r="B159" s="67"/>
      <c r="C159" s="67" t="s">
        <v>77</v>
      </c>
      <c r="D159" s="67"/>
      <c r="E159" s="67"/>
      <c r="F159" s="72"/>
      <c r="G159" s="67"/>
      <c r="H159" s="67"/>
      <c r="I159" s="67"/>
      <c r="J159" s="67"/>
      <c r="K159" s="67"/>
      <c r="L159" s="67"/>
      <c r="M159" s="67"/>
      <c r="N159" s="67"/>
      <c r="O159" s="67"/>
    </row>
    <row r="160" spans="1:29" ht="30" customHeight="1">
      <c r="A160" s="67"/>
      <c r="B160" s="67"/>
      <c r="C160" s="70" t="s">
        <v>3123</v>
      </c>
      <c r="D160" s="70"/>
      <c r="E160" s="70"/>
      <c r="F160" s="71"/>
      <c r="G160" s="70"/>
      <c r="H160" s="70"/>
      <c r="I160" s="70"/>
      <c r="J160" s="70"/>
      <c r="K160" s="70"/>
      <c r="L160" s="70"/>
      <c r="M160" s="70"/>
      <c r="N160" s="70"/>
      <c r="O160" s="70"/>
    </row>
    <row r="161" spans="1:29" ht="30" customHeight="1">
      <c r="A161" s="66" t="s">
        <v>1146</v>
      </c>
      <c r="B161" s="66" t="s">
        <v>3224</v>
      </c>
      <c r="C161" s="66" t="s">
        <v>3225</v>
      </c>
      <c r="D161" s="66" t="s">
        <v>3226</v>
      </c>
      <c r="E161" s="66" t="s">
        <v>53</v>
      </c>
      <c r="F161" s="72">
        <v>30</v>
      </c>
      <c r="G161" s="67"/>
      <c r="H161" s="67"/>
      <c r="I161" s="67"/>
      <c r="J161" s="67"/>
      <c r="K161" s="67"/>
      <c r="L161" s="67"/>
      <c r="M161" s="67"/>
      <c r="N161" s="67"/>
      <c r="O161" s="66" t="s">
        <v>3224</v>
      </c>
      <c r="T161" s="64">
        <v>0</v>
      </c>
      <c r="AC161" s="64">
        <v>1</v>
      </c>
    </row>
    <row r="162" spans="1:29" ht="30" customHeight="1">
      <c r="A162" s="66" t="s">
        <v>1146</v>
      </c>
      <c r="B162" s="66" t="s">
        <v>3425</v>
      </c>
      <c r="C162" s="66" t="s">
        <v>3225</v>
      </c>
      <c r="D162" s="66" t="s">
        <v>3230</v>
      </c>
      <c r="E162" s="66" t="s">
        <v>53</v>
      </c>
      <c r="F162" s="72">
        <v>22</v>
      </c>
      <c r="G162" s="67"/>
      <c r="H162" s="67"/>
      <c r="I162" s="67"/>
      <c r="J162" s="67"/>
      <c r="K162" s="67"/>
      <c r="L162" s="67"/>
      <c r="M162" s="67"/>
      <c r="N162" s="67"/>
      <c r="O162" s="66" t="s">
        <v>3425</v>
      </c>
      <c r="T162" s="64">
        <v>0</v>
      </c>
      <c r="AC162" s="64">
        <v>1</v>
      </c>
    </row>
    <row r="163" spans="1:29" ht="30" customHeight="1">
      <c r="A163" s="66" t="s">
        <v>1146</v>
      </c>
      <c r="B163" s="66" t="s">
        <v>3294</v>
      </c>
      <c r="C163" s="66" t="s">
        <v>3295</v>
      </c>
      <c r="D163" s="66" t="s">
        <v>3296</v>
      </c>
      <c r="E163" s="66" t="s">
        <v>59</v>
      </c>
      <c r="F163" s="72">
        <v>12</v>
      </c>
      <c r="G163" s="67"/>
      <c r="H163" s="67"/>
      <c r="I163" s="67"/>
      <c r="J163" s="67"/>
      <c r="K163" s="67"/>
      <c r="L163" s="67"/>
      <c r="M163" s="67"/>
      <c r="N163" s="67"/>
      <c r="O163" s="66" t="s">
        <v>47</v>
      </c>
      <c r="T163" s="64">
        <v>0</v>
      </c>
      <c r="AC163" s="64">
        <v>1</v>
      </c>
    </row>
    <row r="164" spans="1:29" ht="30" customHeight="1">
      <c r="A164" s="66" t="s">
        <v>1146</v>
      </c>
      <c r="B164" s="66" t="s">
        <v>3426</v>
      </c>
      <c r="C164" s="66" t="s">
        <v>3295</v>
      </c>
      <c r="D164" s="66" t="s">
        <v>3427</v>
      </c>
      <c r="E164" s="66" t="s">
        <v>59</v>
      </c>
      <c r="F164" s="72">
        <v>12</v>
      </c>
      <c r="G164" s="67"/>
      <c r="H164" s="67"/>
      <c r="I164" s="67"/>
      <c r="J164" s="67"/>
      <c r="K164" s="67"/>
      <c r="L164" s="67"/>
      <c r="M164" s="67"/>
      <c r="N164" s="67"/>
      <c r="O164" s="66" t="s">
        <v>47</v>
      </c>
      <c r="T164" s="64">
        <v>0</v>
      </c>
      <c r="AC164" s="64">
        <v>1</v>
      </c>
    </row>
    <row r="165" spans="1:29" ht="30" customHeight="1">
      <c r="A165" s="66" t="s">
        <v>1146</v>
      </c>
      <c r="B165" s="66" t="s">
        <v>3428</v>
      </c>
      <c r="C165" s="66" t="s">
        <v>3295</v>
      </c>
      <c r="D165" s="66" t="s">
        <v>3429</v>
      </c>
      <c r="E165" s="66" t="s">
        <v>59</v>
      </c>
      <c r="F165" s="72">
        <v>12</v>
      </c>
      <c r="G165" s="67"/>
      <c r="H165" s="67"/>
      <c r="I165" s="67"/>
      <c r="J165" s="67"/>
      <c r="K165" s="67"/>
      <c r="L165" s="67"/>
      <c r="M165" s="67"/>
      <c r="N165" s="67"/>
      <c r="O165" s="66" t="s">
        <v>47</v>
      </c>
      <c r="T165" s="64">
        <v>0</v>
      </c>
      <c r="AC165" s="64">
        <v>1</v>
      </c>
    </row>
    <row r="166" spans="1:29" ht="30" customHeight="1">
      <c r="A166" s="66" t="s">
        <v>1146</v>
      </c>
      <c r="B166" s="66" t="s">
        <v>3430</v>
      </c>
      <c r="C166" s="66" t="s">
        <v>3431</v>
      </c>
      <c r="D166" s="66" t="s">
        <v>3432</v>
      </c>
      <c r="E166" s="66" t="s">
        <v>71</v>
      </c>
      <c r="F166" s="72">
        <v>41</v>
      </c>
      <c r="G166" s="67"/>
      <c r="H166" s="67"/>
      <c r="I166" s="67"/>
      <c r="J166" s="67"/>
      <c r="K166" s="67"/>
      <c r="L166" s="67"/>
      <c r="M166" s="67"/>
      <c r="N166" s="67"/>
      <c r="O166" s="66" t="s">
        <v>3430</v>
      </c>
      <c r="T166" s="64">
        <v>0</v>
      </c>
      <c r="AC166" s="64">
        <v>1</v>
      </c>
    </row>
    <row r="167" spans="1:29" ht="30" customHeight="1">
      <c r="A167" s="66" t="s">
        <v>1146</v>
      </c>
      <c r="B167" s="66" t="s">
        <v>3433</v>
      </c>
      <c r="C167" s="66" t="s">
        <v>3431</v>
      </c>
      <c r="D167" s="66" t="s">
        <v>3434</v>
      </c>
      <c r="E167" s="66" t="s">
        <v>71</v>
      </c>
      <c r="F167" s="72">
        <v>76</v>
      </c>
      <c r="G167" s="67"/>
      <c r="H167" s="67"/>
      <c r="I167" s="67"/>
      <c r="J167" s="67"/>
      <c r="K167" s="67"/>
      <c r="L167" s="67"/>
      <c r="M167" s="67"/>
      <c r="N167" s="67"/>
      <c r="O167" s="66" t="s">
        <v>3433</v>
      </c>
      <c r="T167" s="64">
        <v>0</v>
      </c>
      <c r="AC167" s="64">
        <v>1</v>
      </c>
    </row>
    <row r="168" spans="1:29" ht="30" customHeight="1">
      <c r="A168" s="66" t="s">
        <v>1146</v>
      </c>
      <c r="B168" s="66" t="s">
        <v>3435</v>
      </c>
      <c r="C168" s="66" t="s">
        <v>3436</v>
      </c>
      <c r="D168" s="66" t="s">
        <v>3432</v>
      </c>
      <c r="E168" s="66" t="s">
        <v>71</v>
      </c>
      <c r="F168" s="72">
        <v>64</v>
      </c>
      <c r="G168" s="67"/>
      <c r="H168" s="67"/>
      <c r="I168" s="67"/>
      <c r="J168" s="67"/>
      <c r="K168" s="67"/>
      <c r="L168" s="67"/>
      <c r="M168" s="67"/>
      <c r="N168" s="67"/>
      <c r="O168" s="66" t="s">
        <v>3435</v>
      </c>
      <c r="T168" s="64">
        <v>0</v>
      </c>
      <c r="AC168" s="64">
        <v>1</v>
      </c>
    </row>
    <row r="169" spans="1:29" ht="30" customHeight="1">
      <c r="A169" s="66" t="s">
        <v>1146</v>
      </c>
      <c r="B169" s="66" t="s">
        <v>3437</v>
      </c>
      <c r="C169" s="66" t="s">
        <v>3438</v>
      </c>
      <c r="D169" s="66" t="s">
        <v>3439</v>
      </c>
      <c r="E169" s="66" t="s">
        <v>71</v>
      </c>
      <c r="F169" s="72">
        <v>5</v>
      </c>
      <c r="G169" s="67"/>
      <c r="H169" s="67"/>
      <c r="I169" s="67"/>
      <c r="J169" s="67"/>
      <c r="K169" s="67"/>
      <c r="L169" s="67"/>
      <c r="M169" s="67"/>
      <c r="N169" s="67"/>
      <c r="O169" s="66" t="s">
        <v>3437</v>
      </c>
      <c r="T169" s="64">
        <v>0</v>
      </c>
      <c r="AC169" s="64">
        <v>1</v>
      </c>
    </row>
    <row r="170" spans="1:29" ht="30" customHeight="1">
      <c r="A170" s="66" t="s">
        <v>1146</v>
      </c>
      <c r="B170" s="66" t="s">
        <v>3440</v>
      </c>
      <c r="C170" s="66" t="s">
        <v>3441</v>
      </c>
      <c r="D170" s="66" t="s">
        <v>3442</v>
      </c>
      <c r="E170" s="66" t="s">
        <v>59</v>
      </c>
      <c r="F170" s="72">
        <v>4</v>
      </c>
      <c r="G170" s="67"/>
      <c r="H170" s="67"/>
      <c r="I170" s="67"/>
      <c r="J170" s="67"/>
      <c r="K170" s="67"/>
      <c r="L170" s="67"/>
      <c r="M170" s="67"/>
      <c r="N170" s="67"/>
      <c r="O170" s="66" t="s">
        <v>3440</v>
      </c>
      <c r="T170" s="64">
        <v>0</v>
      </c>
      <c r="AC170" s="64">
        <v>1</v>
      </c>
    </row>
    <row r="171" spans="1:29" ht="30" customHeight="1">
      <c r="A171" s="66" t="s">
        <v>1146</v>
      </c>
      <c r="B171" s="66" t="s">
        <v>3443</v>
      </c>
      <c r="C171" s="66" t="s">
        <v>3444</v>
      </c>
      <c r="D171" s="66" t="s">
        <v>3226</v>
      </c>
      <c r="E171" s="66" t="s">
        <v>53</v>
      </c>
      <c r="F171" s="72">
        <v>36</v>
      </c>
      <c r="G171" s="67"/>
      <c r="H171" s="67"/>
      <c r="I171" s="67"/>
      <c r="J171" s="67"/>
      <c r="K171" s="67"/>
      <c r="L171" s="67"/>
      <c r="M171" s="67"/>
      <c r="N171" s="67"/>
      <c r="O171" s="66" t="s">
        <v>3443</v>
      </c>
      <c r="T171" s="64">
        <v>0</v>
      </c>
      <c r="AC171" s="64">
        <v>1</v>
      </c>
    </row>
    <row r="172" spans="1:29" ht="30" customHeight="1">
      <c r="A172" s="66" t="s">
        <v>1146</v>
      </c>
      <c r="B172" s="66" t="s">
        <v>3445</v>
      </c>
      <c r="C172" s="66" t="s">
        <v>3444</v>
      </c>
      <c r="D172" s="66" t="s">
        <v>3446</v>
      </c>
      <c r="E172" s="66" t="s">
        <v>53</v>
      </c>
      <c r="F172" s="72">
        <v>6</v>
      </c>
      <c r="G172" s="67"/>
      <c r="H172" s="67"/>
      <c r="I172" s="67"/>
      <c r="J172" s="67"/>
      <c r="K172" s="67"/>
      <c r="L172" s="67"/>
      <c r="M172" s="67"/>
      <c r="N172" s="67"/>
      <c r="O172" s="66" t="s">
        <v>3445</v>
      </c>
      <c r="T172" s="64">
        <v>0</v>
      </c>
      <c r="AC172" s="64">
        <v>1</v>
      </c>
    </row>
    <row r="173" spans="1:29" ht="30" customHeight="1">
      <c r="A173" s="66" t="s">
        <v>1146</v>
      </c>
      <c r="B173" s="66" t="s">
        <v>3447</v>
      </c>
      <c r="C173" s="66" t="s">
        <v>3448</v>
      </c>
      <c r="D173" s="66" t="s">
        <v>3449</v>
      </c>
      <c r="E173" s="66" t="s">
        <v>63</v>
      </c>
      <c r="F173" s="72">
        <v>5</v>
      </c>
      <c r="G173" s="67"/>
      <c r="H173" s="67"/>
      <c r="I173" s="67"/>
      <c r="J173" s="67"/>
      <c r="K173" s="67"/>
      <c r="L173" s="67"/>
      <c r="M173" s="67"/>
      <c r="N173" s="67"/>
      <c r="O173" s="66" t="s">
        <v>3447</v>
      </c>
      <c r="T173" s="64">
        <v>0</v>
      </c>
      <c r="AC173" s="64">
        <v>1</v>
      </c>
    </row>
    <row r="174" spans="1:29" ht="30" customHeight="1">
      <c r="A174" s="66" t="s">
        <v>1146</v>
      </c>
      <c r="B174" s="66" t="s">
        <v>3450</v>
      </c>
      <c r="C174" s="66" t="s">
        <v>3451</v>
      </c>
      <c r="D174" s="66" t="s">
        <v>3226</v>
      </c>
      <c r="E174" s="66" t="s">
        <v>59</v>
      </c>
      <c r="F174" s="72">
        <v>48</v>
      </c>
      <c r="G174" s="67"/>
      <c r="H174" s="67"/>
      <c r="I174" s="67"/>
      <c r="J174" s="67"/>
      <c r="K174" s="67"/>
      <c r="L174" s="67"/>
      <c r="M174" s="67"/>
      <c r="N174" s="67"/>
      <c r="O174" s="66" t="s">
        <v>47</v>
      </c>
      <c r="T174" s="64">
        <v>0</v>
      </c>
      <c r="AC174" s="64">
        <v>1</v>
      </c>
    </row>
    <row r="175" spans="1:29" ht="30" customHeight="1">
      <c r="A175" s="66" t="s">
        <v>1146</v>
      </c>
      <c r="B175" s="66" t="s">
        <v>3452</v>
      </c>
      <c r="C175" s="66" t="s">
        <v>3451</v>
      </c>
      <c r="D175" s="66" t="s">
        <v>3446</v>
      </c>
      <c r="E175" s="66" t="s">
        <v>59</v>
      </c>
      <c r="F175" s="72">
        <v>8</v>
      </c>
      <c r="G175" s="67"/>
      <c r="H175" s="67"/>
      <c r="I175" s="67"/>
      <c r="J175" s="67"/>
      <c r="K175" s="67"/>
      <c r="L175" s="67"/>
      <c r="M175" s="67"/>
      <c r="N175" s="67"/>
      <c r="O175" s="66" t="s">
        <v>47</v>
      </c>
      <c r="T175" s="64">
        <v>0</v>
      </c>
      <c r="AC175" s="64">
        <v>1</v>
      </c>
    </row>
    <row r="176" spans="1:29" ht="30" customHeight="1">
      <c r="A176" s="66" t="s">
        <v>1146</v>
      </c>
      <c r="B176" s="66" t="s">
        <v>3453</v>
      </c>
      <c r="C176" s="66" t="s">
        <v>3454</v>
      </c>
      <c r="D176" s="66" t="s">
        <v>3455</v>
      </c>
      <c r="E176" s="66" t="s">
        <v>71</v>
      </c>
      <c r="F176" s="72">
        <v>1</v>
      </c>
      <c r="G176" s="67"/>
      <c r="H176" s="67"/>
      <c r="I176" s="67"/>
      <c r="J176" s="67"/>
      <c r="K176" s="67"/>
      <c r="L176" s="67"/>
      <c r="M176" s="67"/>
      <c r="N176" s="67"/>
      <c r="O176" s="66" t="s">
        <v>47</v>
      </c>
      <c r="T176" s="64">
        <v>0</v>
      </c>
      <c r="AC176" s="64">
        <v>1</v>
      </c>
    </row>
    <row r="177" spans="1:29" ht="30" customHeight="1">
      <c r="A177" s="66" t="s">
        <v>1146</v>
      </c>
      <c r="B177" s="66" t="s">
        <v>3456</v>
      </c>
      <c r="C177" s="66" t="s">
        <v>3457</v>
      </c>
      <c r="D177" s="66" t="s">
        <v>3230</v>
      </c>
      <c r="E177" s="66" t="s">
        <v>59</v>
      </c>
      <c r="F177" s="72">
        <v>12</v>
      </c>
      <c r="G177" s="67"/>
      <c r="H177" s="67"/>
      <c r="I177" s="67"/>
      <c r="J177" s="67"/>
      <c r="K177" s="67"/>
      <c r="L177" s="67"/>
      <c r="M177" s="67"/>
      <c r="N177" s="67"/>
      <c r="O177" s="66" t="s">
        <v>47</v>
      </c>
      <c r="T177" s="64">
        <v>0</v>
      </c>
      <c r="AC177" s="64">
        <v>1</v>
      </c>
    </row>
    <row r="178" spans="1:29" ht="30" customHeight="1">
      <c r="A178" s="66" t="s">
        <v>1146</v>
      </c>
      <c r="B178" s="66" t="s">
        <v>3371</v>
      </c>
      <c r="C178" s="66" t="s">
        <v>3372</v>
      </c>
      <c r="D178" s="66" t="s">
        <v>3226</v>
      </c>
      <c r="E178" s="66" t="s">
        <v>63</v>
      </c>
      <c r="F178" s="72">
        <v>16</v>
      </c>
      <c r="G178" s="67"/>
      <c r="H178" s="67"/>
      <c r="I178" s="67"/>
      <c r="J178" s="67"/>
      <c r="K178" s="67"/>
      <c r="L178" s="67"/>
      <c r="M178" s="67"/>
      <c r="N178" s="67"/>
      <c r="O178" s="66" t="s">
        <v>3371</v>
      </c>
      <c r="T178" s="64">
        <v>0</v>
      </c>
      <c r="AC178" s="64">
        <v>1</v>
      </c>
    </row>
    <row r="179" spans="1:29" ht="30" customHeight="1">
      <c r="A179" s="66" t="s">
        <v>1146</v>
      </c>
      <c r="B179" s="66" t="s">
        <v>3373</v>
      </c>
      <c r="C179" s="66" t="s">
        <v>3372</v>
      </c>
      <c r="D179" s="66" t="s">
        <v>3230</v>
      </c>
      <c r="E179" s="66" t="s">
        <v>63</v>
      </c>
      <c r="F179" s="72">
        <v>12</v>
      </c>
      <c r="G179" s="67"/>
      <c r="H179" s="67"/>
      <c r="I179" s="67"/>
      <c r="J179" s="67"/>
      <c r="K179" s="67"/>
      <c r="L179" s="67"/>
      <c r="M179" s="67"/>
      <c r="N179" s="67"/>
      <c r="O179" s="66" t="s">
        <v>3373</v>
      </c>
      <c r="T179" s="64">
        <v>0</v>
      </c>
      <c r="AC179" s="64">
        <v>1</v>
      </c>
    </row>
    <row r="180" spans="1:29" ht="30" customHeight="1">
      <c r="A180" s="66" t="s">
        <v>1146</v>
      </c>
      <c r="B180" s="66" t="s">
        <v>3458</v>
      </c>
      <c r="C180" s="66" t="s">
        <v>3389</v>
      </c>
      <c r="D180" s="66" t="s">
        <v>3230</v>
      </c>
      <c r="E180" s="66" t="s">
        <v>63</v>
      </c>
      <c r="F180" s="72">
        <v>12</v>
      </c>
      <c r="G180" s="67"/>
      <c r="H180" s="67"/>
      <c r="I180" s="67"/>
      <c r="J180" s="67"/>
      <c r="K180" s="67"/>
      <c r="L180" s="67"/>
      <c r="M180" s="67"/>
      <c r="N180" s="67"/>
      <c r="O180" s="66" t="s">
        <v>3458</v>
      </c>
      <c r="T180" s="64">
        <v>0</v>
      </c>
      <c r="AC180" s="64">
        <v>1</v>
      </c>
    </row>
    <row r="181" spans="1:29" ht="30" customHeight="1">
      <c r="A181" s="66" t="s">
        <v>1146</v>
      </c>
      <c r="B181" s="66" t="s">
        <v>3459</v>
      </c>
      <c r="C181" s="66" t="s">
        <v>3460</v>
      </c>
      <c r="D181" s="66" t="s">
        <v>3461</v>
      </c>
      <c r="E181" s="66" t="s">
        <v>53</v>
      </c>
      <c r="F181" s="72">
        <v>8</v>
      </c>
      <c r="G181" s="67"/>
      <c r="H181" s="67"/>
      <c r="I181" s="67"/>
      <c r="J181" s="67"/>
      <c r="K181" s="67"/>
      <c r="L181" s="67"/>
      <c r="M181" s="67"/>
      <c r="N181" s="67"/>
      <c r="O181" s="66" t="s">
        <v>3459</v>
      </c>
      <c r="T181" s="64">
        <v>0</v>
      </c>
      <c r="AC181" s="64">
        <v>1</v>
      </c>
    </row>
    <row r="182" spans="1:29" ht="30" customHeight="1">
      <c r="A182" s="66" t="s">
        <v>1146</v>
      </c>
      <c r="B182" s="66" t="s">
        <v>3462</v>
      </c>
      <c r="C182" s="66" t="s">
        <v>3460</v>
      </c>
      <c r="D182" s="66" t="s">
        <v>3463</v>
      </c>
      <c r="E182" s="66" t="s">
        <v>53</v>
      </c>
      <c r="F182" s="72">
        <v>8</v>
      </c>
      <c r="G182" s="67"/>
      <c r="H182" s="67"/>
      <c r="I182" s="67"/>
      <c r="J182" s="67"/>
      <c r="K182" s="67"/>
      <c r="L182" s="67"/>
      <c r="M182" s="67"/>
      <c r="N182" s="67"/>
      <c r="O182" s="66" t="s">
        <v>3462</v>
      </c>
      <c r="T182" s="64">
        <v>0</v>
      </c>
      <c r="AC182" s="64">
        <v>1</v>
      </c>
    </row>
    <row r="183" spans="1:29" ht="30" customHeight="1">
      <c r="A183" s="66" t="s">
        <v>1146</v>
      </c>
      <c r="B183" s="66" t="s">
        <v>3464</v>
      </c>
      <c r="C183" s="66" t="s">
        <v>3421</v>
      </c>
      <c r="D183" s="66" t="s">
        <v>3465</v>
      </c>
      <c r="E183" s="66" t="s">
        <v>71</v>
      </c>
      <c r="F183" s="72">
        <v>89</v>
      </c>
      <c r="G183" s="67"/>
      <c r="H183" s="67"/>
      <c r="I183" s="67"/>
      <c r="J183" s="67"/>
      <c r="K183" s="67"/>
      <c r="L183" s="67"/>
      <c r="M183" s="67"/>
      <c r="N183" s="67"/>
      <c r="O183" s="66" t="s">
        <v>3464</v>
      </c>
      <c r="T183" s="64">
        <v>0</v>
      </c>
      <c r="AC183" s="64">
        <v>1</v>
      </c>
    </row>
    <row r="184" spans="1:29" ht="30" customHeight="1">
      <c r="A184" s="66" t="s">
        <v>1146</v>
      </c>
      <c r="B184" s="66" t="s">
        <v>3466</v>
      </c>
      <c r="C184" s="66" t="s">
        <v>3415</v>
      </c>
      <c r="D184" s="66" t="s">
        <v>3467</v>
      </c>
      <c r="E184" s="66" t="s">
        <v>71</v>
      </c>
      <c r="F184" s="72">
        <v>89</v>
      </c>
      <c r="G184" s="67"/>
      <c r="H184" s="67"/>
      <c r="I184" s="67"/>
      <c r="J184" s="67"/>
      <c r="K184" s="67"/>
      <c r="L184" s="67"/>
      <c r="M184" s="67"/>
      <c r="N184" s="67"/>
      <c r="O184" s="66" t="s">
        <v>3466</v>
      </c>
      <c r="T184" s="64">
        <v>0</v>
      </c>
      <c r="AC184" s="64">
        <v>1</v>
      </c>
    </row>
    <row r="185" spans="1:29" ht="30" customHeight="1">
      <c r="A185" s="66" t="s">
        <v>1146</v>
      </c>
      <c r="B185" s="66" t="s">
        <v>3468</v>
      </c>
      <c r="C185" s="66" t="s">
        <v>3469</v>
      </c>
      <c r="D185" s="66" t="s">
        <v>3470</v>
      </c>
      <c r="E185" s="66" t="s">
        <v>59</v>
      </c>
      <c r="F185" s="72">
        <v>1</v>
      </c>
      <c r="G185" s="67"/>
      <c r="H185" s="67"/>
      <c r="I185" s="67"/>
      <c r="J185" s="67"/>
      <c r="K185" s="67"/>
      <c r="L185" s="67"/>
      <c r="M185" s="67"/>
      <c r="N185" s="67"/>
      <c r="O185" s="66" t="s">
        <v>3468</v>
      </c>
      <c r="T185" s="64">
        <v>0</v>
      </c>
      <c r="AC185" s="64">
        <v>1</v>
      </c>
    </row>
    <row r="186" spans="1:29" ht="30" customHeight="1">
      <c r="A186" s="66" t="s">
        <v>1146</v>
      </c>
      <c r="B186" s="66" t="s">
        <v>3471</v>
      </c>
      <c r="C186" s="66" t="s">
        <v>3472</v>
      </c>
      <c r="D186" s="66" t="s">
        <v>3473</v>
      </c>
      <c r="E186" s="66" t="s">
        <v>59</v>
      </c>
      <c r="F186" s="72">
        <v>1</v>
      </c>
      <c r="G186" s="67"/>
      <c r="H186" s="67"/>
      <c r="I186" s="67"/>
      <c r="J186" s="67"/>
      <c r="K186" s="67"/>
      <c r="L186" s="67"/>
      <c r="M186" s="67"/>
      <c r="N186" s="67"/>
      <c r="O186" s="66" t="s">
        <v>3471</v>
      </c>
      <c r="T186" s="64">
        <v>0</v>
      </c>
      <c r="AC186" s="64">
        <v>1</v>
      </c>
    </row>
    <row r="187" spans="1:29" ht="30" customHeight="1">
      <c r="A187" s="66" t="s">
        <v>1146</v>
      </c>
      <c r="B187" s="66" t="s">
        <v>3474</v>
      </c>
      <c r="C187" s="66" t="s">
        <v>3472</v>
      </c>
      <c r="D187" s="66" t="s">
        <v>3475</v>
      </c>
      <c r="E187" s="66" t="s">
        <v>59</v>
      </c>
      <c r="F187" s="72">
        <v>1</v>
      </c>
      <c r="G187" s="67"/>
      <c r="H187" s="67"/>
      <c r="I187" s="67"/>
      <c r="J187" s="67"/>
      <c r="K187" s="67"/>
      <c r="L187" s="67"/>
      <c r="M187" s="67"/>
      <c r="N187" s="67"/>
      <c r="O187" s="66" t="s">
        <v>3474</v>
      </c>
      <c r="T187" s="64">
        <v>0</v>
      </c>
      <c r="AC187" s="64">
        <v>1</v>
      </c>
    </row>
    <row r="188" spans="1:29" ht="30" customHeight="1">
      <c r="A188" s="66" t="s">
        <v>1146</v>
      </c>
      <c r="B188" s="66" t="s">
        <v>3476</v>
      </c>
      <c r="C188" s="66" t="s">
        <v>3472</v>
      </c>
      <c r="D188" s="66" t="s">
        <v>3477</v>
      </c>
      <c r="E188" s="66" t="s">
        <v>59</v>
      </c>
      <c r="F188" s="72">
        <v>4</v>
      </c>
      <c r="G188" s="67"/>
      <c r="H188" s="67"/>
      <c r="I188" s="67"/>
      <c r="J188" s="67"/>
      <c r="K188" s="67"/>
      <c r="L188" s="67"/>
      <c r="M188" s="67"/>
      <c r="N188" s="67"/>
      <c r="O188" s="66" t="s">
        <v>3476</v>
      </c>
      <c r="T188" s="64">
        <v>0</v>
      </c>
      <c r="AC188" s="64">
        <v>1</v>
      </c>
    </row>
    <row r="189" spans="1:29" ht="30" customHeight="1">
      <c r="A189" s="66" t="s">
        <v>1146</v>
      </c>
      <c r="B189" s="66" t="s">
        <v>3478</v>
      </c>
      <c r="C189" s="66" t="s">
        <v>3472</v>
      </c>
      <c r="D189" s="66" t="s">
        <v>3479</v>
      </c>
      <c r="E189" s="66" t="s">
        <v>59</v>
      </c>
      <c r="F189" s="72">
        <v>4</v>
      </c>
      <c r="G189" s="67"/>
      <c r="H189" s="67"/>
      <c r="I189" s="67"/>
      <c r="J189" s="67"/>
      <c r="K189" s="67"/>
      <c r="L189" s="67"/>
      <c r="M189" s="67"/>
      <c r="N189" s="67"/>
      <c r="O189" s="66" t="s">
        <v>3478</v>
      </c>
      <c r="T189" s="64">
        <v>0</v>
      </c>
      <c r="AC189" s="64">
        <v>1</v>
      </c>
    </row>
    <row r="190" spans="1:29" ht="30" customHeight="1">
      <c r="A190" s="66" t="s">
        <v>1146</v>
      </c>
      <c r="B190" s="66" t="s">
        <v>3480</v>
      </c>
      <c r="C190" s="66" t="s">
        <v>3481</v>
      </c>
      <c r="D190" s="66" t="s">
        <v>3482</v>
      </c>
      <c r="E190" s="66" t="s">
        <v>59</v>
      </c>
      <c r="F190" s="72">
        <v>2</v>
      </c>
      <c r="G190" s="67"/>
      <c r="H190" s="67"/>
      <c r="I190" s="67"/>
      <c r="J190" s="67"/>
      <c r="K190" s="67"/>
      <c r="L190" s="67"/>
      <c r="M190" s="67"/>
      <c r="N190" s="67"/>
      <c r="O190" s="66" t="s">
        <v>3480</v>
      </c>
      <c r="T190" s="64">
        <v>0</v>
      </c>
      <c r="AC190" s="64">
        <v>1</v>
      </c>
    </row>
    <row r="191" spans="1:29" ht="30" customHeight="1">
      <c r="A191" s="66" t="s">
        <v>1146</v>
      </c>
      <c r="B191" s="66" t="s">
        <v>3483</v>
      </c>
      <c r="C191" s="66" t="s">
        <v>3484</v>
      </c>
      <c r="D191" s="66" t="s">
        <v>3485</v>
      </c>
      <c r="E191" s="66" t="s">
        <v>59</v>
      </c>
      <c r="F191" s="72">
        <v>1</v>
      </c>
      <c r="G191" s="67"/>
      <c r="H191" s="67"/>
      <c r="I191" s="67"/>
      <c r="J191" s="67"/>
      <c r="K191" s="67"/>
      <c r="L191" s="67"/>
      <c r="M191" s="67"/>
      <c r="N191" s="67"/>
      <c r="O191" s="66" t="s">
        <v>3483</v>
      </c>
      <c r="T191" s="64">
        <v>0</v>
      </c>
      <c r="AC191" s="64">
        <v>1</v>
      </c>
    </row>
    <row r="192" spans="1:29" ht="30" customHeight="1">
      <c r="A192" s="66" t="s">
        <v>1146</v>
      </c>
      <c r="B192" s="66" t="s">
        <v>3486</v>
      </c>
      <c r="C192" s="66" t="s">
        <v>3484</v>
      </c>
      <c r="D192" s="66" t="s">
        <v>3487</v>
      </c>
      <c r="E192" s="66" t="s">
        <v>59</v>
      </c>
      <c r="F192" s="72">
        <v>2</v>
      </c>
      <c r="G192" s="67"/>
      <c r="H192" s="67"/>
      <c r="I192" s="67"/>
      <c r="J192" s="67"/>
      <c r="K192" s="67"/>
      <c r="L192" s="67"/>
      <c r="M192" s="67"/>
      <c r="N192" s="67"/>
      <c r="O192" s="66" t="s">
        <v>3486</v>
      </c>
      <c r="T192" s="64">
        <v>0</v>
      </c>
      <c r="AC192" s="64">
        <v>1</v>
      </c>
    </row>
    <row r="193" spans="1:29" ht="30" customHeight="1">
      <c r="A193" s="66" t="s">
        <v>1146</v>
      </c>
      <c r="B193" s="66" t="s">
        <v>3488</v>
      </c>
      <c r="C193" s="66" t="s">
        <v>3489</v>
      </c>
      <c r="D193" s="66" t="s">
        <v>3490</v>
      </c>
      <c r="E193" s="66" t="s">
        <v>59</v>
      </c>
      <c r="F193" s="72">
        <v>7</v>
      </c>
      <c r="G193" s="67"/>
      <c r="H193" s="67"/>
      <c r="I193" s="67"/>
      <c r="J193" s="67"/>
      <c r="K193" s="67"/>
      <c r="L193" s="67"/>
      <c r="M193" s="67"/>
      <c r="N193" s="67"/>
      <c r="O193" s="66" t="s">
        <v>3488</v>
      </c>
      <c r="T193" s="64">
        <v>0</v>
      </c>
      <c r="AC193" s="64">
        <v>1</v>
      </c>
    </row>
    <row r="194" spans="1:29" ht="30" customHeight="1">
      <c r="A194" s="66" t="s">
        <v>1146</v>
      </c>
      <c r="B194" s="66" t="s">
        <v>3491</v>
      </c>
      <c r="C194" s="66" t="s">
        <v>3489</v>
      </c>
      <c r="D194" s="66" t="s">
        <v>3492</v>
      </c>
      <c r="E194" s="66" t="s">
        <v>59</v>
      </c>
      <c r="F194" s="72">
        <v>1</v>
      </c>
      <c r="G194" s="67"/>
      <c r="H194" s="67"/>
      <c r="I194" s="67"/>
      <c r="J194" s="67"/>
      <c r="K194" s="67"/>
      <c r="L194" s="67"/>
      <c r="M194" s="67"/>
      <c r="N194" s="67"/>
      <c r="O194" s="66" t="s">
        <v>3491</v>
      </c>
      <c r="T194" s="64">
        <v>0</v>
      </c>
      <c r="AC194" s="64">
        <v>1</v>
      </c>
    </row>
    <row r="195" spans="1:29" ht="30" customHeight="1">
      <c r="A195" s="66" t="s">
        <v>1146</v>
      </c>
      <c r="B195" s="66" t="s">
        <v>3493</v>
      </c>
      <c r="C195" s="66" t="s">
        <v>3489</v>
      </c>
      <c r="D195" s="66" t="s">
        <v>3482</v>
      </c>
      <c r="E195" s="66" t="s">
        <v>59</v>
      </c>
      <c r="F195" s="72">
        <v>2</v>
      </c>
      <c r="G195" s="67"/>
      <c r="H195" s="67"/>
      <c r="I195" s="67"/>
      <c r="J195" s="67"/>
      <c r="K195" s="67"/>
      <c r="L195" s="67"/>
      <c r="M195" s="67"/>
      <c r="N195" s="67"/>
      <c r="O195" s="66" t="s">
        <v>3493</v>
      </c>
      <c r="T195" s="64">
        <v>0</v>
      </c>
      <c r="AC195" s="64">
        <v>1</v>
      </c>
    </row>
    <row r="196" spans="1:29" ht="30" customHeight="1">
      <c r="A196" s="66" t="s">
        <v>1146</v>
      </c>
      <c r="B196" s="66" t="s">
        <v>3494</v>
      </c>
      <c r="C196" s="66" t="s">
        <v>3495</v>
      </c>
      <c r="D196" s="66" t="s">
        <v>3496</v>
      </c>
      <c r="E196" s="66" t="s">
        <v>83</v>
      </c>
      <c r="F196" s="72">
        <v>1</v>
      </c>
      <c r="G196" s="67"/>
      <c r="H196" s="67"/>
      <c r="I196" s="67"/>
      <c r="J196" s="67"/>
      <c r="K196" s="67"/>
      <c r="L196" s="67"/>
      <c r="M196" s="67"/>
      <c r="N196" s="67"/>
      <c r="O196" s="66" t="s">
        <v>47</v>
      </c>
      <c r="R196" s="64">
        <v>0</v>
      </c>
      <c r="S196" s="64">
        <v>0</v>
      </c>
      <c r="T196" s="64">
        <v>0</v>
      </c>
      <c r="AC196" s="64">
        <v>1</v>
      </c>
    </row>
    <row r="197" spans="1:29" ht="30" customHeight="1">
      <c r="A197" s="67"/>
      <c r="B197" s="67"/>
      <c r="C197" s="67"/>
      <c r="D197" s="67"/>
      <c r="E197" s="67"/>
      <c r="F197" s="72"/>
      <c r="G197" s="67"/>
      <c r="H197" s="67"/>
      <c r="I197" s="67"/>
      <c r="J197" s="67"/>
      <c r="K197" s="67"/>
      <c r="L197" s="67"/>
      <c r="M197" s="67"/>
      <c r="N197" s="67"/>
      <c r="O197" s="67"/>
    </row>
    <row r="198" spans="1:29" ht="30" customHeight="1">
      <c r="A198" s="67"/>
      <c r="B198" s="67"/>
      <c r="C198" s="67"/>
      <c r="D198" s="67"/>
      <c r="E198" s="67"/>
      <c r="F198" s="72"/>
      <c r="G198" s="67"/>
      <c r="H198" s="67"/>
      <c r="I198" s="67"/>
      <c r="J198" s="67"/>
      <c r="K198" s="67"/>
      <c r="L198" s="67"/>
      <c r="M198" s="67"/>
      <c r="N198" s="67"/>
      <c r="O198" s="67"/>
    </row>
    <row r="199" spans="1:29" ht="30" customHeight="1">
      <c r="A199" s="67"/>
      <c r="B199" s="67"/>
      <c r="C199" s="67"/>
      <c r="D199" s="67"/>
      <c r="E199" s="67"/>
      <c r="F199" s="72"/>
      <c r="G199" s="67"/>
      <c r="H199" s="67"/>
      <c r="I199" s="67"/>
      <c r="J199" s="67"/>
      <c r="K199" s="67"/>
      <c r="L199" s="67"/>
      <c r="M199" s="67"/>
      <c r="N199" s="67"/>
      <c r="O199" s="67"/>
    </row>
    <row r="200" spans="1:29" ht="30" customHeight="1">
      <c r="A200" s="67"/>
      <c r="B200" s="67"/>
      <c r="C200" s="67"/>
      <c r="D200" s="67"/>
      <c r="E200" s="67"/>
      <c r="F200" s="72"/>
      <c r="G200" s="67"/>
      <c r="H200" s="67"/>
      <c r="I200" s="67"/>
      <c r="J200" s="67"/>
      <c r="K200" s="67"/>
      <c r="L200" s="67"/>
      <c r="M200" s="67"/>
      <c r="N200" s="67"/>
      <c r="O200" s="67"/>
    </row>
    <row r="201" spans="1:29" ht="30" customHeight="1">
      <c r="A201" s="67"/>
      <c r="B201" s="67"/>
      <c r="C201" s="67"/>
      <c r="D201" s="67"/>
      <c r="E201" s="67"/>
      <c r="F201" s="72"/>
      <c r="G201" s="67"/>
      <c r="H201" s="67"/>
      <c r="I201" s="67"/>
      <c r="J201" s="67"/>
      <c r="K201" s="67"/>
      <c r="L201" s="67"/>
      <c r="M201" s="67"/>
      <c r="N201" s="67"/>
      <c r="O201" s="67"/>
    </row>
    <row r="202" spans="1:29" ht="30" customHeight="1">
      <c r="A202" s="67"/>
      <c r="B202" s="67"/>
      <c r="C202" s="67"/>
      <c r="D202" s="67"/>
      <c r="E202" s="67"/>
      <c r="F202" s="72"/>
      <c r="G202" s="67"/>
      <c r="H202" s="67"/>
      <c r="I202" s="67"/>
      <c r="J202" s="67"/>
      <c r="K202" s="67"/>
      <c r="L202" s="67"/>
      <c r="M202" s="67"/>
      <c r="N202" s="67"/>
      <c r="O202" s="67"/>
    </row>
    <row r="203" spans="1:29" ht="30" customHeight="1">
      <c r="A203" s="67"/>
      <c r="B203" s="67"/>
      <c r="C203" s="67"/>
      <c r="D203" s="67"/>
      <c r="E203" s="67"/>
      <c r="F203" s="72"/>
      <c r="G203" s="67"/>
      <c r="H203" s="67"/>
      <c r="I203" s="67"/>
      <c r="J203" s="67"/>
      <c r="K203" s="67"/>
      <c r="L203" s="67"/>
      <c r="M203" s="67"/>
      <c r="N203" s="67"/>
      <c r="O203" s="67"/>
    </row>
    <row r="204" spans="1:29" ht="30" customHeight="1">
      <c r="A204" s="67"/>
      <c r="B204" s="67"/>
      <c r="C204" s="67"/>
      <c r="D204" s="67"/>
      <c r="E204" s="67"/>
      <c r="F204" s="72"/>
      <c r="G204" s="67"/>
      <c r="H204" s="67"/>
      <c r="I204" s="67"/>
      <c r="J204" s="67"/>
      <c r="K204" s="67"/>
      <c r="L204" s="67"/>
      <c r="M204" s="67"/>
      <c r="N204" s="67"/>
      <c r="O204" s="67"/>
    </row>
    <row r="205" spans="1:29" ht="30" customHeight="1">
      <c r="A205" s="67"/>
      <c r="B205" s="67"/>
      <c r="C205" s="67"/>
      <c r="D205" s="67"/>
      <c r="E205" s="67"/>
      <c r="F205" s="72"/>
      <c r="G205" s="67"/>
      <c r="H205" s="67"/>
      <c r="I205" s="67"/>
      <c r="J205" s="67"/>
      <c r="K205" s="67"/>
      <c r="L205" s="67"/>
      <c r="M205" s="67"/>
      <c r="N205" s="67"/>
      <c r="O205" s="67"/>
    </row>
    <row r="206" spans="1:29" ht="30" customHeight="1">
      <c r="A206" s="67"/>
      <c r="B206" s="67"/>
      <c r="C206" s="67"/>
      <c r="D206" s="67"/>
      <c r="E206" s="67"/>
      <c r="F206" s="72"/>
      <c r="G206" s="67"/>
      <c r="H206" s="67"/>
      <c r="I206" s="67"/>
      <c r="J206" s="67"/>
      <c r="K206" s="67"/>
      <c r="L206" s="67"/>
      <c r="M206" s="67"/>
      <c r="N206" s="67"/>
      <c r="O206" s="67"/>
    </row>
    <row r="207" spans="1:29" ht="30" customHeight="1">
      <c r="A207" s="67"/>
      <c r="B207" s="67"/>
      <c r="C207" s="67"/>
      <c r="D207" s="67"/>
      <c r="E207" s="67"/>
      <c r="F207" s="72"/>
      <c r="G207" s="67"/>
      <c r="H207" s="67"/>
      <c r="I207" s="67"/>
      <c r="J207" s="67"/>
      <c r="K207" s="67"/>
      <c r="L207" s="67"/>
      <c r="M207" s="67"/>
      <c r="N207" s="67"/>
      <c r="O207" s="67"/>
    </row>
    <row r="208" spans="1:29" ht="30" customHeight="1">
      <c r="A208" s="67"/>
      <c r="B208" s="67"/>
      <c r="C208" s="67"/>
      <c r="D208" s="67"/>
      <c r="E208" s="67"/>
      <c r="F208" s="72"/>
      <c r="G208" s="67"/>
      <c r="H208" s="67"/>
      <c r="I208" s="67"/>
      <c r="J208" s="67"/>
      <c r="K208" s="67"/>
      <c r="L208" s="67"/>
      <c r="M208" s="67"/>
      <c r="N208" s="67"/>
      <c r="O208" s="67"/>
    </row>
    <row r="209" spans="1:29" ht="30" customHeight="1">
      <c r="A209" s="67"/>
      <c r="B209" s="67"/>
      <c r="C209" s="67"/>
      <c r="D209" s="67"/>
      <c r="E209" s="67"/>
      <c r="F209" s="72"/>
      <c r="G209" s="67"/>
      <c r="H209" s="67"/>
      <c r="I209" s="67"/>
      <c r="J209" s="67"/>
      <c r="K209" s="67"/>
      <c r="L209" s="67"/>
      <c r="M209" s="67"/>
      <c r="N209" s="67"/>
      <c r="O209" s="67"/>
    </row>
    <row r="210" spans="1:29" ht="30" customHeight="1">
      <c r="A210" s="67"/>
      <c r="B210" s="67"/>
      <c r="C210" s="67"/>
      <c r="D210" s="67"/>
      <c r="E210" s="67"/>
      <c r="F210" s="72"/>
      <c r="G210" s="67"/>
      <c r="H210" s="67"/>
      <c r="I210" s="67"/>
      <c r="J210" s="67"/>
      <c r="K210" s="67"/>
      <c r="L210" s="67"/>
      <c r="M210" s="67"/>
      <c r="N210" s="67"/>
      <c r="O210" s="67"/>
    </row>
    <row r="211" spans="1:29" ht="30" customHeight="1">
      <c r="A211" s="67"/>
      <c r="B211" s="67"/>
      <c r="C211" s="67" t="s">
        <v>77</v>
      </c>
      <c r="D211" s="67"/>
      <c r="E211" s="67"/>
      <c r="F211" s="72"/>
      <c r="G211" s="67"/>
      <c r="H211" s="67"/>
      <c r="I211" s="67"/>
      <c r="J211" s="67"/>
      <c r="K211" s="67"/>
      <c r="L211" s="67"/>
      <c r="M211" s="67"/>
      <c r="N211" s="67"/>
      <c r="O211" s="67"/>
    </row>
    <row r="212" spans="1:29" ht="30" customHeight="1">
      <c r="A212" s="67"/>
      <c r="B212" s="67"/>
      <c r="C212" s="70" t="s">
        <v>3124</v>
      </c>
      <c r="D212" s="70"/>
      <c r="E212" s="70"/>
      <c r="F212" s="71"/>
      <c r="G212" s="70"/>
      <c r="H212" s="70"/>
      <c r="I212" s="70"/>
      <c r="J212" s="70"/>
      <c r="K212" s="70"/>
      <c r="L212" s="70"/>
      <c r="M212" s="70"/>
      <c r="N212" s="70"/>
      <c r="O212" s="70"/>
    </row>
    <row r="213" spans="1:29" ht="30" customHeight="1">
      <c r="A213" s="66" t="s">
        <v>3125</v>
      </c>
      <c r="B213" s="66" t="s">
        <v>3497</v>
      </c>
      <c r="C213" s="66" t="s">
        <v>3498</v>
      </c>
      <c r="D213" s="66" t="s">
        <v>3499</v>
      </c>
      <c r="E213" s="66" t="s">
        <v>211</v>
      </c>
      <c r="F213" s="72">
        <v>4</v>
      </c>
      <c r="G213" s="67"/>
      <c r="H213" s="67"/>
      <c r="I213" s="67"/>
      <c r="J213" s="67"/>
      <c r="K213" s="67"/>
      <c r="L213" s="67"/>
      <c r="M213" s="67"/>
      <c r="N213" s="67"/>
      <c r="O213" s="66" t="s">
        <v>3497</v>
      </c>
      <c r="T213" s="64">
        <v>0</v>
      </c>
      <c r="AC213" s="64">
        <v>1</v>
      </c>
    </row>
    <row r="214" spans="1:29" ht="30" customHeight="1">
      <c r="A214" s="66" t="s">
        <v>3125</v>
      </c>
      <c r="B214" s="66" t="s">
        <v>3500</v>
      </c>
      <c r="C214" s="66" t="s">
        <v>3501</v>
      </c>
      <c r="D214" s="66" t="s">
        <v>3499</v>
      </c>
      <c r="E214" s="66" t="s">
        <v>211</v>
      </c>
      <c r="F214" s="72">
        <v>8</v>
      </c>
      <c r="G214" s="67"/>
      <c r="H214" s="67"/>
      <c r="I214" s="67"/>
      <c r="J214" s="67"/>
      <c r="K214" s="67"/>
      <c r="L214" s="67"/>
      <c r="M214" s="67"/>
      <c r="N214" s="67"/>
      <c r="O214" s="66" t="s">
        <v>3500</v>
      </c>
      <c r="T214" s="64">
        <v>0</v>
      </c>
      <c r="AC214" s="64">
        <v>1</v>
      </c>
    </row>
    <row r="215" spans="1:29" ht="30" customHeight="1">
      <c r="A215" s="66" t="s">
        <v>3125</v>
      </c>
      <c r="B215" s="66" t="s">
        <v>3502</v>
      </c>
      <c r="C215" s="66" t="s">
        <v>3503</v>
      </c>
      <c r="D215" s="66" t="s">
        <v>3499</v>
      </c>
      <c r="E215" s="66" t="s">
        <v>211</v>
      </c>
      <c r="F215" s="72">
        <v>10</v>
      </c>
      <c r="G215" s="67"/>
      <c r="H215" s="67"/>
      <c r="I215" s="67"/>
      <c r="J215" s="67"/>
      <c r="K215" s="67"/>
      <c r="L215" s="67"/>
      <c r="M215" s="67"/>
      <c r="N215" s="67"/>
      <c r="O215" s="66" t="s">
        <v>3502</v>
      </c>
      <c r="T215" s="64">
        <v>0</v>
      </c>
      <c r="AC215" s="64">
        <v>1</v>
      </c>
    </row>
    <row r="216" spans="1:29" ht="30" customHeight="1">
      <c r="A216" s="66" t="s">
        <v>3125</v>
      </c>
      <c r="B216" s="66" t="s">
        <v>3504</v>
      </c>
      <c r="C216" s="66" t="s">
        <v>3505</v>
      </c>
      <c r="D216" s="66" t="s">
        <v>3506</v>
      </c>
      <c r="E216" s="66" t="s">
        <v>211</v>
      </c>
      <c r="F216" s="72">
        <v>4</v>
      </c>
      <c r="G216" s="67"/>
      <c r="H216" s="67"/>
      <c r="I216" s="67"/>
      <c r="J216" s="67"/>
      <c r="K216" s="67"/>
      <c r="L216" s="67"/>
      <c r="M216" s="67"/>
      <c r="N216" s="67"/>
      <c r="O216" s="66" t="s">
        <v>3504</v>
      </c>
      <c r="T216" s="64">
        <v>0</v>
      </c>
      <c r="AC216" s="64">
        <v>1</v>
      </c>
    </row>
    <row r="217" spans="1:29" ht="30" customHeight="1">
      <c r="A217" s="66" t="s">
        <v>3125</v>
      </c>
      <c r="B217" s="66" t="s">
        <v>3507</v>
      </c>
      <c r="C217" s="66" t="s">
        <v>3508</v>
      </c>
      <c r="D217" s="66" t="s">
        <v>3509</v>
      </c>
      <c r="E217" s="66" t="s">
        <v>211</v>
      </c>
      <c r="F217" s="72">
        <v>10</v>
      </c>
      <c r="G217" s="67"/>
      <c r="H217" s="67"/>
      <c r="I217" s="67"/>
      <c r="J217" s="67"/>
      <c r="K217" s="67"/>
      <c r="L217" s="67"/>
      <c r="M217" s="67"/>
      <c r="N217" s="67"/>
      <c r="O217" s="66" t="s">
        <v>3507</v>
      </c>
      <c r="T217" s="64">
        <v>0</v>
      </c>
      <c r="AC217" s="64">
        <v>1</v>
      </c>
    </row>
    <row r="218" spans="1:29" ht="30" customHeight="1">
      <c r="A218" s="66" t="s">
        <v>3125</v>
      </c>
      <c r="B218" s="66" t="s">
        <v>3510</v>
      </c>
      <c r="C218" s="66" t="s">
        <v>3511</v>
      </c>
      <c r="D218" s="66" t="s">
        <v>3512</v>
      </c>
      <c r="E218" s="66" t="s">
        <v>211</v>
      </c>
      <c r="F218" s="72">
        <v>9</v>
      </c>
      <c r="G218" s="67"/>
      <c r="H218" s="67"/>
      <c r="I218" s="67"/>
      <c r="J218" s="67"/>
      <c r="K218" s="67"/>
      <c r="L218" s="67"/>
      <c r="M218" s="67"/>
      <c r="N218" s="67"/>
      <c r="O218" s="66" t="s">
        <v>3510</v>
      </c>
      <c r="T218" s="64">
        <v>0</v>
      </c>
      <c r="AC218" s="64">
        <v>1</v>
      </c>
    </row>
    <row r="219" spans="1:29" ht="30" customHeight="1">
      <c r="A219" s="66" t="s">
        <v>3125</v>
      </c>
      <c r="B219" s="66" t="s">
        <v>3513</v>
      </c>
      <c r="C219" s="66" t="s">
        <v>3514</v>
      </c>
      <c r="D219" s="66" t="s">
        <v>3515</v>
      </c>
      <c r="E219" s="66" t="s">
        <v>211</v>
      </c>
      <c r="F219" s="72">
        <v>1</v>
      </c>
      <c r="G219" s="67"/>
      <c r="H219" s="67"/>
      <c r="I219" s="67"/>
      <c r="J219" s="67"/>
      <c r="K219" s="67"/>
      <c r="L219" s="67"/>
      <c r="M219" s="67"/>
      <c r="N219" s="67"/>
      <c r="O219" s="66" t="s">
        <v>3513</v>
      </c>
      <c r="T219" s="64">
        <v>0</v>
      </c>
      <c r="AC219" s="64">
        <v>1</v>
      </c>
    </row>
    <row r="220" spans="1:29" ht="30" customHeight="1">
      <c r="A220" s="66" t="s">
        <v>3125</v>
      </c>
      <c r="B220" s="66" t="s">
        <v>3516</v>
      </c>
      <c r="C220" s="66" t="s">
        <v>3517</v>
      </c>
      <c r="D220" s="66" t="s">
        <v>47</v>
      </c>
      <c r="E220" s="66" t="s">
        <v>59</v>
      </c>
      <c r="F220" s="72">
        <v>2</v>
      </c>
      <c r="G220" s="67"/>
      <c r="H220" s="67"/>
      <c r="I220" s="67"/>
      <c r="J220" s="67"/>
      <c r="K220" s="67"/>
      <c r="L220" s="67"/>
      <c r="M220" s="67"/>
      <c r="N220" s="67"/>
      <c r="O220" s="66" t="s">
        <v>3516</v>
      </c>
      <c r="T220" s="64">
        <v>0</v>
      </c>
      <c r="AC220" s="64">
        <v>1</v>
      </c>
    </row>
    <row r="221" spans="1:29" ht="30" customHeight="1">
      <c r="A221" s="66" t="s">
        <v>3125</v>
      </c>
      <c r="B221" s="66" t="s">
        <v>3518</v>
      </c>
      <c r="C221" s="66" t="s">
        <v>3519</v>
      </c>
      <c r="D221" s="66" t="s">
        <v>47</v>
      </c>
      <c r="E221" s="66" t="s">
        <v>59</v>
      </c>
      <c r="F221" s="72">
        <v>6</v>
      </c>
      <c r="G221" s="67"/>
      <c r="H221" s="67"/>
      <c r="I221" s="67"/>
      <c r="J221" s="67"/>
      <c r="K221" s="67"/>
      <c r="L221" s="67"/>
      <c r="M221" s="67"/>
      <c r="N221" s="67"/>
      <c r="O221" s="66" t="s">
        <v>3518</v>
      </c>
      <c r="T221" s="64">
        <v>0</v>
      </c>
      <c r="AC221" s="64">
        <v>1</v>
      </c>
    </row>
    <row r="222" spans="1:29" ht="30" customHeight="1">
      <c r="A222" s="66" t="s">
        <v>3125</v>
      </c>
      <c r="B222" s="66" t="s">
        <v>3520</v>
      </c>
      <c r="C222" s="66" t="s">
        <v>3521</v>
      </c>
      <c r="D222" s="66" t="s">
        <v>3522</v>
      </c>
      <c r="E222" s="66" t="s">
        <v>59</v>
      </c>
      <c r="F222" s="72">
        <v>2</v>
      </c>
      <c r="G222" s="67"/>
      <c r="H222" s="67"/>
      <c r="I222" s="67"/>
      <c r="J222" s="67"/>
      <c r="K222" s="67"/>
      <c r="L222" s="67"/>
      <c r="M222" s="67"/>
      <c r="N222" s="67"/>
      <c r="O222" s="66" t="s">
        <v>3520</v>
      </c>
      <c r="T222" s="64">
        <v>0</v>
      </c>
      <c r="AC222" s="64">
        <v>1</v>
      </c>
    </row>
    <row r="223" spans="1:29" ht="30" customHeight="1">
      <c r="A223" s="66" t="s">
        <v>3125</v>
      </c>
      <c r="B223" s="66" t="s">
        <v>3523</v>
      </c>
      <c r="C223" s="66" t="s">
        <v>2347</v>
      </c>
      <c r="D223" s="66" t="s">
        <v>3524</v>
      </c>
      <c r="E223" s="66" t="s">
        <v>59</v>
      </c>
      <c r="F223" s="72">
        <v>11</v>
      </c>
      <c r="G223" s="67"/>
      <c r="H223" s="67"/>
      <c r="I223" s="67"/>
      <c r="J223" s="67"/>
      <c r="K223" s="67"/>
      <c r="L223" s="67"/>
      <c r="M223" s="67"/>
      <c r="N223" s="67"/>
      <c r="O223" s="66" t="s">
        <v>3523</v>
      </c>
      <c r="T223" s="64">
        <v>0</v>
      </c>
      <c r="AC223" s="64">
        <v>1</v>
      </c>
    </row>
    <row r="224" spans="1:29" ht="30" customHeight="1">
      <c r="A224" s="66" t="s">
        <v>3125</v>
      </c>
      <c r="B224" s="66" t="s">
        <v>3525</v>
      </c>
      <c r="C224" s="66" t="s">
        <v>3526</v>
      </c>
      <c r="D224" s="66" t="s">
        <v>3527</v>
      </c>
      <c r="E224" s="66" t="s">
        <v>59</v>
      </c>
      <c r="F224" s="72">
        <v>18</v>
      </c>
      <c r="G224" s="67"/>
      <c r="H224" s="67"/>
      <c r="I224" s="67"/>
      <c r="J224" s="67"/>
      <c r="K224" s="67"/>
      <c r="L224" s="67"/>
      <c r="M224" s="67"/>
      <c r="N224" s="67"/>
      <c r="O224" s="66" t="s">
        <v>3525</v>
      </c>
      <c r="T224" s="64">
        <v>0</v>
      </c>
      <c r="AC224" s="64">
        <v>1</v>
      </c>
    </row>
    <row r="225" spans="1:29" ht="30" customHeight="1">
      <c r="A225" s="66" t="s">
        <v>3125</v>
      </c>
      <c r="B225" s="66" t="s">
        <v>3528</v>
      </c>
      <c r="C225" s="66" t="s">
        <v>3529</v>
      </c>
      <c r="D225" s="66" t="s">
        <v>3530</v>
      </c>
      <c r="E225" s="66" t="s">
        <v>59</v>
      </c>
      <c r="F225" s="72">
        <v>22</v>
      </c>
      <c r="G225" s="67"/>
      <c r="H225" s="67"/>
      <c r="I225" s="67"/>
      <c r="J225" s="67"/>
      <c r="K225" s="67"/>
      <c r="L225" s="67"/>
      <c r="M225" s="67"/>
      <c r="N225" s="67"/>
      <c r="O225" s="66" t="s">
        <v>3528</v>
      </c>
      <c r="T225" s="64">
        <v>0</v>
      </c>
      <c r="AC225" s="64">
        <v>1</v>
      </c>
    </row>
    <row r="226" spans="1:29" ht="30" customHeight="1">
      <c r="A226" s="66" t="s">
        <v>3125</v>
      </c>
      <c r="B226" s="66" t="s">
        <v>3531</v>
      </c>
      <c r="C226" s="66" t="s">
        <v>3532</v>
      </c>
      <c r="D226" s="66" t="s">
        <v>3533</v>
      </c>
      <c r="E226" s="66" t="s">
        <v>59</v>
      </c>
      <c r="F226" s="72">
        <v>26</v>
      </c>
      <c r="G226" s="67"/>
      <c r="H226" s="67"/>
      <c r="I226" s="67"/>
      <c r="J226" s="67"/>
      <c r="K226" s="67"/>
      <c r="L226" s="67"/>
      <c r="M226" s="67"/>
      <c r="N226" s="67"/>
      <c r="O226" s="66" t="s">
        <v>3531</v>
      </c>
      <c r="T226" s="64">
        <v>0</v>
      </c>
      <c r="AC226" s="64">
        <v>1</v>
      </c>
    </row>
    <row r="227" spans="1:29" ht="30" customHeight="1">
      <c r="A227" s="66" t="s">
        <v>3125</v>
      </c>
      <c r="B227" s="66" t="s">
        <v>3534</v>
      </c>
      <c r="C227" s="66" t="s">
        <v>3535</v>
      </c>
      <c r="D227" s="66" t="s">
        <v>47</v>
      </c>
      <c r="E227" s="66" t="s">
        <v>59</v>
      </c>
      <c r="F227" s="72">
        <v>13</v>
      </c>
      <c r="G227" s="67"/>
      <c r="H227" s="67"/>
      <c r="I227" s="67"/>
      <c r="J227" s="67"/>
      <c r="K227" s="67"/>
      <c r="L227" s="67"/>
      <c r="M227" s="67"/>
      <c r="N227" s="67"/>
      <c r="O227" s="66" t="s">
        <v>47</v>
      </c>
      <c r="T227" s="64">
        <v>0</v>
      </c>
      <c r="AC227" s="64">
        <v>1</v>
      </c>
    </row>
    <row r="228" spans="1:29" ht="30" customHeight="1">
      <c r="A228" s="66" t="s">
        <v>3125</v>
      </c>
      <c r="B228" s="66" t="s">
        <v>3536</v>
      </c>
      <c r="C228" s="66" t="s">
        <v>3537</v>
      </c>
      <c r="D228" s="66" t="s">
        <v>3538</v>
      </c>
      <c r="E228" s="66" t="s">
        <v>211</v>
      </c>
      <c r="F228" s="72">
        <v>10</v>
      </c>
      <c r="G228" s="67"/>
      <c r="H228" s="67"/>
      <c r="I228" s="67"/>
      <c r="J228" s="67"/>
      <c r="K228" s="67"/>
      <c r="L228" s="67"/>
      <c r="M228" s="67"/>
      <c r="N228" s="67"/>
      <c r="O228" s="66" t="s">
        <v>3536</v>
      </c>
      <c r="T228" s="64">
        <v>0</v>
      </c>
      <c r="AC228" s="64">
        <v>1</v>
      </c>
    </row>
    <row r="229" spans="1:29" ht="30" customHeight="1">
      <c r="A229" s="66" t="s">
        <v>3125</v>
      </c>
      <c r="B229" s="66" t="s">
        <v>3539</v>
      </c>
      <c r="C229" s="66" t="s">
        <v>3537</v>
      </c>
      <c r="D229" s="66" t="s">
        <v>3540</v>
      </c>
      <c r="E229" s="66" t="s">
        <v>211</v>
      </c>
      <c r="F229" s="72">
        <v>10</v>
      </c>
      <c r="G229" s="67"/>
      <c r="H229" s="67"/>
      <c r="I229" s="67"/>
      <c r="J229" s="67"/>
      <c r="K229" s="67"/>
      <c r="L229" s="67"/>
      <c r="M229" s="67"/>
      <c r="N229" s="67"/>
      <c r="O229" s="66" t="s">
        <v>3539</v>
      </c>
      <c r="T229" s="64">
        <v>0</v>
      </c>
      <c r="AC229" s="64">
        <v>1</v>
      </c>
    </row>
    <row r="230" spans="1:29" ht="30" customHeight="1">
      <c r="A230" s="66" t="s">
        <v>3125</v>
      </c>
      <c r="B230" s="66" t="s">
        <v>3541</v>
      </c>
      <c r="C230" s="66" t="s">
        <v>3537</v>
      </c>
      <c r="D230" s="66" t="s">
        <v>3542</v>
      </c>
      <c r="E230" s="66" t="s">
        <v>211</v>
      </c>
      <c r="F230" s="72">
        <v>10</v>
      </c>
      <c r="G230" s="67"/>
      <c r="H230" s="67"/>
      <c r="I230" s="67"/>
      <c r="J230" s="67"/>
      <c r="K230" s="67"/>
      <c r="L230" s="67"/>
      <c r="M230" s="67"/>
      <c r="N230" s="67"/>
      <c r="O230" s="66" t="s">
        <v>3541</v>
      </c>
      <c r="T230" s="64">
        <v>0</v>
      </c>
      <c r="AC230" s="64">
        <v>1</v>
      </c>
    </row>
    <row r="231" spans="1:29" ht="30" customHeight="1">
      <c r="A231" s="66" t="s">
        <v>3125</v>
      </c>
      <c r="B231" s="66" t="s">
        <v>3543</v>
      </c>
      <c r="C231" s="66" t="s">
        <v>3537</v>
      </c>
      <c r="D231" s="66" t="s">
        <v>3544</v>
      </c>
      <c r="E231" s="66" t="s">
        <v>211</v>
      </c>
      <c r="F231" s="72">
        <v>4</v>
      </c>
      <c r="G231" s="67"/>
      <c r="H231" s="67"/>
      <c r="I231" s="67"/>
      <c r="J231" s="67"/>
      <c r="K231" s="67"/>
      <c r="L231" s="67"/>
      <c r="M231" s="67"/>
      <c r="N231" s="67"/>
      <c r="O231" s="66" t="s">
        <v>3543</v>
      </c>
      <c r="T231" s="64">
        <v>0</v>
      </c>
      <c r="AC231" s="64">
        <v>1</v>
      </c>
    </row>
    <row r="232" spans="1:29" ht="30" customHeight="1">
      <c r="A232" s="66" t="s">
        <v>3125</v>
      </c>
      <c r="B232" s="66" t="s">
        <v>3545</v>
      </c>
      <c r="C232" s="66" t="s">
        <v>3537</v>
      </c>
      <c r="D232" s="66" t="s">
        <v>3546</v>
      </c>
      <c r="E232" s="66" t="s">
        <v>59</v>
      </c>
      <c r="F232" s="72">
        <v>2</v>
      </c>
      <c r="G232" s="67"/>
      <c r="H232" s="67"/>
      <c r="I232" s="67"/>
      <c r="J232" s="67"/>
      <c r="K232" s="67"/>
      <c r="L232" s="67"/>
      <c r="M232" s="67"/>
      <c r="N232" s="67"/>
      <c r="O232" s="66" t="s">
        <v>3545</v>
      </c>
      <c r="R232" s="64">
        <v>0</v>
      </c>
      <c r="S232" s="64">
        <v>0</v>
      </c>
      <c r="T232" s="64">
        <v>0</v>
      </c>
      <c r="AC232" s="64">
        <v>1</v>
      </c>
    </row>
    <row r="233" spans="1:29" ht="30" customHeight="1">
      <c r="A233" s="66" t="s">
        <v>3125</v>
      </c>
      <c r="B233" s="66" t="s">
        <v>3547</v>
      </c>
      <c r="C233" s="66" t="s">
        <v>3548</v>
      </c>
      <c r="D233" s="66" t="s">
        <v>3549</v>
      </c>
      <c r="E233" s="66" t="s">
        <v>211</v>
      </c>
      <c r="F233" s="72">
        <v>10</v>
      </c>
      <c r="G233" s="67"/>
      <c r="H233" s="67"/>
      <c r="I233" s="67"/>
      <c r="J233" s="67"/>
      <c r="K233" s="67"/>
      <c r="L233" s="67"/>
      <c r="M233" s="67"/>
      <c r="N233" s="67"/>
      <c r="O233" s="66" t="s">
        <v>3547</v>
      </c>
      <c r="T233" s="64">
        <v>0</v>
      </c>
      <c r="AC233" s="64">
        <v>1</v>
      </c>
    </row>
    <row r="234" spans="1:29" ht="30" customHeight="1">
      <c r="A234" s="66" t="s">
        <v>3125</v>
      </c>
      <c r="B234" s="66" t="s">
        <v>3550</v>
      </c>
      <c r="C234" s="66" t="s">
        <v>3551</v>
      </c>
      <c r="D234" s="66" t="s">
        <v>47</v>
      </c>
      <c r="E234" s="66" t="s">
        <v>59</v>
      </c>
      <c r="F234" s="72">
        <v>12</v>
      </c>
      <c r="G234" s="67"/>
      <c r="H234" s="67"/>
      <c r="I234" s="67"/>
      <c r="J234" s="67"/>
      <c r="K234" s="67"/>
      <c r="L234" s="67"/>
      <c r="M234" s="67"/>
      <c r="N234" s="67"/>
      <c r="O234" s="66" t="s">
        <v>47</v>
      </c>
      <c r="T234" s="64">
        <v>0</v>
      </c>
      <c r="AC234" s="64">
        <v>1</v>
      </c>
    </row>
    <row r="235" spans="1:29" ht="30" customHeight="1">
      <c r="A235" s="67"/>
      <c r="B235" s="67"/>
      <c r="C235" s="67"/>
      <c r="D235" s="67"/>
      <c r="E235" s="67"/>
      <c r="F235" s="72"/>
      <c r="G235" s="67"/>
      <c r="H235" s="67"/>
      <c r="I235" s="67"/>
      <c r="J235" s="67"/>
      <c r="K235" s="67"/>
      <c r="L235" s="67"/>
      <c r="M235" s="67"/>
      <c r="N235" s="67"/>
      <c r="O235" s="67"/>
    </row>
    <row r="236" spans="1:29" ht="30" customHeight="1">
      <c r="A236" s="67"/>
      <c r="B236" s="67"/>
      <c r="C236" s="67"/>
      <c r="D236" s="67"/>
      <c r="E236" s="67"/>
      <c r="F236" s="72"/>
      <c r="G236" s="67"/>
      <c r="H236" s="67"/>
      <c r="I236" s="67"/>
      <c r="J236" s="67"/>
      <c r="K236" s="67"/>
      <c r="L236" s="67"/>
      <c r="M236" s="67"/>
      <c r="N236" s="67"/>
      <c r="O236" s="67"/>
    </row>
    <row r="237" spans="1:29" ht="30" customHeight="1">
      <c r="A237" s="67"/>
      <c r="B237" s="67"/>
      <c r="C237" s="67" t="s">
        <v>77</v>
      </c>
      <c r="D237" s="67"/>
      <c r="E237" s="67"/>
      <c r="F237" s="72"/>
      <c r="G237" s="67"/>
      <c r="H237" s="67"/>
      <c r="I237" s="67"/>
      <c r="J237" s="67"/>
      <c r="K237" s="67"/>
      <c r="L237" s="67"/>
      <c r="M237" s="67"/>
      <c r="N237" s="67"/>
      <c r="O237" s="67"/>
    </row>
    <row r="238" spans="1:29" ht="30" customHeight="1">
      <c r="A238" s="67"/>
      <c r="B238" s="67"/>
      <c r="C238" s="70" t="s">
        <v>3126</v>
      </c>
      <c r="D238" s="70"/>
      <c r="E238" s="70"/>
      <c r="F238" s="71"/>
      <c r="G238" s="70"/>
      <c r="H238" s="70"/>
      <c r="I238" s="70"/>
      <c r="J238" s="70"/>
      <c r="K238" s="70"/>
      <c r="L238" s="70"/>
      <c r="M238" s="70"/>
      <c r="N238" s="70"/>
      <c r="O238" s="70"/>
    </row>
    <row r="239" spans="1:29" ht="30" customHeight="1">
      <c r="A239" s="66" t="s">
        <v>3127</v>
      </c>
      <c r="B239" s="66" t="s">
        <v>3552</v>
      </c>
      <c r="C239" s="66" t="s">
        <v>3232</v>
      </c>
      <c r="D239" s="66" t="s">
        <v>3553</v>
      </c>
      <c r="E239" s="66" t="s">
        <v>53</v>
      </c>
      <c r="F239" s="72">
        <v>240</v>
      </c>
      <c r="G239" s="67"/>
      <c r="H239" s="67"/>
      <c r="I239" s="67"/>
      <c r="J239" s="67"/>
      <c r="K239" s="67"/>
      <c r="L239" s="67"/>
      <c r="M239" s="67"/>
      <c r="N239" s="67"/>
      <c r="O239" s="66" t="s">
        <v>3552</v>
      </c>
      <c r="T239" s="64">
        <v>0</v>
      </c>
      <c r="AC239" s="64">
        <v>1</v>
      </c>
    </row>
    <row r="240" spans="1:29" ht="30" customHeight="1">
      <c r="A240" s="66" t="s">
        <v>3127</v>
      </c>
      <c r="B240" s="66" t="s">
        <v>3231</v>
      </c>
      <c r="C240" s="66" t="s">
        <v>3232</v>
      </c>
      <c r="D240" s="66" t="s">
        <v>3233</v>
      </c>
      <c r="E240" s="66" t="s">
        <v>53</v>
      </c>
      <c r="F240" s="72">
        <v>155</v>
      </c>
      <c r="G240" s="67"/>
      <c r="H240" s="67"/>
      <c r="I240" s="67"/>
      <c r="J240" s="67"/>
      <c r="K240" s="67"/>
      <c r="L240" s="67"/>
      <c r="M240" s="67"/>
      <c r="N240" s="67"/>
      <c r="O240" s="66" t="s">
        <v>3231</v>
      </c>
      <c r="T240" s="64">
        <v>0</v>
      </c>
      <c r="AC240" s="64">
        <v>1</v>
      </c>
    </row>
    <row r="241" spans="1:29" ht="30" customHeight="1">
      <c r="A241" s="66" t="s">
        <v>3127</v>
      </c>
      <c r="B241" s="66" t="s">
        <v>3554</v>
      </c>
      <c r="C241" s="66" t="s">
        <v>3232</v>
      </c>
      <c r="D241" s="66" t="s">
        <v>3555</v>
      </c>
      <c r="E241" s="66" t="s">
        <v>53</v>
      </c>
      <c r="F241" s="72">
        <v>109</v>
      </c>
      <c r="G241" s="67"/>
      <c r="H241" s="67"/>
      <c r="I241" s="67"/>
      <c r="J241" s="67"/>
      <c r="K241" s="67"/>
      <c r="L241" s="67"/>
      <c r="M241" s="67"/>
      <c r="N241" s="67"/>
      <c r="O241" s="66" t="s">
        <v>3554</v>
      </c>
      <c r="T241" s="64">
        <v>0</v>
      </c>
      <c r="AC241" s="64">
        <v>1</v>
      </c>
    </row>
    <row r="242" spans="1:29" ht="30" customHeight="1">
      <c r="A242" s="66" t="s">
        <v>3127</v>
      </c>
      <c r="B242" s="66" t="s">
        <v>3556</v>
      </c>
      <c r="C242" s="66" t="s">
        <v>3232</v>
      </c>
      <c r="D242" s="66" t="s">
        <v>3557</v>
      </c>
      <c r="E242" s="66" t="s">
        <v>53</v>
      </c>
      <c r="F242" s="72">
        <v>41</v>
      </c>
      <c r="G242" s="67"/>
      <c r="H242" s="67"/>
      <c r="I242" s="67"/>
      <c r="J242" s="67"/>
      <c r="K242" s="67"/>
      <c r="L242" s="67"/>
      <c r="M242" s="67"/>
      <c r="N242" s="67"/>
      <c r="O242" s="66" t="s">
        <v>3556</v>
      </c>
      <c r="T242" s="64">
        <v>0</v>
      </c>
      <c r="AC242" s="64">
        <v>1</v>
      </c>
    </row>
    <row r="243" spans="1:29" ht="30" customHeight="1">
      <c r="A243" s="66" t="s">
        <v>3127</v>
      </c>
      <c r="B243" s="66" t="s">
        <v>3234</v>
      </c>
      <c r="C243" s="66" t="s">
        <v>3232</v>
      </c>
      <c r="D243" s="66" t="s">
        <v>3235</v>
      </c>
      <c r="E243" s="66" t="s">
        <v>53</v>
      </c>
      <c r="F243" s="72">
        <v>38</v>
      </c>
      <c r="G243" s="67"/>
      <c r="H243" s="67"/>
      <c r="I243" s="67"/>
      <c r="J243" s="67"/>
      <c r="K243" s="67"/>
      <c r="L243" s="67"/>
      <c r="M243" s="67"/>
      <c r="N243" s="67"/>
      <c r="O243" s="66" t="s">
        <v>3234</v>
      </c>
      <c r="T243" s="64">
        <v>0</v>
      </c>
      <c r="AC243" s="64">
        <v>1</v>
      </c>
    </row>
    <row r="244" spans="1:29" ht="30" customHeight="1">
      <c r="A244" s="66" t="s">
        <v>3127</v>
      </c>
      <c r="B244" s="66" t="s">
        <v>3236</v>
      </c>
      <c r="C244" s="66" t="s">
        <v>3232</v>
      </c>
      <c r="D244" s="66" t="s">
        <v>3237</v>
      </c>
      <c r="E244" s="66" t="s">
        <v>53</v>
      </c>
      <c r="F244" s="72">
        <v>40</v>
      </c>
      <c r="G244" s="67"/>
      <c r="H244" s="67"/>
      <c r="I244" s="67"/>
      <c r="J244" s="67"/>
      <c r="K244" s="67"/>
      <c r="L244" s="67"/>
      <c r="M244" s="67"/>
      <c r="N244" s="67"/>
      <c r="O244" s="66" t="s">
        <v>3236</v>
      </c>
      <c r="T244" s="64">
        <v>0</v>
      </c>
      <c r="AC244" s="64">
        <v>1</v>
      </c>
    </row>
    <row r="245" spans="1:29" ht="30" customHeight="1">
      <c r="A245" s="66" t="s">
        <v>3127</v>
      </c>
      <c r="B245" s="66" t="s">
        <v>3558</v>
      </c>
      <c r="C245" s="66" t="s">
        <v>3232</v>
      </c>
      <c r="D245" s="66" t="s">
        <v>3559</v>
      </c>
      <c r="E245" s="66" t="s">
        <v>53</v>
      </c>
      <c r="F245" s="72">
        <v>8</v>
      </c>
      <c r="G245" s="67"/>
      <c r="H245" s="67"/>
      <c r="I245" s="67"/>
      <c r="J245" s="67"/>
      <c r="K245" s="67"/>
      <c r="L245" s="67"/>
      <c r="M245" s="67"/>
      <c r="N245" s="67"/>
      <c r="O245" s="66" t="s">
        <v>3558</v>
      </c>
      <c r="T245" s="64">
        <v>0</v>
      </c>
      <c r="AC245" s="64">
        <v>1</v>
      </c>
    </row>
    <row r="246" spans="1:29" ht="30" customHeight="1">
      <c r="A246" s="66" t="s">
        <v>3127</v>
      </c>
      <c r="B246" s="66" t="s">
        <v>3238</v>
      </c>
      <c r="C246" s="66" t="s">
        <v>3232</v>
      </c>
      <c r="D246" s="66" t="s">
        <v>3239</v>
      </c>
      <c r="E246" s="66" t="s">
        <v>53</v>
      </c>
      <c r="F246" s="72">
        <v>6</v>
      </c>
      <c r="G246" s="67"/>
      <c r="H246" s="67"/>
      <c r="I246" s="67"/>
      <c r="J246" s="67"/>
      <c r="K246" s="67"/>
      <c r="L246" s="67"/>
      <c r="M246" s="67"/>
      <c r="N246" s="67"/>
      <c r="O246" s="66" t="s">
        <v>3238</v>
      </c>
      <c r="R246" s="64">
        <v>0</v>
      </c>
      <c r="S246" s="64">
        <v>0</v>
      </c>
      <c r="T246" s="64">
        <v>0</v>
      </c>
      <c r="AC246" s="64">
        <v>1</v>
      </c>
    </row>
    <row r="247" spans="1:29" ht="30" customHeight="1">
      <c r="A247" s="66" t="s">
        <v>3127</v>
      </c>
      <c r="B247" s="66" t="s">
        <v>3560</v>
      </c>
      <c r="C247" s="66" t="s">
        <v>3561</v>
      </c>
      <c r="D247" s="66" t="s">
        <v>3562</v>
      </c>
      <c r="E247" s="66" t="s">
        <v>53</v>
      </c>
      <c r="F247" s="72">
        <v>70</v>
      </c>
      <c r="G247" s="67"/>
      <c r="H247" s="67"/>
      <c r="I247" s="67"/>
      <c r="J247" s="67"/>
      <c r="K247" s="67"/>
      <c r="L247" s="67"/>
      <c r="M247" s="67"/>
      <c r="N247" s="67"/>
      <c r="O247" s="66" t="s">
        <v>3560</v>
      </c>
      <c r="T247" s="64">
        <v>0</v>
      </c>
      <c r="AC247" s="64">
        <v>1</v>
      </c>
    </row>
    <row r="248" spans="1:29" ht="30" customHeight="1">
      <c r="A248" s="66" t="s">
        <v>3127</v>
      </c>
      <c r="B248" s="66" t="s">
        <v>3563</v>
      </c>
      <c r="C248" s="66" t="s">
        <v>3561</v>
      </c>
      <c r="D248" s="66" t="s">
        <v>3564</v>
      </c>
      <c r="E248" s="66" t="s">
        <v>53</v>
      </c>
      <c r="F248" s="72">
        <v>11</v>
      </c>
      <c r="G248" s="67"/>
      <c r="H248" s="67"/>
      <c r="I248" s="67"/>
      <c r="J248" s="67"/>
      <c r="K248" s="67"/>
      <c r="L248" s="67"/>
      <c r="M248" s="67"/>
      <c r="N248" s="67"/>
      <c r="O248" s="66" t="s">
        <v>3563</v>
      </c>
      <c r="T248" s="64">
        <v>0</v>
      </c>
      <c r="AC248" s="64">
        <v>1</v>
      </c>
    </row>
    <row r="249" spans="1:29" ht="30" customHeight="1">
      <c r="A249" s="66" t="s">
        <v>3127</v>
      </c>
      <c r="B249" s="66" t="s">
        <v>3565</v>
      </c>
      <c r="C249" s="66" t="s">
        <v>3561</v>
      </c>
      <c r="D249" s="66" t="s">
        <v>3566</v>
      </c>
      <c r="E249" s="66" t="s">
        <v>53</v>
      </c>
      <c r="F249" s="72">
        <v>15</v>
      </c>
      <c r="G249" s="67"/>
      <c r="H249" s="67"/>
      <c r="I249" s="67"/>
      <c r="J249" s="67"/>
      <c r="K249" s="67"/>
      <c r="L249" s="67"/>
      <c r="M249" s="67"/>
      <c r="N249" s="67"/>
      <c r="O249" s="66" t="s">
        <v>3565</v>
      </c>
      <c r="T249" s="64">
        <v>0</v>
      </c>
      <c r="AC249" s="64">
        <v>1</v>
      </c>
    </row>
    <row r="250" spans="1:29" ht="30" customHeight="1">
      <c r="A250" s="66" t="s">
        <v>3127</v>
      </c>
      <c r="B250" s="66" t="s">
        <v>3567</v>
      </c>
      <c r="C250" s="66" t="s">
        <v>3248</v>
      </c>
      <c r="D250" s="66" t="s">
        <v>3568</v>
      </c>
      <c r="E250" s="66" t="s">
        <v>59</v>
      </c>
      <c r="F250" s="72">
        <v>229</v>
      </c>
      <c r="G250" s="67"/>
      <c r="H250" s="67"/>
      <c r="I250" s="67"/>
      <c r="J250" s="67"/>
      <c r="K250" s="67"/>
      <c r="L250" s="67"/>
      <c r="M250" s="67"/>
      <c r="N250" s="67"/>
      <c r="O250" s="66" t="s">
        <v>47</v>
      </c>
      <c r="T250" s="64">
        <v>0</v>
      </c>
      <c r="AC250" s="64">
        <v>1</v>
      </c>
    </row>
    <row r="251" spans="1:29" ht="30" customHeight="1">
      <c r="A251" s="66" t="s">
        <v>3127</v>
      </c>
      <c r="B251" s="66" t="s">
        <v>3264</v>
      </c>
      <c r="C251" s="66" t="s">
        <v>3248</v>
      </c>
      <c r="D251" s="66" t="s">
        <v>3265</v>
      </c>
      <c r="E251" s="66" t="s">
        <v>59</v>
      </c>
      <c r="F251" s="72">
        <v>110</v>
      </c>
      <c r="G251" s="67"/>
      <c r="H251" s="67"/>
      <c r="I251" s="67"/>
      <c r="J251" s="67"/>
      <c r="K251" s="67"/>
      <c r="L251" s="67"/>
      <c r="M251" s="67"/>
      <c r="N251" s="67"/>
      <c r="O251" s="66" t="s">
        <v>47</v>
      </c>
      <c r="T251" s="64">
        <v>0</v>
      </c>
      <c r="AC251" s="64">
        <v>1</v>
      </c>
    </row>
    <row r="252" spans="1:29" ht="30" customHeight="1">
      <c r="A252" s="66" t="s">
        <v>3127</v>
      </c>
      <c r="B252" s="66" t="s">
        <v>3569</v>
      </c>
      <c r="C252" s="66" t="s">
        <v>3248</v>
      </c>
      <c r="D252" s="66" t="s">
        <v>3570</v>
      </c>
      <c r="E252" s="66" t="s">
        <v>59</v>
      </c>
      <c r="F252" s="72">
        <v>82</v>
      </c>
      <c r="G252" s="67"/>
      <c r="H252" s="67"/>
      <c r="I252" s="67"/>
      <c r="J252" s="67"/>
      <c r="K252" s="67"/>
      <c r="L252" s="67"/>
      <c r="M252" s="67"/>
      <c r="N252" s="67"/>
      <c r="O252" s="66" t="s">
        <v>47</v>
      </c>
      <c r="T252" s="64">
        <v>0</v>
      </c>
      <c r="AC252" s="64">
        <v>1</v>
      </c>
    </row>
    <row r="253" spans="1:29" ht="30" customHeight="1">
      <c r="A253" s="66" t="s">
        <v>3127</v>
      </c>
      <c r="B253" s="66" t="s">
        <v>3571</v>
      </c>
      <c r="C253" s="66" t="s">
        <v>3248</v>
      </c>
      <c r="D253" s="66" t="s">
        <v>3572</v>
      </c>
      <c r="E253" s="66" t="s">
        <v>59</v>
      </c>
      <c r="F253" s="72">
        <v>21</v>
      </c>
      <c r="G253" s="67"/>
      <c r="H253" s="67"/>
      <c r="I253" s="67"/>
      <c r="J253" s="67"/>
      <c r="K253" s="67"/>
      <c r="L253" s="67"/>
      <c r="M253" s="67"/>
      <c r="N253" s="67"/>
      <c r="O253" s="66" t="s">
        <v>47</v>
      </c>
      <c r="T253" s="64">
        <v>0</v>
      </c>
      <c r="AC253" s="64">
        <v>1</v>
      </c>
    </row>
    <row r="254" spans="1:29" ht="30" customHeight="1">
      <c r="A254" s="66" t="s">
        <v>3127</v>
      </c>
      <c r="B254" s="66" t="s">
        <v>3266</v>
      </c>
      <c r="C254" s="66" t="s">
        <v>3248</v>
      </c>
      <c r="D254" s="66" t="s">
        <v>3267</v>
      </c>
      <c r="E254" s="66" t="s">
        <v>59</v>
      </c>
      <c r="F254" s="72">
        <v>17</v>
      </c>
      <c r="G254" s="67"/>
      <c r="H254" s="67"/>
      <c r="I254" s="67"/>
      <c r="J254" s="67"/>
      <c r="K254" s="67"/>
      <c r="L254" s="67"/>
      <c r="M254" s="67"/>
      <c r="N254" s="67"/>
      <c r="O254" s="66" t="s">
        <v>47</v>
      </c>
      <c r="T254" s="64">
        <v>0</v>
      </c>
      <c r="AC254" s="64">
        <v>1</v>
      </c>
    </row>
    <row r="255" spans="1:29" ht="30" customHeight="1">
      <c r="A255" s="66" t="s">
        <v>3127</v>
      </c>
      <c r="B255" s="66" t="s">
        <v>3268</v>
      </c>
      <c r="C255" s="66" t="s">
        <v>3248</v>
      </c>
      <c r="D255" s="66" t="s">
        <v>3269</v>
      </c>
      <c r="E255" s="66" t="s">
        <v>59</v>
      </c>
      <c r="F255" s="72">
        <v>23</v>
      </c>
      <c r="G255" s="67"/>
      <c r="H255" s="67"/>
      <c r="I255" s="67"/>
      <c r="J255" s="67"/>
      <c r="K255" s="67"/>
      <c r="L255" s="67"/>
      <c r="M255" s="67"/>
      <c r="N255" s="67"/>
      <c r="O255" s="66" t="s">
        <v>47</v>
      </c>
      <c r="T255" s="64">
        <v>0</v>
      </c>
      <c r="AC255" s="64">
        <v>1</v>
      </c>
    </row>
    <row r="256" spans="1:29" ht="30" customHeight="1">
      <c r="A256" s="66" t="s">
        <v>3127</v>
      </c>
      <c r="B256" s="66" t="s">
        <v>3573</v>
      </c>
      <c r="C256" s="66" t="s">
        <v>3248</v>
      </c>
      <c r="D256" s="66" t="s">
        <v>3574</v>
      </c>
      <c r="E256" s="66" t="s">
        <v>59</v>
      </c>
      <c r="F256" s="72">
        <v>2</v>
      </c>
      <c r="G256" s="67"/>
      <c r="H256" s="67"/>
      <c r="I256" s="67"/>
      <c r="J256" s="67"/>
      <c r="K256" s="67"/>
      <c r="L256" s="67"/>
      <c r="M256" s="67"/>
      <c r="N256" s="67"/>
      <c r="O256" s="66" t="s">
        <v>47</v>
      </c>
      <c r="T256" s="64">
        <v>0</v>
      </c>
      <c r="AC256" s="64">
        <v>1</v>
      </c>
    </row>
    <row r="257" spans="1:29" ht="30" customHeight="1">
      <c r="A257" s="66" t="s">
        <v>3127</v>
      </c>
      <c r="B257" s="66" t="s">
        <v>3575</v>
      </c>
      <c r="C257" s="66" t="s">
        <v>3248</v>
      </c>
      <c r="D257" s="66" t="s">
        <v>3576</v>
      </c>
      <c r="E257" s="66" t="s">
        <v>59</v>
      </c>
      <c r="F257" s="72">
        <v>23</v>
      </c>
      <c r="G257" s="67"/>
      <c r="H257" s="67"/>
      <c r="I257" s="67"/>
      <c r="J257" s="67"/>
      <c r="K257" s="67"/>
      <c r="L257" s="67"/>
      <c r="M257" s="67"/>
      <c r="N257" s="67"/>
      <c r="O257" s="66" t="s">
        <v>47</v>
      </c>
      <c r="T257" s="64">
        <v>0</v>
      </c>
      <c r="AC257" s="64">
        <v>1</v>
      </c>
    </row>
    <row r="258" spans="1:29" ht="30" customHeight="1">
      <c r="A258" s="66" t="s">
        <v>3127</v>
      </c>
      <c r="B258" s="66" t="s">
        <v>3577</v>
      </c>
      <c r="C258" s="66" t="s">
        <v>3248</v>
      </c>
      <c r="D258" s="66" t="s">
        <v>3578</v>
      </c>
      <c r="E258" s="66" t="s">
        <v>59</v>
      </c>
      <c r="F258" s="72">
        <v>33</v>
      </c>
      <c r="G258" s="67"/>
      <c r="H258" s="67"/>
      <c r="I258" s="67"/>
      <c r="J258" s="67"/>
      <c r="K258" s="67"/>
      <c r="L258" s="67"/>
      <c r="M258" s="67"/>
      <c r="N258" s="67"/>
      <c r="O258" s="66" t="s">
        <v>47</v>
      </c>
      <c r="T258" s="64">
        <v>0</v>
      </c>
      <c r="AC258" s="64">
        <v>1</v>
      </c>
    </row>
    <row r="259" spans="1:29" ht="30" customHeight="1">
      <c r="A259" s="66" t="s">
        <v>3127</v>
      </c>
      <c r="B259" s="66" t="s">
        <v>3579</v>
      </c>
      <c r="C259" s="66" t="s">
        <v>3248</v>
      </c>
      <c r="D259" s="66" t="s">
        <v>3580</v>
      </c>
      <c r="E259" s="66" t="s">
        <v>59</v>
      </c>
      <c r="F259" s="72">
        <v>21</v>
      </c>
      <c r="G259" s="67"/>
      <c r="H259" s="67"/>
      <c r="I259" s="67"/>
      <c r="J259" s="67"/>
      <c r="K259" s="67"/>
      <c r="L259" s="67"/>
      <c r="M259" s="67"/>
      <c r="N259" s="67"/>
      <c r="O259" s="66" t="s">
        <v>47</v>
      </c>
      <c r="T259" s="64">
        <v>0</v>
      </c>
      <c r="AC259" s="64">
        <v>1</v>
      </c>
    </row>
    <row r="260" spans="1:29" ht="30" customHeight="1">
      <c r="A260" s="66" t="s">
        <v>3127</v>
      </c>
      <c r="B260" s="66" t="s">
        <v>3581</v>
      </c>
      <c r="C260" s="66" t="s">
        <v>3248</v>
      </c>
      <c r="D260" s="66" t="s">
        <v>3582</v>
      </c>
      <c r="E260" s="66" t="s">
        <v>59</v>
      </c>
      <c r="F260" s="72">
        <v>1</v>
      </c>
      <c r="G260" s="67"/>
      <c r="H260" s="67"/>
      <c r="I260" s="67"/>
      <c r="J260" s="67"/>
      <c r="K260" s="67"/>
      <c r="L260" s="67"/>
      <c r="M260" s="67"/>
      <c r="N260" s="67"/>
      <c r="O260" s="66" t="s">
        <v>47</v>
      </c>
      <c r="T260" s="64">
        <v>0</v>
      </c>
      <c r="AC260" s="64">
        <v>1</v>
      </c>
    </row>
    <row r="261" spans="1:29" ht="30" customHeight="1">
      <c r="A261" s="66" t="s">
        <v>3127</v>
      </c>
      <c r="B261" s="66" t="s">
        <v>3583</v>
      </c>
      <c r="C261" s="66" t="s">
        <v>3248</v>
      </c>
      <c r="D261" s="66" t="s">
        <v>3584</v>
      </c>
      <c r="E261" s="66" t="s">
        <v>59</v>
      </c>
      <c r="F261" s="72">
        <v>38</v>
      </c>
      <c r="G261" s="67"/>
      <c r="H261" s="67"/>
      <c r="I261" s="67"/>
      <c r="J261" s="67"/>
      <c r="K261" s="67"/>
      <c r="L261" s="67"/>
      <c r="M261" s="67"/>
      <c r="N261" s="67"/>
      <c r="O261" s="66" t="s">
        <v>47</v>
      </c>
      <c r="T261" s="64">
        <v>0</v>
      </c>
      <c r="AC261" s="64">
        <v>1</v>
      </c>
    </row>
    <row r="262" spans="1:29" ht="30" customHeight="1">
      <c r="A262" s="66" t="s">
        <v>3127</v>
      </c>
      <c r="B262" s="66" t="s">
        <v>3272</v>
      </c>
      <c r="C262" s="66" t="s">
        <v>3248</v>
      </c>
      <c r="D262" s="66" t="s">
        <v>3273</v>
      </c>
      <c r="E262" s="66" t="s">
        <v>59</v>
      </c>
      <c r="F262" s="72">
        <v>22</v>
      </c>
      <c r="G262" s="67"/>
      <c r="H262" s="67"/>
      <c r="I262" s="67"/>
      <c r="J262" s="67"/>
      <c r="K262" s="67"/>
      <c r="L262" s="67"/>
      <c r="M262" s="67"/>
      <c r="N262" s="67"/>
      <c r="O262" s="66" t="s">
        <v>47</v>
      </c>
      <c r="T262" s="64">
        <v>0</v>
      </c>
      <c r="AC262" s="64">
        <v>1</v>
      </c>
    </row>
    <row r="263" spans="1:29" ht="30" customHeight="1">
      <c r="A263" s="66" t="s">
        <v>3127</v>
      </c>
      <c r="B263" s="66" t="s">
        <v>3585</v>
      </c>
      <c r="C263" s="66" t="s">
        <v>3248</v>
      </c>
      <c r="D263" s="66" t="s">
        <v>3586</v>
      </c>
      <c r="E263" s="66" t="s">
        <v>59</v>
      </c>
      <c r="F263" s="72">
        <v>11</v>
      </c>
      <c r="G263" s="67"/>
      <c r="H263" s="67"/>
      <c r="I263" s="67"/>
      <c r="J263" s="67"/>
      <c r="K263" s="67"/>
      <c r="L263" s="67"/>
      <c r="M263" s="67"/>
      <c r="N263" s="67"/>
      <c r="O263" s="66" t="s">
        <v>47</v>
      </c>
      <c r="T263" s="64">
        <v>0</v>
      </c>
      <c r="AC263" s="64">
        <v>1</v>
      </c>
    </row>
    <row r="264" spans="1:29" ht="30" customHeight="1">
      <c r="A264" s="66" t="s">
        <v>3127</v>
      </c>
      <c r="B264" s="66" t="s">
        <v>3587</v>
      </c>
      <c r="C264" s="66" t="s">
        <v>3248</v>
      </c>
      <c r="D264" s="66" t="s">
        <v>3588</v>
      </c>
      <c r="E264" s="66" t="s">
        <v>59</v>
      </c>
      <c r="F264" s="72">
        <v>2</v>
      </c>
      <c r="G264" s="67"/>
      <c r="H264" s="67"/>
      <c r="I264" s="67"/>
      <c r="J264" s="67"/>
      <c r="K264" s="67"/>
      <c r="L264" s="67"/>
      <c r="M264" s="67"/>
      <c r="N264" s="67"/>
      <c r="O264" s="66" t="s">
        <v>47</v>
      </c>
      <c r="T264" s="64">
        <v>0</v>
      </c>
      <c r="AC264" s="64">
        <v>1</v>
      </c>
    </row>
    <row r="265" spans="1:29" ht="30" customHeight="1">
      <c r="A265" s="66" t="s">
        <v>3127</v>
      </c>
      <c r="B265" s="66" t="s">
        <v>3274</v>
      </c>
      <c r="C265" s="66" t="s">
        <v>3248</v>
      </c>
      <c r="D265" s="66" t="s">
        <v>3275</v>
      </c>
      <c r="E265" s="66" t="s">
        <v>59</v>
      </c>
      <c r="F265" s="72">
        <v>3</v>
      </c>
      <c r="G265" s="67"/>
      <c r="H265" s="67"/>
      <c r="I265" s="67"/>
      <c r="J265" s="67"/>
      <c r="K265" s="67"/>
      <c r="L265" s="67"/>
      <c r="M265" s="67"/>
      <c r="N265" s="67"/>
      <c r="O265" s="66" t="s">
        <v>47</v>
      </c>
      <c r="T265" s="64">
        <v>0</v>
      </c>
      <c r="AC265" s="64">
        <v>1</v>
      </c>
    </row>
    <row r="266" spans="1:29" ht="30" customHeight="1">
      <c r="A266" s="66" t="s">
        <v>3127</v>
      </c>
      <c r="B266" s="66" t="s">
        <v>3589</v>
      </c>
      <c r="C266" s="66" t="s">
        <v>3248</v>
      </c>
      <c r="D266" s="66" t="s">
        <v>3590</v>
      </c>
      <c r="E266" s="66" t="s">
        <v>59</v>
      </c>
      <c r="F266" s="72">
        <v>69</v>
      </c>
      <c r="G266" s="67"/>
      <c r="H266" s="67"/>
      <c r="I266" s="67"/>
      <c r="J266" s="67"/>
      <c r="K266" s="67"/>
      <c r="L266" s="67"/>
      <c r="M266" s="67"/>
      <c r="N266" s="67"/>
      <c r="O266" s="66" t="s">
        <v>47</v>
      </c>
      <c r="T266" s="64">
        <v>0</v>
      </c>
      <c r="AC266" s="64">
        <v>1</v>
      </c>
    </row>
    <row r="267" spans="1:29" ht="30" customHeight="1">
      <c r="A267" s="66" t="s">
        <v>3127</v>
      </c>
      <c r="B267" s="66" t="s">
        <v>3591</v>
      </c>
      <c r="C267" s="66" t="s">
        <v>3248</v>
      </c>
      <c r="D267" s="66" t="s">
        <v>3592</v>
      </c>
      <c r="E267" s="66" t="s">
        <v>59</v>
      </c>
      <c r="F267" s="72">
        <v>3</v>
      </c>
      <c r="G267" s="67"/>
      <c r="H267" s="67"/>
      <c r="I267" s="67"/>
      <c r="J267" s="67"/>
      <c r="K267" s="67"/>
      <c r="L267" s="67"/>
      <c r="M267" s="67"/>
      <c r="N267" s="67"/>
      <c r="O267" s="66" t="s">
        <v>47</v>
      </c>
      <c r="T267" s="64">
        <v>0</v>
      </c>
      <c r="AC267" s="64">
        <v>1</v>
      </c>
    </row>
    <row r="268" spans="1:29" ht="30" customHeight="1">
      <c r="A268" s="66" t="s">
        <v>3127</v>
      </c>
      <c r="B268" s="66" t="s">
        <v>3593</v>
      </c>
      <c r="C268" s="66" t="s">
        <v>3248</v>
      </c>
      <c r="D268" s="66" t="s">
        <v>3594</v>
      </c>
      <c r="E268" s="66" t="s">
        <v>59</v>
      </c>
      <c r="F268" s="72">
        <v>14</v>
      </c>
      <c r="G268" s="67"/>
      <c r="H268" s="67"/>
      <c r="I268" s="67"/>
      <c r="J268" s="67"/>
      <c r="K268" s="67"/>
      <c r="L268" s="67"/>
      <c r="M268" s="67"/>
      <c r="N268" s="67"/>
      <c r="O268" s="66" t="s">
        <v>47</v>
      </c>
      <c r="T268" s="64">
        <v>0</v>
      </c>
      <c r="AC268" s="64">
        <v>1</v>
      </c>
    </row>
    <row r="269" spans="1:29" ht="30" customHeight="1">
      <c r="A269" s="66" t="s">
        <v>3127</v>
      </c>
      <c r="B269" s="66" t="s">
        <v>3595</v>
      </c>
      <c r="C269" s="66" t="s">
        <v>3248</v>
      </c>
      <c r="D269" s="66" t="s">
        <v>3596</v>
      </c>
      <c r="E269" s="66" t="s">
        <v>59</v>
      </c>
      <c r="F269" s="72">
        <v>11</v>
      </c>
      <c r="G269" s="67"/>
      <c r="H269" s="67"/>
      <c r="I269" s="67"/>
      <c r="J269" s="67"/>
      <c r="K269" s="67"/>
      <c r="L269" s="67"/>
      <c r="M269" s="67"/>
      <c r="N269" s="67"/>
      <c r="O269" s="66" t="s">
        <v>47</v>
      </c>
      <c r="T269" s="64">
        <v>0</v>
      </c>
      <c r="AC269" s="64">
        <v>1</v>
      </c>
    </row>
    <row r="270" spans="1:29" ht="30" customHeight="1">
      <c r="A270" s="66" t="s">
        <v>3127</v>
      </c>
      <c r="B270" s="66" t="s">
        <v>3597</v>
      </c>
      <c r="C270" s="66" t="s">
        <v>3248</v>
      </c>
      <c r="D270" s="66" t="s">
        <v>3598</v>
      </c>
      <c r="E270" s="66" t="s">
        <v>59</v>
      </c>
      <c r="F270" s="72">
        <v>5</v>
      </c>
      <c r="G270" s="67"/>
      <c r="H270" s="67"/>
      <c r="I270" s="67"/>
      <c r="J270" s="67"/>
      <c r="K270" s="67"/>
      <c r="L270" s="67"/>
      <c r="M270" s="67"/>
      <c r="N270" s="67"/>
      <c r="O270" s="66" t="s">
        <v>47</v>
      </c>
      <c r="T270" s="64">
        <v>0</v>
      </c>
      <c r="AC270" s="64">
        <v>1</v>
      </c>
    </row>
    <row r="271" spans="1:29" ht="30" customHeight="1">
      <c r="A271" s="66" t="s">
        <v>3127</v>
      </c>
      <c r="B271" s="66" t="s">
        <v>3599</v>
      </c>
      <c r="C271" s="66" t="s">
        <v>3248</v>
      </c>
      <c r="D271" s="66" t="s">
        <v>3600</v>
      </c>
      <c r="E271" s="66" t="s">
        <v>59</v>
      </c>
      <c r="F271" s="72">
        <v>1</v>
      </c>
      <c r="G271" s="67"/>
      <c r="H271" s="67"/>
      <c r="I271" s="67"/>
      <c r="J271" s="67"/>
      <c r="K271" s="67"/>
      <c r="L271" s="67"/>
      <c r="M271" s="67"/>
      <c r="N271" s="67"/>
      <c r="O271" s="66" t="s">
        <v>47</v>
      </c>
      <c r="T271" s="64">
        <v>0</v>
      </c>
      <c r="AC271" s="64">
        <v>1</v>
      </c>
    </row>
    <row r="272" spans="1:29" ht="30" customHeight="1">
      <c r="A272" s="66" t="s">
        <v>3127</v>
      </c>
      <c r="B272" s="66" t="s">
        <v>3276</v>
      </c>
      <c r="C272" s="66" t="s">
        <v>3248</v>
      </c>
      <c r="D272" s="66" t="s">
        <v>3277</v>
      </c>
      <c r="E272" s="66" t="s">
        <v>59</v>
      </c>
      <c r="F272" s="72">
        <v>2</v>
      </c>
      <c r="G272" s="67"/>
      <c r="H272" s="67"/>
      <c r="I272" s="67"/>
      <c r="J272" s="67"/>
      <c r="K272" s="67"/>
      <c r="L272" s="67"/>
      <c r="M272" s="67"/>
      <c r="N272" s="67"/>
      <c r="O272" s="66" t="s">
        <v>47</v>
      </c>
      <c r="T272" s="64">
        <v>0</v>
      </c>
      <c r="AC272" s="64">
        <v>1</v>
      </c>
    </row>
    <row r="273" spans="1:29" ht="30" customHeight="1">
      <c r="A273" s="66" t="s">
        <v>3127</v>
      </c>
      <c r="B273" s="66" t="s">
        <v>3601</v>
      </c>
      <c r="C273" s="66" t="s">
        <v>3248</v>
      </c>
      <c r="D273" s="66" t="s">
        <v>3602</v>
      </c>
      <c r="E273" s="66" t="s">
        <v>59</v>
      </c>
      <c r="F273" s="72">
        <v>69</v>
      </c>
      <c r="G273" s="67"/>
      <c r="H273" s="67"/>
      <c r="I273" s="67"/>
      <c r="J273" s="67"/>
      <c r="K273" s="67"/>
      <c r="L273" s="67"/>
      <c r="M273" s="67"/>
      <c r="N273" s="67"/>
      <c r="O273" s="66" t="s">
        <v>47</v>
      </c>
      <c r="T273" s="64">
        <v>0</v>
      </c>
      <c r="AC273" s="64">
        <v>1</v>
      </c>
    </row>
    <row r="274" spans="1:29" ht="30" customHeight="1">
      <c r="A274" s="66" t="s">
        <v>3127</v>
      </c>
      <c r="B274" s="66" t="s">
        <v>3603</v>
      </c>
      <c r="C274" s="66" t="s">
        <v>3248</v>
      </c>
      <c r="D274" s="66" t="s">
        <v>3604</v>
      </c>
      <c r="E274" s="66" t="s">
        <v>59</v>
      </c>
      <c r="F274" s="72">
        <v>12</v>
      </c>
      <c r="G274" s="67"/>
      <c r="H274" s="67"/>
      <c r="I274" s="67"/>
      <c r="J274" s="67"/>
      <c r="K274" s="67"/>
      <c r="L274" s="67"/>
      <c r="M274" s="67"/>
      <c r="N274" s="67"/>
      <c r="O274" s="66" t="s">
        <v>47</v>
      </c>
      <c r="T274" s="64">
        <v>0</v>
      </c>
      <c r="AC274" s="64">
        <v>1</v>
      </c>
    </row>
    <row r="275" spans="1:29" ht="30" customHeight="1">
      <c r="A275" s="66" t="s">
        <v>3127</v>
      </c>
      <c r="B275" s="66" t="s">
        <v>3605</v>
      </c>
      <c r="C275" s="66" t="s">
        <v>3248</v>
      </c>
      <c r="D275" s="66" t="s">
        <v>3606</v>
      </c>
      <c r="E275" s="66" t="s">
        <v>59</v>
      </c>
      <c r="F275" s="72">
        <v>8</v>
      </c>
      <c r="G275" s="67"/>
      <c r="H275" s="67"/>
      <c r="I275" s="67"/>
      <c r="J275" s="67"/>
      <c r="K275" s="67"/>
      <c r="L275" s="67"/>
      <c r="M275" s="67"/>
      <c r="N275" s="67"/>
      <c r="O275" s="66" t="s">
        <v>47</v>
      </c>
      <c r="T275" s="64">
        <v>0</v>
      </c>
      <c r="AC275" s="64">
        <v>1</v>
      </c>
    </row>
    <row r="276" spans="1:29" ht="30" customHeight="1">
      <c r="A276" s="66" t="s">
        <v>3127</v>
      </c>
      <c r="B276" s="66" t="s">
        <v>3607</v>
      </c>
      <c r="C276" s="66" t="s">
        <v>3248</v>
      </c>
      <c r="D276" s="66" t="s">
        <v>3608</v>
      </c>
      <c r="E276" s="66" t="s">
        <v>59</v>
      </c>
      <c r="F276" s="72">
        <v>4</v>
      </c>
      <c r="G276" s="67"/>
      <c r="H276" s="67"/>
      <c r="I276" s="67"/>
      <c r="J276" s="67"/>
      <c r="K276" s="67"/>
      <c r="L276" s="67"/>
      <c r="M276" s="67"/>
      <c r="N276" s="67"/>
      <c r="O276" s="66" t="s">
        <v>47</v>
      </c>
      <c r="T276" s="64">
        <v>0</v>
      </c>
      <c r="AC276" s="64">
        <v>1</v>
      </c>
    </row>
    <row r="277" spans="1:29" ht="30" customHeight="1">
      <c r="A277" s="66" t="s">
        <v>3127</v>
      </c>
      <c r="B277" s="66" t="s">
        <v>3609</v>
      </c>
      <c r="C277" s="66" t="s">
        <v>3248</v>
      </c>
      <c r="D277" s="66" t="s">
        <v>3610</v>
      </c>
      <c r="E277" s="66" t="s">
        <v>59</v>
      </c>
      <c r="F277" s="72">
        <v>4</v>
      </c>
      <c r="G277" s="67"/>
      <c r="H277" s="67"/>
      <c r="I277" s="67"/>
      <c r="J277" s="67"/>
      <c r="K277" s="67"/>
      <c r="L277" s="67"/>
      <c r="M277" s="67"/>
      <c r="N277" s="67"/>
      <c r="O277" s="66" t="s">
        <v>47</v>
      </c>
      <c r="T277" s="64">
        <v>0</v>
      </c>
      <c r="AC277" s="64">
        <v>1</v>
      </c>
    </row>
    <row r="278" spans="1:29" ht="30" customHeight="1">
      <c r="A278" s="66" t="s">
        <v>3127</v>
      </c>
      <c r="B278" s="66" t="s">
        <v>3611</v>
      </c>
      <c r="C278" s="66" t="s">
        <v>3248</v>
      </c>
      <c r="D278" s="66" t="s">
        <v>3612</v>
      </c>
      <c r="E278" s="66" t="s">
        <v>59</v>
      </c>
      <c r="F278" s="72">
        <v>32</v>
      </c>
      <c r="G278" s="67"/>
      <c r="H278" s="67"/>
      <c r="I278" s="67"/>
      <c r="J278" s="67"/>
      <c r="K278" s="67"/>
      <c r="L278" s="67"/>
      <c r="M278" s="67"/>
      <c r="N278" s="67"/>
      <c r="O278" s="66" t="s">
        <v>47</v>
      </c>
      <c r="T278" s="64">
        <v>0</v>
      </c>
      <c r="AC278" s="64">
        <v>1</v>
      </c>
    </row>
    <row r="279" spans="1:29" ht="30" customHeight="1">
      <c r="A279" s="66" t="s">
        <v>3127</v>
      </c>
      <c r="B279" s="66" t="s">
        <v>3613</v>
      </c>
      <c r="C279" s="66" t="s">
        <v>3248</v>
      </c>
      <c r="D279" s="66" t="s">
        <v>3614</v>
      </c>
      <c r="E279" s="66" t="s">
        <v>59</v>
      </c>
      <c r="F279" s="72">
        <v>5</v>
      </c>
      <c r="G279" s="67"/>
      <c r="H279" s="67"/>
      <c r="I279" s="67"/>
      <c r="J279" s="67"/>
      <c r="K279" s="67"/>
      <c r="L279" s="67"/>
      <c r="M279" s="67"/>
      <c r="N279" s="67"/>
      <c r="O279" s="66" t="s">
        <v>47</v>
      </c>
      <c r="T279" s="64">
        <v>0</v>
      </c>
      <c r="AC279" s="64">
        <v>1</v>
      </c>
    </row>
    <row r="280" spans="1:29" ht="30" customHeight="1">
      <c r="A280" s="66" t="s">
        <v>3127</v>
      </c>
      <c r="B280" s="66" t="s">
        <v>3280</v>
      </c>
      <c r="C280" s="66" t="s">
        <v>3248</v>
      </c>
      <c r="D280" s="66" t="s">
        <v>3281</v>
      </c>
      <c r="E280" s="66" t="s">
        <v>59</v>
      </c>
      <c r="F280" s="72">
        <v>11</v>
      </c>
      <c r="G280" s="67"/>
      <c r="H280" s="67"/>
      <c r="I280" s="67"/>
      <c r="J280" s="67"/>
      <c r="K280" s="67"/>
      <c r="L280" s="67"/>
      <c r="M280" s="67"/>
      <c r="N280" s="67"/>
      <c r="O280" s="66" t="s">
        <v>47</v>
      </c>
      <c r="T280" s="64">
        <v>0</v>
      </c>
      <c r="AC280" s="64">
        <v>1</v>
      </c>
    </row>
    <row r="281" spans="1:29" ht="30" customHeight="1">
      <c r="A281" s="66" t="s">
        <v>3127</v>
      </c>
      <c r="B281" s="66" t="s">
        <v>3615</v>
      </c>
      <c r="C281" s="66" t="s">
        <v>3248</v>
      </c>
      <c r="D281" s="66" t="s">
        <v>3616</v>
      </c>
      <c r="E281" s="66" t="s">
        <v>59</v>
      </c>
      <c r="F281" s="72">
        <v>4</v>
      </c>
      <c r="G281" s="67"/>
      <c r="H281" s="67"/>
      <c r="I281" s="67"/>
      <c r="J281" s="67"/>
      <c r="K281" s="67"/>
      <c r="L281" s="67"/>
      <c r="M281" s="67"/>
      <c r="N281" s="67"/>
      <c r="O281" s="66" t="s">
        <v>47</v>
      </c>
      <c r="T281" s="64">
        <v>0</v>
      </c>
      <c r="AC281" s="64">
        <v>1</v>
      </c>
    </row>
    <row r="282" spans="1:29" ht="30" customHeight="1">
      <c r="A282" s="66" t="s">
        <v>3127</v>
      </c>
      <c r="B282" s="66" t="s">
        <v>3617</v>
      </c>
      <c r="C282" s="66" t="s">
        <v>3248</v>
      </c>
      <c r="D282" s="66" t="s">
        <v>3618</v>
      </c>
      <c r="E282" s="66" t="s">
        <v>59</v>
      </c>
      <c r="F282" s="72">
        <v>1</v>
      </c>
      <c r="G282" s="67"/>
      <c r="H282" s="67"/>
      <c r="I282" s="67"/>
      <c r="J282" s="67"/>
      <c r="K282" s="67"/>
      <c r="L282" s="67"/>
      <c r="M282" s="67"/>
      <c r="N282" s="67"/>
      <c r="O282" s="66" t="s">
        <v>47</v>
      </c>
      <c r="T282" s="64">
        <v>0</v>
      </c>
      <c r="AC282" s="64">
        <v>1</v>
      </c>
    </row>
    <row r="283" spans="1:29" ht="30" customHeight="1">
      <c r="A283" s="66" t="s">
        <v>3127</v>
      </c>
      <c r="B283" s="66" t="s">
        <v>3619</v>
      </c>
      <c r="C283" s="66" t="s">
        <v>3248</v>
      </c>
      <c r="D283" s="66" t="s">
        <v>3620</v>
      </c>
      <c r="E283" s="66" t="s">
        <v>59</v>
      </c>
      <c r="F283" s="72">
        <v>1</v>
      </c>
      <c r="G283" s="67"/>
      <c r="H283" s="67"/>
      <c r="I283" s="67"/>
      <c r="J283" s="67"/>
      <c r="K283" s="67"/>
      <c r="L283" s="67"/>
      <c r="M283" s="67"/>
      <c r="N283" s="67"/>
      <c r="O283" s="66" t="s">
        <v>47</v>
      </c>
      <c r="T283" s="64">
        <v>0</v>
      </c>
      <c r="AC283" s="64">
        <v>1</v>
      </c>
    </row>
    <row r="284" spans="1:29" ht="30" customHeight="1">
      <c r="A284" s="66" t="s">
        <v>3127</v>
      </c>
      <c r="B284" s="66" t="s">
        <v>3621</v>
      </c>
      <c r="C284" s="66" t="s">
        <v>3248</v>
      </c>
      <c r="D284" s="66" t="s">
        <v>3622</v>
      </c>
      <c r="E284" s="66" t="s">
        <v>59</v>
      </c>
      <c r="F284" s="72">
        <v>2</v>
      </c>
      <c r="G284" s="67"/>
      <c r="H284" s="67"/>
      <c r="I284" s="67"/>
      <c r="J284" s="67"/>
      <c r="K284" s="67"/>
      <c r="L284" s="67"/>
      <c r="M284" s="67"/>
      <c r="N284" s="67"/>
      <c r="O284" s="66" t="s">
        <v>47</v>
      </c>
      <c r="T284" s="64">
        <v>0</v>
      </c>
      <c r="AC284" s="64">
        <v>1</v>
      </c>
    </row>
    <row r="285" spans="1:29" ht="30" customHeight="1">
      <c r="A285" s="66" t="s">
        <v>3127</v>
      </c>
      <c r="B285" s="66" t="s">
        <v>3623</v>
      </c>
      <c r="C285" s="66" t="s">
        <v>3248</v>
      </c>
      <c r="D285" s="66" t="s">
        <v>3624</v>
      </c>
      <c r="E285" s="66" t="s">
        <v>59</v>
      </c>
      <c r="F285" s="72">
        <v>4</v>
      </c>
      <c r="G285" s="67"/>
      <c r="H285" s="67"/>
      <c r="I285" s="67"/>
      <c r="J285" s="67"/>
      <c r="K285" s="67"/>
      <c r="L285" s="67"/>
      <c r="M285" s="67"/>
      <c r="N285" s="67"/>
      <c r="O285" s="66" t="s">
        <v>47</v>
      </c>
      <c r="T285" s="64">
        <v>0</v>
      </c>
      <c r="AC285" s="64">
        <v>1</v>
      </c>
    </row>
    <row r="286" spans="1:29" ht="30" customHeight="1">
      <c r="A286" s="66" t="s">
        <v>3127</v>
      </c>
      <c r="B286" s="66" t="s">
        <v>3625</v>
      </c>
      <c r="C286" s="66" t="s">
        <v>3248</v>
      </c>
      <c r="D286" s="66" t="s">
        <v>3626</v>
      </c>
      <c r="E286" s="66" t="s">
        <v>59</v>
      </c>
      <c r="F286" s="72">
        <v>32</v>
      </c>
      <c r="G286" s="67"/>
      <c r="H286" s="67"/>
      <c r="I286" s="67"/>
      <c r="J286" s="67"/>
      <c r="K286" s="67"/>
      <c r="L286" s="67"/>
      <c r="M286" s="67"/>
      <c r="N286" s="67"/>
      <c r="O286" s="66" t="s">
        <v>47</v>
      </c>
      <c r="T286" s="64">
        <v>0</v>
      </c>
      <c r="AC286" s="64">
        <v>1</v>
      </c>
    </row>
    <row r="287" spans="1:29" ht="30" customHeight="1">
      <c r="A287" s="66" t="s">
        <v>3127</v>
      </c>
      <c r="B287" s="66" t="s">
        <v>3627</v>
      </c>
      <c r="C287" s="66" t="s">
        <v>3248</v>
      </c>
      <c r="D287" s="66" t="s">
        <v>3628</v>
      </c>
      <c r="E287" s="66" t="s">
        <v>59</v>
      </c>
      <c r="F287" s="72">
        <v>5</v>
      </c>
      <c r="G287" s="67"/>
      <c r="H287" s="67"/>
      <c r="I287" s="67"/>
      <c r="J287" s="67"/>
      <c r="K287" s="67"/>
      <c r="L287" s="67"/>
      <c r="M287" s="67"/>
      <c r="N287" s="67"/>
      <c r="O287" s="66" t="s">
        <v>47</v>
      </c>
      <c r="T287" s="64">
        <v>0</v>
      </c>
      <c r="AC287" s="64">
        <v>1</v>
      </c>
    </row>
    <row r="288" spans="1:29" ht="30" customHeight="1">
      <c r="A288" s="66" t="s">
        <v>3127</v>
      </c>
      <c r="B288" s="66" t="s">
        <v>3288</v>
      </c>
      <c r="C288" s="66" t="s">
        <v>3248</v>
      </c>
      <c r="D288" s="66" t="s">
        <v>3289</v>
      </c>
      <c r="E288" s="66" t="s">
        <v>59</v>
      </c>
      <c r="F288" s="72">
        <v>11</v>
      </c>
      <c r="G288" s="67"/>
      <c r="H288" s="67"/>
      <c r="I288" s="67"/>
      <c r="J288" s="67"/>
      <c r="K288" s="67"/>
      <c r="L288" s="67"/>
      <c r="M288" s="67"/>
      <c r="N288" s="67"/>
      <c r="O288" s="66" t="s">
        <v>47</v>
      </c>
      <c r="T288" s="64">
        <v>0</v>
      </c>
      <c r="AC288" s="64">
        <v>1</v>
      </c>
    </row>
    <row r="289" spans="1:29" ht="30" customHeight="1">
      <c r="A289" s="66" t="s">
        <v>3127</v>
      </c>
      <c r="B289" s="66" t="s">
        <v>3629</v>
      </c>
      <c r="C289" s="66" t="s">
        <v>3248</v>
      </c>
      <c r="D289" s="66" t="s">
        <v>3630</v>
      </c>
      <c r="E289" s="66" t="s">
        <v>59</v>
      </c>
      <c r="F289" s="72">
        <v>4</v>
      </c>
      <c r="G289" s="67"/>
      <c r="H289" s="67"/>
      <c r="I289" s="67"/>
      <c r="J289" s="67"/>
      <c r="K289" s="67"/>
      <c r="L289" s="67"/>
      <c r="M289" s="67"/>
      <c r="N289" s="67"/>
      <c r="O289" s="66" t="s">
        <v>47</v>
      </c>
      <c r="T289" s="64">
        <v>0</v>
      </c>
      <c r="AC289" s="64">
        <v>1</v>
      </c>
    </row>
    <row r="290" spans="1:29" ht="30" customHeight="1">
      <c r="A290" s="66" t="s">
        <v>3127</v>
      </c>
      <c r="B290" s="66" t="s">
        <v>3631</v>
      </c>
      <c r="C290" s="66" t="s">
        <v>3248</v>
      </c>
      <c r="D290" s="66" t="s">
        <v>3632</v>
      </c>
      <c r="E290" s="66" t="s">
        <v>59</v>
      </c>
      <c r="F290" s="72">
        <v>4</v>
      </c>
      <c r="G290" s="67"/>
      <c r="H290" s="67"/>
      <c r="I290" s="67"/>
      <c r="J290" s="67"/>
      <c r="K290" s="67"/>
      <c r="L290" s="67"/>
      <c r="M290" s="67"/>
      <c r="N290" s="67"/>
      <c r="O290" s="66" t="s">
        <v>47</v>
      </c>
      <c r="T290" s="64">
        <v>0</v>
      </c>
      <c r="AC290" s="64">
        <v>1</v>
      </c>
    </row>
    <row r="291" spans="1:29" ht="30" customHeight="1">
      <c r="A291" s="66" t="s">
        <v>3127</v>
      </c>
      <c r="B291" s="66" t="s">
        <v>3633</v>
      </c>
      <c r="C291" s="66" t="s">
        <v>3248</v>
      </c>
      <c r="D291" s="66" t="s">
        <v>3634</v>
      </c>
      <c r="E291" s="66" t="s">
        <v>59</v>
      </c>
      <c r="F291" s="72">
        <v>1</v>
      </c>
      <c r="G291" s="67"/>
      <c r="H291" s="67"/>
      <c r="I291" s="67"/>
      <c r="J291" s="67"/>
      <c r="K291" s="67"/>
      <c r="L291" s="67"/>
      <c r="M291" s="67"/>
      <c r="N291" s="67"/>
      <c r="O291" s="66" t="s">
        <v>47</v>
      </c>
      <c r="T291" s="64">
        <v>0</v>
      </c>
      <c r="AC291" s="64">
        <v>1</v>
      </c>
    </row>
    <row r="292" spans="1:29" ht="30" customHeight="1">
      <c r="A292" s="66" t="s">
        <v>3127</v>
      </c>
      <c r="B292" s="66" t="s">
        <v>3635</v>
      </c>
      <c r="C292" s="66" t="s">
        <v>3328</v>
      </c>
      <c r="D292" s="66" t="s">
        <v>3636</v>
      </c>
      <c r="E292" s="66" t="s">
        <v>59</v>
      </c>
      <c r="F292" s="72">
        <v>4</v>
      </c>
      <c r="G292" s="67"/>
      <c r="H292" s="67"/>
      <c r="I292" s="67"/>
      <c r="J292" s="67"/>
      <c r="K292" s="67"/>
      <c r="L292" s="67"/>
      <c r="M292" s="67"/>
      <c r="N292" s="67"/>
      <c r="O292" s="66" t="s">
        <v>3635</v>
      </c>
      <c r="T292" s="64">
        <v>0</v>
      </c>
      <c r="AC292" s="64">
        <v>1</v>
      </c>
    </row>
    <row r="293" spans="1:29" ht="30" customHeight="1">
      <c r="A293" s="66" t="s">
        <v>3127</v>
      </c>
      <c r="B293" s="66" t="s">
        <v>3637</v>
      </c>
      <c r="C293" s="66" t="s">
        <v>3328</v>
      </c>
      <c r="D293" s="66" t="s">
        <v>3638</v>
      </c>
      <c r="E293" s="66" t="s">
        <v>59</v>
      </c>
      <c r="F293" s="72">
        <v>26</v>
      </c>
      <c r="G293" s="67"/>
      <c r="H293" s="67"/>
      <c r="I293" s="67"/>
      <c r="J293" s="67"/>
      <c r="K293" s="67"/>
      <c r="L293" s="67"/>
      <c r="M293" s="67"/>
      <c r="N293" s="67"/>
      <c r="O293" s="66" t="s">
        <v>3637</v>
      </c>
      <c r="T293" s="64">
        <v>0</v>
      </c>
      <c r="AC293" s="64">
        <v>1</v>
      </c>
    </row>
    <row r="294" spans="1:29" ht="30" customHeight="1">
      <c r="A294" s="66" t="s">
        <v>3127</v>
      </c>
      <c r="B294" s="66" t="s">
        <v>3639</v>
      </c>
      <c r="C294" s="66" t="s">
        <v>3328</v>
      </c>
      <c r="D294" s="66" t="s">
        <v>3640</v>
      </c>
      <c r="E294" s="66" t="s">
        <v>59</v>
      </c>
      <c r="F294" s="72">
        <v>4</v>
      </c>
      <c r="G294" s="67"/>
      <c r="H294" s="67"/>
      <c r="I294" s="67"/>
      <c r="J294" s="67"/>
      <c r="K294" s="67"/>
      <c r="L294" s="67"/>
      <c r="M294" s="67"/>
      <c r="N294" s="67"/>
      <c r="O294" s="66" t="s">
        <v>3639</v>
      </c>
      <c r="T294" s="64">
        <v>0</v>
      </c>
      <c r="AC294" s="64">
        <v>1</v>
      </c>
    </row>
    <row r="295" spans="1:29" ht="30" customHeight="1">
      <c r="A295" s="66" t="s">
        <v>3127</v>
      </c>
      <c r="B295" s="66" t="s">
        <v>3327</v>
      </c>
      <c r="C295" s="66" t="s">
        <v>3328</v>
      </c>
      <c r="D295" s="66" t="s">
        <v>3223</v>
      </c>
      <c r="E295" s="66" t="s">
        <v>59</v>
      </c>
      <c r="F295" s="72">
        <v>10</v>
      </c>
      <c r="G295" s="67"/>
      <c r="H295" s="67"/>
      <c r="I295" s="67"/>
      <c r="J295" s="67"/>
      <c r="K295" s="67"/>
      <c r="L295" s="67"/>
      <c r="M295" s="67"/>
      <c r="N295" s="67"/>
      <c r="O295" s="66" t="s">
        <v>3327</v>
      </c>
      <c r="T295" s="64">
        <v>0</v>
      </c>
      <c r="AC295" s="64">
        <v>1</v>
      </c>
    </row>
    <row r="296" spans="1:29" ht="30" customHeight="1">
      <c r="A296" s="66" t="s">
        <v>3127</v>
      </c>
      <c r="B296" s="66" t="s">
        <v>3641</v>
      </c>
      <c r="C296" s="66" t="s">
        <v>3328</v>
      </c>
      <c r="D296" s="66" t="s">
        <v>3642</v>
      </c>
      <c r="E296" s="66" t="s">
        <v>59</v>
      </c>
      <c r="F296" s="72">
        <v>4</v>
      </c>
      <c r="G296" s="67"/>
      <c r="H296" s="67"/>
      <c r="I296" s="67"/>
      <c r="J296" s="67"/>
      <c r="K296" s="67"/>
      <c r="L296" s="67"/>
      <c r="M296" s="67"/>
      <c r="N296" s="67"/>
      <c r="O296" s="66" t="s">
        <v>3641</v>
      </c>
      <c r="T296" s="64">
        <v>0</v>
      </c>
      <c r="AC296" s="64">
        <v>1</v>
      </c>
    </row>
    <row r="297" spans="1:29" ht="30" customHeight="1">
      <c r="A297" s="66" t="s">
        <v>3127</v>
      </c>
      <c r="B297" s="66" t="s">
        <v>3643</v>
      </c>
      <c r="C297" s="66" t="s">
        <v>3336</v>
      </c>
      <c r="D297" s="66" t="s">
        <v>3638</v>
      </c>
      <c r="E297" s="66" t="s">
        <v>59</v>
      </c>
      <c r="F297" s="72">
        <v>2</v>
      </c>
      <c r="G297" s="67"/>
      <c r="H297" s="67"/>
      <c r="I297" s="67"/>
      <c r="J297" s="67"/>
      <c r="K297" s="67"/>
      <c r="L297" s="67"/>
      <c r="M297" s="67"/>
      <c r="N297" s="67"/>
      <c r="O297" s="66" t="s">
        <v>3643</v>
      </c>
      <c r="T297" s="64">
        <v>0</v>
      </c>
      <c r="AC297" s="64">
        <v>1</v>
      </c>
    </row>
    <row r="298" spans="1:29" ht="30" customHeight="1">
      <c r="A298" s="66" t="s">
        <v>3127</v>
      </c>
      <c r="B298" s="66" t="s">
        <v>3644</v>
      </c>
      <c r="C298" s="66" t="s">
        <v>3346</v>
      </c>
      <c r="D298" s="66" t="s">
        <v>3645</v>
      </c>
      <c r="E298" s="66" t="s">
        <v>59</v>
      </c>
      <c r="F298" s="72">
        <v>2</v>
      </c>
      <c r="G298" s="67"/>
      <c r="H298" s="67"/>
      <c r="I298" s="67"/>
      <c r="J298" s="67"/>
      <c r="K298" s="67"/>
      <c r="L298" s="67"/>
      <c r="M298" s="67"/>
      <c r="N298" s="67"/>
      <c r="O298" s="66" t="s">
        <v>3644</v>
      </c>
      <c r="T298" s="64">
        <v>0</v>
      </c>
      <c r="AC298" s="64">
        <v>1</v>
      </c>
    </row>
    <row r="299" spans="1:29" ht="30" customHeight="1">
      <c r="A299" s="66" t="s">
        <v>3127</v>
      </c>
      <c r="B299" s="66" t="s">
        <v>3646</v>
      </c>
      <c r="C299" s="66" t="s">
        <v>3346</v>
      </c>
      <c r="D299" s="66" t="s">
        <v>3647</v>
      </c>
      <c r="E299" s="66" t="s">
        <v>59</v>
      </c>
      <c r="F299" s="72">
        <v>1</v>
      </c>
      <c r="G299" s="67"/>
      <c r="H299" s="67"/>
      <c r="I299" s="67"/>
      <c r="J299" s="67"/>
      <c r="K299" s="67"/>
      <c r="L299" s="67"/>
      <c r="M299" s="67"/>
      <c r="N299" s="67"/>
      <c r="O299" s="66" t="s">
        <v>3646</v>
      </c>
      <c r="T299" s="64">
        <v>0</v>
      </c>
      <c r="AC299" s="64">
        <v>1</v>
      </c>
    </row>
    <row r="300" spans="1:29" ht="30" customHeight="1">
      <c r="A300" s="66" t="s">
        <v>3127</v>
      </c>
      <c r="B300" s="66" t="s">
        <v>3648</v>
      </c>
      <c r="C300" s="66" t="s">
        <v>3359</v>
      </c>
      <c r="D300" s="66" t="s">
        <v>3331</v>
      </c>
      <c r="E300" s="66" t="s">
        <v>59</v>
      </c>
      <c r="F300" s="72">
        <v>1</v>
      </c>
      <c r="G300" s="67"/>
      <c r="H300" s="67"/>
      <c r="I300" s="67"/>
      <c r="J300" s="67"/>
      <c r="K300" s="67"/>
      <c r="L300" s="67"/>
      <c r="M300" s="67"/>
      <c r="N300" s="67"/>
      <c r="O300" s="66" t="s">
        <v>3648</v>
      </c>
      <c r="T300" s="64">
        <v>0</v>
      </c>
      <c r="AC300" s="64">
        <v>1</v>
      </c>
    </row>
    <row r="301" spans="1:29" ht="30" customHeight="1">
      <c r="A301" s="66" t="s">
        <v>3127</v>
      </c>
      <c r="B301" s="66" t="s">
        <v>3368</v>
      </c>
      <c r="C301" s="66" t="s">
        <v>3369</v>
      </c>
      <c r="D301" s="66" t="s">
        <v>3370</v>
      </c>
      <c r="E301" s="66" t="s">
        <v>2289</v>
      </c>
      <c r="F301" s="72">
        <v>2</v>
      </c>
      <c r="G301" s="67"/>
      <c r="H301" s="67"/>
      <c r="I301" s="67"/>
      <c r="J301" s="67"/>
      <c r="K301" s="67"/>
      <c r="L301" s="67"/>
      <c r="M301" s="67"/>
      <c r="N301" s="67"/>
      <c r="O301" s="66" t="s">
        <v>3368</v>
      </c>
      <c r="T301" s="64">
        <v>0</v>
      </c>
      <c r="AC301" s="64">
        <v>1</v>
      </c>
    </row>
    <row r="302" spans="1:29" ht="30" customHeight="1">
      <c r="A302" s="66" t="s">
        <v>3127</v>
      </c>
      <c r="B302" s="66" t="s">
        <v>3649</v>
      </c>
      <c r="C302" s="66" t="s">
        <v>3650</v>
      </c>
      <c r="D302" s="66" t="s">
        <v>3651</v>
      </c>
      <c r="E302" s="66" t="s">
        <v>2289</v>
      </c>
      <c r="F302" s="72">
        <v>2</v>
      </c>
      <c r="G302" s="67"/>
      <c r="H302" s="67"/>
      <c r="I302" s="67"/>
      <c r="J302" s="67"/>
      <c r="K302" s="67"/>
      <c r="L302" s="67"/>
      <c r="M302" s="67"/>
      <c r="N302" s="67"/>
      <c r="O302" s="66" t="s">
        <v>3649</v>
      </c>
      <c r="T302" s="64">
        <v>0</v>
      </c>
      <c r="AC302" s="64">
        <v>1</v>
      </c>
    </row>
    <row r="303" spans="1:29" ht="30" customHeight="1">
      <c r="A303" s="66" t="s">
        <v>3127</v>
      </c>
      <c r="B303" s="66" t="s">
        <v>3652</v>
      </c>
      <c r="C303" s="66" t="s">
        <v>3653</v>
      </c>
      <c r="D303" s="66" t="s">
        <v>3654</v>
      </c>
      <c r="E303" s="66" t="s">
        <v>63</v>
      </c>
      <c r="F303" s="72">
        <v>2</v>
      </c>
      <c r="G303" s="67"/>
      <c r="H303" s="67"/>
      <c r="I303" s="67"/>
      <c r="J303" s="67"/>
      <c r="K303" s="67"/>
      <c r="L303" s="67"/>
      <c r="M303" s="67"/>
      <c r="N303" s="67"/>
      <c r="O303" s="66" t="s">
        <v>3652</v>
      </c>
      <c r="T303" s="64">
        <v>0</v>
      </c>
      <c r="AC303" s="64">
        <v>1</v>
      </c>
    </row>
    <row r="304" spans="1:29" ht="30" customHeight="1">
      <c r="A304" s="66" t="s">
        <v>3127</v>
      </c>
      <c r="B304" s="66" t="s">
        <v>3655</v>
      </c>
      <c r="C304" s="66" t="s">
        <v>3375</v>
      </c>
      <c r="D304" s="66" t="s">
        <v>3654</v>
      </c>
      <c r="E304" s="66" t="s">
        <v>63</v>
      </c>
      <c r="F304" s="72">
        <v>43</v>
      </c>
      <c r="G304" s="67"/>
      <c r="H304" s="67"/>
      <c r="I304" s="67"/>
      <c r="J304" s="67"/>
      <c r="K304" s="67"/>
      <c r="L304" s="67"/>
      <c r="M304" s="67"/>
      <c r="N304" s="67"/>
      <c r="O304" s="66" t="s">
        <v>3655</v>
      </c>
      <c r="T304" s="64">
        <v>0</v>
      </c>
      <c r="AC304" s="64">
        <v>1</v>
      </c>
    </row>
    <row r="305" spans="1:29" ht="30" customHeight="1">
      <c r="A305" s="66" t="s">
        <v>3127</v>
      </c>
      <c r="B305" s="66" t="s">
        <v>3656</v>
      </c>
      <c r="C305" s="66" t="s">
        <v>3375</v>
      </c>
      <c r="D305" s="66" t="s">
        <v>3390</v>
      </c>
      <c r="E305" s="66" t="s">
        <v>63</v>
      </c>
      <c r="F305" s="72">
        <v>45</v>
      </c>
      <c r="G305" s="67"/>
      <c r="H305" s="67"/>
      <c r="I305" s="67"/>
      <c r="J305" s="67"/>
      <c r="K305" s="67"/>
      <c r="L305" s="67"/>
      <c r="M305" s="67"/>
      <c r="N305" s="67"/>
      <c r="O305" s="66" t="s">
        <v>3656</v>
      </c>
      <c r="T305" s="64">
        <v>0</v>
      </c>
      <c r="AC305" s="64">
        <v>1</v>
      </c>
    </row>
    <row r="306" spans="1:29" ht="30" customHeight="1">
      <c r="A306" s="66" t="s">
        <v>3127</v>
      </c>
      <c r="B306" s="66" t="s">
        <v>3657</v>
      </c>
      <c r="C306" s="66" t="s">
        <v>3375</v>
      </c>
      <c r="D306" s="66" t="s">
        <v>3658</v>
      </c>
      <c r="E306" s="66" t="s">
        <v>63</v>
      </c>
      <c r="F306" s="72">
        <v>26</v>
      </c>
      <c r="G306" s="67"/>
      <c r="H306" s="67"/>
      <c r="I306" s="67"/>
      <c r="J306" s="67"/>
      <c r="K306" s="67"/>
      <c r="L306" s="67"/>
      <c r="M306" s="67"/>
      <c r="N306" s="67"/>
      <c r="O306" s="66" t="s">
        <v>3657</v>
      </c>
      <c r="T306" s="64">
        <v>0</v>
      </c>
      <c r="AC306" s="64">
        <v>1</v>
      </c>
    </row>
    <row r="307" spans="1:29" ht="30" customHeight="1">
      <c r="A307" s="66" t="s">
        <v>3127</v>
      </c>
      <c r="B307" s="66" t="s">
        <v>3659</v>
      </c>
      <c r="C307" s="66" t="s">
        <v>3375</v>
      </c>
      <c r="D307" s="66" t="s">
        <v>3660</v>
      </c>
      <c r="E307" s="66" t="s">
        <v>63</v>
      </c>
      <c r="F307" s="72">
        <v>14</v>
      </c>
      <c r="G307" s="67"/>
      <c r="H307" s="67"/>
      <c r="I307" s="67"/>
      <c r="J307" s="67"/>
      <c r="K307" s="67"/>
      <c r="L307" s="67"/>
      <c r="M307" s="67"/>
      <c r="N307" s="67"/>
      <c r="O307" s="66" t="s">
        <v>3659</v>
      </c>
      <c r="T307" s="64">
        <v>0</v>
      </c>
      <c r="AC307" s="64">
        <v>1</v>
      </c>
    </row>
    <row r="308" spans="1:29" ht="30" customHeight="1">
      <c r="A308" s="66" t="s">
        <v>3127</v>
      </c>
      <c r="B308" s="66" t="s">
        <v>3661</v>
      </c>
      <c r="C308" s="66" t="s">
        <v>3375</v>
      </c>
      <c r="D308" s="66" t="s">
        <v>3220</v>
      </c>
      <c r="E308" s="66" t="s">
        <v>63</v>
      </c>
      <c r="F308" s="72">
        <v>15</v>
      </c>
      <c r="G308" s="67"/>
      <c r="H308" s="67"/>
      <c r="I308" s="67"/>
      <c r="J308" s="67"/>
      <c r="K308" s="67"/>
      <c r="L308" s="67"/>
      <c r="M308" s="67"/>
      <c r="N308" s="67"/>
      <c r="O308" s="66" t="s">
        <v>3661</v>
      </c>
      <c r="T308" s="64">
        <v>0</v>
      </c>
      <c r="AC308" s="64">
        <v>1</v>
      </c>
    </row>
    <row r="309" spans="1:29" ht="30" customHeight="1">
      <c r="A309" s="66" t="s">
        <v>3127</v>
      </c>
      <c r="B309" s="66" t="s">
        <v>3374</v>
      </c>
      <c r="C309" s="66" t="s">
        <v>3375</v>
      </c>
      <c r="D309" s="66" t="s">
        <v>3315</v>
      </c>
      <c r="E309" s="66" t="s">
        <v>63</v>
      </c>
      <c r="F309" s="72">
        <v>10</v>
      </c>
      <c r="G309" s="67"/>
      <c r="H309" s="67"/>
      <c r="I309" s="67"/>
      <c r="J309" s="67"/>
      <c r="K309" s="67"/>
      <c r="L309" s="67"/>
      <c r="M309" s="67"/>
      <c r="N309" s="67"/>
      <c r="O309" s="66" t="s">
        <v>3374</v>
      </c>
      <c r="T309" s="64">
        <v>0</v>
      </c>
      <c r="AC309" s="64">
        <v>1</v>
      </c>
    </row>
    <row r="310" spans="1:29" ht="30" customHeight="1">
      <c r="A310" s="66" t="s">
        <v>3127</v>
      </c>
      <c r="B310" s="66" t="s">
        <v>3382</v>
      </c>
      <c r="C310" s="66" t="s">
        <v>3378</v>
      </c>
      <c r="D310" s="66" t="s">
        <v>3383</v>
      </c>
      <c r="E310" s="66" t="s">
        <v>59</v>
      </c>
      <c r="F310" s="72">
        <v>2</v>
      </c>
      <c r="G310" s="67"/>
      <c r="H310" s="67"/>
      <c r="I310" s="67"/>
      <c r="J310" s="67"/>
      <c r="K310" s="67"/>
      <c r="L310" s="67"/>
      <c r="M310" s="67"/>
      <c r="N310" s="67"/>
      <c r="O310" s="66" t="s">
        <v>47</v>
      </c>
      <c r="T310" s="64">
        <v>0</v>
      </c>
      <c r="AC310" s="64">
        <v>1</v>
      </c>
    </row>
    <row r="311" spans="1:29" ht="30" customHeight="1">
      <c r="A311" s="66" t="s">
        <v>3127</v>
      </c>
      <c r="B311" s="66" t="s">
        <v>3662</v>
      </c>
      <c r="C311" s="66" t="s">
        <v>3378</v>
      </c>
      <c r="D311" s="66" t="s">
        <v>3663</v>
      </c>
      <c r="E311" s="66" t="s">
        <v>59</v>
      </c>
      <c r="F311" s="72">
        <v>2</v>
      </c>
      <c r="G311" s="67"/>
      <c r="H311" s="67"/>
      <c r="I311" s="67"/>
      <c r="J311" s="67"/>
      <c r="K311" s="67"/>
      <c r="L311" s="67"/>
      <c r="M311" s="67"/>
      <c r="N311" s="67"/>
      <c r="O311" s="66" t="s">
        <v>47</v>
      </c>
      <c r="T311" s="64">
        <v>0</v>
      </c>
      <c r="AC311" s="64">
        <v>1</v>
      </c>
    </row>
    <row r="312" spans="1:29" ht="30" customHeight="1">
      <c r="A312" s="66" t="s">
        <v>3127</v>
      </c>
      <c r="B312" s="66" t="s">
        <v>3384</v>
      </c>
      <c r="C312" s="66" t="s">
        <v>3378</v>
      </c>
      <c r="D312" s="66" t="s">
        <v>3385</v>
      </c>
      <c r="E312" s="66" t="s">
        <v>59</v>
      </c>
      <c r="F312" s="72">
        <v>1</v>
      </c>
      <c r="G312" s="67"/>
      <c r="H312" s="67"/>
      <c r="I312" s="67"/>
      <c r="J312" s="67"/>
      <c r="K312" s="67"/>
      <c r="L312" s="67"/>
      <c r="M312" s="67"/>
      <c r="N312" s="67"/>
      <c r="O312" s="66" t="s">
        <v>47</v>
      </c>
      <c r="T312" s="64">
        <v>0</v>
      </c>
      <c r="AC312" s="64">
        <v>1</v>
      </c>
    </row>
    <row r="313" spans="1:29" ht="30" customHeight="1">
      <c r="A313" s="66" t="s">
        <v>3127</v>
      </c>
      <c r="B313" s="66" t="s">
        <v>3664</v>
      </c>
      <c r="C313" s="66" t="s">
        <v>3396</v>
      </c>
      <c r="D313" s="66" t="s">
        <v>3390</v>
      </c>
      <c r="E313" s="66" t="s">
        <v>63</v>
      </c>
      <c r="F313" s="72">
        <v>1</v>
      </c>
      <c r="G313" s="67"/>
      <c r="H313" s="67"/>
      <c r="I313" s="67"/>
      <c r="J313" s="67"/>
      <c r="K313" s="67"/>
      <c r="L313" s="67"/>
      <c r="M313" s="67"/>
      <c r="N313" s="67"/>
      <c r="O313" s="66" t="s">
        <v>3664</v>
      </c>
      <c r="T313" s="64">
        <v>0</v>
      </c>
      <c r="AC313" s="64">
        <v>1</v>
      </c>
    </row>
    <row r="314" spans="1:29" ht="30" customHeight="1">
      <c r="A314" s="66" t="s">
        <v>3127</v>
      </c>
      <c r="B314" s="66" t="s">
        <v>3395</v>
      </c>
      <c r="C314" s="66" t="s">
        <v>3396</v>
      </c>
      <c r="D314" s="66" t="s">
        <v>3315</v>
      </c>
      <c r="E314" s="66" t="s">
        <v>63</v>
      </c>
      <c r="F314" s="72">
        <v>6</v>
      </c>
      <c r="G314" s="67"/>
      <c r="H314" s="67"/>
      <c r="I314" s="67"/>
      <c r="J314" s="67"/>
      <c r="K314" s="67"/>
      <c r="L314" s="67"/>
      <c r="M314" s="67"/>
      <c r="N314" s="67"/>
      <c r="O314" s="66" t="s">
        <v>3395</v>
      </c>
      <c r="T314" s="64">
        <v>0</v>
      </c>
      <c r="AC314" s="64">
        <v>1</v>
      </c>
    </row>
    <row r="315" spans="1:29" ht="30" customHeight="1">
      <c r="A315" s="66" t="s">
        <v>3127</v>
      </c>
      <c r="B315" s="66" t="s">
        <v>3665</v>
      </c>
      <c r="C315" s="66" t="s">
        <v>3396</v>
      </c>
      <c r="D315" s="66" t="s">
        <v>3666</v>
      </c>
      <c r="E315" s="66" t="s">
        <v>63</v>
      </c>
      <c r="F315" s="72">
        <v>2</v>
      </c>
      <c r="G315" s="67"/>
      <c r="H315" s="67"/>
      <c r="I315" s="67"/>
      <c r="J315" s="67"/>
      <c r="K315" s="67"/>
      <c r="L315" s="67"/>
      <c r="M315" s="67"/>
      <c r="N315" s="67"/>
      <c r="O315" s="66" t="s">
        <v>3665</v>
      </c>
      <c r="T315" s="64">
        <v>0</v>
      </c>
      <c r="AC315" s="64">
        <v>1</v>
      </c>
    </row>
    <row r="316" spans="1:29" ht="30" customHeight="1">
      <c r="A316" s="66" t="s">
        <v>3127</v>
      </c>
      <c r="B316" s="66" t="s">
        <v>3397</v>
      </c>
      <c r="C316" s="66" t="s">
        <v>3396</v>
      </c>
      <c r="D316" s="66" t="s">
        <v>3317</v>
      </c>
      <c r="E316" s="66" t="s">
        <v>63</v>
      </c>
      <c r="F316" s="72">
        <v>1</v>
      </c>
      <c r="G316" s="67"/>
      <c r="H316" s="67"/>
      <c r="I316" s="67"/>
      <c r="J316" s="67"/>
      <c r="K316" s="67"/>
      <c r="L316" s="67"/>
      <c r="M316" s="67"/>
      <c r="N316" s="67"/>
      <c r="O316" s="66" t="s">
        <v>3397</v>
      </c>
      <c r="T316" s="64">
        <v>0</v>
      </c>
      <c r="AC316" s="64">
        <v>1</v>
      </c>
    </row>
    <row r="317" spans="1:29" ht="30" customHeight="1">
      <c r="A317" s="66" t="s">
        <v>3127</v>
      </c>
      <c r="B317" s="66" t="s">
        <v>3667</v>
      </c>
      <c r="C317" s="66" t="s">
        <v>3668</v>
      </c>
      <c r="D317" s="66" t="s">
        <v>3315</v>
      </c>
      <c r="E317" s="66" t="s">
        <v>63</v>
      </c>
      <c r="F317" s="72">
        <v>2</v>
      </c>
      <c r="G317" s="67"/>
      <c r="H317" s="67"/>
      <c r="I317" s="67"/>
      <c r="J317" s="67"/>
      <c r="K317" s="67"/>
      <c r="L317" s="67"/>
      <c r="M317" s="67"/>
      <c r="N317" s="67"/>
      <c r="O317" s="66" t="s">
        <v>3667</v>
      </c>
      <c r="T317" s="64">
        <v>0</v>
      </c>
      <c r="AC317" s="64">
        <v>1</v>
      </c>
    </row>
    <row r="318" spans="1:29" ht="30" customHeight="1">
      <c r="A318" s="66" t="s">
        <v>3127</v>
      </c>
      <c r="B318" s="66" t="s">
        <v>3669</v>
      </c>
      <c r="C318" s="66" t="s">
        <v>3668</v>
      </c>
      <c r="D318" s="66" t="s">
        <v>3666</v>
      </c>
      <c r="E318" s="66" t="s">
        <v>63</v>
      </c>
      <c r="F318" s="72">
        <v>2</v>
      </c>
      <c r="G318" s="67"/>
      <c r="H318" s="67"/>
      <c r="I318" s="67"/>
      <c r="J318" s="67"/>
      <c r="K318" s="67"/>
      <c r="L318" s="67"/>
      <c r="M318" s="67"/>
      <c r="N318" s="67"/>
      <c r="O318" s="66" t="s">
        <v>3669</v>
      </c>
      <c r="T318" s="64">
        <v>0</v>
      </c>
      <c r="AC318" s="64">
        <v>1</v>
      </c>
    </row>
    <row r="319" spans="1:29" ht="30" customHeight="1">
      <c r="A319" s="66" t="s">
        <v>3127</v>
      </c>
      <c r="B319" s="66" t="s">
        <v>3670</v>
      </c>
      <c r="C319" s="66" t="s">
        <v>3668</v>
      </c>
      <c r="D319" s="66" t="s">
        <v>3317</v>
      </c>
      <c r="E319" s="66" t="s">
        <v>63</v>
      </c>
      <c r="F319" s="72">
        <v>1</v>
      </c>
      <c r="G319" s="67"/>
      <c r="H319" s="67"/>
      <c r="I319" s="67"/>
      <c r="J319" s="67"/>
      <c r="K319" s="67"/>
      <c r="L319" s="67"/>
      <c r="M319" s="67"/>
      <c r="N319" s="67"/>
      <c r="O319" s="66" t="s">
        <v>3670</v>
      </c>
      <c r="T319" s="64">
        <v>0</v>
      </c>
      <c r="AC319" s="64">
        <v>1</v>
      </c>
    </row>
    <row r="320" spans="1:29" ht="30" customHeight="1">
      <c r="A320" s="66" t="s">
        <v>3127</v>
      </c>
      <c r="B320" s="66" t="s">
        <v>3671</v>
      </c>
      <c r="C320" s="66" t="s">
        <v>3401</v>
      </c>
      <c r="D320" s="66" t="s">
        <v>3390</v>
      </c>
      <c r="E320" s="66" t="s">
        <v>63</v>
      </c>
      <c r="F320" s="72">
        <v>1</v>
      </c>
      <c r="G320" s="67"/>
      <c r="H320" s="67"/>
      <c r="I320" s="67"/>
      <c r="J320" s="67"/>
      <c r="K320" s="67"/>
      <c r="L320" s="67"/>
      <c r="M320" s="67"/>
      <c r="N320" s="67"/>
      <c r="O320" s="66" t="s">
        <v>3671</v>
      </c>
      <c r="T320" s="64">
        <v>0</v>
      </c>
      <c r="AC320" s="64">
        <v>1</v>
      </c>
    </row>
    <row r="321" spans="1:29" ht="30" customHeight="1">
      <c r="A321" s="66" t="s">
        <v>3127</v>
      </c>
      <c r="B321" s="66" t="s">
        <v>3400</v>
      </c>
      <c r="C321" s="66" t="s">
        <v>3401</v>
      </c>
      <c r="D321" s="66" t="s">
        <v>3315</v>
      </c>
      <c r="E321" s="66" t="s">
        <v>63</v>
      </c>
      <c r="F321" s="72">
        <v>4</v>
      </c>
      <c r="G321" s="67"/>
      <c r="H321" s="67"/>
      <c r="I321" s="67"/>
      <c r="J321" s="67"/>
      <c r="K321" s="67"/>
      <c r="L321" s="67"/>
      <c r="M321" s="67"/>
      <c r="N321" s="67"/>
      <c r="O321" s="66" t="s">
        <v>3400</v>
      </c>
      <c r="T321" s="64">
        <v>0</v>
      </c>
      <c r="AC321" s="64">
        <v>1</v>
      </c>
    </row>
    <row r="322" spans="1:29" ht="30" customHeight="1">
      <c r="A322" s="66" t="s">
        <v>3127</v>
      </c>
      <c r="B322" s="66" t="s">
        <v>3406</v>
      </c>
      <c r="C322" s="66" t="s">
        <v>1821</v>
      </c>
      <c r="D322" s="66" t="s">
        <v>3407</v>
      </c>
      <c r="E322" s="66" t="s">
        <v>1180</v>
      </c>
      <c r="F322" s="72">
        <v>70</v>
      </c>
      <c r="G322" s="67"/>
      <c r="H322" s="67"/>
      <c r="I322" s="67"/>
      <c r="J322" s="67"/>
      <c r="K322" s="67"/>
      <c r="L322" s="67"/>
      <c r="M322" s="67"/>
      <c r="N322" s="67"/>
      <c r="O322" s="66" t="s">
        <v>47</v>
      </c>
      <c r="T322" s="64">
        <v>0</v>
      </c>
      <c r="AC322" s="64">
        <v>1</v>
      </c>
    </row>
    <row r="323" spans="1:29" ht="30" customHeight="1">
      <c r="A323" s="66" t="s">
        <v>3127</v>
      </c>
      <c r="B323" s="66" t="s">
        <v>3414</v>
      </c>
      <c r="C323" s="66" t="s">
        <v>3415</v>
      </c>
      <c r="D323" s="66" t="s">
        <v>3416</v>
      </c>
      <c r="E323" s="66" t="s">
        <v>71</v>
      </c>
      <c r="F323" s="72">
        <v>3</v>
      </c>
      <c r="G323" s="67"/>
      <c r="H323" s="67"/>
      <c r="I323" s="67"/>
      <c r="J323" s="67"/>
      <c r="K323" s="67"/>
      <c r="L323" s="67"/>
      <c r="M323" s="67"/>
      <c r="N323" s="67"/>
      <c r="O323" s="66" t="s">
        <v>3414</v>
      </c>
      <c r="T323" s="64">
        <v>0</v>
      </c>
      <c r="AC323" s="64">
        <v>1</v>
      </c>
    </row>
    <row r="324" spans="1:29" ht="30" customHeight="1">
      <c r="A324" s="66" t="s">
        <v>3127</v>
      </c>
      <c r="B324" s="66" t="s">
        <v>3420</v>
      </c>
      <c r="C324" s="66" t="s">
        <v>3421</v>
      </c>
      <c r="D324" s="66" t="s">
        <v>1606</v>
      </c>
      <c r="E324" s="66" t="s">
        <v>71</v>
      </c>
      <c r="F324" s="72">
        <v>3</v>
      </c>
      <c r="G324" s="67"/>
      <c r="H324" s="67"/>
      <c r="I324" s="67"/>
      <c r="J324" s="67"/>
      <c r="K324" s="67"/>
      <c r="L324" s="67"/>
      <c r="M324" s="67"/>
      <c r="N324" s="67"/>
      <c r="O324" s="66" t="s">
        <v>3420</v>
      </c>
      <c r="T324" s="64">
        <v>0</v>
      </c>
      <c r="AC324" s="64">
        <v>1</v>
      </c>
    </row>
    <row r="325" spans="1:29" ht="30" customHeight="1">
      <c r="A325" s="66" t="s">
        <v>3127</v>
      </c>
      <c r="B325" s="66" t="s">
        <v>3422</v>
      </c>
      <c r="C325" s="66" t="s">
        <v>3423</v>
      </c>
      <c r="D325" s="66" t="s">
        <v>3424</v>
      </c>
      <c r="E325" s="66" t="s">
        <v>191</v>
      </c>
      <c r="F325" s="72">
        <v>6.6000000000000003E-2</v>
      </c>
      <c r="G325" s="67"/>
      <c r="H325" s="67"/>
      <c r="I325" s="67"/>
      <c r="J325" s="67"/>
      <c r="K325" s="67"/>
      <c r="L325" s="67"/>
      <c r="M325" s="67"/>
      <c r="N325" s="67"/>
      <c r="O325" s="66" t="s">
        <v>3422</v>
      </c>
      <c r="T325" s="64">
        <v>0</v>
      </c>
      <c r="AC325" s="64">
        <v>1</v>
      </c>
    </row>
    <row r="326" spans="1:29" ht="30" customHeight="1">
      <c r="A326" s="67"/>
      <c r="B326" s="67"/>
      <c r="C326" s="67"/>
      <c r="D326" s="67"/>
      <c r="E326" s="67"/>
      <c r="F326" s="72"/>
      <c r="G326" s="67"/>
      <c r="H326" s="67"/>
      <c r="I326" s="67"/>
      <c r="J326" s="67"/>
      <c r="K326" s="67"/>
      <c r="L326" s="67"/>
      <c r="M326" s="67"/>
      <c r="N326" s="67"/>
      <c r="O326" s="67"/>
    </row>
    <row r="327" spans="1:29" ht="30" customHeight="1">
      <c r="A327" s="67"/>
      <c r="B327" s="67"/>
      <c r="C327" s="67"/>
      <c r="D327" s="67"/>
      <c r="E327" s="67"/>
      <c r="F327" s="72"/>
      <c r="G327" s="67"/>
      <c r="H327" s="67"/>
      <c r="I327" s="67"/>
      <c r="J327" s="67"/>
      <c r="K327" s="67"/>
      <c r="L327" s="67"/>
      <c r="M327" s="67"/>
      <c r="N327" s="67"/>
      <c r="O327" s="67"/>
    </row>
    <row r="328" spans="1:29" ht="30" customHeight="1">
      <c r="A328" s="67"/>
      <c r="B328" s="67"/>
      <c r="C328" s="67"/>
      <c r="D328" s="67"/>
      <c r="E328" s="67"/>
      <c r="F328" s="72"/>
      <c r="G328" s="67"/>
      <c r="H328" s="67"/>
      <c r="I328" s="67"/>
      <c r="J328" s="67"/>
      <c r="K328" s="67"/>
      <c r="L328" s="67"/>
      <c r="M328" s="67"/>
      <c r="N328" s="67"/>
      <c r="O328" s="67"/>
    </row>
    <row r="329" spans="1:29" ht="30" customHeight="1">
      <c r="A329" s="67"/>
      <c r="B329" s="67"/>
      <c r="C329" s="67"/>
      <c r="D329" s="67"/>
      <c r="E329" s="67"/>
      <c r="F329" s="72"/>
      <c r="G329" s="67"/>
      <c r="H329" s="67"/>
      <c r="I329" s="67"/>
      <c r="J329" s="67"/>
      <c r="K329" s="67"/>
      <c r="L329" s="67"/>
      <c r="M329" s="67"/>
      <c r="N329" s="67"/>
      <c r="O329" s="67"/>
    </row>
    <row r="330" spans="1:29" ht="30" customHeight="1">
      <c r="A330" s="67"/>
      <c r="B330" s="67"/>
      <c r="C330" s="67"/>
      <c r="D330" s="67"/>
      <c r="E330" s="67"/>
      <c r="F330" s="72"/>
      <c r="G330" s="67"/>
      <c r="H330" s="67"/>
      <c r="I330" s="67"/>
      <c r="J330" s="67"/>
      <c r="K330" s="67"/>
      <c r="L330" s="67"/>
      <c r="M330" s="67"/>
      <c r="N330" s="67"/>
      <c r="O330" s="67"/>
    </row>
    <row r="331" spans="1:29" ht="30" customHeight="1">
      <c r="A331" s="67"/>
      <c r="B331" s="67"/>
      <c r="C331" s="67"/>
      <c r="D331" s="67"/>
      <c r="E331" s="67"/>
      <c r="F331" s="72"/>
      <c r="G331" s="67"/>
      <c r="H331" s="67"/>
      <c r="I331" s="67"/>
      <c r="J331" s="67"/>
      <c r="K331" s="67"/>
      <c r="L331" s="67"/>
      <c r="M331" s="67"/>
      <c r="N331" s="67"/>
      <c r="O331" s="67"/>
    </row>
    <row r="332" spans="1:29" ht="30" customHeight="1">
      <c r="A332" s="67"/>
      <c r="B332" s="67"/>
      <c r="C332" s="67"/>
      <c r="D332" s="67"/>
      <c r="E332" s="67"/>
      <c r="F332" s="72"/>
      <c r="G332" s="67"/>
      <c r="H332" s="67"/>
      <c r="I332" s="67"/>
      <c r="J332" s="67"/>
      <c r="K332" s="67"/>
      <c r="L332" s="67"/>
      <c r="M332" s="67"/>
      <c r="N332" s="67"/>
      <c r="O332" s="67"/>
    </row>
    <row r="333" spans="1:29" ht="30" customHeight="1">
      <c r="A333" s="67"/>
      <c r="B333" s="67"/>
      <c r="C333" s="67"/>
      <c r="D333" s="67"/>
      <c r="E333" s="67"/>
      <c r="F333" s="72"/>
      <c r="G333" s="67"/>
      <c r="H333" s="67"/>
      <c r="I333" s="67"/>
      <c r="J333" s="67"/>
      <c r="K333" s="67"/>
      <c r="L333" s="67"/>
      <c r="M333" s="67"/>
      <c r="N333" s="67"/>
      <c r="O333" s="67"/>
    </row>
    <row r="334" spans="1:29" ht="30" customHeight="1">
      <c r="A334" s="67"/>
      <c r="B334" s="67"/>
      <c r="C334" s="67"/>
      <c r="D334" s="67"/>
      <c r="E334" s="67"/>
      <c r="F334" s="72"/>
      <c r="G334" s="67"/>
      <c r="H334" s="67"/>
      <c r="I334" s="67"/>
      <c r="J334" s="67"/>
      <c r="K334" s="67"/>
      <c r="L334" s="67"/>
      <c r="M334" s="67"/>
      <c r="N334" s="67"/>
      <c r="O334" s="67"/>
    </row>
    <row r="335" spans="1:29" ht="30" customHeight="1">
      <c r="A335" s="67"/>
      <c r="B335" s="67"/>
      <c r="C335" s="67"/>
      <c r="D335" s="67"/>
      <c r="E335" s="67"/>
      <c r="F335" s="72"/>
      <c r="G335" s="67"/>
      <c r="H335" s="67"/>
      <c r="I335" s="67"/>
      <c r="J335" s="67"/>
      <c r="K335" s="67"/>
      <c r="L335" s="67"/>
      <c r="M335" s="67"/>
      <c r="N335" s="67"/>
      <c r="O335" s="67"/>
    </row>
    <row r="336" spans="1:29" ht="30" customHeight="1">
      <c r="A336" s="67"/>
      <c r="B336" s="67"/>
      <c r="C336" s="67"/>
      <c r="D336" s="67"/>
      <c r="E336" s="67"/>
      <c r="F336" s="72"/>
      <c r="G336" s="67"/>
      <c r="H336" s="67"/>
      <c r="I336" s="67"/>
      <c r="J336" s="67"/>
      <c r="K336" s="67"/>
      <c r="L336" s="67"/>
      <c r="M336" s="67"/>
      <c r="N336" s="67"/>
      <c r="O336" s="67"/>
    </row>
    <row r="337" spans="1:29" ht="30" customHeight="1">
      <c r="A337" s="67"/>
      <c r="B337" s="67"/>
      <c r="C337" s="67"/>
      <c r="D337" s="67"/>
      <c r="E337" s="67"/>
      <c r="F337" s="72"/>
      <c r="G337" s="67"/>
      <c r="H337" s="67"/>
      <c r="I337" s="67"/>
      <c r="J337" s="67"/>
      <c r="K337" s="67"/>
      <c r="L337" s="67"/>
      <c r="M337" s="67"/>
      <c r="N337" s="67"/>
      <c r="O337" s="67"/>
    </row>
    <row r="338" spans="1:29" ht="30" customHeight="1">
      <c r="A338" s="67"/>
      <c r="B338" s="67"/>
      <c r="C338" s="67"/>
      <c r="D338" s="67"/>
      <c r="E338" s="67"/>
      <c r="F338" s="72"/>
      <c r="G338" s="67"/>
      <c r="H338" s="67"/>
      <c r="I338" s="67"/>
      <c r="J338" s="67"/>
      <c r="K338" s="67"/>
      <c r="L338" s="67"/>
      <c r="M338" s="67"/>
      <c r="N338" s="67"/>
      <c r="O338" s="67"/>
    </row>
    <row r="339" spans="1:29" ht="30" customHeight="1">
      <c r="A339" s="67"/>
      <c r="B339" s="67"/>
      <c r="C339" s="67"/>
      <c r="D339" s="67"/>
      <c r="E339" s="67"/>
      <c r="F339" s="72"/>
      <c r="G339" s="67"/>
      <c r="H339" s="67"/>
      <c r="I339" s="67"/>
      <c r="J339" s="67"/>
      <c r="K339" s="67"/>
      <c r="L339" s="67"/>
      <c r="M339" s="67"/>
      <c r="N339" s="67"/>
      <c r="O339" s="67"/>
    </row>
    <row r="340" spans="1:29" ht="30" customHeight="1">
      <c r="A340" s="67"/>
      <c r="B340" s="67"/>
      <c r="C340" s="67"/>
      <c r="D340" s="67"/>
      <c r="E340" s="67"/>
      <c r="F340" s="72"/>
      <c r="G340" s="67"/>
      <c r="H340" s="67"/>
      <c r="I340" s="67"/>
      <c r="J340" s="67"/>
      <c r="K340" s="67"/>
      <c r="L340" s="67"/>
      <c r="M340" s="67"/>
      <c r="N340" s="67"/>
      <c r="O340" s="67"/>
    </row>
    <row r="341" spans="1:29" ht="30" customHeight="1">
      <c r="A341" s="67"/>
      <c r="B341" s="67"/>
      <c r="C341" s="67" t="s">
        <v>77</v>
      </c>
      <c r="D341" s="67"/>
      <c r="E341" s="67"/>
      <c r="F341" s="72"/>
      <c r="G341" s="67"/>
      <c r="H341" s="67"/>
      <c r="I341" s="67"/>
      <c r="J341" s="67"/>
      <c r="K341" s="67"/>
      <c r="L341" s="67"/>
      <c r="M341" s="67"/>
      <c r="N341" s="67"/>
      <c r="O341" s="67"/>
    </row>
    <row r="342" spans="1:29" ht="30" customHeight="1">
      <c r="A342" s="67"/>
      <c r="B342" s="67"/>
      <c r="C342" s="70" t="s">
        <v>3128</v>
      </c>
      <c r="D342" s="70"/>
      <c r="E342" s="70"/>
      <c r="F342" s="71"/>
      <c r="G342" s="70"/>
      <c r="H342" s="70"/>
      <c r="I342" s="70"/>
      <c r="J342" s="70"/>
      <c r="K342" s="70"/>
      <c r="L342" s="70"/>
      <c r="M342" s="70"/>
      <c r="N342" s="70"/>
      <c r="O342" s="70"/>
    </row>
    <row r="343" spans="1:29" ht="30" customHeight="1">
      <c r="A343" s="66" t="s">
        <v>3129</v>
      </c>
      <c r="B343" s="66" t="s">
        <v>3672</v>
      </c>
      <c r="C343" s="66" t="s">
        <v>3225</v>
      </c>
      <c r="D343" s="66" t="s">
        <v>3237</v>
      </c>
      <c r="E343" s="66" t="s">
        <v>53</v>
      </c>
      <c r="F343" s="72">
        <v>169</v>
      </c>
      <c r="G343" s="67"/>
      <c r="H343" s="67"/>
      <c r="I343" s="67"/>
      <c r="J343" s="67"/>
      <c r="K343" s="67"/>
      <c r="L343" s="67"/>
      <c r="M343" s="67"/>
      <c r="N343" s="67"/>
      <c r="O343" s="66" t="s">
        <v>3672</v>
      </c>
      <c r="T343" s="64">
        <v>0</v>
      </c>
      <c r="AC343" s="64">
        <v>1</v>
      </c>
    </row>
    <row r="344" spans="1:29" ht="30" customHeight="1">
      <c r="A344" s="66" t="s">
        <v>3129</v>
      </c>
      <c r="B344" s="66" t="s">
        <v>3673</v>
      </c>
      <c r="C344" s="66" t="s">
        <v>3225</v>
      </c>
      <c r="D344" s="66" t="s">
        <v>3674</v>
      </c>
      <c r="E344" s="66" t="s">
        <v>53</v>
      </c>
      <c r="F344" s="72">
        <v>16</v>
      </c>
      <c r="G344" s="67"/>
      <c r="H344" s="67"/>
      <c r="I344" s="67"/>
      <c r="J344" s="67"/>
      <c r="K344" s="67"/>
      <c r="L344" s="67"/>
      <c r="M344" s="67"/>
      <c r="N344" s="67"/>
      <c r="O344" s="66" t="s">
        <v>3673</v>
      </c>
      <c r="T344" s="64">
        <v>0</v>
      </c>
      <c r="AC344" s="64">
        <v>1</v>
      </c>
    </row>
    <row r="345" spans="1:29" ht="30" customHeight="1">
      <c r="A345" s="66" t="s">
        <v>3129</v>
      </c>
      <c r="B345" s="66" t="s">
        <v>3224</v>
      </c>
      <c r="C345" s="66" t="s">
        <v>3225</v>
      </c>
      <c r="D345" s="66" t="s">
        <v>3226</v>
      </c>
      <c r="E345" s="66" t="s">
        <v>53</v>
      </c>
      <c r="F345" s="72">
        <v>44</v>
      </c>
      <c r="G345" s="67"/>
      <c r="H345" s="67"/>
      <c r="I345" s="67"/>
      <c r="J345" s="67"/>
      <c r="K345" s="67"/>
      <c r="L345" s="67"/>
      <c r="M345" s="67"/>
      <c r="N345" s="67"/>
      <c r="O345" s="66" t="s">
        <v>3224</v>
      </c>
      <c r="T345" s="64">
        <v>0</v>
      </c>
      <c r="AC345" s="64">
        <v>1</v>
      </c>
    </row>
    <row r="346" spans="1:29" ht="30" customHeight="1">
      <c r="A346" s="66" t="s">
        <v>3129</v>
      </c>
      <c r="B346" s="66" t="s">
        <v>3675</v>
      </c>
      <c r="C346" s="66" t="s">
        <v>3676</v>
      </c>
      <c r="D346" s="66" t="s">
        <v>3677</v>
      </c>
      <c r="E346" s="66" t="s">
        <v>53</v>
      </c>
      <c r="F346" s="72">
        <v>15</v>
      </c>
      <c r="G346" s="67"/>
      <c r="H346" s="67"/>
      <c r="I346" s="67"/>
      <c r="J346" s="67"/>
      <c r="K346" s="67"/>
      <c r="L346" s="67"/>
      <c r="M346" s="67"/>
      <c r="N346" s="67"/>
      <c r="O346" s="66" t="s">
        <v>3675</v>
      </c>
      <c r="T346" s="64">
        <v>0</v>
      </c>
      <c r="AC346" s="64">
        <v>1</v>
      </c>
    </row>
    <row r="347" spans="1:29" ht="30" customHeight="1">
      <c r="A347" s="66" t="s">
        <v>3129</v>
      </c>
      <c r="B347" s="66" t="s">
        <v>3678</v>
      </c>
      <c r="C347" s="66" t="s">
        <v>3676</v>
      </c>
      <c r="D347" s="66" t="s">
        <v>3235</v>
      </c>
      <c r="E347" s="66" t="s">
        <v>53</v>
      </c>
      <c r="F347" s="72">
        <v>3</v>
      </c>
      <c r="G347" s="67"/>
      <c r="H347" s="67"/>
      <c r="I347" s="67"/>
      <c r="J347" s="67"/>
      <c r="K347" s="67"/>
      <c r="L347" s="67"/>
      <c r="M347" s="67"/>
      <c r="N347" s="67"/>
      <c r="O347" s="66" t="s">
        <v>3678</v>
      </c>
      <c r="T347" s="64">
        <v>0</v>
      </c>
      <c r="AC347" s="64">
        <v>1</v>
      </c>
    </row>
    <row r="348" spans="1:29" ht="30" customHeight="1">
      <c r="A348" s="66" t="s">
        <v>3129</v>
      </c>
      <c r="B348" s="66" t="s">
        <v>3679</v>
      </c>
      <c r="C348" s="66" t="s">
        <v>3676</v>
      </c>
      <c r="D348" s="66" t="s">
        <v>3237</v>
      </c>
      <c r="E348" s="66" t="s">
        <v>53</v>
      </c>
      <c r="F348" s="72">
        <v>126</v>
      </c>
      <c r="G348" s="67"/>
      <c r="H348" s="67"/>
      <c r="I348" s="67"/>
      <c r="J348" s="67"/>
      <c r="K348" s="67"/>
      <c r="L348" s="67"/>
      <c r="M348" s="67"/>
      <c r="N348" s="67"/>
      <c r="O348" s="66" t="s">
        <v>3679</v>
      </c>
      <c r="T348" s="64">
        <v>0</v>
      </c>
      <c r="AC348" s="64">
        <v>1</v>
      </c>
    </row>
    <row r="349" spans="1:29" ht="30" customHeight="1">
      <c r="A349" s="66" t="s">
        <v>3129</v>
      </c>
      <c r="B349" s="66" t="s">
        <v>3680</v>
      </c>
      <c r="C349" s="66" t="s">
        <v>3228</v>
      </c>
      <c r="D349" s="66" t="s">
        <v>3674</v>
      </c>
      <c r="E349" s="66" t="s">
        <v>53</v>
      </c>
      <c r="F349" s="72">
        <v>79</v>
      </c>
      <c r="G349" s="67"/>
      <c r="H349" s="67"/>
      <c r="I349" s="67"/>
      <c r="J349" s="67"/>
      <c r="K349" s="67"/>
      <c r="L349" s="67"/>
      <c r="M349" s="67"/>
      <c r="N349" s="67"/>
      <c r="O349" s="66" t="s">
        <v>3680</v>
      </c>
      <c r="T349" s="64">
        <v>0</v>
      </c>
      <c r="AC349" s="64">
        <v>1</v>
      </c>
    </row>
    <row r="350" spans="1:29" ht="30" customHeight="1">
      <c r="A350" s="66" t="s">
        <v>3129</v>
      </c>
      <c r="B350" s="66" t="s">
        <v>3227</v>
      </c>
      <c r="C350" s="66" t="s">
        <v>3228</v>
      </c>
      <c r="D350" s="66" t="s">
        <v>3226</v>
      </c>
      <c r="E350" s="66" t="s">
        <v>53</v>
      </c>
      <c r="F350" s="72">
        <v>159</v>
      </c>
      <c r="G350" s="67"/>
      <c r="H350" s="67"/>
      <c r="I350" s="67"/>
      <c r="J350" s="67"/>
      <c r="K350" s="67"/>
      <c r="L350" s="67"/>
      <c r="M350" s="67"/>
      <c r="N350" s="67"/>
      <c r="O350" s="66" t="s">
        <v>3227</v>
      </c>
      <c r="T350" s="64">
        <v>0</v>
      </c>
      <c r="AC350" s="64">
        <v>1</v>
      </c>
    </row>
    <row r="351" spans="1:29" ht="30" customHeight="1">
      <c r="A351" s="66" t="s">
        <v>3129</v>
      </c>
      <c r="B351" s="66" t="s">
        <v>3229</v>
      </c>
      <c r="C351" s="66" t="s">
        <v>3228</v>
      </c>
      <c r="D351" s="66" t="s">
        <v>3230</v>
      </c>
      <c r="E351" s="66" t="s">
        <v>53</v>
      </c>
      <c r="F351" s="72">
        <v>17</v>
      </c>
      <c r="G351" s="67"/>
      <c r="H351" s="67"/>
      <c r="I351" s="67"/>
      <c r="J351" s="67"/>
      <c r="K351" s="67"/>
      <c r="L351" s="67"/>
      <c r="M351" s="67"/>
      <c r="N351" s="67"/>
      <c r="O351" s="66" t="s">
        <v>3229</v>
      </c>
      <c r="T351" s="64">
        <v>0</v>
      </c>
      <c r="AC351" s="64">
        <v>1</v>
      </c>
    </row>
    <row r="352" spans="1:29" ht="30" customHeight="1">
      <c r="A352" s="66" t="s">
        <v>3129</v>
      </c>
      <c r="B352" s="66" t="s">
        <v>3240</v>
      </c>
      <c r="C352" s="66" t="s">
        <v>3241</v>
      </c>
      <c r="D352" s="66" t="s">
        <v>3242</v>
      </c>
      <c r="E352" s="66" t="s">
        <v>53</v>
      </c>
      <c r="F352" s="72">
        <v>20</v>
      </c>
      <c r="G352" s="67"/>
      <c r="H352" s="67"/>
      <c r="I352" s="67"/>
      <c r="J352" s="67"/>
      <c r="K352" s="67"/>
      <c r="L352" s="67"/>
      <c r="M352" s="67"/>
      <c r="N352" s="67"/>
      <c r="O352" s="66" t="s">
        <v>3240</v>
      </c>
      <c r="T352" s="64">
        <v>0</v>
      </c>
      <c r="AC352" s="64">
        <v>1</v>
      </c>
    </row>
    <row r="353" spans="1:29" ht="30" customHeight="1">
      <c r="A353" s="66" t="s">
        <v>3129</v>
      </c>
      <c r="B353" s="66" t="s">
        <v>3681</v>
      </c>
      <c r="C353" s="66" t="s">
        <v>3241</v>
      </c>
      <c r="D353" s="66" t="s">
        <v>3682</v>
      </c>
      <c r="E353" s="66" t="s">
        <v>53</v>
      </c>
      <c r="F353" s="72">
        <v>14</v>
      </c>
      <c r="G353" s="67"/>
      <c r="H353" s="67"/>
      <c r="I353" s="67"/>
      <c r="J353" s="67"/>
      <c r="K353" s="67"/>
      <c r="L353" s="67"/>
      <c r="M353" s="67"/>
      <c r="N353" s="67"/>
      <c r="O353" s="66" t="s">
        <v>3681</v>
      </c>
      <c r="T353" s="64">
        <v>0</v>
      </c>
      <c r="AC353" s="64">
        <v>1</v>
      </c>
    </row>
    <row r="354" spans="1:29" ht="30" customHeight="1">
      <c r="A354" s="66" t="s">
        <v>3129</v>
      </c>
      <c r="B354" s="66" t="s">
        <v>3243</v>
      </c>
      <c r="C354" s="66" t="s">
        <v>3241</v>
      </c>
      <c r="D354" s="66" t="s">
        <v>3244</v>
      </c>
      <c r="E354" s="66" t="s">
        <v>53</v>
      </c>
      <c r="F354" s="72">
        <v>27</v>
      </c>
      <c r="G354" s="67"/>
      <c r="H354" s="67"/>
      <c r="I354" s="67"/>
      <c r="J354" s="67"/>
      <c r="K354" s="67"/>
      <c r="L354" s="67"/>
      <c r="M354" s="67"/>
      <c r="N354" s="67"/>
      <c r="O354" s="66" t="s">
        <v>3243</v>
      </c>
      <c r="T354" s="64">
        <v>0</v>
      </c>
      <c r="AC354" s="64">
        <v>1</v>
      </c>
    </row>
    <row r="355" spans="1:29" ht="30" customHeight="1">
      <c r="A355" s="66" t="s">
        <v>3129</v>
      </c>
      <c r="B355" s="66" t="s">
        <v>3247</v>
      </c>
      <c r="C355" s="66" t="s">
        <v>3248</v>
      </c>
      <c r="D355" s="66" t="s">
        <v>3249</v>
      </c>
      <c r="E355" s="66" t="s">
        <v>59</v>
      </c>
      <c r="F355" s="72">
        <v>2</v>
      </c>
      <c r="G355" s="67"/>
      <c r="H355" s="67"/>
      <c r="I355" s="67"/>
      <c r="J355" s="67"/>
      <c r="K355" s="67"/>
      <c r="L355" s="67"/>
      <c r="M355" s="67"/>
      <c r="N355" s="67"/>
      <c r="O355" s="66" t="s">
        <v>47</v>
      </c>
      <c r="T355" s="64">
        <v>0</v>
      </c>
      <c r="AC355" s="64">
        <v>1</v>
      </c>
    </row>
    <row r="356" spans="1:29" ht="30" customHeight="1">
      <c r="A356" s="66" t="s">
        <v>3129</v>
      </c>
      <c r="B356" s="66" t="s">
        <v>3250</v>
      </c>
      <c r="C356" s="66" t="s">
        <v>3248</v>
      </c>
      <c r="D356" s="66" t="s">
        <v>3251</v>
      </c>
      <c r="E356" s="66" t="s">
        <v>59</v>
      </c>
      <c r="F356" s="72">
        <v>4</v>
      </c>
      <c r="G356" s="67"/>
      <c r="H356" s="67"/>
      <c r="I356" s="67"/>
      <c r="J356" s="67"/>
      <c r="K356" s="67"/>
      <c r="L356" s="67"/>
      <c r="M356" s="67"/>
      <c r="N356" s="67"/>
      <c r="O356" s="66" t="s">
        <v>47</v>
      </c>
      <c r="T356" s="64">
        <v>0</v>
      </c>
      <c r="AC356" s="64">
        <v>1</v>
      </c>
    </row>
    <row r="357" spans="1:29" ht="30" customHeight="1">
      <c r="A357" s="66" t="s">
        <v>3129</v>
      </c>
      <c r="B357" s="66" t="s">
        <v>3252</v>
      </c>
      <c r="C357" s="66" t="s">
        <v>3248</v>
      </c>
      <c r="D357" s="66" t="s">
        <v>3253</v>
      </c>
      <c r="E357" s="66" t="s">
        <v>59</v>
      </c>
      <c r="F357" s="72">
        <v>8</v>
      </c>
      <c r="G357" s="67"/>
      <c r="H357" s="67"/>
      <c r="I357" s="67"/>
      <c r="J357" s="67"/>
      <c r="K357" s="67"/>
      <c r="L357" s="67"/>
      <c r="M357" s="67"/>
      <c r="N357" s="67"/>
      <c r="O357" s="66" t="s">
        <v>47</v>
      </c>
      <c r="T357" s="64">
        <v>0</v>
      </c>
      <c r="AC357" s="64">
        <v>1</v>
      </c>
    </row>
    <row r="358" spans="1:29" ht="30" customHeight="1">
      <c r="A358" s="66" t="s">
        <v>3129</v>
      </c>
      <c r="B358" s="66" t="s">
        <v>3683</v>
      </c>
      <c r="C358" s="66" t="s">
        <v>3248</v>
      </c>
      <c r="D358" s="66" t="s">
        <v>3684</v>
      </c>
      <c r="E358" s="66" t="s">
        <v>59</v>
      </c>
      <c r="F358" s="72">
        <v>7</v>
      </c>
      <c r="G358" s="67"/>
      <c r="H358" s="67"/>
      <c r="I358" s="67"/>
      <c r="J358" s="67"/>
      <c r="K358" s="67"/>
      <c r="L358" s="67"/>
      <c r="M358" s="67"/>
      <c r="N358" s="67"/>
      <c r="O358" s="66" t="s">
        <v>47</v>
      </c>
      <c r="T358" s="64">
        <v>0</v>
      </c>
      <c r="AC358" s="64">
        <v>1</v>
      </c>
    </row>
    <row r="359" spans="1:29" ht="30" customHeight="1">
      <c r="A359" s="66" t="s">
        <v>3129</v>
      </c>
      <c r="B359" s="66" t="s">
        <v>3254</v>
      </c>
      <c r="C359" s="66" t="s">
        <v>3248</v>
      </c>
      <c r="D359" s="66" t="s">
        <v>3255</v>
      </c>
      <c r="E359" s="66" t="s">
        <v>59</v>
      </c>
      <c r="F359" s="72">
        <v>9</v>
      </c>
      <c r="G359" s="67"/>
      <c r="H359" s="67"/>
      <c r="I359" s="67"/>
      <c r="J359" s="67"/>
      <c r="K359" s="67"/>
      <c r="L359" s="67"/>
      <c r="M359" s="67"/>
      <c r="N359" s="67"/>
      <c r="O359" s="66" t="s">
        <v>47</v>
      </c>
      <c r="T359" s="64">
        <v>0</v>
      </c>
      <c r="AC359" s="64">
        <v>1</v>
      </c>
    </row>
    <row r="360" spans="1:29" ht="30" customHeight="1">
      <c r="A360" s="66" t="s">
        <v>3129</v>
      </c>
      <c r="B360" s="66" t="s">
        <v>3685</v>
      </c>
      <c r="C360" s="66" t="s">
        <v>3248</v>
      </c>
      <c r="D360" s="66" t="s">
        <v>3686</v>
      </c>
      <c r="E360" s="66" t="s">
        <v>59</v>
      </c>
      <c r="F360" s="72">
        <v>1</v>
      </c>
      <c r="G360" s="67"/>
      <c r="H360" s="67"/>
      <c r="I360" s="67"/>
      <c r="J360" s="67"/>
      <c r="K360" s="67"/>
      <c r="L360" s="67"/>
      <c r="M360" s="67"/>
      <c r="N360" s="67"/>
      <c r="O360" s="66" t="s">
        <v>47</v>
      </c>
      <c r="T360" s="64">
        <v>0</v>
      </c>
      <c r="AC360" s="64">
        <v>1</v>
      </c>
    </row>
    <row r="361" spans="1:29" ht="30" customHeight="1">
      <c r="A361" s="66" t="s">
        <v>3129</v>
      </c>
      <c r="B361" s="66" t="s">
        <v>3687</v>
      </c>
      <c r="C361" s="66" t="s">
        <v>3248</v>
      </c>
      <c r="D361" s="66" t="s">
        <v>3688</v>
      </c>
      <c r="E361" s="66" t="s">
        <v>59</v>
      </c>
      <c r="F361" s="72">
        <v>1</v>
      </c>
      <c r="G361" s="67"/>
      <c r="H361" s="67"/>
      <c r="I361" s="67"/>
      <c r="J361" s="67"/>
      <c r="K361" s="67"/>
      <c r="L361" s="67"/>
      <c r="M361" s="67"/>
      <c r="N361" s="67"/>
      <c r="O361" s="66" t="s">
        <v>47</v>
      </c>
      <c r="T361" s="64">
        <v>0</v>
      </c>
      <c r="AC361" s="64">
        <v>1</v>
      </c>
    </row>
    <row r="362" spans="1:29" ht="30" customHeight="1">
      <c r="A362" s="66" t="s">
        <v>3129</v>
      </c>
      <c r="B362" s="66" t="s">
        <v>3689</v>
      </c>
      <c r="C362" s="66" t="s">
        <v>3295</v>
      </c>
      <c r="D362" s="66" t="s">
        <v>3690</v>
      </c>
      <c r="E362" s="66" t="s">
        <v>59</v>
      </c>
      <c r="F362" s="72">
        <v>100</v>
      </c>
      <c r="G362" s="67"/>
      <c r="H362" s="67"/>
      <c r="I362" s="67"/>
      <c r="J362" s="67"/>
      <c r="K362" s="67"/>
      <c r="L362" s="67"/>
      <c r="M362" s="67"/>
      <c r="N362" s="67"/>
      <c r="O362" s="66" t="s">
        <v>47</v>
      </c>
      <c r="T362" s="64">
        <v>0</v>
      </c>
      <c r="AC362" s="64">
        <v>1</v>
      </c>
    </row>
    <row r="363" spans="1:29" ht="30" customHeight="1">
      <c r="A363" s="66" t="s">
        <v>3129</v>
      </c>
      <c r="B363" s="66" t="s">
        <v>3294</v>
      </c>
      <c r="C363" s="66" t="s">
        <v>3295</v>
      </c>
      <c r="D363" s="66" t="s">
        <v>3296</v>
      </c>
      <c r="E363" s="66" t="s">
        <v>59</v>
      </c>
      <c r="F363" s="72">
        <v>6</v>
      </c>
      <c r="G363" s="67"/>
      <c r="H363" s="67"/>
      <c r="I363" s="67"/>
      <c r="J363" s="67"/>
      <c r="K363" s="67"/>
      <c r="L363" s="67"/>
      <c r="M363" s="67"/>
      <c r="N363" s="67"/>
      <c r="O363" s="66" t="s">
        <v>47</v>
      </c>
      <c r="T363" s="64">
        <v>0</v>
      </c>
      <c r="AC363" s="64">
        <v>1</v>
      </c>
    </row>
    <row r="364" spans="1:29" ht="30" customHeight="1">
      <c r="A364" s="66" t="s">
        <v>3129</v>
      </c>
      <c r="B364" s="66" t="s">
        <v>3691</v>
      </c>
      <c r="C364" s="66" t="s">
        <v>3295</v>
      </c>
      <c r="D364" s="66" t="s">
        <v>3692</v>
      </c>
      <c r="E364" s="66" t="s">
        <v>59</v>
      </c>
      <c r="F364" s="72">
        <v>1</v>
      </c>
      <c r="G364" s="67"/>
      <c r="H364" s="67"/>
      <c r="I364" s="67"/>
      <c r="J364" s="67"/>
      <c r="K364" s="67"/>
      <c r="L364" s="67"/>
      <c r="M364" s="67"/>
      <c r="N364" s="67"/>
      <c r="O364" s="66" t="s">
        <v>47</v>
      </c>
      <c r="T364" s="64">
        <v>0</v>
      </c>
      <c r="AC364" s="64">
        <v>1</v>
      </c>
    </row>
    <row r="365" spans="1:29" ht="30" customHeight="1">
      <c r="A365" s="66" t="s">
        <v>3129</v>
      </c>
      <c r="B365" s="66" t="s">
        <v>3693</v>
      </c>
      <c r="C365" s="66" t="s">
        <v>3295</v>
      </c>
      <c r="D365" s="66" t="s">
        <v>3694</v>
      </c>
      <c r="E365" s="66" t="s">
        <v>59</v>
      </c>
      <c r="F365" s="72">
        <v>1</v>
      </c>
      <c r="G365" s="67"/>
      <c r="H365" s="67"/>
      <c r="I365" s="67"/>
      <c r="J365" s="67"/>
      <c r="K365" s="67"/>
      <c r="L365" s="67"/>
      <c r="M365" s="67"/>
      <c r="N365" s="67"/>
      <c r="O365" s="66" t="s">
        <v>47</v>
      </c>
      <c r="T365" s="64">
        <v>0</v>
      </c>
      <c r="AC365" s="64">
        <v>1</v>
      </c>
    </row>
    <row r="366" spans="1:29" ht="30" customHeight="1">
      <c r="A366" s="66" t="s">
        <v>3129</v>
      </c>
      <c r="B366" s="66" t="s">
        <v>3297</v>
      </c>
      <c r="C366" s="66" t="s">
        <v>3295</v>
      </c>
      <c r="D366" s="66" t="s">
        <v>3298</v>
      </c>
      <c r="E366" s="66" t="s">
        <v>59</v>
      </c>
      <c r="F366" s="72">
        <v>5</v>
      </c>
      <c r="G366" s="67"/>
      <c r="H366" s="67"/>
      <c r="I366" s="67"/>
      <c r="J366" s="67"/>
      <c r="K366" s="67"/>
      <c r="L366" s="67"/>
      <c r="M366" s="67"/>
      <c r="N366" s="67"/>
      <c r="O366" s="66" t="s">
        <v>47</v>
      </c>
      <c r="T366" s="64">
        <v>0</v>
      </c>
      <c r="AC366" s="64">
        <v>1</v>
      </c>
    </row>
    <row r="367" spans="1:29" ht="30" customHeight="1">
      <c r="A367" s="66" t="s">
        <v>3129</v>
      </c>
      <c r="B367" s="66" t="s">
        <v>3695</v>
      </c>
      <c r="C367" s="66" t="s">
        <v>3295</v>
      </c>
      <c r="D367" s="66" t="s">
        <v>3696</v>
      </c>
      <c r="E367" s="66" t="s">
        <v>59</v>
      </c>
      <c r="F367" s="72">
        <v>2</v>
      </c>
      <c r="G367" s="67"/>
      <c r="H367" s="67"/>
      <c r="I367" s="67"/>
      <c r="J367" s="67"/>
      <c r="K367" s="67"/>
      <c r="L367" s="67"/>
      <c r="M367" s="67"/>
      <c r="N367" s="67"/>
      <c r="O367" s="66" t="s">
        <v>47</v>
      </c>
      <c r="T367" s="64">
        <v>0</v>
      </c>
      <c r="AC367" s="64">
        <v>1</v>
      </c>
    </row>
    <row r="368" spans="1:29" ht="30" customHeight="1">
      <c r="A368" s="66" t="s">
        <v>3129</v>
      </c>
      <c r="B368" s="66" t="s">
        <v>3697</v>
      </c>
      <c r="C368" s="66" t="s">
        <v>3295</v>
      </c>
      <c r="D368" s="66" t="s">
        <v>3698</v>
      </c>
      <c r="E368" s="66" t="s">
        <v>59</v>
      </c>
      <c r="F368" s="72">
        <v>1</v>
      </c>
      <c r="G368" s="67"/>
      <c r="H368" s="67"/>
      <c r="I368" s="67"/>
      <c r="J368" s="67"/>
      <c r="K368" s="67"/>
      <c r="L368" s="67"/>
      <c r="M368" s="67"/>
      <c r="N368" s="67"/>
      <c r="O368" s="66" t="s">
        <v>47</v>
      </c>
      <c r="T368" s="64">
        <v>0</v>
      </c>
      <c r="AC368" s="64">
        <v>1</v>
      </c>
    </row>
    <row r="369" spans="1:29" ht="30" customHeight="1">
      <c r="A369" s="66" t="s">
        <v>3129</v>
      </c>
      <c r="B369" s="66" t="s">
        <v>3699</v>
      </c>
      <c r="C369" s="66" t="s">
        <v>3295</v>
      </c>
      <c r="D369" s="66" t="s">
        <v>3700</v>
      </c>
      <c r="E369" s="66" t="s">
        <v>59</v>
      </c>
      <c r="F369" s="72">
        <v>1</v>
      </c>
      <c r="G369" s="67"/>
      <c r="H369" s="67"/>
      <c r="I369" s="67"/>
      <c r="J369" s="67"/>
      <c r="K369" s="67"/>
      <c r="L369" s="67"/>
      <c r="M369" s="67"/>
      <c r="N369" s="67"/>
      <c r="O369" s="66" t="s">
        <v>47</v>
      </c>
      <c r="T369" s="64">
        <v>0</v>
      </c>
      <c r="AC369" s="64">
        <v>1</v>
      </c>
    </row>
    <row r="370" spans="1:29" ht="30" customHeight="1">
      <c r="A370" s="66" t="s">
        <v>3129</v>
      </c>
      <c r="B370" s="66" t="s">
        <v>3701</v>
      </c>
      <c r="C370" s="66" t="s">
        <v>3295</v>
      </c>
      <c r="D370" s="66" t="s">
        <v>3702</v>
      </c>
      <c r="E370" s="66" t="s">
        <v>59</v>
      </c>
      <c r="F370" s="72">
        <v>22</v>
      </c>
      <c r="G370" s="67"/>
      <c r="H370" s="67"/>
      <c r="I370" s="67"/>
      <c r="J370" s="67"/>
      <c r="K370" s="67"/>
      <c r="L370" s="67"/>
      <c r="M370" s="67"/>
      <c r="N370" s="67"/>
      <c r="O370" s="66" t="s">
        <v>47</v>
      </c>
      <c r="T370" s="64">
        <v>0</v>
      </c>
      <c r="AC370" s="64">
        <v>1</v>
      </c>
    </row>
    <row r="371" spans="1:29" ht="30" customHeight="1">
      <c r="A371" s="66" t="s">
        <v>3129</v>
      </c>
      <c r="B371" s="66" t="s">
        <v>3703</v>
      </c>
      <c r="C371" s="66" t="s">
        <v>3295</v>
      </c>
      <c r="D371" s="66" t="s">
        <v>3704</v>
      </c>
      <c r="E371" s="66" t="s">
        <v>59</v>
      </c>
      <c r="F371" s="72">
        <v>4</v>
      </c>
      <c r="G371" s="67"/>
      <c r="H371" s="67"/>
      <c r="I371" s="67"/>
      <c r="J371" s="67"/>
      <c r="K371" s="67"/>
      <c r="L371" s="67"/>
      <c r="M371" s="67"/>
      <c r="N371" s="67"/>
      <c r="O371" s="66" t="s">
        <v>47</v>
      </c>
      <c r="T371" s="64">
        <v>0</v>
      </c>
      <c r="AC371" s="64">
        <v>1</v>
      </c>
    </row>
    <row r="372" spans="1:29" ht="30" customHeight="1">
      <c r="A372" s="66" t="s">
        <v>3129</v>
      </c>
      <c r="B372" s="66" t="s">
        <v>3705</v>
      </c>
      <c r="C372" s="66" t="s">
        <v>3295</v>
      </c>
      <c r="D372" s="66" t="s">
        <v>3706</v>
      </c>
      <c r="E372" s="66" t="s">
        <v>59</v>
      </c>
      <c r="F372" s="72">
        <v>2</v>
      </c>
      <c r="G372" s="67"/>
      <c r="H372" s="67"/>
      <c r="I372" s="67"/>
      <c r="J372" s="67"/>
      <c r="K372" s="67"/>
      <c r="L372" s="67"/>
      <c r="M372" s="67"/>
      <c r="N372" s="67"/>
      <c r="O372" s="66" t="s">
        <v>47</v>
      </c>
      <c r="T372" s="64">
        <v>0</v>
      </c>
      <c r="AC372" s="64">
        <v>1</v>
      </c>
    </row>
    <row r="373" spans="1:29" ht="30" customHeight="1">
      <c r="A373" s="66" t="s">
        <v>3129</v>
      </c>
      <c r="B373" s="66" t="s">
        <v>3707</v>
      </c>
      <c r="C373" s="66" t="s">
        <v>3295</v>
      </c>
      <c r="D373" s="66" t="s">
        <v>3708</v>
      </c>
      <c r="E373" s="66" t="s">
        <v>59</v>
      </c>
      <c r="F373" s="72">
        <v>1</v>
      </c>
      <c r="G373" s="67"/>
      <c r="H373" s="67"/>
      <c r="I373" s="67"/>
      <c r="J373" s="67"/>
      <c r="K373" s="67"/>
      <c r="L373" s="67"/>
      <c r="M373" s="67"/>
      <c r="N373" s="67"/>
      <c r="O373" s="66" t="s">
        <v>47</v>
      </c>
      <c r="T373" s="64">
        <v>0</v>
      </c>
      <c r="AC373" s="64">
        <v>1</v>
      </c>
    </row>
    <row r="374" spans="1:29" ht="30" customHeight="1">
      <c r="A374" s="66" t="s">
        <v>3129</v>
      </c>
      <c r="B374" s="66" t="s">
        <v>3709</v>
      </c>
      <c r="C374" s="66" t="s">
        <v>3295</v>
      </c>
      <c r="D374" s="66" t="s">
        <v>3710</v>
      </c>
      <c r="E374" s="66" t="s">
        <v>59</v>
      </c>
      <c r="F374" s="72">
        <v>22</v>
      </c>
      <c r="G374" s="67"/>
      <c r="H374" s="67"/>
      <c r="I374" s="67"/>
      <c r="J374" s="67"/>
      <c r="K374" s="67"/>
      <c r="L374" s="67"/>
      <c r="M374" s="67"/>
      <c r="N374" s="67"/>
      <c r="O374" s="66" t="s">
        <v>47</v>
      </c>
      <c r="T374" s="64">
        <v>0</v>
      </c>
      <c r="AC374" s="64">
        <v>1</v>
      </c>
    </row>
    <row r="375" spans="1:29" ht="30" customHeight="1">
      <c r="A375" s="66" t="s">
        <v>3129</v>
      </c>
      <c r="B375" s="66" t="s">
        <v>3711</v>
      </c>
      <c r="C375" s="66" t="s">
        <v>3295</v>
      </c>
      <c r="D375" s="66" t="s">
        <v>3712</v>
      </c>
      <c r="E375" s="66" t="s">
        <v>59</v>
      </c>
      <c r="F375" s="72">
        <v>4</v>
      </c>
      <c r="G375" s="67"/>
      <c r="H375" s="67"/>
      <c r="I375" s="67"/>
      <c r="J375" s="67"/>
      <c r="K375" s="67"/>
      <c r="L375" s="67"/>
      <c r="M375" s="67"/>
      <c r="N375" s="67"/>
      <c r="O375" s="66" t="s">
        <v>47</v>
      </c>
      <c r="T375" s="64">
        <v>0</v>
      </c>
      <c r="AC375" s="64">
        <v>1</v>
      </c>
    </row>
    <row r="376" spans="1:29" ht="30" customHeight="1">
      <c r="A376" s="66" t="s">
        <v>3129</v>
      </c>
      <c r="B376" s="66" t="s">
        <v>3713</v>
      </c>
      <c r="C376" s="66" t="s">
        <v>3295</v>
      </c>
      <c r="D376" s="66" t="s">
        <v>3714</v>
      </c>
      <c r="E376" s="66" t="s">
        <v>59</v>
      </c>
      <c r="F376" s="72">
        <v>30</v>
      </c>
      <c r="G376" s="67"/>
      <c r="H376" s="67"/>
      <c r="I376" s="67"/>
      <c r="J376" s="67"/>
      <c r="K376" s="67"/>
      <c r="L376" s="67"/>
      <c r="M376" s="67"/>
      <c r="N376" s="67"/>
      <c r="O376" s="66" t="s">
        <v>47</v>
      </c>
      <c r="T376" s="64">
        <v>0</v>
      </c>
      <c r="AC376" s="64">
        <v>1</v>
      </c>
    </row>
    <row r="377" spans="1:29" ht="30" customHeight="1">
      <c r="A377" s="66" t="s">
        <v>3129</v>
      </c>
      <c r="B377" s="66" t="s">
        <v>3715</v>
      </c>
      <c r="C377" s="66" t="s">
        <v>3295</v>
      </c>
      <c r="D377" s="66" t="s">
        <v>3716</v>
      </c>
      <c r="E377" s="66" t="s">
        <v>59</v>
      </c>
      <c r="F377" s="72">
        <v>24</v>
      </c>
      <c r="G377" s="67"/>
      <c r="H377" s="67"/>
      <c r="I377" s="67"/>
      <c r="J377" s="67"/>
      <c r="K377" s="67"/>
      <c r="L377" s="67"/>
      <c r="M377" s="67"/>
      <c r="N377" s="67"/>
      <c r="O377" s="66" t="s">
        <v>47</v>
      </c>
      <c r="T377" s="64">
        <v>0</v>
      </c>
      <c r="AC377" s="64">
        <v>1</v>
      </c>
    </row>
    <row r="378" spans="1:29" ht="30" customHeight="1">
      <c r="A378" s="66" t="s">
        <v>3129</v>
      </c>
      <c r="B378" s="66" t="s">
        <v>3717</v>
      </c>
      <c r="C378" s="66" t="s">
        <v>3295</v>
      </c>
      <c r="D378" s="66" t="s">
        <v>3718</v>
      </c>
      <c r="E378" s="66" t="s">
        <v>59</v>
      </c>
      <c r="F378" s="72">
        <v>82</v>
      </c>
      <c r="G378" s="67"/>
      <c r="H378" s="67"/>
      <c r="I378" s="67"/>
      <c r="J378" s="67"/>
      <c r="K378" s="67"/>
      <c r="L378" s="67"/>
      <c r="M378" s="67"/>
      <c r="N378" s="67"/>
      <c r="O378" s="66" t="s">
        <v>47</v>
      </c>
      <c r="T378" s="64">
        <v>0</v>
      </c>
      <c r="AC378" s="64">
        <v>1</v>
      </c>
    </row>
    <row r="379" spans="1:29" ht="30" customHeight="1">
      <c r="A379" s="66" t="s">
        <v>3129</v>
      </c>
      <c r="B379" s="66" t="s">
        <v>3719</v>
      </c>
      <c r="C379" s="66" t="s">
        <v>3295</v>
      </c>
      <c r="D379" s="66" t="s">
        <v>3720</v>
      </c>
      <c r="E379" s="66" t="s">
        <v>59</v>
      </c>
      <c r="F379" s="72">
        <v>44</v>
      </c>
      <c r="G379" s="67"/>
      <c r="H379" s="67"/>
      <c r="I379" s="67"/>
      <c r="J379" s="67"/>
      <c r="K379" s="67"/>
      <c r="L379" s="67"/>
      <c r="M379" s="67"/>
      <c r="N379" s="67"/>
      <c r="O379" s="66" t="s">
        <v>47</v>
      </c>
      <c r="T379" s="64">
        <v>0</v>
      </c>
      <c r="AC379" s="64">
        <v>1</v>
      </c>
    </row>
    <row r="380" spans="1:29" ht="30" customHeight="1">
      <c r="A380" s="66" t="s">
        <v>3129</v>
      </c>
      <c r="B380" s="66" t="s">
        <v>3299</v>
      </c>
      <c r="C380" s="66" t="s">
        <v>3295</v>
      </c>
      <c r="D380" s="66" t="s">
        <v>3300</v>
      </c>
      <c r="E380" s="66" t="s">
        <v>59</v>
      </c>
      <c r="F380" s="72">
        <v>76</v>
      </c>
      <c r="G380" s="67"/>
      <c r="H380" s="67"/>
      <c r="I380" s="67"/>
      <c r="J380" s="67"/>
      <c r="K380" s="67"/>
      <c r="L380" s="67"/>
      <c r="M380" s="67"/>
      <c r="N380" s="67"/>
      <c r="O380" s="66" t="s">
        <v>47</v>
      </c>
      <c r="T380" s="64">
        <v>0</v>
      </c>
      <c r="AC380" s="64">
        <v>1</v>
      </c>
    </row>
    <row r="381" spans="1:29" ht="30" customHeight="1">
      <c r="A381" s="66" t="s">
        <v>3129</v>
      </c>
      <c r="B381" s="66" t="s">
        <v>3721</v>
      </c>
      <c r="C381" s="66" t="s">
        <v>3295</v>
      </c>
      <c r="D381" s="66" t="s">
        <v>3722</v>
      </c>
      <c r="E381" s="66" t="s">
        <v>59</v>
      </c>
      <c r="F381" s="72">
        <v>24</v>
      </c>
      <c r="G381" s="67"/>
      <c r="H381" s="67"/>
      <c r="I381" s="67"/>
      <c r="J381" s="67"/>
      <c r="K381" s="67"/>
      <c r="L381" s="67"/>
      <c r="M381" s="67"/>
      <c r="N381" s="67"/>
      <c r="O381" s="66" t="s">
        <v>47</v>
      </c>
      <c r="T381" s="64">
        <v>0</v>
      </c>
      <c r="AC381" s="64">
        <v>1</v>
      </c>
    </row>
    <row r="382" spans="1:29" ht="30" customHeight="1">
      <c r="A382" s="66" t="s">
        <v>3129</v>
      </c>
      <c r="B382" s="66" t="s">
        <v>3723</v>
      </c>
      <c r="C382" s="66" t="s">
        <v>3295</v>
      </c>
      <c r="D382" s="66" t="s">
        <v>3724</v>
      </c>
      <c r="E382" s="66" t="s">
        <v>59</v>
      </c>
      <c r="F382" s="72">
        <v>34</v>
      </c>
      <c r="G382" s="67"/>
      <c r="H382" s="67"/>
      <c r="I382" s="67"/>
      <c r="J382" s="67"/>
      <c r="K382" s="67"/>
      <c r="L382" s="67"/>
      <c r="M382" s="67"/>
      <c r="N382" s="67"/>
      <c r="O382" s="66" t="s">
        <v>47</v>
      </c>
      <c r="T382" s="64">
        <v>0</v>
      </c>
      <c r="AC382" s="64">
        <v>1</v>
      </c>
    </row>
    <row r="383" spans="1:29" ht="30" customHeight="1">
      <c r="A383" s="66" t="s">
        <v>3129</v>
      </c>
      <c r="B383" s="66" t="s">
        <v>3725</v>
      </c>
      <c r="C383" s="66" t="s">
        <v>3295</v>
      </c>
      <c r="D383" s="66" t="s">
        <v>3726</v>
      </c>
      <c r="E383" s="66" t="s">
        <v>59</v>
      </c>
      <c r="F383" s="72">
        <v>18</v>
      </c>
      <c r="G383" s="67"/>
      <c r="H383" s="67"/>
      <c r="I383" s="67"/>
      <c r="J383" s="67"/>
      <c r="K383" s="67"/>
      <c r="L383" s="67"/>
      <c r="M383" s="67"/>
      <c r="N383" s="67"/>
      <c r="O383" s="66" t="s">
        <v>47</v>
      </c>
      <c r="T383" s="64">
        <v>0</v>
      </c>
      <c r="AC383" s="64">
        <v>1</v>
      </c>
    </row>
    <row r="384" spans="1:29" ht="30" customHeight="1">
      <c r="A384" s="66" t="s">
        <v>3129</v>
      </c>
      <c r="B384" s="66" t="s">
        <v>3727</v>
      </c>
      <c r="C384" s="66" t="s">
        <v>3295</v>
      </c>
      <c r="D384" s="66" t="s">
        <v>3728</v>
      </c>
      <c r="E384" s="66" t="s">
        <v>59</v>
      </c>
      <c r="F384" s="72">
        <v>5</v>
      </c>
      <c r="G384" s="67"/>
      <c r="H384" s="67"/>
      <c r="I384" s="67"/>
      <c r="J384" s="67"/>
      <c r="K384" s="67"/>
      <c r="L384" s="67"/>
      <c r="M384" s="67"/>
      <c r="N384" s="67"/>
      <c r="O384" s="66" t="s">
        <v>47</v>
      </c>
      <c r="T384" s="64">
        <v>0</v>
      </c>
      <c r="AC384" s="64">
        <v>1</v>
      </c>
    </row>
    <row r="385" spans="1:29" ht="30" customHeight="1">
      <c r="A385" s="66" t="s">
        <v>3129</v>
      </c>
      <c r="B385" s="66" t="s">
        <v>3729</v>
      </c>
      <c r="C385" s="66" t="s">
        <v>3295</v>
      </c>
      <c r="D385" s="66" t="s">
        <v>3730</v>
      </c>
      <c r="E385" s="66" t="s">
        <v>59</v>
      </c>
      <c r="F385" s="72">
        <v>6</v>
      </c>
      <c r="G385" s="67"/>
      <c r="H385" s="67"/>
      <c r="I385" s="67"/>
      <c r="J385" s="67"/>
      <c r="K385" s="67"/>
      <c r="L385" s="67"/>
      <c r="M385" s="67"/>
      <c r="N385" s="67"/>
      <c r="O385" s="66" t="s">
        <v>47</v>
      </c>
      <c r="T385" s="64">
        <v>0</v>
      </c>
      <c r="AC385" s="64">
        <v>1</v>
      </c>
    </row>
    <row r="386" spans="1:29" ht="30" customHeight="1">
      <c r="A386" s="66" t="s">
        <v>3129</v>
      </c>
      <c r="B386" s="66" t="s">
        <v>3303</v>
      </c>
      <c r="C386" s="66" t="s">
        <v>3295</v>
      </c>
      <c r="D386" s="66" t="s">
        <v>3304</v>
      </c>
      <c r="E386" s="66" t="s">
        <v>59</v>
      </c>
      <c r="F386" s="72">
        <v>44</v>
      </c>
      <c r="G386" s="67"/>
      <c r="H386" s="67"/>
      <c r="I386" s="67"/>
      <c r="J386" s="67"/>
      <c r="K386" s="67"/>
      <c r="L386" s="67"/>
      <c r="M386" s="67"/>
      <c r="N386" s="67"/>
      <c r="O386" s="66" t="s">
        <v>47</v>
      </c>
      <c r="T386" s="64">
        <v>0</v>
      </c>
      <c r="AC386" s="64">
        <v>1</v>
      </c>
    </row>
    <row r="387" spans="1:29" ht="30" customHeight="1">
      <c r="A387" s="66" t="s">
        <v>3129</v>
      </c>
      <c r="B387" s="66" t="s">
        <v>3731</v>
      </c>
      <c r="C387" s="66" t="s">
        <v>3295</v>
      </c>
      <c r="D387" s="66" t="s">
        <v>3732</v>
      </c>
      <c r="E387" s="66" t="s">
        <v>59</v>
      </c>
      <c r="F387" s="72">
        <v>4</v>
      </c>
      <c r="G387" s="67"/>
      <c r="H387" s="67"/>
      <c r="I387" s="67"/>
      <c r="J387" s="67"/>
      <c r="K387" s="67"/>
      <c r="L387" s="67"/>
      <c r="M387" s="67"/>
      <c r="N387" s="67"/>
      <c r="O387" s="66" t="s">
        <v>47</v>
      </c>
      <c r="T387" s="64">
        <v>0</v>
      </c>
      <c r="AC387" s="64">
        <v>1</v>
      </c>
    </row>
    <row r="388" spans="1:29" ht="30" customHeight="1">
      <c r="A388" s="66" t="s">
        <v>3129</v>
      </c>
      <c r="B388" s="66" t="s">
        <v>3733</v>
      </c>
      <c r="C388" s="66" t="s">
        <v>3295</v>
      </c>
      <c r="D388" s="66" t="s">
        <v>3734</v>
      </c>
      <c r="E388" s="66" t="s">
        <v>59</v>
      </c>
      <c r="F388" s="72">
        <v>8</v>
      </c>
      <c r="G388" s="67"/>
      <c r="H388" s="67"/>
      <c r="I388" s="67"/>
      <c r="J388" s="67"/>
      <c r="K388" s="67"/>
      <c r="L388" s="67"/>
      <c r="M388" s="67"/>
      <c r="N388" s="67"/>
      <c r="O388" s="66" t="s">
        <v>47</v>
      </c>
      <c r="T388" s="64">
        <v>0</v>
      </c>
      <c r="AC388" s="64">
        <v>1</v>
      </c>
    </row>
    <row r="389" spans="1:29" ht="30" customHeight="1">
      <c r="A389" s="66" t="s">
        <v>3129</v>
      </c>
      <c r="B389" s="66" t="s">
        <v>3735</v>
      </c>
      <c r="C389" s="66" t="s">
        <v>3295</v>
      </c>
      <c r="D389" s="66" t="s">
        <v>3736</v>
      </c>
      <c r="E389" s="66" t="s">
        <v>59</v>
      </c>
      <c r="F389" s="72">
        <v>6</v>
      </c>
      <c r="G389" s="67"/>
      <c r="H389" s="67"/>
      <c r="I389" s="67"/>
      <c r="J389" s="67"/>
      <c r="K389" s="67"/>
      <c r="L389" s="67"/>
      <c r="M389" s="67"/>
      <c r="N389" s="67"/>
      <c r="O389" s="66" t="s">
        <v>47</v>
      </c>
      <c r="T389" s="64">
        <v>0</v>
      </c>
      <c r="AC389" s="64">
        <v>1</v>
      </c>
    </row>
    <row r="390" spans="1:29" ht="30" customHeight="1">
      <c r="A390" s="66" t="s">
        <v>3129</v>
      </c>
      <c r="B390" s="66" t="s">
        <v>3737</v>
      </c>
      <c r="C390" s="66" t="s">
        <v>3295</v>
      </c>
      <c r="D390" s="66" t="s">
        <v>3738</v>
      </c>
      <c r="E390" s="66" t="s">
        <v>59</v>
      </c>
      <c r="F390" s="72">
        <v>10</v>
      </c>
      <c r="G390" s="67"/>
      <c r="H390" s="67"/>
      <c r="I390" s="67"/>
      <c r="J390" s="67"/>
      <c r="K390" s="67"/>
      <c r="L390" s="67"/>
      <c r="M390" s="67"/>
      <c r="N390" s="67"/>
      <c r="O390" s="66" t="s">
        <v>47</v>
      </c>
      <c r="T390" s="64">
        <v>0</v>
      </c>
      <c r="AC390" s="64">
        <v>1</v>
      </c>
    </row>
    <row r="391" spans="1:29" ht="30" customHeight="1">
      <c r="A391" s="66" t="s">
        <v>3129</v>
      </c>
      <c r="B391" s="66" t="s">
        <v>3739</v>
      </c>
      <c r="C391" s="66" t="s">
        <v>3295</v>
      </c>
      <c r="D391" s="66" t="s">
        <v>3740</v>
      </c>
      <c r="E391" s="66" t="s">
        <v>59</v>
      </c>
      <c r="F391" s="72">
        <v>7</v>
      </c>
      <c r="G391" s="67"/>
      <c r="H391" s="67"/>
      <c r="I391" s="67"/>
      <c r="J391" s="67"/>
      <c r="K391" s="67"/>
      <c r="L391" s="67"/>
      <c r="M391" s="67"/>
      <c r="N391" s="67"/>
      <c r="O391" s="66" t="s">
        <v>47</v>
      </c>
      <c r="T391" s="64">
        <v>0</v>
      </c>
      <c r="AC391" s="64">
        <v>1</v>
      </c>
    </row>
    <row r="392" spans="1:29" ht="30" customHeight="1">
      <c r="A392" s="66" t="s">
        <v>3129</v>
      </c>
      <c r="B392" s="66" t="s">
        <v>3741</v>
      </c>
      <c r="C392" s="66" t="s">
        <v>3295</v>
      </c>
      <c r="D392" s="66" t="s">
        <v>3742</v>
      </c>
      <c r="E392" s="66" t="s">
        <v>59</v>
      </c>
      <c r="F392" s="72">
        <v>22</v>
      </c>
      <c r="G392" s="67"/>
      <c r="H392" s="67"/>
      <c r="I392" s="67"/>
      <c r="J392" s="67"/>
      <c r="K392" s="67"/>
      <c r="L392" s="67"/>
      <c r="M392" s="67"/>
      <c r="N392" s="67"/>
      <c r="O392" s="66" t="s">
        <v>47</v>
      </c>
      <c r="T392" s="64">
        <v>0</v>
      </c>
      <c r="AC392" s="64">
        <v>1</v>
      </c>
    </row>
    <row r="393" spans="1:29" ht="30" customHeight="1">
      <c r="A393" s="66" t="s">
        <v>3129</v>
      </c>
      <c r="B393" s="66" t="s">
        <v>3743</v>
      </c>
      <c r="C393" s="66" t="s">
        <v>3295</v>
      </c>
      <c r="D393" s="66" t="s">
        <v>3744</v>
      </c>
      <c r="E393" s="66" t="s">
        <v>59</v>
      </c>
      <c r="F393" s="72">
        <v>4</v>
      </c>
      <c r="G393" s="67"/>
      <c r="H393" s="67"/>
      <c r="I393" s="67"/>
      <c r="J393" s="67"/>
      <c r="K393" s="67"/>
      <c r="L393" s="67"/>
      <c r="M393" s="67"/>
      <c r="N393" s="67"/>
      <c r="O393" s="66" t="s">
        <v>47</v>
      </c>
      <c r="T393" s="64">
        <v>0</v>
      </c>
      <c r="AC393" s="64">
        <v>1</v>
      </c>
    </row>
    <row r="394" spans="1:29" ht="30" customHeight="1">
      <c r="A394" s="66" t="s">
        <v>3129</v>
      </c>
      <c r="B394" s="66" t="s">
        <v>3745</v>
      </c>
      <c r="C394" s="66" t="s">
        <v>3295</v>
      </c>
      <c r="D394" s="66" t="s">
        <v>3746</v>
      </c>
      <c r="E394" s="66" t="s">
        <v>59</v>
      </c>
      <c r="F394" s="72">
        <v>16</v>
      </c>
      <c r="G394" s="67"/>
      <c r="H394" s="67"/>
      <c r="I394" s="67"/>
      <c r="J394" s="67"/>
      <c r="K394" s="67"/>
      <c r="L394" s="67"/>
      <c r="M394" s="67"/>
      <c r="N394" s="67"/>
      <c r="O394" s="66" t="s">
        <v>47</v>
      </c>
      <c r="T394" s="64">
        <v>0</v>
      </c>
      <c r="AC394" s="64">
        <v>1</v>
      </c>
    </row>
    <row r="395" spans="1:29" ht="30" customHeight="1">
      <c r="A395" s="66" t="s">
        <v>3129</v>
      </c>
      <c r="B395" s="66" t="s">
        <v>3747</v>
      </c>
      <c r="C395" s="66" t="s">
        <v>3295</v>
      </c>
      <c r="D395" s="66" t="s">
        <v>3748</v>
      </c>
      <c r="E395" s="66" t="s">
        <v>59</v>
      </c>
      <c r="F395" s="72">
        <v>4</v>
      </c>
      <c r="G395" s="67"/>
      <c r="H395" s="67"/>
      <c r="I395" s="67"/>
      <c r="J395" s="67"/>
      <c r="K395" s="67"/>
      <c r="L395" s="67"/>
      <c r="M395" s="67"/>
      <c r="N395" s="67"/>
      <c r="O395" s="66" t="s">
        <v>47</v>
      </c>
      <c r="T395" s="64">
        <v>0</v>
      </c>
      <c r="AC395" s="64">
        <v>1</v>
      </c>
    </row>
    <row r="396" spans="1:29" ht="30" customHeight="1">
      <c r="A396" s="66" t="s">
        <v>3129</v>
      </c>
      <c r="B396" s="66" t="s">
        <v>3749</v>
      </c>
      <c r="C396" s="66" t="s">
        <v>3295</v>
      </c>
      <c r="D396" s="66" t="s">
        <v>3750</v>
      </c>
      <c r="E396" s="66" t="s">
        <v>59</v>
      </c>
      <c r="F396" s="72">
        <v>18</v>
      </c>
      <c r="G396" s="67"/>
      <c r="H396" s="67"/>
      <c r="I396" s="67"/>
      <c r="J396" s="67"/>
      <c r="K396" s="67"/>
      <c r="L396" s="67"/>
      <c r="M396" s="67"/>
      <c r="N396" s="67"/>
      <c r="O396" s="66" t="s">
        <v>47</v>
      </c>
      <c r="T396" s="64">
        <v>0</v>
      </c>
      <c r="AC396" s="64">
        <v>1</v>
      </c>
    </row>
    <row r="397" spans="1:29" ht="30" customHeight="1">
      <c r="A397" s="66" t="s">
        <v>3129</v>
      </c>
      <c r="B397" s="66" t="s">
        <v>3751</v>
      </c>
      <c r="C397" s="66" t="s">
        <v>3295</v>
      </c>
      <c r="D397" s="66" t="s">
        <v>3752</v>
      </c>
      <c r="E397" s="66" t="s">
        <v>59</v>
      </c>
      <c r="F397" s="72">
        <v>20</v>
      </c>
      <c r="G397" s="67"/>
      <c r="H397" s="67"/>
      <c r="I397" s="67"/>
      <c r="J397" s="67"/>
      <c r="K397" s="67"/>
      <c r="L397" s="67"/>
      <c r="M397" s="67"/>
      <c r="N397" s="67"/>
      <c r="O397" s="66" t="s">
        <v>47</v>
      </c>
      <c r="T397" s="64">
        <v>0</v>
      </c>
      <c r="AC397" s="64">
        <v>1</v>
      </c>
    </row>
    <row r="398" spans="1:29" ht="30" customHeight="1">
      <c r="A398" s="66" t="s">
        <v>3129</v>
      </c>
      <c r="B398" s="66" t="s">
        <v>3309</v>
      </c>
      <c r="C398" s="66" t="s">
        <v>3295</v>
      </c>
      <c r="D398" s="66" t="s">
        <v>3310</v>
      </c>
      <c r="E398" s="66" t="s">
        <v>59</v>
      </c>
      <c r="F398" s="72">
        <v>28</v>
      </c>
      <c r="G398" s="67"/>
      <c r="H398" s="67"/>
      <c r="I398" s="67"/>
      <c r="J398" s="67"/>
      <c r="K398" s="67"/>
      <c r="L398" s="67"/>
      <c r="M398" s="67"/>
      <c r="N398" s="67"/>
      <c r="O398" s="66" t="s">
        <v>47</v>
      </c>
      <c r="T398" s="64">
        <v>0</v>
      </c>
      <c r="AC398" s="64">
        <v>1</v>
      </c>
    </row>
    <row r="399" spans="1:29" ht="30" customHeight="1">
      <c r="A399" s="66" t="s">
        <v>3129</v>
      </c>
      <c r="B399" s="66" t="s">
        <v>3753</v>
      </c>
      <c r="C399" s="66" t="s">
        <v>3295</v>
      </c>
      <c r="D399" s="66" t="s">
        <v>3754</v>
      </c>
      <c r="E399" s="66" t="s">
        <v>59</v>
      </c>
      <c r="F399" s="72">
        <v>6</v>
      </c>
      <c r="G399" s="67"/>
      <c r="H399" s="67"/>
      <c r="I399" s="67"/>
      <c r="J399" s="67"/>
      <c r="K399" s="67"/>
      <c r="L399" s="67"/>
      <c r="M399" s="67"/>
      <c r="N399" s="67"/>
      <c r="O399" s="66" t="s">
        <v>47</v>
      </c>
      <c r="T399" s="64">
        <v>0</v>
      </c>
      <c r="AC399" s="64">
        <v>1</v>
      </c>
    </row>
    <row r="400" spans="1:29" ht="30" customHeight="1">
      <c r="A400" s="66" t="s">
        <v>3129</v>
      </c>
      <c r="B400" s="66" t="s">
        <v>3755</v>
      </c>
      <c r="C400" s="66" t="s">
        <v>3756</v>
      </c>
      <c r="D400" s="66" t="s">
        <v>3237</v>
      </c>
      <c r="E400" s="66" t="s">
        <v>59</v>
      </c>
      <c r="F400" s="72">
        <v>4</v>
      </c>
      <c r="G400" s="67"/>
      <c r="H400" s="67"/>
      <c r="I400" s="67"/>
      <c r="J400" s="67"/>
      <c r="K400" s="67"/>
      <c r="L400" s="67"/>
      <c r="M400" s="67"/>
      <c r="N400" s="67"/>
      <c r="O400" s="66" t="s">
        <v>3755</v>
      </c>
      <c r="T400" s="64">
        <v>0</v>
      </c>
      <c r="AC400" s="64">
        <v>1</v>
      </c>
    </row>
    <row r="401" spans="1:29" ht="30" customHeight="1">
      <c r="A401" s="66" t="s">
        <v>3129</v>
      </c>
      <c r="B401" s="66" t="s">
        <v>3757</v>
      </c>
      <c r="C401" s="66" t="s">
        <v>3756</v>
      </c>
      <c r="D401" s="66" t="s">
        <v>3674</v>
      </c>
      <c r="E401" s="66" t="s">
        <v>59</v>
      </c>
      <c r="F401" s="72">
        <v>16</v>
      </c>
      <c r="G401" s="67"/>
      <c r="H401" s="67"/>
      <c r="I401" s="67"/>
      <c r="J401" s="67"/>
      <c r="K401" s="67"/>
      <c r="L401" s="67"/>
      <c r="M401" s="67"/>
      <c r="N401" s="67"/>
      <c r="O401" s="66" t="s">
        <v>3757</v>
      </c>
      <c r="T401" s="64">
        <v>0</v>
      </c>
      <c r="AC401" s="64">
        <v>1</v>
      </c>
    </row>
    <row r="402" spans="1:29" ht="30" customHeight="1">
      <c r="A402" s="66" t="s">
        <v>3129</v>
      </c>
      <c r="B402" s="66" t="s">
        <v>3313</v>
      </c>
      <c r="C402" s="66" t="s">
        <v>3314</v>
      </c>
      <c r="D402" s="66" t="s">
        <v>3315</v>
      </c>
      <c r="E402" s="66" t="s">
        <v>63</v>
      </c>
      <c r="F402" s="72">
        <v>19</v>
      </c>
      <c r="G402" s="67"/>
      <c r="H402" s="67"/>
      <c r="I402" s="67"/>
      <c r="J402" s="67"/>
      <c r="K402" s="67"/>
      <c r="L402" s="67"/>
      <c r="M402" s="67"/>
      <c r="N402" s="67"/>
      <c r="O402" s="66" t="s">
        <v>3313</v>
      </c>
      <c r="T402" s="64">
        <v>0</v>
      </c>
      <c r="AC402" s="64">
        <v>1</v>
      </c>
    </row>
    <row r="403" spans="1:29" ht="30" customHeight="1">
      <c r="A403" s="66" t="s">
        <v>3129</v>
      </c>
      <c r="B403" s="66" t="s">
        <v>3758</v>
      </c>
      <c r="C403" s="66" t="s">
        <v>3314</v>
      </c>
      <c r="D403" s="66" t="s">
        <v>3666</v>
      </c>
      <c r="E403" s="66" t="s">
        <v>63</v>
      </c>
      <c r="F403" s="72">
        <v>17</v>
      </c>
      <c r="G403" s="67"/>
      <c r="H403" s="67"/>
      <c r="I403" s="67"/>
      <c r="J403" s="67"/>
      <c r="K403" s="67"/>
      <c r="L403" s="67"/>
      <c r="M403" s="67"/>
      <c r="N403" s="67"/>
      <c r="O403" s="66" t="s">
        <v>3758</v>
      </c>
      <c r="T403" s="64">
        <v>0</v>
      </c>
      <c r="AC403" s="64">
        <v>1</v>
      </c>
    </row>
    <row r="404" spans="1:29" ht="30" customHeight="1">
      <c r="A404" s="66" t="s">
        <v>3129</v>
      </c>
      <c r="B404" s="66" t="s">
        <v>3316</v>
      </c>
      <c r="C404" s="66" t="s">
        <v>3314</v>
      </c>
      <c r="D404" s="66" t="s">
        <v>3317</v>
      </c>
      <c r="E404" s="66" t="s">
        <v>63</v>
      </c>
      <c r="F404" s="72">
        <v>19</v>
      </c>
      <c r="G404" s="67"/>
      <c r="H404" s="67"/>
      <c r="I404" s="67"/>
      <c r="J404" s="67"/>
      <c r="K404" s="67"/>
      <c r="L404" s="67"/>
      <c r="M404" s="67"/>
      <c r="N404" s="67"/>
      <c r="O404" s="66" t="s">
        <v>3316</v>
      </c>
      <c r="T404" s="64">
        <v>0</v>
      </c>
      <c r="AC404" s="64">
        <v>1</v>
      </c>
    </row>
    <row r="405" spans="1:29" ht="30" customHeight="1">
      <c r="A405" s="66" t="s">
        <v>3129</v>
      </c>
      <c r="B405" s="66" t="s">
        <v>3759</v>
      </c>
      <c r="C405" s="66" t="s">
        <v>3320</v>
      </c>
      <c r="D405" s="66" t="s">
        <v>3315</v>
      </c>
      <c r="E405" s="66" t="s">
        <v>63</v>
      </c>
      <c r="F405" s="72">
        <v>2</v>
      </c>
      <c r="G405" s="67"/>
      <c r="H405" s="67"/>
      <c r="I405" s="67"/>
      <c r="J405" s="67"/>
      <c r="K405" s="67"/>
      <c r="L405" s="67"/>
      <c r="M405" s="67"/>
      <c r="N405" s="67"/>
      <c r="O405" s="66" t="s">
        <v>3759</v>
      </c>
      <c r="T405" s="64">
        <v>0</v>
      </c>
      <c r="AC405" s="64">
        <v>1</v>
      </c>
    </row>
    <row r="406" spans="1:29" ht="30" customHeight="1">
      <c r="A406" s="66" t="s">
        <v>3129</v>
      </c>
      <c r="B406" s="66" t="s">
        <v>3760</v>
      </c>
      <c r="C406" s="66" t="s">
        <v>3320</v>
      </c>
      <c r="D406" s="66" t="s">
        <v>3666</v>
      </c>
      <c r="E406" s="66" t="s">
        <v>63</v>
      </c>
      <c r="F406" s="72">
        <v>10</v>
      </c>
      <c r="G406" s="67"/>
      <c r="H406" s="67"/>
      <c r="I406" s="67"/>
      <c r="J406" s="67"/>
      <c r="K406" s="67"/>
      <c r="L406" s="67"/>
      <c r="M406" s="67"/>
      <c r="N406" s="67"/>
      <c r="O406" s="66" t="s">
        <v>3760</v>
      </c>
      <c r="T406" s="64">
        <v>0</v>
      </c>
      <c r="AC406" s="64">
        <v>1</v>
      </c>
    </row>
    <row r="407" spans="1:29" ht="30" customHeight="1">
      <c r="A407" s="66" t="s">
        <v>3129</v>
      </c>
      <c r="B407" s="66" t="s">
        <v>3319</v>
      </c>
      <c r="C407" s="66" t="s">
        <v>3320</v>
      </c>
      <c r="D407" s="66" t="s">
        <v>3317</v>
      </c>
      <c r="E407" s="66" t="s">
        <v>63</v>
      </c>
      <c r="F407" s="72">
        <v>1</v>
      </c>
      <c r="G407" s="67"/>
      <c r="H407" s="67"/>
      <c r="I407" s="67"/>
      <c r="J407" s="67"/>
      <c r="K407" s="67"/>
      <c r="L407" s="67"/>
      <c r="M407" s="67"/>
      <c r="N407" s="67"/>
      <c r="O407" s="66" t="s">
        <v>3319</v>
      </c>
      <c r="T407" s="64">
        <v>0</v>
      </c>
      <c r="AC407" s="64">
        <v>1</v>
      </c>
    </row>
    <row r="408" spans="1:29" ht="30" customHeight="1">
      <c r="A408" s="66" t="s">
        <v>3129</v>
      </c>
      <c r="B408" s="66" t="s">
        <v>3329</v>
      </c>
      <c r="C408" s="66" t="s">
        <v>3330</v>
      </c>
      <c r="D408" s="66" t="s">
        <v>3331</v>
      </c>
      <c r="E408" s="66" t="s">
        <v>59</v>
      </c>
      <c r="F408" s="72">
        <v>2</v>
      </c>
      <c r="G408" s="67"/>
      <c r="H408" s="67"/>
      <c r="I408" s="67"/>
      <c r="J408" s="67"/>
      <c r="K408" s="67"/>
      <c r="L408" s="67"/>
      <c r="M408" s="67"/>
      <c r="N408" s="67"/>
      <c r="O408" s="66" t="s">
        <v>3329</v>
      </c>
      <c r="T408" s="64">
        <v>0</v>
      </c>
      <c r="AC408" s="64">
        <v>1</v>
      </c>
    </row>
    <row r="409" spans="1:29" ht="30" customHeight="1">
      <c r="A409" s="66" t="s">
        <v>3129</v>
      </c>
      <c r="B409" s="66" t="s">
        <v>3761</v>
      </c>
      <c r="C409" s="66" t="s">
        <v>3333</v>
      </c>
      <c r="D409" s="66" t="s">
        <v>3762</v>
      </c>
      <c r="E409" s="66" t="s">
        <v>59</v>
      </c>
      <c r="F409" s="72">
        <v>2</v>
      </c>
      <c r="G409" s="67"/>
      <c r="H409" s="67"/>
      <c r="I409" s="67"/>
      <c r="J409" s="67"/>
      <c r="K409" s="67"/>
      <c r="L409" s="67"/>
      <c r="M409" s="67"/>
      <c r="N409" s="67"/>
      <c r="O409" s="66" t="s">
        <v>3761</v>
      </c>
      <c r="T409" s="64">
        <v>0</v>
      </c>
      <c r="AC409" s="64">
        <v>1</v>
      </c>
    </row>
    <row r="410" spans="1:29" ht="30" customHeight="1">
      <c r="A410" s="66" t="s">
        <v>3129</v>
      </c>
      <c r="B410" s="66" t="s">
        <v>3763</v>
      </c>
      <c r="C410" s="66" t="s">
        <v>3764</v>
      </c>
      <c r="D410" s="66" t="s">
        <v>3331</v>
      </c>
      <c r="E410" s="66" t="s">
        <v>59</v>
      </c>
      <c r="F410" s="72">
        <v>2</v>
      </c>
      <c r="G410" s="67"/>
      <c r="H410" s="67"/>
      <c r="I410" s="67"/>
      <c r="J410" s="67"/>
      <c r="K410" s="67"/>
      <c r="L410" s="67"/>
      <c r="M410" s="67"/>
      <c r="N410" s="67"/>
      <c r="O410" s="66" t="s">
        <v>3763</v>
      </c>
      <c r="T410" s="64">
        <v>0</v>
      </c>
      <c r="AC410" s="64">
        <v>1</v>
      </c>
    </row>
    <row r="411" spans="1:29" ht="30" customHeight="1">
      <c r="A411" s="66" t="s">
        <v>3129</v>
      </c>
      <c r="B411" s="66" t="s">
        <v>3765</v>
      </c>
      <c r="C411" s="66" t="s">
        <v>3344</v>
      </c>
      <c r="D411" s="66" t="s">
        <v>3762</v>
      </c>
      <c r="E411" s="66" t="s">
        <v>59</v>
      </c>
      <c r="F411" s="72">
        <v>2</v>
      </c>
      <c r="G411" s="67"/>
      <c r="H411" s="67"/>
      <c r="I411" s="67"/>
      <c r="J411" s="67"/>
      <c r="K411" s="67"/>
      <c r="L411" s="67"/>
      <c r="M411" s="67"/>
      <c r="N411" s="67"/>
      <c r="O411" s="66" t="s">
        <v>3765</v>
      </c>
      <c r="T411" s="64">
        <v>0</v>
      </c>
      <c r="AC411" s="64">
        <v>1</v>
      </c>
    </row>
    <row r="412" spans="1:29" ht="30" customHeight="1">
      <c r="A412" s="66" t="s">
        <v>3129</v>
      </c>
      <c r="B412" s="66" t="s">
        <v>3368</v>
      </c>
      <c r="C412" s="66" t="s">
        <v>3369</v>
      </c>
      <c r="D412" s="66" t="s">
        <v>3370</v>
      </c>
      <c r="E412" s="66" t="s">
        <v>2289</v>
      </c>
      <c r="F412" s="72">
        <v>4</v>
      </c>
      <c r="G412" s="67"/>
      <c r="H412" s="67"/>
      <c r="I412" s="67"/>
      <c r="J412" s="67"/>
      <c r="K412" s="67"/>
      <c r="L412" s="67"/>
      <c r="M412" s="67"/>
      <c r="N412" s="67"/>
      <c r="O412" s="66" t="s">
        <v>3368</v>
      </c>
      <c r="T412" s="64">
        <v>0</v>
      </c>
      <c r="AC412" s="64">
        <v>1</v>
      </c>
    </row>
    <row r="413" spans="1:29" ht="30" customHeight="1">
      <c r="A413" s="66" t="s">
        <v>3129</v>
      </c>
      <c r="B413" s="66" t="s">
        <v>3766</v>
      </c>
      <c r="C413" s="66" t="s">
        <v>3372</v>
      </c>
      <c r="D413" s="66" t="s">
        <v>3315</v>
      </c>
      <c r="E413" s="66" t="s">
        <v>63</v>
      </c>
      <c r="F413" s="72">
        <v>151</v>
      </c>
      <c r="G413" s="67"/>
      <c r="H413" s="67"/>
      <c r="I413" s="67"/>
      <c r="J413" s="67"/>
      <c r="K413" s="67"/>
      <c r="L413" s="67"/>
      <c r="M413" s="67"/>
      <c r="N413" s="67"/>
      <c r="O413" s="66" t="s">
        <v>3766</v>
      </c>
      <c r="T413" s="64">
        <v>0</v>
      </c>
      <c r="AC413" s="64">
        <v>1</v>
      </c>
    </row>
    <row r="414" spans="1:29" ht="30" customHeight="1">
      <c r="A414" s="66" t="s">
        <v>3129</v>
      </c>
      <c r="B414" s="66" t="s">
        <v>3767</v>
      </c>
      <c r="C414" s="66" t="s">
        <v>3372</v>
      </c>
      <c r="D414" s="66" t="s">
        <v>3317</v>
      </c>
      <c r="E414" s="66" t="s">
        <v>63</v>
      </c>
      <c r="F414" s="72">
        <v>48</v>
      </c>
      <c r="G414" s="67"/>
      <c r="H414" s="67"/>
      <c r="I414" s="67"/>
      <c r="J414" s="67"/>
      <c r="K414" s="67"/>
      <c r="L414" s="67"/>
      <c r="M414" s="67"/>
      <c r="N414" s="67"/>
      <c r="O414" s="66" t="s">
        <v>3767</v>
      </c>
      <c r="T414" s="64">
        <v>0</v>
      </c>
      <c r="AC414" s="64">
        <v>1</v>
      </c>
    </row>
    <row r="415" spans="1:29" ht="30" customHeight="1">
      <c r="A415" s="66" t="s">
        <v>3129</v>
      </c>
      <c r="B415" s="66" t="s">
        <v>3371</v>
      </c>
      <c r="C415" s="66" t="s">
        <v>3372</v>
      </c>
      <c r="D415" s="66" t="s">
        <v>3226</v>
      </c>
      <c r="E415" s="66" t="s">
        <v>63</v>
      </c>
      <c r="F415" s="72">
        <v>79</v>
      </c>
      <c r="G415" s="67"/>
      <c r="H415" s="67"/>
      <c r="I415" s="67"/>
      <c r="J415" s="67"/>
      <c r="K415" s="67"/>
      <c r="L415" s="67"/>
      <c r="M415" s="67"/>
      <c r="N415" s="67"/>
      <c r="O415" s="66" t="s">
        <v>3371</v>
      </c>
      <c r="T415" s="64">
        <v>0</v>
      </c>
      <c r="AC415" s="64">
        <v>1</v>
      </c>
    </row>
    <row r="416" spans="1:29" ht="30" customHeight="1">
      <c r="A416" s="66" t="s">
        <v>3129</v>
      </c>
      <c r="B416" s="66" t="s">
        <v>3374</v>
      </c>
      <c r="C416" s="66" t="s">
        <v>3375</v>
      </c>
      <c r="D416" s="66" t="s">
        <v>3315</v>
      </c>
      <c r="E416" s="66" t="s">
        <v>63</v>
      </c>
      <c r="F416" s="72">
        <v>4</v>
      </c>
      <c r="G416" s="67"/>
      <c r="H416" s="67"/>
      <c r="I416" s="67"/>
      <c r="J416" s="67"/>
      <c r="K416" s="67"/>
      <c r="L416" s="67"/>
      <c r="M416" s="67"/>
      <c r="N416" s="67"/>
      <c r="O416" s="66" t="s">
        <v>3374</v>
      </c>
      <c r="T416" s="64">
        <v>0</v>
      </c>
      <c r="AC416" s="64">
        <v>1</v>
      </c>
    </row>
    <row r="417" spans="1:29" ht="30" customHeight="1">
      <c r="A417" s="66" t="s">
        <v>3129</v>
      </c>
      <c r="B417" s="66" t="s">
        <v>3768</v>
      </c>
      <c r="C417" s="66" t="s">
        <v>3375</v>
      </c>
      <c r="D417" s="66" t="s">
        <v>3666</v>
      </c>
      <c r="E417" s="66" t="s">
        <v>63</v>
      </c>
      <c r="F417" s="72">
        <v>2</v>
      </c>
      <c r="G417" s="67"/>
      <c r="H417" s="67"/>
      <c r="I417" s="67"/>
      <c r="J417" s="67"/>
      <c r="K417" s="67"/>
      <c r="L417" s="67"/>
      <c r="M417" s="67"/>
      <c r="N417" s="67"/>
      <c r="O417" s="66" t="s">
        <v>3768</v>
      </c>
      <c r="T417" s="64">
        <v>0</v>
      </c>
      <c r="AC417" s="64">
        <v>1</v>
      </c>
    </row>
    <row r="418" spans="1:29" ht="30" customHeight="1">
      <c r="A418" s="66" t="s">
        <v>3129</v>
      </c>
      <c r="B418" s="66" t="s">
        <v>3376</v>
      </c>
      <c r="C418" s="66" t="s">
        <v>3375</v>
      </c>
      <c r="D418" s="66" t="s">
        <v>3317</v>
      </c>
      <c r="E418" s="66" t="s">
        <v>63</v>
      </c>
      <c r="F418" s="72">
        <v>6</v>
      </c>
      <c r="G418" s="67"/>
      <c r="H418" s="67"/>
      <c r="I418" s="67"/>
      <c r="J418" s="67"/>
      <c r="K418" s="67"/>
      <c r="L418" s="67"/>
      <c r="M418" s="67"/>
      <c r="N418" s="67"/>
      <c r="O418" s="66" t="s">
        <v>3376</v>
      </c>
      <c r="T418" s="64">
        <v>0</v>
      </c>
      <c r="AC418" s="64">
        <v>1</v>
      </c>
    </row>
    <row r="419" spans="1:29" ht="30" customHeight="1">
      <c r="A419" s="66" t="s">
        <v>3129</v>
      </c>
      <c r="B419" s="66" t="s">
        <v>3769</v>
      </c>
      <c r="C419" s="66" t="s">
        <v>3378</v>
      </c>
      <c r="D419" s="66" t="s">
        <v>3770</v>
      </c>
      <c r="E419" s="66" t="s">
        <v>59</v>
      </c>
      <c r="F419" s="72">
        <v>4</v>
      </c>
      <c r="G419" s="67"/>
      <c r="H419" s="67"/>
      <c r="I419" s="67"/>
      <c r="J419" s="67"/>
      <c r="K419" s="67"/>
      <c r="L419" s="67"/>
      <c r="M419" s="67"/>
      <c r="N419" s="67"/>
      <c r="O419" s="66" t="s">
        <v>47</v>
      </c>
      <c r="T419" s="64">
        <v>0</v>
      </c>
      <c r="AC419" s="64">
        <v>1</v>
      </c>
    </row>
    <row r="420" spans="1:29" ht="30" customHeight="1">
      <c r="A420" s="66" t="s">
        <v>3129</v>
      </c>
      <c r="B420" s="66" t="s">
        <v>3771</v>
      </c>
      <c r="C420" s="66" t="s">
        <v>3378</v>
      </c>
      <c r="D420" s="66" t="s">
        <v>3772</v>
      </c>
      <c r="E420" s="66" t="s">
        <v>59</v>
      </c>
      <c r="F420" s="72">
        <v>10</v>
      </c>
      <c r="G420" s="67"/>
      <c r="H420" s="67"/>
      <c r="I420" s="67"/>
      <c r="J420" s="67"/>
      <c r="K420" s="67"/>
      <c r="L420" s="67"/>
      <c r="M420" s="67"/>
      <c r="N420" s="67"/>
      <c r="O420" s="66" t="s">
        <v>47</v>
      </c>
      <c r="T420" s="64">
        <v>0</v>
      </c>
      <c r="AC420" s="64">
        <v>1</v>
      </c>
    </row>
    <row r="421" spans="1:29" ht="30" customHeight="1">
      <c r="A421" s="66" t="s">
        <v>3129</v>
      </c>
      <c r="B421" s="66" t="s">
        <v>3773</v>
      </c>
      <c r="C421" s="66" t="s">
        <v>3378</v>
      </c>
      <c r="D421" s="66" t="s">
        <v>3774</v>
      </c>
      <c r="E421" s="66" t="s">
        <v>59</v>
      </c>
      <c r="F421" s="72">
        <v>4</v>
      </c>
      <c r="G421" s="67"/>
      <c r="H421" s="67"/>
      <c r="I421" s="67"/>
      <c r="J421" s="67"/>
      <c r="K421" s="67"/>
      <c r="L421" s="67"/>
      <c r="M421" s="67"/>
      <c r="N421" s="67"/>
      <c r="O421" s="66" t="s">
        <v>47</v>
      </c>
      <c r="T421" s="64">
        <v>0</v>
      </c>
      <c r="AC421" s="64">
        <v>1</v>
      </c>
    </row>
    <row r="422" spans="1:29" ht="30" customHeight="1">
      <c r="A422" s="66" t="s">
        <v>3129</v>
      </c>
      <c r="B422" s="66" t="s">
        <v>3775</v>
      </c>
      <c r="C422" s="66" t="s">
        <v>3389</v>
      </c>
      <c r="D422" s="66" t="s">
        <v>3666</v>
      </c>
      <c r="E422" s="66" t="s">
        <v>63</v>
      </c>
      <c r="F422" s="72">
        <v>1</v>
      </c>
      <c r="G422" s="67"/>
      <c r="H422" s="67"/>
      <c r="I422" s="67"/>
      <c r="J422" s="67"/>
      <c r="K422" s="67"/>
      <c r="L422" s="67"/>
      <c r="M422" s="67"/>
      <c r="N422" s="67"/>
      <c r="O422" s="66" t="s">
        <v>3775</v>
      </c>
      <c r="T422" s="64">
        <v>0</v>
      </c>
      <c r="AC422" s="64">
        <v>1</v>
      </c>
    </row>
    <row r="423" spans="1:29" ht="30" customHeight="1">
      <c r="A423" s="66" t="s">
        <v>3129</v>
      </c>
      <c r="B423" s="66" t="s">
        <v>3393</v>
      </c>
      <c r="C423" s="66" t="s">
        <v>3389</v>
      </c>
      <c r="D423" s="66" t="s">
        <v>3317</v>
      </c>
      <c r="E423" s="66" t="s">
        <v>63</v>
      </c>
      <c r="F423" s="72">
        <v>1</v>
      </c>
      <c r="G423" s="67"/>
      <c r="H423" s="67"/>
      <c r="I423" s="67"/>
      <c r="J423" s="67"/>
      <c r="K423" s="67"/>
      <c r="L423" s="67"/>
      <c r="M423" s="67"/>
      <c r="N423" s="67"/>
      <c r="O423" s="66" t="s">
        <v>3393</v>
      </c>
      <c r="T423" s="64">
        <v>0</v>
      </c>
      <c r="AC423" s="64">
        <v>1</v>
      </c>
    </row>
    <row r="424" spans="1:29" ht="30" customHeight="1">
      <c r="A424" s="66" t="s">
        <v>3129</v>
      </c>
      <c r="B424" s="66" t="s">
        <v>3394</v>
      </c>
      <c r="C424" s="66" t="s">
        <v>3389</v>
      </c>
      <c r="D424" s="66" t="s">
        <v>3226</v>
      </c>
      <c r="E424" s="66" t="s">
        <v>63</v>
      </c>
      <c r="F424" s="72">
        <v>6</v>
      </c>
      <c r="G424" s="67"/>
      <c r="H424" s="67"/>
      <c r="I424" s="67"/>
      <c r="J424" s="67"/>
      <c r="K424" s="67"/>
      <c r="L424" s="67"/>
      <c r="M424" s="67"/>
      <c r="N424" s="67"/>
      <c r="O424" s="66" t="s">
        <v>3394</v>
      </c>
      <c r="T424" s="64">
        <v>0</v>
      </c>
      <c r="AC424" s="64">
        <v>1</v>
      </c>
    </row>
    <row r="425" spans="1:29" ht="30" customHeight="1">
      <c r="A425" s="66" t="s">
        <v>3129</v>
      </c>
      <c r="B425" s="66" t="s">
        <v>3395</v>
      </c>
      <c r="C425" s="66" t="s">
        <v>3396</v>
      </c>
      <c r="D425" s="66" t="s">
        <v>3315</v>
      </c>
      <c r="E425" s="66" t="s">
        <v>63</v>
      </c>
      <c r="F425" s="72">
        <v>7</v>
      </c>
      <c r="G425" s="67"/>
      <c r="H425" s="67"/>
      <c r="I425" s="67"/>
      <c r="J425" s="67"/>
      <c r="K425" s="67"/>
      <c r="L425" s="67"/>
      <c r="M425" s="67"/>
      <c r="N425" s="67"/>
      <c r="O425" s="66" t="s">
        <v>3395</v>
      </c>
      <c r="T425" s="64">
        <v>0</v>
      </c>
      <c r="AC425" s="64">
        <v>1</v>
      </c>
    </row>
    <row r="426" spans="1:29" ht="30" customHeight="1">
      <c r="A426" s="66" t="s">
        <v>3129</v>
      </c>
      <c r="B426" s="66" t="s">
        <v>3665</v>
      </c>
      <c r="C426" s="66" t="s">
        <v>3396</v>
      </c>
      <c r="D426" s="66" t="s">
        <v>3666</v>
      </c>
      <c r="E426" s="66" t="s">
        <v>63</v>
      </c>
      <c r="F426" s="72">
        <v>1</v>
      </c>
      <c r="G426" s="67"/>
      <c r="H426" s="67"/>
      <c r="I426" s="67"/>
      <c r="J426" s="67"/>
      <c r="K426" s="67"/>
      <c r="L426" s="67"/>
      <c r="M426" s="67"/>
      <c r="N426" s="67"/>
      <c r="O426" s="66" t="s">
        <v>3665</v>
      </c>
      <c r="T426" s="64">
        <v>0</v>
      </c>
      <c r="AC426" s="64">
        <v>1</v>
      </c>
    </row>
    <row r="427" spans="1:29" ht="30" customHeight="1">
      <c r="A427" s="66" t="s">
        <v>3129</v>
      </c>
      <c r="B427" s="66" t="s">
        <v>3397</v>
      </c>
      <c r="C427" s="66" t="s">
        <v>3396</v>
      </c>
      <c r="D427" s="66" t="s">
        <v>3317</v>
      </c>
      <c r="E427" s="66" t="s">
        <v>63</v>
      </c>
      <c r="F427" s="72">
        <v>10</v>
      </c>
      <c r="G427" s="67"/>
      <c r="H427" s="67"/>
      <c r="I427" s="67"/>
      <c r="J427" s="67"/>
      <c r="K427" s="67"/>
      <c r="L427" s="67"/>
      <c r="M427" s="67"/>
      <c r="N427" s="67"/>
      <c r="O427" s="66" t="s">
        <v>3397</v>
      </c>
      <c r="T427" s="64">
        <v>0</v>
      </c>
      <c r="AC427" s="64">
        <v>1</v>
      </c>
    </row>
    <row r="428" spans="1:29" ht="30" customHeight="1">
      <c r="A428" s="66" t="s">
        <v>3129</v>
      </c>
      <c r="B428" s="66" t="s">
        <v>3398</v>
      </c>
      <c r="C428" s="66" t="s">
        <v>3396</v>
      </c>
      <c r="D428" s="66" t="s">
        <v>3226</v>
      </c>
      <c r="E428" s="66" t="s">
        <v>63</v>
      </c>
      <c r="F428" s="72">
        <v>16</v>
      </c>
      <c r="G428" s="67"/>
      <c r="H428" s="67"/>
      <c r="I428" s="67"/>
      <c r="J428" s="67"/>
      <c r="K428" s="67"/>
      <c r="L428" s="67"/>
      <c r="M428" s="67"/>
      <c r="N428" s="67"/>
      <c r="O428" s="66" t="s">
        <v>3398</v>
      </c>
      <c r="T428" s="64">
        <v>0</v>
      </c>
      <c r="AC428" s="64">
        <v>1</v>
      </c>
    </row>
    <row r="429" spans="1:29" ht="30" customHeight="1">
      <c r="A429" s="66" t="s">
        <v>3129</v>
      </c>
      <c r="B429" s="66" t="s">
        <v>3399</v>
      </c>
      <c r="C429" s="66" t="s">
        <v>3396</v>
      </c>
      <c r="D429" s="66" t="s">
        <v>3230</v>
      </c>
      <c r="E429" s="66" t="s">
        <v>63</v>
      </c>
      <c r="F429" s="72">
        <v>4</v>
      </c>
      <c r="G429" s="67"/>
      <c r="H429" s="67"/>
      <c r="I429" s="67"/>
      <c r="J429" s="67"/>
      <c r="K429" s="67"/>
      <c r="L429" s="67"/>
      <c r="M429" s="67"/>
      <c r="N429" s="67"/>
      <c r="O429" s="66" t="s">
        <v>3399</v>
      </c>
      <c r="T429" s="64">
        <v>0</v>
      </c>
      <c r="AC429" s="64">
        <v>1</v>
      </c>
    </row>
    <row r="430" spans="1:29" ht="30" customHeight="1">
      <c r="A430" s="66" t="s">
        <v>3129</v>
      </c>
      <c r="B430" s="66" t="s">
        <v>3400</v>
      </c>
      <c r="C430" s="66" t="s">
        <v>3401</v>
      </c>
      <c r="D430" s="66" t="s">
        <v>3315</v>
      </c>
      <c r="E430" s="66" t="s">
        <v>63</v>
      </c>
      <c r="F430" s="72">
        <v>2</v>
      </c>
      <c r="G430" s="67"/>
      <c r="H430" s="67"/>
      <c r="I430" s="67"/>
      <c r="J430" s="67"/>
      <c r="K430" s="67"/>
      <c r="L430" s="67"/>
      <c r="M430" s="67"/>
      <c r="N430" s="67"/>
      <c r="O430" s="66" t="s">
        <v>3400</v>
      </c>
      <c r="T430" s="64">
        <v>0</v>
      </c>
      <c r="AC430" s="64">
        <v>1</v>
      </c>
    </row>
    <row r="431" spans="1:29" ht="30" customHeight="1">
      <c r="A431" s="66" t="s">
        <v>3129</v>
      </c>
      <c r="B431" s="66" t="s">
        <v>3776</v>
      </c>
      <c r="C431" s="66" t="s">
        <v>3401</v>
      </c>
      <c r="D431" s="66" t="s">
        <v>3666</v>
      </c>
      <c r="E431" s="66" t="s">
        <v>63</v>
      </c>
      <c r="F431" s="72">
        <v>1</v>
      </c>
      <c r="G431" s="67"/>
      <c r="H431" s="67"/>
      <c r="I431" s="67"/>
      <c r="J431" s="67"/>
      <c r="K431" s="67"/>
      <c r="L431" s="67"/>
      <c r="M431" s="67"/>
      <c r="N431" s="67"/>
      <c r="O431" s="66" t="s">
        <v>3776</v>
      </c>
      <c r="T431" s="64">
        <v>0</v>
      </c>
      <c r="AC431" s="64">
        <v>1</v>
      </c>
    </row>
    <row r="432" spans="1:29" ht="30" customHeight="1">
      <c r="A432" s="66" t="s">
        <v>3129</v>
      </c>
      <c r="B432" s="66" t="s">
        <v>3402</v>
      </c>
      <c r="C432" s="66" t="s">
        <v>3401</v>
      </c>
      <c r="D432" s="66" t="s">
        <v>3317</v>
      </c>
      <c r="E432" s="66" t="s">
        <v>63</v>
      </c>
      <c r="F432" s="72">
        <v>2</v>
      </c>
      <c r="G432" s="67"/>
      <c r="H432" s="67"/>
      <c r="I432" s="67"/>
      <c r="J432" s="67"/>
      <c r="K432" s="67"/>
      <c r="L432" s="67"/>
      <c r="M432" s="67"/>
      <c r="N432" s="67"/>
      <c r="O432" s="66" t="s">
        <v>3402</v>
      </c>
      <c r="T432" s="64">
        <v>0</v>
      </c>
      <c r="AC432" s="64">
        <v>1</v>
      </c>
    </row>
    <row r="433" spans="1:29" ht="30" customHeight="1">
      <c r="A433" s="66" t="s">
        <v>3129</v>
      </c>
      <c r="B433" s="66" t="s">
        <v>3777</v>
      </c>
      <c r="C433" s="66" t="s">
        <v>3778</v>
      </c>
      <c r="D433" s="66" t="s">
        <v>3317</v>
      </c>
      <c r="E433" s="66" t="s">
        <v>63</v>
      </c>
      <c r="F433" s="72">
        <v>4</v>
      </c>
      <c r="G433" s="67"/>
      <c r="H433" s="67"/>
      <c r="I433" s="67"/>
      <c r="J433" s="67"/>
      <c r="K433" s="67"/>
      <c r="L433" s="67"/>
      <c r="M433" s="67"/>
      <c r="N433" s="67"/>
      <c r="O433" s="66" t="s">
        <v>3777</v>
      </c>
      <c r="T433" s="64">
        <v>0</v>
      </c>
      <c r="AC433" s="64">
        <v>1</v>
      </c>
    </row>
    <row r="434" spans="1:29" ht="30" customHeight="1">
      <c r="A434" s="66" t="s">
        <v>3129</v>
      </c>
      <c r="B434" s="66" t="s">
        <v>3779</v>
      </c>
      <c r="C434" s="66" t="s">
        <v>3778</v>
      </c>
      <c r="D434" s="66" t="s">
        <v>3226</v>
      </c>
      <c r="E434" s="66" t="s">
        <v>63</v>
      </c>
      <c r="F434" s="72">
        <v>10</v>
      </c>
      <c r="G434" s="67"/>
      <c r="H434" s="67"/>
      <c r="I434" s="67"/>
      <c r="J434" s="67"/>
      <c r="K434" s="67"/>
      <c r="L434" s="67"/>
      <c r="M434" s="67"/>
      <c r="N434" s="67"/>
      <c r="O434" s="66" t="s">
        <v>3779</v>
      </c>
      <c r="T434" s="64">
        <v>0</v>
      </c>
      <c r="AC434" s="64">
        <v>1</v>
      </c>
    </row>
    <row r="435" spans="1:29" ht="30" customHeight="1">
      <c r="A435" s="66" t="s">
        <v>3129</v>
      </c>
      <c r="B435" s="66" t="s">
        <v>3780</v>
      </c>
      <c r="C435" s="66" t="s">
        <v>3778</v>
      </c>
      <c r="D435" s="66" t="s">
        <v>3230</v>
      </c>
      <c r="E435" s="66" t="s">
        <v>63</v>
      </c>
      <c r="F435" s="72">
        <v>4</v>
      </c>
      <c r="G435" s="67"/>
      <c r="H435" s="67"/>
      <c r="I435" s="67"/>
      <c r="J435" s="67"/>
      <c r="K435" s="67"/>
      <c r="L435" s="67"/>
      <c r="M435" s="67"/>
      <c r="N435" s="67"/>
      <c r="O435" s="66" t="s">
        <v>3780</v>
      </c>
      <c r="T435" s="64">
        <v>0</v>
      </c>
      <c r="AC435" s="64">
        <v>1</v>
      </c>
    </row>
    <row r="436" spans="1:29" ht="30" customHeight="1">
      <c r="A436" s="66" t="s">
        <v>3129</v>
      </c>
      <c r="B436" s="66" t="s">
        <v>3781</v>
      </c>
      <c r="C436" s="66" t="s">
        <v>3404</v>
      </c>
      <c r="D436" s="66" t="s">
        <v>3315</v>
      </c>
      <c r="E436" s="66" t="s">
        <v>63</v>
      </c>
      <c r="F436" s="72">
        <v>5</v>
      </c>
      <c r="G436" s="67"/>
      <c r="H436" s="67"/>
      <c r="I436" s="67"/>
      <c r="J436" s="67"/>
      <c r="K436" s="67"/>
      <c r="L436" s="67"/>
      <c r="M436" s="67"/>
      <c r="N436" s="67"/>
      <c r="O436" s="66" t="s">
        <v>3781</v>
      </c>
      <c r="T436" s="64">
        <v>0</v>
      </c>
      <c r="AC436" s="64">
        <v>1</v>
      </c>
    </row>
    <row r="437" spans="1:29" ht="30" customHeight="1">
      <c r="A437" s="66" t="s">
        <v>3129</v>
      </c>
      <c r="B437" s="66" t="s">
        <v>3782</v>
      </c>
      <c r="C437" s="66" t="s">
        <v>3404</v>
      </c>
      <c r="D437" s="66" t="s">
        <v>3317</v>
      </c>
      <c r="E437" s="66" t="s">
        <v>63</v>
      </c>
      <c r="F437" s="72">
        <v>4</v>
      </c>
      <c r="G437" s="67"/>
      <c r="H437" s="67"/>
      <c r="I437" s="67"/>
      <c r="J437" s="67"/>
      <c r="K437" s="67"/>
      <c r="L437" s="67"/>
      <c r="M437" s="67"/>
      <c r="N437" s="67"/>
      <c r="O437" s="66" t="s">
        <v>3782</v>
      </c>
      <c r="T437" s="64">
        <v>0</v>
      </c>
      <c r="AC437" s="64">
        <v>1</v>
      </c>
    </row>
    <row r="438" spans="1:29" ht="30" customHeight="1">
      <c r="A438" s="66" t="s">
        <v>3129</v>
      </c>
      <c r="B438" s="66" t="s">
        <v>3403</v>
      </c>
      <c r="C438" s="66" t="s">
        <v>3404</v>
      </c>
      <c r="D438" s="66" t="s">
        <v>3226</v>
      </c>
      <c r="E438" s="66" t="s">
        <v>63</v>
      </c>
      <c r="F438" s="72">
        <v>6</v>
      </c>
      <c r="G438" s="67"/>
      <c r="H438" s="67"/>
      <c r="I438" s="67"/>
      <c r="J438" s="67"/>
      <c r="K438" s="67"/>
      <c r="L438" s="67"/>
      <c r="M438" s="67"/>
      <c r="N438" s="67"/>
      <c r="O438" s="66" t="s">
        <v>3403</v>
      </c>
      <c r="T438" s="64">
        <v>0</v>
      </c>
      <c r="AC438" s="64">
        <v>1</v>
      </c>
    </row>
    <row r="439" spans="1:29" ht="30" customHeight="1">
      <c r="A439" s="66" t="s">
        <v>3129</v>
      </c>
      <c r="B439" s="66" t="s">
        <v>3783</v>
      </c>
      <c r="C439" s="66" t="s">
        <v>3784</v>
      </c>
      <c r="D439" s="66" t="s">
        <v>3785</v>
      </c>
      <c r="E439" s="66" t="s">
        <v>59</v>
      </c>
      <c r="F439" s="72">
        <v>2</v>
      </c>
      <c r="G439" s="67"/>
      <c r="H439" s="67"/>
      <c r="I439" s="67"/>
      <c r="J439" s="67"/>
      <c r="K439" s="67"/>
      <c r="L439" s="67"/>
      <c r="M439" s="67"/>
      <c r="N439" s="67"/>
      <c r="O439" s="66" t="s">
        <v>47</v>
      </c>
      <c r="T439" s="64">
        <v>0</v>
      </c>
      <c r="AC439" s="64">
        <v>1</v>
      </c>
    </row>
    <row r="440" spans="1:29" ht="30" customHeight="1">
      <c r="A440" s="66" t="s">
        <v>3129</v>
      </c>
      <c r="B440" s="66" t="s">
        <v>3786</v>
      </c>
      <c r="C440" s="66" t="s">
        <v>3784</v>
      </c>
      <c r="D440" s="66" t="s">
        <v>3787</v>
      </c>
      <c r="E440" s="66" t="s">
        <v>59</v>
      </c>
      <c r="F440" s="72">
        <v>22</v>
      </c>
      <c r="G440" s="67"/>
      <c r="H440" s="67"/>
      <c r="I440" s="67"/>
      <c r="J440" s="67"/>
      <c r="K440" s="67"/>
      <c r="L440" s="67"/>
      <c r="M440" s="67"/>
      <c r="N440" s="67"/>
      <c r="O440" s="66" t="s">
        <v>47</v>
      </c>
      <c r="T440" s="64">
        <v>0</v>
      </c>
      <c r="AC440" s="64">
        <v>1</v>
      </c>
    </row>
    <row r="441" spans="1:29" ht="30" customHeight="1">
      <c r="A441" s="66" t="s">
        <v>3129</v>
      </c>
      <c r="B441" s="66" t="s">
        <v>3788</v>
      </c>
      <c r="C441" s="66" t="s">
        <v>3784</v>
      </c>
      <c r="D441" s="66" t="s">
        <v>3789</v>
      </c>
      <c r="E441" s="66" t="s">
        <v>59</v>
      </c>
      <c r="F441" s="72">
        <v>4</v>
      </c>
      <c r="G441" s="67"/>
      <c r="H441" s="67"/>
      <c r="I441" s="67"/>
      <c r="J441" s="67"/>
      <c r="K441" s="67"/>
      <c r="L441" s="67"/>
      <c r="M441" s="67"/>
      <c r="N441" s="67"/>
      <c r="O441" s="66" t="s">
        <v>47</v>
      </c>
      <c r="T441" s="64">
        <v>0</v>
      </c>
      <c r="AC441" s="64">
        <v>1</v>
      </c>
    </row>
    <row r="442" spans="1:29" ht="30" customHeight="1">
      <c r="A442" s="66" t="s">
        <v>3129</v>
      </c>
      <c r="B442" s="66" t="s">
        <v>3790</v>
      </c>
      <c r="C442" s="66" t="s">
        <v>3784</v>
      </c>
      <c r="D442" s="66" t="s">
        <v>3791</v>
      </c>
      <c r="E442" s="66" t="s">
        <v>59</v>
      </c>
      <c r="F442" s="72">
        <v>2</v>
      </c>
      <c r="G442" s="67"/>
      <c r="H442" s="67"/>
      <c r="I442" s="67"/>
      <c r="J442" s="67"/>
      <c r="K442" s="67"/>
      <c r="L442" s="67"/>
      <c r="M442" s="67"/>
      <c r="N442" s="67"/>
      <c r="O442" s="66" t="s">
        <v>47</v>
      </c>
      <c r="T442" s="64">
        <v>0</v>
      </c>
      <c r="AC442" s="64">
        <v>1</v>
      </c>
    </row>
    <row r="443" spans="1:29" ht="30" customHeight="1">
      <c r="A443" s="66" t="s">
        <v>3129</v>
      </c>
      <c r="B443" s="66" t="s">
        <v>3792</v>
      </c>
      <c r="C443" s="66" t="s">
        <v>3784</v>
      </c>
      <c r="D443" s="66" t="s">
        <v>3793</v>
      </c>
      <c r="E443" s="66" t="s">
        <v>59</v>
      </c>
      <c r="F443" s="72">
        <v>22</v>
      </c>
      <c r="G443" s="67"/>
      <c r="H443" s="67"/>
      <c r="I443" s="67"/>
      <c r="J443" s="67"/>
      <c r="K443" s="67"/>
      <c r="L443" s="67"/>
      <c r="M443" s="67"/>
      <c r="N443" s="67"/>
      <c r="O443" s="66" t="s">
        <v>47</v>
      </c>
      <c r="T443" s="64">
        <v>0</v>
      </c>
      <c r="AC443" s="64">
        <v>1</v>
      </c>
    </row>
    <row r="444" spans="1:29" ht="30" customHeight="1">
      <c r="A444" s="66" t="s">
        <v>3129</v>
      </c>
      <c r="B444" s="66" t="s">
        <v>3417</v>
      </c>
      <c r="C444" s="66" t="s">
        <v>3418</v>
      </c>
      <c r="D444" s="66" t="s">
        <v>3419</v>
      </c>
      <c r="E444" s="66" t="s">
        <v>63</v>
      </c>
      <c r="F444" s="72">
        <v>2</v>
      </c>
      <c r="G444" s="67"/>
      <c r="H444" s="67"/>
      <c r="I444" s="67"/>
      <c r="J444" s="67"/>
      <c r="K444" s="67"/>
      <c r="L444" s="67"/>
      <c r="M444" s="67"/>
      <c r="N444" s="67"/>
      <c r="O444" s="66" t="s">
        <v>3417</v>
      </c>
      <c r="T444" s="64">
        <v>0</v>
      </c>
      <c r="AC444" s="64">
        <v>1</v>
      </c>
    </row>
    <row r="445" spans="1:29" ht="30" customHeight="1">
      <c r="A445" s="66" t="s">
        <v>3129</v>
      </c>
      <c r="B445" s="66" t="s">
        <v>3794</v>
      </c>
      <c r="C445" s="66" t="s">
        <v>3795</v>
      </c>
      <c r="D445" s="66" t="s">
        <v>3317</v>
      </c>
      <c r="E445" s="66" t="s">
        <v>59</v>
      </c>
      <c r="F445" s="72">
        <v>1</v>
      </c>
      <c r="G445" s="67"/>
      <c r="H445" s="67"/>
      <c r="I445" s="67"/>
      <c r="J445" s="67"/>
      <c r="K445" s="67"/>
      <c r="L445" s="67"/>
      <c r="M445" s="67"/>
      <c r="N445" s="67"/>
      <c r="O445" s="66" t="s">
        <v>47</v>
      </c>
      <c r="T445" s="64">
        <v>0</v>
      </c>
      <c r="AC445" s="64">
        <v>1</v>
      </c>
    </row>
    <row r="446" spans="1:29" ht="30" customHeight="1">
      <c r="A446" s="67"/>
      <c r="B446" s="67"/>
      <c r="C446" s="67"/>
      <c r="D446" s="67"/>
      <c r="E446" s="67"/>
      <c r="F446" s="72"/>
      <c r="G446" s="67"/>
      <c r="H446" s="67"/>
      <c r="I446" s="67"/>
      <c r="J446" s="67"/>
      <c r="K446" s="67"/>
      <c r="L446" s="67"/>
      <c r="M446" s="67"/>
      <c r="N446" s="67"/>
      <c r="O446" s="67"/>
    </row>
    <row r="447" spans="1:29" ht="30" customHeight="1">
      <c r="A447" s="67"/>
      <c r="B447" s="67"/>
      <c r="C447" s="67"/>
      <c r="D447" s="67"/>
      <c r="E447" s="67"/>
      <c r="F447" s="72"/>
      <c r="G447" s="67"/>
      <c r="H447" s="67"/>
      <c r="I447" s="67"/>
      <c r="J447" s="67"/>
      <c r="K447" s="67"/>
      <c r="L447" s="67"/>
      <c r="M447" s="67"/>
      <c r="N447" s="67"/>
      <c r="O447" s="67"/>
    </row>
    <row r="448" spans="1:29" ht="30" customHeight="1">
      <c r="A448" s="67"/>
      <c r="B448" s="67"/>
      <c r="C448" s="67"/>
      <c r="D448" s="67"/>
      <c r="E448" s="67"/>
      <c r="F448" s="72"/>
      <c r="G448" s="67"/>
      <c r="H448" s="67"/>
      <c r="I448" s="67"/>
      <c r="J448" s="67"/>
      <c r="K448" s="67"/>
      <c r="L448" s="67"/>
      <c r="M448" s="67"/>
      <c r="N448" s="67"/>
      <c r="O448" s="67"/>
    </row>
    <row r="449" spans="1:15" ht="30" customHeight="1">
      <c r="A449" s="67"/>
      <c r="B449" s="67"/>
      <c r="C449" s="67"/>
      <c r="D449" s="67"/>
      <c r="E449" s="67"/>
      <c r="F449" s="72"/>
      <c r="G449" s="67"/>
      <c r="H449" s="67"/>
      <c r="I449" s="67"/>
      <c r="J449" s="67"/>
      <c r="K449" s="67"/>
      <c r="L449" s="67"/>
      <c r="M449" s="67"/>
      <c r="N449" s="67"/>
      <c r="O449" s="67"/>
    </row>
    <row r="450" spans="1:15" ht="30" customHeight="1">
      <c r="A450" s="67"/>
      <c r="B450" s="67"/>
      <c r="C450" s="67"/>
      <c r="D450" s="67"/>
      <c r="E450" s="67"/>
      <c r="F450" s="72"/>
      <c r="G450" s="67"/>
      <c r="H450" s="67"/>
      <c r="I450" s="67"/>
      <c r="J450" s="67"/>
      <c r="K450" s="67"/>
      <c r="L450" s="67"/>
      <c r="M450" s="67"/>
      <c r="N450" s="67"/>
      <c r="O450" s="67"/>
    </row>
    <row r="451" spans="1:15" ht="30" customHeight="1">
      <c r="A451" s="67"/>
      <c r="B451" s="67"/>
      <c r="C451" s="67"/>
      <c r="D451" s="67"/>
      <c r="E451" s="67"/>
      <c r="F451" s="72"/>
      <c r="G451" s="67"/>
      <c r="H451" s="67"/>
      <c r="I451" s="67"/>
      <c r="J451" s="67"/>
      <c r="K451" s="67"/>
      <c r="L451" s="67"/>
      <c r="M451" s="67"/>
      <c r="N451" s="67"/>
      <c r="O451" s="67"/>
    </row>
    <row r="452" spans="1:15" ht="30" customHeight="1">
      <c r="A452" s="67"/>
      <c r="B452" s="67"/>
      <c r="C452" s="67"/>
      <c r="D452" s="67"/>
      <c r="E452" s="67"/>
      <c r="F452" s="72"/>
      <c r="G452" s="67"/>
      <c r="H452" s="67"/>
      <c r="I452" s="67"/>
      <c r="J452" s="67"/>
      <c r="K452" s="67"/>
      <c r="L452" s="67"/>
      <c r="M452" s="67"/>
      <c r="N452" s="67"/>
      <c r="O452" s="67"/>
    </row>
    <row r="453" spans="1:15" ht="30" customHeight="1">
      <c r="A453" s="67"/>
      <c r="B453" s="67"/>
      <c r="C453" s="67"/>
      <c r="D453" s="67"/>
      <c r="E453" s="67"/>
      <c r="F453" s="72"/>
      <c r="G453" s="67"/>
      <c r="H453" s="67"/>
      <c r="I453" s="67"/>
      <c r="J453" s="67"/>
      <c r="K453" s="67"/>
      <c r="L453" s="67"/>
      <c r="M453" s="67"/>
      <c r="N453" s="67"/>
      <c r="O453" s="67"/>
    </row>
    <row r="454" spans="1:15" ht="30" customHeight="1">
      <c r="A454" s="67"/>
      <c r="B454" s="67"/>
      <c r="C454" s="67"/>
      <c r="D454" s="67"/>
      <c r="E454" s="67"/>
      <c r="F454" s="72"/>
      <c r="G454" s="67"/>
      <c r="H454" s="67"/>
      <c r="I454" s="67"/>
      <c r="J454" s="67"/>
      <c r="K454" s="67"/>
      <c r="L454" s="67"/>
      <c r="M454" s="67"/>
      <c r="N454" s="67"/>
      <c r="O454" s="67"/>
    </row>
    <row r="455" spans="1:15" ht="30" customHeight="1">
      <c r="A455" s="67"/>
      <c r="B455" s="67"/>
      <c r="C455" s="67"/>
      <c r="D455" s="67"/>
      <c r="E455" s="67"/>
      <c r="F455" s="72"/>
      <c r="G455" s="67"/>
      <c r="H455" s="67"/>
      <c r="I455" s="67"/>
      <c r="J455" s="67"/>
      <c r="K455" s="67"/>
      <c r="L455" s="67"/>
      <c r="M455" s="67"/>
      <c r="N455" s="67"/>
      <c r="O455" s="67"/>
    </row>
    <row r="456" spans="1:15" ht="30" customHeight="1">
      <c r="A456" s="67"/>
      <c r="B456" s="67"/>
      <c r="C456" s="67"/>
      <c r="D456" s="67"/>
      <c r="E456" s="67"/>
      <c r="F456" s="72"/>
      <c r="G456" s="67"/>
      <c r="H456" s="67"/>
      <c r="I456" s="67"/>
      <c r="J456" s="67"/>
      <c r="K456" s="67"/>
      <c r="L456" s="67"/>
      <c r="M456" s="67"/>
      <c r="N456" s="67"/>
      <c r="O456" s="67"/>
    </row>
    <row r="457" spans="1:15" ht="30" customHeight="1">
      <c r="A457" s="67"/>
      <c r="B457" s="67"/>
      <c r="C457" s="67"/>
      <c r="D457" s="67"/>
      <c r="E457" s="67"/>
      <c r="F457" s="72"/>
      <c r="G457" s="67"/>
      <c r="H457" s="67"/>
      <c r="I457" s="67"/>
      <c r="J457" s="67"/>
      <c r="K457" s="67"/>
      <c r="L457" s="67"/>
      <c r="M457" s="67"/>
      <c r="N457" s="67"/>
      <c r="O457" s="67"/>
    </row>
    <row r="458" spans="1:15" ht="30" customHeight="1">
      <c r="A458" s="67"/>
      <c r="B458" s="67"/>
      <c r="C458" s="67"/>
      <c r="D458" s="67"/>
      <c r="E458" s="67"/>
      <c r="F458" s="72"/>
      <c r="G458" s="67"/>
      <c r="H458" s="67"/>
      <c r="I458" s="67"/>
      <c r="J458" s="67"/>
      <c r="K458" s="67"/>
      <c r="L458" s="67"/>
      <c r="M458" s="67"/>
      <c r="N458" s="67"/>
      <c r="O458" s="67"/>
    </row>
    <row r="459" spans="1:15" ht="30" customHeight="1">
      <c r="A459" s="67"/>
      <c r="B459" s="67"/>
      <c r="C459" s="67"/>
      <c r="D459" s="67"/>
      <c r="E459" s="67"/>
      <c r="F459" s="72"/>
      <c r="G459" s="67"/>
      <c r="H459" s="67"/>
      <c r="I459" s="67"/>
      <c r="J459" s="67"/>
      <c r="K459" s="67"/>
      <c r="L459" s="67"/>
      <c r="M459" s="67"/>
      <c r="N459" s="67"/>
      <c r="O459" s="67"/>
    </row>
    <row r="460" spans="1:15" ht="30" customHeight="1">
      <c r="A460" s="67"/>
      <c r="B460" s="67"/>
      <c r="C460" s="67"/>
      <c r="D460" s="67"/>
      <c r="E460" s="67"/>
      <c r="F460" s="72"/>
      <c r="G460" s="67"/>
      <c r="H460" s="67"/>
      <c r="I460" s="67"/>
      <c r="J460" s="67"/>
      <c r="K460" s="67"/>
      <c r="L460" s="67"/>
      <c r="M460" s="67"/>
      <c r="N460" s="67"/>
      <c r="O460" s="67"/>
    </row>
    <row r="461" spans="1:15" ht="30" customHeight="1">
      <c r="A461" s="67"/>
      <c r="B461" s="67"/>
      <c r="C461" s="67"/>
      <c r="D461" s="67"/>
      <c r="E461" s="67"/>
      <c r="F461" s="72"/>
      <c r="G461" s="67"/>
      <c r="H461" s="67"/>
      <c r="I461" s="67"/>
      <c r="J461" s="67"/>
      <c r="K461" s="67"/>
      <c r="L461" s="67"/>
      <c r="M461" s="67"/>
      <c r="N461" s="67"/>
      <c r="O461" s="67"/>
    </row>
    <row r="462" spans="1:15" ht="30" customHeight="1">
      <c r="A462" s="67"/>
      <c r="B462" s="67"/>
      <c r="C462" s="67"/>
      <c r="D462" s="67"/>
      <c r="E462" s="67"/>
      <c r="F462" s="72"/>
      <c r="G462" s="67"/>
      <c r="H462" s="67"/>
      <c r="I462" s="67"/>
      <c r="J462" s="67"/>
      <c r="K462" s="67"/>
      <c r="L462" s="67"/>
      <c r="M462" s="67"/>
      <c r="N462" s="67"/>
      <c r="O462" s="67"/>
    </row>
    <row r="463" spans="1:15" ht="30" customHeight="1">
      <c r="A463" s="67"/>
      <c r="B463" s="67"/>
      <c r="C463" s="67"/>
      <c r="D463" s="67"/>
      <c r="E463" s="67"/>
      <c r="F463" s="72"/>
      <c r="G463" s="67"/>
      <c r="H463" s="67"/>
      <c r="I463" s="67"/>
      <c r="J463" s="67"/>
      <c r="K463" s="67"/>
      <c r="L463" s="67"/>
      <c r="M463" s="67"/>
      <c r="N463" s="67"/>
      <c r="O463" s="67"/>
    </row>
    <row r="464" spans="1:15" ht="30" customHeight="1">
      <c r="A464" s="67"/>
      <c r="B464" s="67"/>
      <c r="C464" s="67"/>
      <c r="D464" s="67"/>
      <c r="E464" s="67"/>
      <c r="F464" s="72"/>
      <c r="G464" s="67"/>
      <c r="H464" s="67"/>
      <c r="I464" s="67"/>
      <c r="J464" s="67"/>
      <c r="K464" s="67"/>
      <c r="L464" s="67"/>
      <c r="M464" s="67"/>
      <c r="N464" s="67"/>
      <c r="O464" s="67"/>
    </row>
    <row r="465" spans="1:29" ht="30" customHeight="1">
      <c r="A465" s="67"/>
      <c r="B465" s="67"/>
      <c r="C465" s="67"/>
      <c r="D465" s="67"/>
      <c r="E465" s="67"/>
      <c r="F465" s="72"/>
      <c r="G465" s="67"/>
      <c r="H465" s="67"/>
      <c r="I465" s="67"/>
      <c r="J465" s="67"/>
      <c r="K465" s="67"/>
      <c r="L465" s="67"/>
      <c r="M465" s="67"/>
      <c r="N465" s="67"/>
      <c r="O465" s="67"/>
    </row>
    <row r="466" spans="1:29" ht="30" customHeight="1">
      <c r="A466" s="67"/>
      <c r="B466" s="67"/>
      <c r="C466" s="67"/>
      <c r="D466" s="67"/>
      <c r="E466" s="67"/>
      <c r="F466" s="72"/>
      <c r="G466" s="67"/>
      <c r="H466" s="67"/>
      <c r="I466" s="67"/>
      <c r="J466" s="67"/>
      <c r="K466" s="67"/>
      <c r="L466" s="67"/>
      <c r="M466" s="67"/>
      <c r="N466" s="67"/>
      <c r="O466" s="67"/>
    </row>
    <row r="467" spans="1:29" ht="30" customHeight="1">
      <c r="A467" s="67"/>
      <c r="B467" s="67"/>
      <c r="C467" s="67"/>
      <c r="D467" s="67"/>
      <c r="E467" s="67"/>
      <c r="F467" s="72"/>
      <c r="G467" s="67"/>
      <c r="H467" s="67"/>
      <c r="I467" s="67"/>
      <c r="J467" s="67"/>
      <c r="K467" s="67"/>
      <c r="L467" s="67"/>
      <c r="M467" s="67"/>
      <c r="N467" s="67"/>
      <c r="O467" s="67"/>
    </row>
    <row r="468" spans="1:29" ht="30" customHeight="1">
      <c r="A468" s="67"/>
      <c r="B468" s="67"/>
      <c r="C468" s="67"/>
      <c r="D468" s="67"/>
      <c r="E468" s="67"/>
      <c r="F468" s="72"/>
      <c r="G468" s="67"/>
      <c r="H468" s="67"/>
      <c r="I468" s="67"/>
      <c r="J468" s="67"/>
      <c r="K468" s="67"/>
      <c r="L468" s="67"/>
      <c r="M468" s="67"/>
      <c r="N468" s="67"/>
      <c r="O468" s="67"/>
    </row>
    <row r="469" spans="1:29" ht="30" customHeight="1">
      <c r="A469" s="67"/>
      <c r="B469" s="67"/>
      <c r="C469" s="67"/>
      <c r="D469" s="67"/>
      <c r="E469" s="67"/>
      <c r="F469" s="72"/>
      <c r="G469" s="67"/>
      <c r="H469" s="67"/>
      <c r="I469" s="67"/>
      <c r="J469" s="67"/>
      <c r="K469" s="67"/>
      <c r="L469" s="67"/>
      <c r="M469" s="67"/>
      <c r="N469" s="67"/>
      <c r="O469" s="67"/>
    </row>
    <row r="470" spans="1:29" ht="30" customHeight="1">
      <c r="A470" s="67"/>
      <c r="B470" s="67"/>
      <c r="C470" s="67"/>
      <c r="D470" s="67"/>
      <c r="E470" s="67"/>
      <c r="F470" s="72"/>
      <c r="G470" s="67"/>
      <c r="H470" s="67"/>
      <c r="I470" s="67"/>
      <c r="J470" s="67"/>
      <c r="K470" s="67"/>
      <c r="L470" s="67"/>
      <c r="M470" s="67"/>
      <c r="N470" s="67"/>
      <c r="O470" s="67"/>
    </row>
    <row r="471" spans="1:29" ht="30" customHeight="1">
      <c r="A471" s="67"/>
      <c r="B471" s="67"/>
      <c r="C471" s="67" t="s">
        <v>77</v>
      </c>
      <c r="D471" s="67"/>
      <c r="E471" s="67"/>
      <c r="F471" s="72"/>
      <c r="G471" s="67"/>
      <c r="H471" s="67"/>
      <c r="I471" s="67"/>
      <c r="J471" s="67"/>
      <c r="K471" s="67"/>
      <c r="L471" s="67"/>
      <c r="M471" s="67"/>
      <c r="N471" s="67"/>
      <c r="O471" s="67"/>
    </row>
    <row r="472" spans="1:29" ht="30" customHeight="1">
      <c r="A472" s="67"/>
      <c r="B472" s="67"/>
      <c r="C472" s="70" t="s">
        <v>3130</v>
      </c>
      <c r="D472" s="70"/>
      <c r="E472" s="70"/>
      <c r="F472" s="71"/>
      <c r="G472" s="70"/>
      <c r="H472" s="70"/>
      <c r="I472" s="70"/>
      <c r="J472" s="70"/>
      <c r="K472" s="70"/>
      <c r="L472" s="70"/>
      <c r="M472" s="70"/>
      <c r="N472" s="70"/>
      <c r="O472" s="70"/>
    </row>
    <row r="473" spans="1:29" ht="30" customHeight="1">
      <c r="A473" s="66" t="s">
        <v>1178</v>
      </c>
      <c r="B473" s="66" t="s">
        <v>3796</v>
      </c>
      <c r="C473" s="66" t="s">
        <v>3797</v>
      </c>
      <c r="D473" s="66" t="s">
        <v>3233</v>
      </c>
      <c r="E473" s="66" t="s">
        <v>53</v>
      </c>
      <c r="F473" s="72">
        <v>19</v>
      </c>
      <c r="G473" s="67"/>
      <c r="H473" s="67"/>
      <c r="I473" s="67"/>
      <c r="J473" s="67"/>
      <c r="K473" s="67"/>
      <c r="L473" s="67"/>
      <c r="M473" s="67"/>
      <c r="N473" s="67"/>
      <c r="O473" s="66" t="s">
        <v>3796</v>
      </c>
      <c r="T473" s="64">
        <v>0</v>
      </c>
      <c r="AC473" s="64">
        <v>1</v>
      </c>
    </row>
    <row r="474" spans="1:29" ht="30" customHeight="1">
      <c r="A474" s="66" t="s">
        <v>1178</v>
      </c>
      <c r="B474" s="66" t="s">
        <v>3798</v>
      </c>
      <c r="C474" s="66" t="s">
        <v>3797</v>
      </c>
      <c r="D474" s="66" t="s">
        <v>3235</v>
      </c>
      <c r="E474" s="66" t="s">
        <v>53</v>
      </c>
      <c r="F474" s="72">
        <v>5</v>
      </c>
      <c r="G474" s="67"/>
      <c r="H474" s="67"/>
      <c r="I474" s="67"/>
      <c r="J474" s="67"/>
      <c r="K474" s="67"/>
      <c r="L474" s="67"/>
      <c r="M474" s="67"/>
      <c r="N474" s="67"/>
      <c r="O474" s="66" t="s">
        <v>3798</v>
      </c>
      <c r="T474" s="64">
        <v>0</v>
      </c>
      <c r="AC474" s="64">
        <v>1</v>
      </c>
    </row>
    <row r="475" spans="1:29" ht="30" customHeight="1">
      <c r="A475" s="66" t="s">
        <v>1178</v>
      </c>
      <c r="B475" s="66" t="s">
        <v>3799</v>
      </c>
      <c r="C475" s="66" t="s">
        <v>3797</v>
      </c>
      <c r="D475" s="66" t="s">
        <v>3237</v>
      </c>
      <c r="E475" s="66" t="s">
        <v>53</v>
      </c>
      <c r="F475" s="72">
        <v>3</v>
      </c>
      <c r="G475" s="67"/>
      <c r="H475" s="67"/>
      <c r="I475" s="67"/>
      <c r="J475" s="67"/>
      <c r="K475" s="67"/>
      <c r="L475" s="67"/>
      <c r="M475" s="67"/>
      <c r="N475" s="67"/>
      <c r="O475" s="66" t="s">
        <v>3799</v>
      </c>
      <c r="T475" s="64">
        <v>0</v>
      </c>
      <c r="AC475" s="64">
        <v>1</v>
      </c>
    </row>
    <row r="476" spans="1:29" ht="30" customHeight="1">
      <c r="A476" s="66" t="s">
        <v>1178</v>
      </c>
      <c r="B476" s="66" t="s">
        <v>3800</v>
      </c>
      <c r="C476" s="66" t="s">
        <v>3801</v>
      </c>
      <c r="D476" s="66" t="s">
        <v>3802</v>
      </c>
      <c r="E476" s="66" t="s">
        <v>53</v>
      </c>
      <c r="F476" s="72">
        <v>27</v>
      </c>
      <c r="G476" s="67"/>
      <c r="H476" s="67"/>
      <c r="I476" s="67"/>
      <c r="J476" s="67"/>
      <c r="K476" s="67"/>
      <c r="L476" s="67"/>
      <c r="M476" s="67"/>
      <c r="N476" s="67"/>
      <c r="O476" s="66" t="s">
        <v>47</v>
      </c>
      <c r="T476" s="64">
        <v>0</v>
      </c>
      <c r="U476" s="64">
        <v>1</v>
      </c>
      <c r="AC476" s="64">
        <v>1</v>
      </c>
    </row>
    <row r="477" spans="1:29" ht="30" customHeight="1">
      <c r="A477" s="66" t="s">
        <v>1178</v>
      </c>
      <c r="B477" s="66" t="s">
        <v>3803</v>
      </c>
      <c r="C477" s="66" t="s">
        <v>3801</v>
      </c>
      <c r="D477" s="66" t="s">
        <v>3804</v>
      </c>
      <c r="E477" s="66" t="s">
        <v>53</v>
      </c>
      <c r="F477" s="72">
        <v>18</v>
      </c>
      <c r="G477" s="67"/>
      <c r="H477" s="67"/>
      <c r="I477" s="67"/>
      <c r="J477" s="67"/>
      <c r="K477" s="67"/>
      <c r="L477" s="67"/>
      <c r="M477" s="67"/>
      <c r="N477" s="67"/>
      <c r="O477" s="66" t="s">
        <v>47</v>
      </c>
      <c r="T477" s="64">
        <v>0</v>
      </c>
      <c r="U477" s="64">
        <v>1</v>
      </c>
      <c r="AC477" s="64">
        <v>1</v>
      </c>
    </row>
    <row r="478" spans="1:29" ht="30" customHeight="1">
      <c r="A478" s="66" t="s">
        <v>1178</v>
      </c>
      <c r="B478" s="66" t="s">
        <v>3805</v>
      </c>
      <c r="C478" s="66" t="s">
        <v>3801</v>
      </c>
      <c r="D478" s="66" t="s">
        <v>3806</v>
      </c>
      <c r="E478" s="66" t="s">
        <v>53</v>
      </c>
      <c r="F478" s="72">
        <v>11</v>
      </c>
      <c r="G478" s="67"/>
      <c r="H478" s="67"/>
      <c r="I478" s="67"/>
      <c r="J478" s="67"/>
      <c r="K478" s="67"/>
      <c r="L478" s="67"/>
      <c r="M478" s="67"/>
      <c r="N478" s="67"/>
      <c r="O478" s="66" t="s">
        <v>47</v>
      </c>
      <c r="T478" s="64">
        <v>0</v>
      </c>
      <c r="U478" s="64">
        <v>1</v>
      </c>
      <c r="AC478" s="64">
        <v>1</v>
      </c>
    </row>
    <row r="479" spans="1:29" ht="30" customHeight="1">
      <c r="A479" s="66" t="s">
        <v>1178</v>
      </c>
      <c r="B479" s="66" t="s">
        <v>3807</v>
      </c>
      <c r="C479" s="66" t="s">
        <v>3808</v>
      </c>
      <c r="D479" s="66" t="s">
        <v>1904</v>
      </c>
      <c r="E479" s="66" t="s">
        <v>352</v>
      </c>
      <c r="F479" s="72">
        <v>1</v>
      </c>
      <c r="G479" s="67"/>
      <c r="H479" s="67"/>
      <c r="I479" s="67"/>
      <c r="J479" s="67"/>
      <c r="K479" s="67"/>
      <c r="L479" s="67"/>
      <c r="M479" s="67"/>
      <c r="N479" s="67"/>
      <c r="O479" s="66" t="s">
        <v>47</v>
      </c>
      <c r="P479" s="64">
        <v>479</v>
      </c>
      <c r="R479" s="64">
        <v>0</v>
      </c>
      <c r="S479" s="64">
        <v>0</v>
      </c>
      <c r="T479" s="64">
        <v>0.03</v>
      </c>
      <c r="AC479" s="64">
        <v>1</v>
      </c>
    </row>
    <row r="480" spans="1:29" ht="30" customHeight="1">
      <c r="A480" s="66" t="s">
        <v>1178</v>
      </c>
      <c r="B480" s="66" t="s">
        <v>3809</v>
      </c>
      <c r="C480" s="66" t="s">
        <v>3810</v>
      </c>
      <c r="D480" s="66" t="s">
        <v>3811</v>
      </c>
      <c r="E480" s="66" t="s">
        <v>59</v>
      </c>
      <c r="F480" s="72">
        <v>7</v>
      </c>
      <c r="G480" s="67"/>
      <c r="H480" s="67"/>
      <c r="I480" s="67"/>
      <c r="J480" s="67"/>
      <c r="K480" s="67"/>
      <c r="L480" s="67"/>
      <c r="M480" s="67"/>
      <c r="N480" s="67"/>
      <c r="O480" s="66" t="s">
        <v>47</v>
      </c>
      <c r="T480" s="64">
        <v>0</v>
      </c>
      <c r="AC480" s="64">
        <v>1</v>
      </c>
    </row>
    <row r="481" spans="1:29" ht="30" customHeight="1">
      <c r="A481" s="66" t="s">
        <v>1178</v>
      </c>
      <c r="B481" s="66" t="s">
        <v>3812</v>
      </c>
      <c r="C481" s="66" t="s">
        <v>3810</v>
      </c>
      <c r="D481" s="66" t="s">
        <v>3813</v>
      </c>
      <c r="E481" s="66" t="s">
        <v>59</v>
      </c>
      <c r="F481" s="72">
        <v>4</v>
      </c>
      <c r="G481" s="67"/>
      <c r="H481" s="67"/>
      <c r="I481" s="67"/>
      <c r="J481" s="67"/>
      <c r="K481" s="67"/>
      <c r="L481" s="67"/>
      <c r="M481" s="67"/>
      <c r="N481" s="67"/>
      <c r="O481" s="66" t="s">
        <v>47</v>
      </c>
      <c r="T481" s="64">
        <v>0</v>
      </c>
      <c r="AC481" s="64">
        <v>1</v>
      </c>
    </row>
    <row r="482" spans="1:29" ht="30" customHeight="1">
      <c r="A482" s="66" t="s">
        <v>1178</v>
      </c>
      <c r="B482" s="66" t="s">
        <v>3814</v>
      </c>
      <c r="C482" s="66" t="s">
        <v>3810</v>
      </c>
      <c r="D482" s="66" t="s">
        <v>3815</v>
      </c>
      <c r="E482" s="66" t="s">
        <v>59</v>
      </c>
      <c r="F482" s="72">
        <v>3</v>
      </c>
      <c r="G482" s="67"/>
      <c r="H482" s="67"/>
      <c r="I482" s="67"/>
      <c r="J482" s="67"/>
      <c r="K482" s="67"/>
      <c r="L482" s="67"/>
      <c r="M482" s="67"/>
      <c r="N482" s="67"/>
      <c r="O482" s="66" t="s">
        <v>47</v>
      </c>
      <c r="T482" s="64">
        <v>0</v>
      </c>
      <c r="AC482" s="64">
        <v>1</v>
      </c>
    </row>
    <row r="483" spans="1:29" ht="30" customHeight="1">
      <c r="A483" s="66" t="s">
        <v>1178</v>
      </c>
      <c r="B483" s="66" t="s">
        <v>3816</v>
      </c>
      <c r="C483" s="66" t="s">
        <v>3810</v>
      </c>
      <c r="D483" s="66" t="s">
        <v>3817</v>
      </c>
      <c r="E483" s="66" t="s">
        <v>59</v>
      </c>
      <c r="F483" s="72">
        <v>16</v>
      </c>
      <c r="G483" s="67"/>
      <c r="H483" s="67"/>
      <c r="I483" s="67"/>
      <c r="J483" s="67"/>
      <c r="K483" s="67"/>
      <c r="L483" s="67"/>
      <c r="M483" s="67"/>
      <c r="N483" s="67"/>
      <c r="O483" s="66" t="s">
        <v>47</v>
      </c>
      <c r="T483" s="64">
        <v>0</v>
      </c>
      <c r="AC483" s="64">
        <v>1</v>
      </c>
    </row>
    <row r="484" spans="1:29" ht="30" customHeight="1">
      <c r="A484" s="66" t="s">
        <v>1178</v>
      </c>
      <c r="B484" s="66" t="s">
        <v>3818</v>
      </c>
      <c r="C484" s="66" t="s">
        <v>3810</v>
      </c>
      <c r="D484" s="66" t="s">
        <v>3819</v>
      </c>
      <c r="E484" s="66" t="s">
        <v>59</v>
      </c>
      <c r="F484" s="72">
        <v>10</v>
      </c>
      <c r="G484" s="67"/>
      <c r="H484" s="67"/>
      <c r="I484" s="67"/>
      <c r="J484" s="67"/>
      <c r="K484" s="67"/>
      <c r="L484" s="67"/>
      <c r="M484" s="67"/>
      <c r="N484" s="67"/>
      <c r="O484" s="66" t="s">
        <v>47</v>
      </c>
      <c r="T484" s="64">
        <v>0</v>
      </c>
      <c r="AC484" s="64">
        <v>1</v>
      </c>
    </row>
    <row r="485" spans="1:29" ht="30" customHeight="1">
      <c r="A485" s="66" t="s">
        <v>1178</v>
      </c>
      <c r="B485" s="66" t="s">
        <v>3820</v>
      </c>
      <c r="C485" s="66" t="s">
        <v>3810</v>
      </c>
      <c r="D485" s="66" t="s">
        <v>3821</v>
      </c>
      <c r="E485" s="66" t="s">
        <v>59</v>
      </c>
      <c r="F485" s="72">
        <v>2</v>
      </c>
      <c r="G485" s="67"/>
      <c r="H485" s="67"/>
      <c r="I485" s="67"/>
      <c r="J485" s="67"/>
      <c r="K485" s="67"/>
      <c r="L485" s="67"/>
      <c r="M485" s="67"/>
      <c r="N485" s="67"/>
      <c r="O485" s="66" t="s">
        <v>47</v>
      </c>
      <c r="T485" s="64">
        <v>0</v>
      </c>
      <c r="AC485" s="64">
        <v>1</v>
      </c>
    </row>
    <row r="486" spans="1:29" ht="30" customHeight="1">
      <c r="A486" s="66" t="s">
        <v>1178</v>
      </c>
      <c r="B486" s="66" t="s">
        <v>3822</v>
      </c>
      <c r="C486" s="66" t="s">
        <v>3810</v>
      </c>
      <c r="D486" s="66" t="s">
        <v>3823</v>
      </c>
      <c r="E486" s="66" t="s">
        <v>59</v>
      </c>
      <c r="F486" s="72">
        <v>2</v>
      </c>
      <c r="G486" s="67"/>
      <c r="H486" s="67"/>
      <c r="I486" s="67"/>
      <c r="J486" s="67"/>
      <c r="K486" s="67"/>
      <c r="L486" s="67"/>
      <c r="M486" s="67"/>
      <c r="N486" s="67"/>
      <c r="O486" s="66" t="s">
        <v>47</v>
      </c>
      <c r="T486" s="64">
        <v>0</v>
      </c>
      <c r="AC486" s="64">
        <v>1</v>
      </c>
    </row>
    <row r="487" spans="1:29" ht="30" customHeight="1">
      <c r="A487" s="66" t="s">
        <v>1178</v>
      </c>
      <c r="B487" s="66" t="s">
        <v>3824</v>
      </c>
      <c r="C487" s="66" t="s">
        <v>3810</v>
      </c>
      <c r="D487" s="66" t="s">
        <v>3825</v>
      </c>
      <c r="E487" s="66" t="s">
        <v>59</v>
      </c>
      <c r="F487" s="72">
        <v>1</v>
      </c>
      <c r="G487" s="67"/>
      <c r="H487" s="67"/>
      <c r="I487" s="67"/>
      <c r="J487" s="67"/>
      <c r="K487" s="67"/>
      <c r="L487" s="67"/>
      <c r="M487" s="67"/>
      <c r="N487" s="67"/>
      <c r="O487" s="66" t="s">
        <v>47</v>
      </c>
      <c r="T487" s="64">
        <v>0</v>
      </c>
      <c r="AC487" s="64">
        <v>1</v>
      </c>
    </row>
    <row r="488" spans="1:29" ht="30" customHeight="1">
      <c r="A488" s="66" t="s">
        <v>1178</v>
      </c>
      <c r="B488" s="66" t="s">
        <v>3826</v>
      </c>
      <c r="C488" s="66" t="s">
        <v>3827</v>
      </c>
      <c r="D488" s="66" t="s">
        <v>3828</v>
      </c>
      <c r="E488" s="66" t="s">
        <v>59</v>
      </c>
      <c r="F488" s="72">
        <v>11</v>
      </c>
      <c r="G488" s="67"/>
      <c r="H488" s="67"/>
      <c r="I488" s="67"/>
      <c r="J488" s="67"/>
      <c r="K488" s="67"/>
      <c r="L488" s="67"/>
      <c r="M488" s="67"/>
      <c r="N488" s="67"/>
      <c r="O488" s="66" t="s">
        <v>47</v>
      </c>
      <c r="T488" s="64">
        <v>0</v>
      </c>
      <c r="AC488" s="64">
        <v>1</v>
      </c>
    </row>
    <row r="489" spans="1:29" ht="30" customHeight="1">
      <c r="A489" s="66" t="s">
        <v>1178</v>
      </c>
      <c r="B489" s="66" t="s">
        <v>3829</v>
      </c>
      <c r="C489" s="66" t="s">
        <v>3827</v>
      </c>
      <c r="D489" s="66" t="s">
        <v>3830</v>
      </c>
      <c r="E489" s="66" t="s">
        <v>59</v>
      </c>
      <c r="F489" s="72">
        <v>2</v>
      </c>
      <c r="G489" s="67"/>
      <c r="H489" s="67"/>
      <c r="I489" s="67"/>
      <c r="J489" s="67"/>
      <c r="K489" s="67"/>
      <c r="L489" s="67"/>
      <c r="M489" s="67"/>
      <c r="N489" s="67"/>
      <c r="O489" s="66" t="s">
        <v>47</v>
      </c>
      <c r="T489" s="64">
        <v>0</v>
      </c>
      <c r="AC489" s="64">
        <v>1</v>
      </c>
    </row>
    <row r="490" spans="1:29" ht="30" customHeight="1">
      <c r="A490" s="66" t="s">
        <v>1178</v>
      </c>
      <c r="B490" s="66" t="s">
        <v>3831</v>
      </c>
      <c r="C490" s="66" t="s">
        <v>3827</v>
      </c>
      <c r="D490" s="66" t="s">
        <v>3832</v>
      </c>
      <c r="E490" s="66" t="s">
        <v>59</v>
      </c>
      <c r="F490" s="72">
        <v>4</v>
      </c>
      <c r="G490" s="67"/>
      <c r="H490" s="67"/>
      <c r="I490" s="67"/>
      <c r="J490" s="67"/>
      <c r="K490" s="67"/>
      <c r="L490" s="67"/>
      <c r="M490" s="67"/>
      <c r="N490" s="67"/>
      <c r="O490" s="66" t="s">
        <v>47</v>
      </c>
      <c r="T490" s="64">
        <v>0</v>
      </c>
      <c r="AC490" s="64">
        <v>1</v>
      </c>
    </row>
    <row r="491" spans="1:29" ht="30" customHeight="1">
      <c r="A491" s="66" t="s">
        <v>1178</v>
      </c>
      <c r="B491" s="66" t="s">
        <v>3833</v>
      </c>
      <c r="C491" s="66" t="s">
        <v>3827</v>
      </c>
      <c r="D491" s="66" t="s">
        <v>3834</v>
      </c>
      <c r="E491" s="66" t="s">
        <v>59</v>
      </c>
      <c r="F491" s="72">
        <v>3</v>
      </c>
      <c r="G491" s="67"/>
      <c r="H491" s="67"/>
      <c r="I491" s="67"/>
      <c r="J491" s="67"/>
      <c r="K491" s="67"/>
      <c r="L491" s="67"/>
      <c r="M491" s="67"/>
      <c r="N491" s="67"/>
      <c r="O491" s="66" t="s">
        <v>47</v>
      </c>
      <c r="T491" s="64">
        <v>0</v>
      </c>
      <c r="AC491" s="64">
        <v>1</v>
      </c>
    </row>
    <row r="492" spans="1:29" ht="30" customHeight="1">
      <c r="A492" s="66" t="s">
        <v>1178</v>
      </c>
      <c r="B492" s="66" t="s">
        <v>3835</v>
      </c>
      <c r="C492" s="66" t="s">
        <v>3827</v>
      </c>
      <c r="D492" s="66" t="s">
        <v>3836</v>
      </c>
      <c r="E492" s="66" t="s">
        <v>59</v>
      </c>
      <c r="F492" s="72">
        <v>1</v>
      </c>
      <c r="G492" s="67"/>
      <c r="H492" s="67"/>
      <c r="I492" s="67"/>
      <c r="J492" s="67"/>
      <c r="K492" s="67"/>
      <c r="L492" s="67"/>
      <c r="M492" s="67"/>
      <c r="N492" s="67"/>
      <c r="O492" s="66" t="s">
        <v>47</v>
      </c>
      <c r="T492" s="64">
        <v>0</v>
      </c>
      <c r="AC492" s="64">
        <v>1</v>
      </c>
    </row>
    <row r="493" spans="1:29" ht="30" customHeight="1">
      <c r="A493" s="66" t="s">
        <v>1178</v>
      </c>
      <c r="B493" s="66" t="s">
        <v>3837</v>
      </c>
      <c r="C493" s="66" t="s">
        <v>3827</v>
      </c>
      <c r="D493" s="66" t="s">
        <v>3838</v>
      </c>
      <c r="E493" s="66" t="s">
        <v>59</v>
      </c>
      <c r="F493" s="72">
        <v>1</v>
      </c>
      <c r="G493" s="67"/>
      <c r="H493" s="67"/>
      <c r="I493" s="67"/>
      <c r="J493" s="67"/>
      <c r="K493" s="67"/>
      <c r="L493" s="67"/>
      <c r="M493" s="67"/>
      <c r="N493" s="67"/>
      <c r="O493" s="66" t="s">
        <v>47</v>
      </c>
      <c r="T493" s="64">
        <v>0</v>
      </c>
      <c r="AC493" s="64">
        <v>1</v>
      </c>
    </row>
    <row r="494" spans="1:29" ht="30" customHeight="1">
      <c r="A494" s="66" t="s">
        <v>1178</v>
      </c>
      <c r="B494" s="66" t="s">
        <v>3839</v>
      </c>
      <c r="C494" s="66" t="s">
        <v>3827</v>
      </c>
      <c r="D494" s="66" t="s">
        <v>3840</v>
      </c>
      <c r="E494" s="66" t="s">
        <v>59</v>
      </c>
      <c r="F494" s="72">
        <v>2</v>
      </c>
      <c r="G494" s="67"/>
      <c r="H494" s="67"/>
      <c r="I494" s="67"/>
      <c r="J494" s="67"/>
      <c r="K494" s="67"/>
      <c r="L494" s="67"/>
      <c r="M494" s="67"/>
      <c r="N494" s="67"/>
      <c r="O494" s="66" t="s">
        <v>47</v>
      </c>
      <c r="T494" s="64">
        <v>0</v>
      </c>
      <c r="AC494" s="64">
        <v>1</v>
      </c>
    </row>
    <row r="495" spans="1:29" ht="30" customHeight="1">
      <c r="A495" s="66" t="s">
        <v>1178</v>
      </c>
      <c r="B495" s="66" t="s">
        <v>3841</v>
      </c>
      <c r="C495" s="66" t="s">
        <v>3827</v>
      </c>
      <c r="D495" s="66" t="s">
        <v>3842</v>
      </c>
      <c r="E495" s="66" t="s">
        <v>59</v>
      </c>
      <c r="F495" s="72">
        <v>2</v>
      </c>
      <c r="G495" s="67"/>
      <c r="H495" s="67"/>
      <c r="I495" s="67"/>
      <c r="J495" s="67"/>
      <c r="K495" s="67"/>
      <c r="L495" s="67"/>
      <c r="M495" s="67"/>
      <c r="N495" s="67"/>
      <c r="O495" s="66" t="s">
        <v>47</v>
      </c>
      <c r="T495" s="64">
        <v>0</v>
      </c>
      <c r="AC495" s="64">
        <v>1</v>
      </c>
    </row>
    <row r="496" spans="1:29" ht="30" customHeight="1">
      <c r="A496" s="66" t="s">
        <v>1178</v>
      </c>
      <c r="B496" s="66" t="s">
        <v>3843</v>
      </c>
      <c r="C496" s="66" t="s">
        <v>3827</v>
      </c>
      <c r="D496" s="66" t="s">
        <v>3844</v>
      </c>
      <c r="E496" s="66" t="s">
        <v>59</v>
      </c>
      <c r="F496" s="72">
        <v>1</v>
      </c>
      <c r="G496" s="67"/>
      <c r="H496" s="67"/>
      <c r="I496" s="67"/>
      <c r="J496" s="67"/>
      <c r="K496" s="67"/>
      <c r="L496" s="67"/>
      <c r="M496" s="67"/>
      <c r="N496" s="67"/>
      <c r="O496" s="66" t="s">
        <v>47</v>
      </c>
      <c r="T496" s="64">
        <v>0</v>
      </c>
      <c r="AC496" s="64">
        <v>1</v>
      </c>
    </row>
    <row r="497" spans="1:29" ht="30" customHeight="1">
      <c r="A497" s="66" t="s">
        <v>1178</v>
      </c>
      <c r="B497" s="66" t="s">
        <v>3845</v>
      </c>
      <c r="C497" s="66" t="s">
        <v>3827</v>
      </c>
      <c r="D497" s="66" t="s">
        <v>3846</v>
      </c>
      <c r="E497" s="66" t="s">
        <v>59</v>
      </c>
      <c r="F497" s="72">
        <v>2</v>
      </c>
      <c r="G497" s="67"/>
      <c r="H497" s="67"/>
      <c r="I497" s="67"/>
      <c r="J497" s="67"/>
      <c r="K497" s="67"/>
      <c r="L497" s="67"/>
      <c r="M497" s="67"/>
      <c r="N497" s="67"/>
      <c r="O497" s="66" t="s">
        <v>47</v>
      </c>
      <c r="T497" s="64">
        <v>0</v>
      </c>
      <c r="AC497" s="64">
        <v>1</v>
      </c>
    </row>
    <row r="498" spans="1:29" ht="30" customHeight="1">
      <c r="A498" s="66" t="s">
        <v>1178</v>
      </c>
      <c r="B498" s="66" t="s">
        <v>3847</v>
      </c>
      <c r="C498" s="66" t="s">
        <v>3827</v>
      </c>
      <c r="D498" s="66" t="s">
        <v>3848</v>
      </c>
      <c r="E498" s="66" t="s">
        <v>59</v>
      </c>
      <c r="F498" s="72">
        <v>2</v>
      </c>
      <c r="G498" s="67"/>
      <c r="H498" s="67"/>
      <c r="I498" s="67"/>
      <c r="J498" s="67"/>
      <c r="K498" s="67"/>
      <c r="L498" s="67"/>
      <c r="M498" s="67"/>
      <c r="N498" s="67"/>
      <c r="O498" s="66" t="s">
        <v>47</v>
      </c>
      <c r="T498" s="64">
        <v>0</v>
      </c>
      <c r="AC498" s="64">
        <v>1</v>
      </c>
    </row>
    <row r="499" spans="1:29" ht="30" customHeight="1">
      <c r="A499" s="66" t="s">
        <v>1178</v>
      </c>
      <c r="B499" s="66" t="s">
        <v>3849</v>
      </c>
      <c r="C499" s="66" t="s">
        <v>3827</v>
      </c>
      <c r="D499" s="66" t="s">
        <v>3850</v>
      </c>
      <c r="E499" s="66" t="s">
        <v>59</v>
      </c>
      <c r="F499" s="72">
        <v>1</v>
      </c>
      <c r="G499" s="67"/>
      <c r="H499" s="67"/>
      <c r="I499" s="67"/>
      <c r="J499" s="67"/>
      <c r="K499" s="67"/>
      <c r="L499" s="67"/>
      <c r="M499" s="67"/>
      <c r="N499" s="67"/>
      <c r="O499" s="66" t="s">
        <v>47</v>
      </c>
      <c r="T499" s="64">
        <v>0</v>
      </c>
      <c r="AC499" s="64">
        <v>1</v>
      </c>
    </row>
    <row r="500" spans="1:29" ht="30" customHeight="1">
      <c r="A500" s="66" t="s">
        <v>1178</v>
      </c>
      <c r="B500" s="66" t="s">
        <v>3851</v>
      </c>
      <c r="C500" s="66" t="s">
        <v>3852</v>
      </c>
      <c r="D500" s="66" t="s">
        <v>3390</v>
      </c>
      <c r="E500" s="66" t="s">
        <v>63</v>
      </c>
      <c r="F500" s="72">
        <v>27</v>
      </c>
      <c r="G500" s="67"/>
      <c r="H500" s="67"/>
      <c r="I500" s="67"/>
      <c r="J500" s="67"/>
      <c r="K500" s="67"/>
      <c r="L500" s="67"/>
      <c r="M500" s="67"/>
      <c r="N500" s="67"/>
      <c r="O500" s="66" t="s">
        <v>3851</v>
      </c>
      <c r="T500" s="64">
        <v>0</v>
      </c>
      <c r="AC500" s="64">
        <v>1</v>
      </c>
    </row>
    <row r="501" spans="1:29" ht="30" customHeight="1">
      <c r="A501" s="66" t="s">
        <v>1178</v>
      </c>
      <c r="B501" s="66" t="s">
        <v>3853</v>
      </c>
      <c r="C501" s="66" t="s">
        <v>3852</v>
      </c>
      <c r="D501" s="66" t="s">
        <v>3658</v>
      </c>
      <c r="E501" s="66" t="s">
        <v>63</v>
      </c>
      <c r="F501" s="72">
        <v>6</v>
      </c>
      <c r="G501" s="67"/>
      <c r="H501" s="67"/>
      <c r="I501" s="67"/>
      <c r="J501" s="67"/>
      <c r="K501" s="67"/>
      <c r="L501" s="67"/>
      <c r="M501" s="67"/>
      <c r="N501" s="67"/>
      <c r="O501" s="66" t="s">
        <v>3853</v>
      </c>
      <c r="T501" s="64">
        <v>0</v>
      </c>
      <c r="AC501" s="64">
        <v>1</v>
      </c>
    </row>
    <row r="502" spans="1:29" ht="30" customHeight="1">
      <c r="A502" s="66" t="s">
        <v>1178</v>
      </c>
      <c r="B502" s="66" t="s">
        <v>3854</v>
      </c>
      <c r="C502" s="66" t="s">
        <v>3852</v>
      </c>
      <c r="D502" s="66" t="s">
        <v>3220</v>
      </c>
      <c r="E502" s="66" t="s">
        <v>63</v>
      </c>
      <c r="F502" s="72">
        <v>8</v>
      </c>
      <c r="G502" s="67"/>
      <c r="H502" s="67"/>
      <c r="I502" s="67"/>
      <c r="J502" s="67"/>
      <c r="K502" s="67"/>
      <c r="L502" s="67"/>
      <c r="M502" s="67"/>
      <c r="N502" s="67"/>
      <c r="O502" s="66" t="s">
        <v>3854</v>
      </c>
      <c r="T502" s="64">
        <v>0</v>
      </c>
      <c r="AC502" s="64">
        <v>1</v>
      </c>
    </row>
    <row r="503" spans="1:29" ht="30" customHeight="1">
      <c r="A503" s="66" t="s">
        <v>1178</v>
      </c>
      <c r="B503" s="66" t="s">
        <v>3855</v>
      </c>
      <c r="C503" s="66" t="s">
        <v>3852</v>
      </c>
      <c r="D503" s="66" t="s">
        <v>3315</v>
      </c>
      <c r="E503" s="66" t="s">
        <v>63</v>
      </c>
      <c r="F503" s="72">
        <v>15</v>
      </c>
      <c r="G503" s="67"/>
      <c r="H503" s="67"/>
      <c r="I503" s="67"/>
      <c r="J503" s="67"/>
      <c r="K503" s="67"/>
      <c r="L503" s="67"/>
      <c r="M503" s="67"/>
      <c r="N503" s="67"/>
      <c r="O503" s="66" t="s">
        <v>3855</v>
      </c>
      <c r="T503" s="64">
        <v>0</v>
      </c>
      <c r="AC503" s="64">
        <v>1</v>
      </c>
    </row>
    <row r="504" spans="1:29" ht="30" customHeight="1">
      <c r="A504" s="66" t="s">
        <v>1178</v>
      </c>
      <c r="B504" s="66" t="s">
        <v>3856</v>
      </c>
      <c r="C504" s="66" t="s">
        <v>3219</v>
      </c>
      <c r="D504" s="66" t="s">
        <v>3857</v>
      </c>
      <c r="E504" s="66" t="s">
        <v>63</v>
      </c>
      <c r="F504" s="72">
        <v>9</v>
      </c>
      <c r="G504" s="67"/>
      <c r="H504" s="67"/>
      <c r="I504" s="67"/>
      <c r="J504" s="67"/>
      <c r="K504" s="67"/>
      <c r="L504" s="67"/>
      <c r="M504" s="67"/>
      <c r="N504" s="67"/>
      <c r="O504" s="66" t="s">
        <v>3856</v>
      </c>
      <c r="T504" s="64">
        <v>0</v>
      </c>
      <c r="AC504" s="64">
        <v>1</v>
      </c>
    </row>
    <row r="505" spans="1:29" ht="30" customHeight="1">
      <c r="A505" s="66" t="s">
        <v>1178</v>
      </c>
      <c r="B505" s="66" t="s">
        <v>3858</v>
      </c>
      <c r="C505" s="66" t="s">
        <v>3859</v>
      </c>
      <c r="D505" s="66" t="s">
        <v>3315</v>
      </c>
      <c r="E505" s="66" t="s">
        <v>63</v>
      </c>
      <c r="F505" s="72">
        <v>4</v>
      </c>
      <c r="G505" s="67"/>
      <c r="H505" s="67"/>
      <c r="I505" s="67"/>
      <c r="J505" s="67"/>
      <c r="K505" s="67"/>
      <c r="L505" s="67"/>
      <c r="M505" s="67"/>
      <c r="N505" s="67"/>
      <c r="O505" s="66" t="s">
        <v>3858</v>
      </c>
      <c r="T505" s="64">
        <v>0</v>
      </c>
      <c r="AC505" s="64">
        <v>1</v>
      </c>
    </row>
    <row r="506" spans="1:29" ht="30" customHeight="1">
      <c r="A506" s="66" t="s">
        <v>1178</v>
      </c>
      <c r="B506" s="66" t="s">
        <v>3860</v>
      </c>
      <c r="C506" s="66" t="s">
        <v>3861</v>
      </c>
      <c r="D506" s="66" t="s">
        <v>3233</v>
      </c>
      <c r="E506" s="66" t="s">
        <v>59</v>
      </c>
      <c r="F506" s="72">
        <v>2</v>
      </c>
      <c r="G506" s="67"/>
      <c r="H506" s="67"/>
      <c r="I506" s="67"/>
      <c r="J506" s="67"/>
      <c r="K506" s="67"/>
      <c r="L506" s="67"/>
      <c r="M506" s="67"/>
      <c r="N506" s="67"/>
      <c r="O506" s="66" t="s">
        <v>3860</v>
      </c>
      <c r="T506" s="64">
        <v>0</v>
      </c>
      <c r="AC506" s="64">
        <v>1</v>
      </c>
    </row>
    <row r="507" spans="1:29" ht="30" customHeight="1">
      <c r="A507" s="66" t="s">
        <v>1178</v>
      </c>
      <c r="B507" s="66" t="s">
        <v>3862</v>
      </c>
      <c r="C507" s="66" t="s">
        <v>3863</v>
      </c>
      <c r="D507" s="66" t="s">
        <v>3370</v>
      </c>
      <c r="E507" s="66" t="s">
        <v>2289</v>
      </c>
      <c r="F507" s="72">
        <v>4</v>
      </c>
      <c r="G507" s="67"/>
      <c r="H507" s="67"/>
      <c r="I507" s="67"/>
      <c r="J507" s="67"/>
      <c r="K507" s="67"/>
      <c r="L507" s="67"/>
      <c r="M507" s="67"/>
      <c r="N507" s="67"/>
      <c r="O507" s="66" t="s">
        <v>3862</v>
      </c>
      <c r="T507" s="64">
        <v>0</v>
      </c>
      <c r="AC507" s="64">
        <v>1</v>
      </c>
    </row>
    <row r="508" spans="1:29" ht="30" customHeight="1">
      <c r="A508" s="66" t="s">
        <v>1178</v>
      </c>
      <c r="B508" s="66" t="s">
        <v>3864</v>
      </c>
      <c r="C508" s="66" t="s">
        <v>3865</v>
      </c>
      <c r="D508" s="66" t="s">
        <v>3315</v>
      </c>
      <c r="E508" s="66" t="s">
        <v>59</v>
      </c>
      <c r="F508" s="72">
        <v>1</v>
      </c>
      <c r="G508" s="67"/>
      <c r="H508" s="67"/>
      <c r="I508" s="67"/>
      <c r="J508" s="67"/>
      <c r="K508" s="67"/>
      <c r="L508" s="67"/>
      <c r="M508" s="67"/>
      <c r="N508" s="67"/>
      <c r="O508" s="66" t="s">
        <v>3864</v>
      </c>
      <c r="T508" s="64">
        <v>0</v>
      </c>
      <c r="AC508" s="64">
        <v>1</v>
      </c>
    </row>
    <row r="509" spans="1:29" ht="30" customHeight="1">
      <c r="A509" s="66" t="s">
        <v>1178</v>
      </c>
      <c r="B509" s="66" t="s">
        <v>3866</v>
      </c>
      <c r="C509" s="66" t="s">
        <v>3867</v>
      </c>
      <c r="D509" s="66" t="s">
        <v>3220</v>
      </c>
      <c r="E509" s="66" t="s">
        <v>59</v>
      </c>
      <c r="F509" s="72">
        <v>2</v>
      </c>
      <c r="G509" s="67"/>
      <c r="H509" s="67"/>
      <c r="I509" s="67"/>
      <c r="J509" s="67"/>
      <c r="K509" s="67"/>
      <c r="L509" s="67"/>
      <c r="M509" s="67"/>
      <c r="N509" s="67"/>
      <c r="O509" s="66" t="s">
        <v>3866</v>
      </c>
      <c r="T509" s="64">
        <v>0</v>
      </c>
      <c r="AC509" s="64">
        <v>1</v>
      </c>
    </row>
    <row r="510" spans="1:29" ht="30" customHeight="1">
      <c r="A510" s="66" t="s">
        <v>1178</v>
      </c>
      <c r="B510" s="66" t="s">
        <v>3868</v>
      </c>
      <c r="C510" s="66" t="s">
        <v>3867</v>
      </c>
      <c r="D510" s="66" t="s">
        <v>3315</v>
      </c>
      <c r="E510" s="66" t="s">
        <v>59</v>
      </c>
      <c r="F510" s="72">
        <v>1</v>
      </c>
      <c r="G510" s="67"/>
      <c r="H510" s="67"/>
      <c r="I510" s="67"/>
      <c r="J510" s="67"/>
      <c r="K510" s="67"/>
      <c r="L510" s="67"/>
      <c r="M510" s="67"/>
      <c r="N510" s="67"/>
      <c r="O510" s="66" t="s">
        <v>3868</v>
      </c>
      <c r="T510" s="64">
        <v>0</v>
      </c>
      <c r="AC510" s="64">
        <v>1</v>
      </c>
    </row>
    <row r="511" spans="1:29" ht="30" customHeight="1">
      <c r="A511" s="66" t="s">
        <v>1178</v>
      </c>
      <c r="B511" s="66" t="s">
        <v>3869</v>
      </c>
      <c r="C511" s="66" t="s">
        <v>3870</v>
      </c>
      <c r="D511" s="66" t="s">
        <v>3871</v>
      </c>
      <c r="E511" s="66" t="s">
        <v>59</v>
      </c>
      <c r="F511" s="72">
        <v>1</v>
      </c>
      <c r="G511" s="67"/>
      <c r="H511" s="67"/>
      <c r="I511" s="67"/>
      <c r="J511" s="67"/>
      <c r="K511" s="67"/>
      <c r="L511" s="67"/>
      <c r="M511" s="67"/>
      <c r="N511" s="67"/>
      <c r="O511" s="66" t="s">
        <v>3869</v>
      </c>
      <c r="T511" s="64">
        <v>0</v>
      </c>
      <c r="AC511" s="64">
        <v>1</v>
      </c>
    </row>
    <row r="512" spans="1:29" ht="30" customHeight="1">
      <c r="A512" s="66" t="s">
        <v>1178</v>
      </c>
      <c r="B512" s="66" t="s">
        <v>3872</v>
      </c>
      <c r="C512" s="66" t="s">
        <v>3873</v>
      </c>
      <c r="D512" s="66" t="s">
        <v>3874</v>
      </c>
      <c r="E512" s="66" t="s">
        <v>211</v>
      </c>
      <c r="F512" s="72">
        <v>1</v>
      </c>
      <c r="G512" s="67"/>
      <c r="H512" s="67"/>
      <c r="I512" s="67"/>
      <c r="J512" s="67"/>
      <c r="K512" s="67"/>
      <c r="L512" s="67"/>
      <c r="M512" s="67"/>
      <c r="N512" s="67"/>
      <c r="O512" s="66" t="s">
        <v>3872</v>
      </c>
      <c r="T512" s="64">
        <v>0</v>
      </c>
      <c r="AC512" s="64">
        <v>1</v>
      </c>
    </row>
    <row r="513" spans="1:29" ht="30" customHeight="1">
      <c r="A513" s="66" t="s">
        <v>1178</v>
      </c>
      <c r="B513" s="66" t="s">
        <v>3875</v>
      </c>
      <c r="C513" s="66" t="s">
        <v>3876</v>
      </c>
      <c r="D513" s="66" t="s">
        <v>3877</v>
      </c>
      <c r="E513" s="66" t="s">
        <v>211</v>
      </c>
      <c r="F513" s="72">
        <v>1</v>
      </c>
      <c r="G513" s="67"/>
      <c r="H513" s="67"/>
      <c r="I513" s="67"/>
      <c r="J513" s="67"/>
      <c r="K513" s="67"/>
      <c r="L513" s="67"/>
      <c r="M513" s="67"/>
      <c r="N513" s="67"/>
      <c r="O513" s="66" t="s">
        <v>3875</v>
      </c>
      <c r="T513" s="64">
        <v>0</v>
      </c>
      <c r="AC513" s="64">
        <v>1</v>
      </c>
    </row>
    <row r="514" spans="1:29" ht="30" customHeight="1">
      <c r="A514" s="66" t="s">
        <v>1178</v>
      </c>
      <c r="B514" s="66" t="s">
        <v>3878</v>
      </c>
      <c r="C514" s="66" t="s">
        <v>3879</v>
      </c>
      <c r="D514" s="66" t="s">
        <v>3880</v>
      </c>
      <c r="E514" s="66" t="s">
        <v>211</v>
      </c>
      <c r="F514" s="72">
        <v>1</v>
      </c>
      <c r="G514" s="67"/>
      <c r="H514" s="67"/>
      <c r="I514" s="67"/>
      <c r="J514" s="67"/>
      <c r="K514" s="67"/>
      <c r="L514" s="67"/>
      <c r="M514" s="67"/>
      <c r="N514" s="67"/>
      <c r="O514" s="66" t="s">
        <v>3878</v>
      </c>
      <c r="T514" s="64">
        <v>0</v>
      </c>
      <c r="AC514" s="64">
        <v>1</v>
      </c>
    </row>
    <row r="515" spans="1:29" ht="30" customHeight="1">
      <c r="A515" s="66" t="s">
        <v>1178</v>
      </c>
      <c r="B515" s="66" t="s">
        <v>3881</v>
      </c>
      <c r="C515" s="66" t="s">
        <v>3882</v>
      </c>
      <c r="D515" s="66" t="s">
        <v>3883</v>
      </c>
      <c r="E515" s="66" t="s">
        <v>59</v>
      </c>
      <c r="F515" s="72">
        <v>8</v>
      </c>
      <c r="G515" s="67"/>
      <c r="H515" s="67"/>
      <c r="I515" s="67"/>
      <c r="J515" s="67"/>
      <c r="K515" s="67"/>
      <c r="L515" s="67"/>
      <c r="M515" s="67"/>
      <c r="N515" s="67"/>
      <c r="O515" s="66" t="s">
        <v>47</v>
      </c>
      <c r="T515" s="64">
        <v>0</v>
      </c>
      <c r="AC515" s="64">
        <v>1</v>
      </c>
    </row>
    <row r="516" spans="1:29" ht="30" customHeight="1">
      <c r="A516" s="66" t="s">
        <v>1178</v>
      </c>
      <c r="B516" s="66" t="s">
        <v>3884</v>
      </c>
      <c r="C516" s="66" t="s">
        <v>3882</v>
      </c>
      <c r="D516" s="66" t="s">
        <v>3885</v>
      </c>
      <c r="E516" s="66" t="s">
        <v>59</v>
      </c>
      <c r="F516" s="72">
        <v>2</v>
      </c>
      <c r="G516" s="67"/>
      <c r="H516" s="67"/>
      <c r="I516" s="67"/>
      <c r="J516" s="67"/>
      <c r="K516" s="67"/>
      <c r="L516" s="67"/>
      <c r="M516" s="67"/>
      <c r="N516" s="67"/>
      <c r="O516" s="66" t="s">
        <v>47</v>
      </c>
      <c r="T516" s="64">
        <v>0</v>
      </c>
      <c r="AC516" s="64">
        <v>1</v>
      </c>
    </row>
    <row r="517" spans="1:29" ht="30" customHeight="1">
      <c r="A517" s="66" t="s">
        <v>1178</v>
      </c>
      <c r="B517" s="66" t="s">
        <v>3886</v>
      </c>
      <c r="C517" s="66" t="s">
        <v>3882</v>
      </c>
      <c r="D517" s="66" t="s">
        <v>3887</v>
      </c>
      <c r="E517" s="66" t="s">
        <v>59</v>
      </c>
      <c r="F517" s="72">
        <v>1</v>
      </c>
      <c r="G517" s="67"/>
      <c r="H517" s="67"/>
      <c r="I517" s="67"/>
      <c r="J517" s="67"/>
      <c r="K517" s="67"/>
      <c r="L517" s="67"/>
      <c r="M517" s="67"/>
      <c r="N517" s="67"/>
      <c r="O517" s="66" t="s">
        <v>47</v>
      </c>
      <c r="T517" s="64">
        <v>0</v>
      </c>
      <c r="AC517" s="64">
        <v>1</v>
      </c>
    </row>
    <row r="518" spans="1:29" ht="30" customHeight="1">
      <c r="A518" s="66" t="s">
        <v>1178</v>
      </c>
      <c r="B518" s="66" t="s">
        <v>3888</v>
      </c>
      <c r="C518" s="66" t="s">
        <v>3889</v>
      </c>
      <c r="D518" s="66" t="s">
        <v>3890</v>
      </c>
      <c r="E518" s="66" t="s">
        <v>59</v>
      </c>
      <c r="F518" s="72">
        <v>2</v>
      </c>
      <c r="G518" s="67"/>
      <c r="H518" s="67"/>
      <c r="I518" s="67"/>
      <c r="J518" s="67"/>
      <c r="K518" s="67"/>
      <c r="L518" s="67"/>
      <c r="M518" s="67"/>
      <c r="N518" s="67"/>
      <c r="O518" s="66" t="s">
        <v>47</v>
      </c>
      <c r="T518" s="64">
        <v>0</v>
      </c>
      <c r="AC518" s="64">
        <v>1</v>
      </c>
    </row>
    <row r="519" spans="1:29" ht="30" customHeight="1">
      <c r="A519" s="66" t="s">
        <v>1178</v>
      </c>
      <c r="B519" s="66" t="s">
        <v>3891</v>
      </c>
      <c r="C519" s="66" t="s">
        <v>3889</v>
      </c>
      <c r="D519" s="66" t="s">
        <v>3892</v>
      </c>
      <c r="E519" s="66" t="s">
        <v>59</v>
      </c>
      <c r="F519" s="72">
        <v>2</v>
      </c>
      <c r="G519" s="67"/>
      <c r="H519" s="67"/>
      <c r="I519" s="67"/>
      <c r="J519" s="67"/>
      <c r="K519" s="67"/>
      <c r="L519" s="67"/>
      <c r="M519" s="67"/>
      <c r="N519" s="67"/>
      <c r="O519" s="66" t="s">
        <v>47</v>
      </c>
      <c r="T519" s="64">
        <v>0</v>
      </c>
      <c r="AC519" s="64">
        <v>1</v>
      </c>
    </row>
    <row r="520" spans="1:29" ht="30" customHeight="1">
      <c r="A520" s="66" t="s">
        <v>1178</v>
      </c>
      <c r="B520" s="66" t="s">
        <v>3893</v>
      </c>
      <c r="C520" s="66" t="s">
        <v>3889</v>
      </c>
      <c r="D520" s="66" t="s">
        <v>3894</v>
      </c>
      <c r="E520" s="66" t="s">
        <v>59</v>
      </c>
      <c r="F520" s="72">
        <v>1</v>
      </c>
      <c r="G520" s="67"/>
      <c r="H520" s="67"/>
      <c r="I520" s="67"/>
      <c r="J520" s="67"/>
      <c r="K520" s="67"/>
      <c r="L520" s="67"/>
      <c r="M520" s="67"/>
      <c r="N520" s="67"/>
      <c r="O520" s="66" t="s">
        <v>47</v>
      </c>
      <c r="T520" s="64">
        <v>0</v>
      </c>
      <c r="AC520" s="64">
        <v>1</v>
      </c>
    </row>
    <row r="521" spans="1:29" ht="30" customHeight="1">
      <c r="A521" s="66" t="s">
        <v>1178</v>
      </c>
      <c r="B521" s="66" t="s">
        <v>3895</v>
      </c>
      <c r="C521" s="66" t="s">
        <v>3896</v>
      </c>
      <c r="D521" s="66" t="s">
        <v>3897</v>
      </c>
      <c r="E521" s="66" t="s">
        <v>2289</v>
      </c>
      <c r="F521" s="72">
        <v>1</v>
      </c>
      <c r="G521" s="67"/>
      <c r="H521" s="67"/>
      <c r="I521" s="67"/>
      <c r="J521" s="67"/>
      <c r="K521" s="67"/>
      <c r="L521" s="67"/>
      <c r="M521" s="67"/>
      <c r="N521" s="67"/>
      <c r="O521" s="66" t="s">
        <v>47</v>
      </c>
      <c r="T521" s="64">
        <v>0</v>
      </c>
      <c r="AC521" s="64">
        <v>1</v>
      </c>
    </row>
    <row r="522" spans="1:29" ht="30" customHeight="1">
      <c r="A522" s="66" t="s">
        <v>1178</v>
      </c>
      <c r="B522" s="66" t="s">
        <v>3898</v>
      </c>
      <c r="C522" s="66" t="s">
        <v>3899</v>
      </c>
      <c r="D522" s="66" t="s">
        <v>3900</v>
      </c>
      <c r="E522" s="66" t="s">
        <v>2289</v>
      </c>
      <c r="F522" s="72">
        <v>1</v>
      </c>
      <c r="G522" s="67"/>
      <c r="H522" s="67"/>
      <c r="I522" s="67"/>
      <c r="J522" s="67"/>
      <c r="K522" s="67"/>
      <c r="L522" s="67"/>
      <c r="M522" s="67"/>
      <c r="N522" s="67"/>
      <c r="O522" s="66" t="s">
        <v>47</v>
      </c>
      <c r="T522" s="64">
        <v>0</v>
      </c>
      <c r="AC522" s="64">
        <v>1</v>
      </c>
    </row>
    <row r="523" spans="1:29" ht="30" customHeight="1">
      <c r="A523" s="66" t="s">
        <v>1178</v>
      </c>
      <c r="B523" s="66" t="s">
        <v>3901</v>
      </c>
      <c r="C523" s="66" t="s">
        <v>3902</v>
      </c>
      <c r="D523" s="66" t="s">
        <v>47</v>
      </c>
      <c r="E523" s="66" t="s">
        <v>53</v>
      </c>
      <c r="F523" s="72">
        <v>106</v>
      </c>
      <c r="G523" s="67"/>
      <c r="H523" s="67"/>
      <c r="I523" s="67"/>
      <c r="J523" s="67"/>
      <c r="K523" s="67"/>
      <c r="L523" s="67"/>
      <c r="M523" s="67"/>
      <c r="N523" s="67"/>
      <c r="O523" s="66" t="s">
        <v>3901</v>
      </c>
      <c r="T523" s="64">
        <v>0</v>
      </c>
      <c r="AC523" s="64">
        <v>1</v>
      </c>
    </row>
    <row r="524" spans="1:29" ht="30" customHeight="1">
      <c r="A524" s="66" t="s">
        <v>1178</v>
      </c>
      <c r="B524" s="66" t="s">
        <v>3903</v>
      </c>
      <c r="C524" s="66" t="s">
        <v>3904</v>
      </c>
      <c r="D524" s="66" t="s">
        <v>47</v>
      </c>
      <c r="E524" s="66" t="s">
        <v>53</v>
      </c>
      <c r="F524" s="72">
        <v>52</v>
      </c>
      <c r="G524" s="67"/>
      <c r="H524" s="67"/>
      <c r="I524" s="67"/>
      <c r="J524" s="67"/>
      <c r="K524" s="67"/>
      <c r="L524" s="67"/>
      <c r="M524" s="67"/>
      <c r="N524" s="67"/>
      <c r="O524" s="66" t="s">
        <v>3903</v>
      </c>
      <c r="T524" s="64">
        <v>0</v>
      </c>
      <c r="AC524" s="64">
        <v>1</v>
      </c>
    </row>
    <row r="525" spans="1:29" ht="30" customHeight="1">
      <c r="A525" s="66" t="s">
        <v>1178</v>
      </c>
      <c r="B525" s="66" t="s">
        <v>3905</v>
      </c>
      <c r="C525" s="66" t="s">
        <v>3906</v>
      </c>
      <c r="D525" s="66" t="s">
        <v>47</v>
      </c>
      <c r="E525" s="66" t="s">
        <v>63</v>
      </c>
      <c r="F525" s="72">
        <v>9</v>
      </c>
      <c r="G525" s="67"/>
      <c r="H525" s="67"/>
      <c r="I525" s="67"/>
      <c r="J525" s="67"/>
      <c r="K525" s="67"/>
      <c r="L525" s="67"/>
      <c r="M525" s="67"/>
      <c r="N525" s="67"/>
      <c r="O525" s="66" t="s">
        <v>3905</v>
      </c>
      <c r="T525" s="64">
        <v>0</v>
      </c>
      <c r="AC525" s="64">
        <v>1</v>
      </c>
    </row>
    <row r="526" spans="1:29" ht="30" customHeight="1">
      <c r="A526" s="66" t="s">
        <v>1178</v>
      </c>
      <c r="B526" s="66" t="s">
        <v>3907</v>
      </c>
      <c r="C526" s="66" t="s">
        <v>3908</v>
      </c>
      <c r="D526" s="66" t="s">
        <v>3909</v>
      </c>
      <c r="E526" s="66" t="s">
        <v>3910</v>
      </c>
      <c r="F526" s="72">
        <v>1</v>
      </c>
      <c r="G526" s="67"/>
      <c r="H526" s="67"/>
      <c r="I526" s="67"/>
      <c r="J526" s="67"/>
      <c r="K526" s="67"/>
      <c r="L526" s="67"/>
      <c r="M526" s="67"/>
      <c r="N526" s="67"/>
      <c r="O526" s="66" t="s">
        <v>3907</v>
      </c>
      <c r="T526" s="64">
        <v>0</v>
      </c>
      <c r="AC526" s="64">
        <v>1</v>
      </c>
    </row>
    <row r="527" spans="1:29" ht="30" customHeight="1">
      <c r="A527" s="66" t="s">
        <v>1178</v>
      </c>
      <c r="B527" s="66" t="s">
        <v>3911</v>
      </c>
      <c r="C527" s="66" t="s">
        <v>3912</v>
      </c>
      <c r="D527" s="66" t="s">
        <v>3913</v>
      </c>
      <c r="E527" s="66" t="s">
        <v>3910</v>
      </c>
      <c r="F527" s="72">
        <v>1</v>
      </c>
      <c r="G527" s="67"/>
      <c r="H527" s="67"/>
      <c r="I527" s="67"/>
      <c r="J527" s="67"/>
      <c r="K527" s="67"/>
      <c r="L527" s="67"/>
      <c r="M527" s="67"/>
      <c r="N527" s="67"/>
      <c r="O527" s="66" t="s">
        <v>3911</v>
      </c>
      <c r="T527" s="64">
        <v>0</v>
      </c>
      <c r="AC527" s="64">
        <v>1</v>
      </c>
    </row>
    <row r="528" spans="1:29" ht="30" customHeight="1">
      <c r="A528" s="66" t="s">
        <v>1178</v>
      </c>
      <c r="B528" s="66" t="s">
        <v>3914</v>
      </c>
      <c r="C528" s="66" t="s">
        <v>3915</v>
      </c>
      <c r="D528" s="66" t="s">
        <v>3909</v>
      </c>
      <c r="E528" s="66" t="s">
        <v>3916</v>
      </c>
      <c r="F528" s="72">
        <v>1</v>
      </c>
      <c r="G528" s="67"/>
      <c r="H528" s="67"/>
      <c r="I528" s="67"/>
      <c r="J528" s="67"/>
      <c r="K528" s="67"/>
      <c r="L528" s="67"/>
      <c r="M528" s="67"/>
      <c r="N528" s="67"/>
      <c r="O528" s="66" t="s">
        <v>3914</v>
      </c>
      <c r="T528" s="64">
        <v>0</v>
      </c>
      <c r="AC528" s="64">
        <v>1</v>
      </c>
    </row>
    <row r="529" spans="1:29" ht="30" customHeight="1">
      <c r="A529" s="66" t="s">
        <v>1178</v>
      </c>
      <c r="B529" s="66" t="s">
        <v>3917</v>
      </c>
      <c r="C529" s="66" t="s">
        <v>3918</v>
      </c>
      <c r="D529" s="66" t="s">
        <v>3919</v>
      </c>
      <c r="E529" s="66" t="s">
        <v>3920</v>
      </c>
      <c r="F529" s="72">
        <v>53</v>
      </c>
      <c r="G529" s="67"/>
      <c r="H529" s="67"/>
      <c r="I529" s="67"/>
      <c r="J529" s="67"/>
      <c r="K529" s="67"/>
      <c r="L529" s="67"/>
      <c r="M529" s="67"/>
      <c r="N529" s="67"/>
      <c r="O529" s="66" t="s">
        <v>3917</v>
      </c>
      <c r="T529" s="64">
        <v>0</v>
      </c>
      <c r="AC529" s="64">
        <v>1</v>
      </c>
    </row>
    <row r="530" spans="1:29" ht="30" customHeight="1">
      <c r="A530" s="66" t="s">
        <v>1178</v>
      </c>
      <c r="B530" s="66" t="s">
        <v>3921</v>
      </c>
      <c r="C530" s="66" t="s">
        <v>3922</v>
      </c>
      <c r="D530" s="66" t="s">
        <v>3913</v>
      </c>
      <c r="E530" s="66" t="s">
        <v>3916</v>
      </c>
      <c r="F530" s="72">
        <v>1</v>
      </c>
      <c r="G530" s="67"/>
      <c r="H530" s="67"/>
      <c r="I530" s="67"/>
      <c r="J530" s="67"/>
      <c r="K530" s="67"/>
      <c r="L530" s="67"/>
      <c r="M530" s="67"/>
      <c r="N530" s="67"/>
      <c r="O530" s="66" t="s">
        <v>3921</v>
      </c>
      <c r="T530" s="64">
        <v>0</v>
      </c>
      <c r="AC530" s="64">
        <v>1</v>
      </c>
    </row>
    <row r="531" spans="1:29" ht="30" customHeight="1">
      <c r="A531" s="66" t="s">
        <v>1178</v>
      </c>
      <c r="B531" s="66" t="s">
        <v>3923</v>
      </c>
      <c r="C531" s="66" t="s">
        <v>3378</v>
      </c>
      <c r="D531" s="66" t="s">
        <v>3924</v>
      </c>
      <c r="E531" s="66" t="s">
        <v>59</v>
      </c>
      <c r="F531" s="72">
        <v>8</v>
      </c>
      <c r="G531" s="67"/>
      <c r="H531" s="67"/>
      <c r="I531" s="67"/>
      <c r="J531" s="67"/>
      <c r="K531" s="67"/>
      <c r="L531" s="67"/>
      <c r="M531" s="67"/>
      <c r="N531" s="67"/>
      <c r="O531" s="66" t="s">
        <v>47</v>
      </c>
      <c r="T531" s="64">
        <v>0</v>
      </c>
      <c r="AC531" s="64">
        <v>1</v>
      </c>
    </row>
    <row r="532" spans="1:29" ht="30" customHeight="1">
      <c r="A532" s="66" t="s">
        <v>1178</v>
      </c>
      <c r="B532" s="66" t="s">
        <v>3925</v>
      </c>
      <c r="C532" s="66" t="s">
        <v>3378</v>
      </c>
      <c r="D532" s="66" t="s">
        <v>3926</v>
      </c>
      <c r="E532" s="66" t="s">
        <v>59</v>
      </c>
      <c r="F532" s="72">
        <v>2</v>
      </c>
      <c r="G532" s="67"/>
      <c r="H532" s="67"/>
      <c r="I532" s="67"/>
      <c r="J532" s="67"/>
      <c r="K532" s="67"/>
      <c r="L532" s="67"/>
      <c r="M532" s="67"/>
      <c r="N532" s="67"/>
      <c r="O532" s="66" t="s">
        <v>47</v>
      </c>
      <c r="T532" s="64">
        <v>0</v>
      </c>
      <c r="AC532" s="64">
        <v>1</v>
      </c>
    </row>
    <row r="533" spans="1:29" ht="30" customHeight="1">
      <c r="A533" s="66" t="s">
        <v>1178</v>
      </c>
      <c r="B533" s="66" t="s">
        <v>3927</v>
      </c>
      <c r="C533" s="66" t="s">
        <v>3378</v>
      </c>
      <c r="D533" s="66" t="s">
        <v>3928</v>
      </c>
      <c r="E533" s="66" t="s">
        <v>59</v>
      </c>
      <c r="F533" s="72">
        <v>1</v>
      </c>
      <c r="G533" s="67"/>
      <c r="H533" s="67"/>
      <c r="I533" s="67"/>
      <c r="J533" s="67"/>
      <c r="K533" s="67"/>
      <c r="L533" s="67"/>
      <c r="M533" s="67"/>
      <c r="N533" s="67"/>
      <c r="O533" s="66" t="s">
        <v>47</v>
      </c>
      <c r="T533" s="64">
        <v>0</v>
      </c>
      <c r="AC533" s="64">
        <v>1</v>
      </c>
    </row>
    <row r="534" spans="1:29" ht="30" customHeight="1">
      <c r="A534" s="66" t="s">
        <v>1178</v>
      </c>
      <c r="B534" s="66" t="s">
        <v>3388</v>
      </c>
      <c r="C534" s="66" t="s">
        <v>3389</v>
      </c>
      <c r="D534" s="66" t="s">
        <v>3390</v>
      </c>
      <c r="E534" s="66" t="s">
        <v>63</v>
      </c>
      <c r="F534" s="72">
        <v>1</v>
      </c>
      <c r="G534" s="67"/>
      <c r="H534" s="67"/>
      <c r="I534" s="67"/>
      <c r="J534" s="67"/>
      <c r="K534" s="67"/>
      <c r="L534" s="67"/>
      <c r="M534" s="67"/>
      <c r="N534" s="67"/>
      <c r="O534" s="66" t="s">
        <v>3388</v>
      </c>
      <c r="T534" s="64">
        <v>0</v>
      </c>
      <c r="AC534" s="64">
        <v>1</v>
      </c>
    </row>
    <row r="535" spans="1:29" ht="30" customHeight="1">
      <c r="A535" s="66" t="s">
        <v>1178</v>
      </c>
      <c r="B535" s="66" t="s">
        <v>3929</v>
      </c>
      <c r="C535" s="66" t="s">
        <v>3930</v>
      </c>
      <c r="D535" s="66" t="s">
        <v>3931</v>
      </c>
      <c r="E535" s="66" t="s">
        <v>59</v>
      </c>
      <c r="F535" s="72">
        <v>25</v>
      </c>
      <c r="G535" s="67"/>
      <c r="H535" s="67"/>
      <c r="I535" s="67"/>
      <c r="J535" s="67"/>
      <c r="K535" s="67"/>
      <c r="L535" s="67"/>
      <c r="M535" s="67"/>
      <c r="N535" s="67"/>
      <c r="O535" s="66" t="s">
        <v>47</v>
      </c>
      <c r="T535" s="64">
        <v>0</v>
      </c>
      <c r="AC535" s="64">
        <v>1</v>
      </c>
    </row>
    <row r="536" spans="1:29" ht="30" customHeight="1">
      <c r="A536" s="66" t="s">
        <v>1178</v>
      </c>
      <c r="B536" s="66" t="s">
        <v>3414</v>
      </c>
      <c r="C536" s="66" t="s">
        <v>3415</v>
      </c>
      <c r="D536" s="66" t="s">
        <v>3416</v>
      </c>
      <c r="E536" s="66" t="s">
        <v>71</v>
      </c>
      <c r="F536" s="72">
        <v>3</v>
      </c>
      <c r="G536" s="67"/>
      <c r="H536" s="67"/>
      <c r="I536" s="67"/>
      <c r="J536" s="67"/>
      <c r="K536" s="67"/>
      <c r="L536" s="67"/>
      <c r="M536" s="67"/>
      <c r="N536" s="67"/>
      <c r="O536" s="66" t="s">
        <v>3414</v>
      </c>
      <c r="T536" s="64">
        <v>0</v>
      </c>
      <c r="AC536" s="64">
        <v>1</v>
      </c>
    </row>
    <row r="537" spans="1:29" ht="30" customHeight="1">
      <c r="A537" s="66" t="s">
        <v>1178</v>
      </c>
      <c r="B537" s="66" t="s">
        <v>3464</v>
      </c>
      <c r="C537" s="66" t="s">
        <v>3421</v>
      </c>
      <c r="D537" s="66" t="s">
        <v>3465</v>
      </c>
      <c r="E537" s="66" t="s">
        <v>71</v>
      </c>
      <c r="F537" s="72">
        <v>3</v>
      </c>
      <c r="G537" s="67"/>
      <c r="H537" s="67"/>
      <c r="I537" s="67"/>
      <c r="J537" s="67"/>
      <c r="K537" s="67"/>
      <c r="L537" s="67"/>
      <c r="M537" s="67"/>
      <c r="N537" s="67"/>
      <c r="O537" s="66" t="s">
        <v>3464</v>
      </c>
      <c r="T537" s="64">
        <v>0</v>
      </c>
      <c r="AC537" s="64">
        <v>1</v>
      </c>
    </row>
    <row r="538" spans="1:29" ht="30" customHeight="1">
      <c r="A538" s="66" t="s">
        <v>1178</v>
      </c>
      <c r="B538" s="66" t="s">
        <v>3932</v>
      </c>
      <c r="C538" s="66" t="s">
        <v>3933</v>
      </c>
      <c r="D538" s="66" t="s">
        <v>47</v>
      </c>
      <c r="E538" s="66" t="s">
        <v>59</v>
      </c>
      <c r="F538" s="72">
        <v>14</v>
      </c>
      <c r="G538" s="67"/>
      <c r="H538" s="67"/>
      <c r="I538" s="67"/>
      <c r="J538" s="67"/>
      <c r="K538" s="67"/>
      <c r="L538" s="67"/>
      <c r="M538" s="67"/>
      <c r="N538" s="67"/>
      <c r="O538" s="66" t="s">
        <v>47</v>
      </c>
      <c r="T538" s="64">
        <v>0</v>
      </c>
      <c r="AC538" s="64">
        <v>1</v>
      </c>
    </row>
    <row r="539" spans="1:29" ht="30" customHeight="1">
      <c r="A539" s="66" t="s">
        <v>1178</v>
      </c>
      <c r="B539" s="66" t="s">
        <v>3934</v>
      </c>
      <c r="C539" s="66" t="s">
        <v>3935</v>
      </c>
      <c r="D539" s="66" t="s">
        <v>47</v>
      </c>
      <c r="E539" s="66" t="s">
        <v>59</v>
      </c>
      <c r="F539" s="72">
        <v>1</v>
      </c>
      <c r="G539" s="67"/>
      <c r="H539" s="67"/>
      <c r="I539" s="67"/>
      <c r="J539" s="67"/>
      <c r="K539" s="67"/>
      <c r="L539" s="67"/>
      <c r="M539" s="67"/>
      <c r="N539" s="67"/>
      <c r="O539" s="66" t="s">
        <v>47</v>
      </c>
      <c r="T539" s="64">
        <v>0</v>
      </c>
      <c r="AC539" s="64">
        <v>1</v>
      </c>
    </row>
    <row r="540" spans="1:29" ht="30" customHeight="1">
      <c r="A540" s="66" t="s">
        <v>1178</v>
      </c>
      <c r="B540" s="66" t="s">
        <v>3936</v>
      </c>
      <c r="C540" s="66" t="s">
        <v>3937</v>
      </c>
      <c r="D540" s="66" t="s">
        <v>47</v>
      </c>
      <c r="E540" s="66" t="s">
        <v>211</v>
      </c>
      <c r="F540" s="72">
        <v>3</v>
      </c>
      <c r="G540" s="67"/>
      <c r="H540" s="67"/>
      <c r="I540" s="67"/>
      <c r="J540" s="67"/>
      <c r="K540" s="67"/>
      <c r="L540" s="67"/>
      <c r="M540" s="67"/>
      <c r="N540" s="67"/>
      <c r="O540" s="66" t="s">
        <v>47</v>
      </c>
      <c r="T540" s="64">
        <v>0</v>
      </c>
      <c r="AC540" s="64">
        <v>1</v>
      </c>
    </row>
    <row r="541" spans="1:29" ht="30" customHeight="1">
      <c r="A541" s="67"/>
      <c r="B541" s="67"/>
      <c r="C541" s="67"/>
      <c r="D541" s="67"/>
      <c r="E541" s="67"/>
      <c r="F541" s="72"/>
      <c r="G541" s="67"/>
      <c r="H541" s="67"/>
      <c r="I541" s="67"/>
      <c r="J541" s="67"/>
      <c r="K541" s="67"/>
      <c r="L541" s="67"/>
      <c r="M541" s="67"/>
      <c r="N541" s="67"/>
      <c r="O541" s="67"/>
    </row>
    <row r="542" spans="1:29" ht="30" customHeight="1">
      <c r="A542" s="67"/>
      <c r="B542" s="67"/>
      <c r="C542" s="67"/>
      <c r="D542" s="67"/>
      <c r="E542" s="67"/>
      <c r="F542" s="72"/>
      <c r="G542" s="67"/>
      <c r="H542" s="67"/>
      <c r="I542" s="67"/>
      <c r="J542" s="67"/>
      <c r="K542" s="67"/>
      <c r="L542" s="67"/>
      <c r="M542" s="67"/>
      <c r="N542" s="67"/>
      <c r="O542" s="67"/>
    </row>
    <row r="543" spans="1:29" ht="30" customHeight="1">
      <c r="A543" s="67"/>
      <c r="B543" s="67"/>
      <c r="C543" s="67"/>
      <c r="D543" s="67"/>
      <c r="E543" s="67"/>
      <c r="F543" s="72"/>
      <c r="G543" s="67"/>
      <c r="H543" s="67"/>
      <c r="I543" s="67"/>
      <c r="J543" s="67"/>
      <c r="K543" s="67"/>
      <c r="L543" s="67"/>
      <c r="M543" s="67"/>
      <c r="N543" s="67"/>
      <c r="O543" s="67"/>
    </row>
    <row r="544" spans="1:29" ht="30" customHeight="1">
      <c r="A544" s="67"/>
      <c r="B544" s="67"/>
      <c r="C544" s="67"/>
      <c r="D544" s="67"/>
      <c r="E544" s="67"/>
      <c r="F544" s="72"/>
      <c r="G544" s="67"/>
      <c r="H544" s="67"/>
      <c r="I544" s="67"/>
      <c r="J544" s="67"/>
      <c r="K544" s="67"/>
      <c r="L544" s="67"/>
      <c r="M544" s="67"/>
      <c r="N544" s="67"/>
      <c r="O544" s="67"/>
    </row>
    <row r="545" spans="1:29" ht="30" customHeight="1">
      <c r="A545" s="67"/>
      <c r="B545" s="67"/>
      <c r="C545" s="67"/>
      <c r="D545" s="67"/>
      <c r="E545" s="67"/>
      <c r="F545" s="72"/>
      <c r="G545" s="67"/>
      <c r="H545" s="67"/>
      <c r="I545" s="67"/>
      <c r="J545" s="67"/>
      <c r="K545" s="67"/>
      <c r="L545" s="67"/>
      <c r="M545" s="67"/>
      <c r="N545" s="67"/>
      <c r="O545" s="67"/>
    </row>
    <row r="546" spans="1:29" ht="30" customHeight="1">
      <c r="A546" s="67"/>
      <c r="B546" s="67"/>
      <c r="C546" s="67"/>
      <c r="D546" s="67"/>
      <c r="E546" s="67"/>
      <c r="F546" s="72"/>
      <c r="G546" s="67"/>
      <c r="H546" s="67"/>
      <c r="I546" s="67"/>
      <c r="J546" s="67"/>
      <c r="K546" s="67"/>
      <c r="L546" s="67"/>
      <c r="M546" s="67"/>
      <c r="N546" s="67"/>
      <c r="O546" s="67"/>
    </row>
    <row r="547" spans="1:29" ht="30" customHeight="1">
      <c r="A547" s="67"/>
      <c r="B547" s="67"/>
      <c r="C547" s="67"/>
      <c r="D547" s="67"/>
      <c r="E547" s="67"/>
      <c r="F547" s="72"/>
      <c r="G547" s="67"/>
      <c r="H547" s="67"/>
      <c r="I547" s="67"/>
      <c r="J547" s="67"/>
      <c r="K547" s="67"/>
      <c r="L547" s="67"/>
      <c r="M547" s="67"/>
      <c r="N547" s="67"/>
      <c r="O547" s="67"/>
    </row>
    <row r="548" spans="1:29" ht="30" customHeight="1">
      <c r="A548" s="67"/>
      <c r="B548" s="67"/>
      <c r="C548" s="67"/>
      <c r="D548" s="67"/>
      <c r="E548" s="67"/>
      <c r="F548" s="72"/>
      <c r="G548" s="67"/>
      <c r="H548" s="67"/>
      <c r="I548" s="67"/>
      <c r="J548" s="67"/>
      <c r="K548" s="67"/>
      <c r="L548" s="67"/>
      <c r="M548" s="67"/>
      <c r="N548" s="67"/>
      <c r="O548" s="67"/>
    </row>
    <row r="549" spans="1:29" ht="30" customHeight="1">
      <c r="A549" s="67"/>
      <c r="B549" s="67"/>
      <c r="C549" s="67" t="s">
        <v>77</v>
      </c>
      <c r="D549" s="67"/>
      <c r="E549" s="67"/>
      <c r="F549" s="72"/>
      <c r="G549" s="67"/>
      <c r="H549" s="67"/>
      <c r="I549" s="67"/>
      <c r="J549" s="67"/>
      <c r="K549" s="67"/>
      <c r="L549" s="67"/>
      <c r="M549" s="67"/>
      <c r="N549" s="67"/>
      <c r="O549" s="67"/>
    </row>
    <row r="550" spans="1:29" ht="30" customHeight="1">
      <c r="A550" s="67"/>
      <c r="B550" s="67"/>
      <c r="C550" s="70" t="s">
        <v>3131</v>
      </c>
      <c r="D550" s="70"/>
      <c r="E550" s="70"/>
      <c r="F550" s="71"/>
      <c r="G550" s="70"/>
      <c r="H550" s="70"/>
      <c r="I550" s="70"/>
      <c r="J550" s="70"/>
      <c r="K550" s="70"/>
      <c r="L550" s="70"/>
      <c r="M550" s="70"/>
      <c r="N550" s="70"/>
      <c r="O550" s="70"/>
    </row>
    <row r="551" spans="1:29" ht="30" customHeight="1">
      <c r="A551" s="66" t="s">
        <v>1191</v>
      </c>
      <c r="B551" s="66" t="s">
        <v>3796</v>
      </c>
      <c r="C551" s="66" t="s">
        <v>3797</v>
      </c>
      <c r="D551" s="66" t="s">
        <v>3233</v>
      </c>
      <c r="E551" s="66" t="s">
        <v>53</v>
      </c>
      <c r="F551" s="72">
        <v>22</v>
      </c>
      <c r="G551" s="67"/>
      <c r="H551" s="67"/>
      <c r="I551" s="67"/>
      <c r="J551" s="67"/>
      <c r="K551" s="67"/>
      <c r="L551" s="67"/>
      <c r="M551" s="67"/>
      <c r="N551" s="67"/>
      <c r="O551" s="66" t="s">
        <v>3796</v>
      </c>
      <c r="T551" s="64">
        <v>0</v>
      </c>
      <c r="AC551" s="64">
        <v>1</v>
      </c>
    </row>
    <row r="552" spans="1:29" ht="30" customHeight="1">
      <c r="A552" s="66" t="s">
        <v>1191</v>
      </c>
      <c r="B552" s="66" t="s">
        <v>3938</v>
      </c>
      <c r="C552" s="66" t="s">
        <v>3797</v>
      </c>
      <c r="D552" s="66" t="s">
        <v>3557</v>
      </c>
      <c r="E552" s="66" t="s">
        <v>53</v>
      </c>
      <c r="F552" s="72">
        <v>14</v>
      </c>
      <c r="G552" s="67"/>
      <c r="H552" s="67"/>
      <c r="I552" s="67"/>
      <c r="J552" s="67"/>
      <c r="K552" s="67"/>
      <c r="L552" s="67"/>
      <c r="M552" s="67"/>
      <c r="N552" s="67"/>
      <c r="O552" s="66" t="s">
        <v>3938</v>
      </c>
      <c r="T552" s="64">
        <v>0</v>
      </c>
      <c r="AC552" s="64">
        <v>1</v>
      </c>
    </row>
    <row r="553" spans="1:29" ht="30" customHeight="1">
      <c r="A553" s="66" t="s">
        <v>1191</v>
      </c>
      <c r="B553" s="66" t="s">
        <v>3798</v>
      </c>
      <c r="C553" s="66" t="s">
        <v>3797</v>
      </c>
      <c r="D553" s="66" t="s">
        <v>3235</v>
      </c>
      <c r="E553" s="66" t="s">
        <v>53</v>
      </c>
      <c r="F553" s="72">
        <v>20</v>
      </c>
      <c r="G553" s="67"/>
      <c r="H553" s="67"/>
      <c r="I553" s="67"/>
      <c r="J553" s="67"/>
      <c r="K553" s="67"/>
      <c r="L553" s="67"/>
      <c r="M553" s="67"/>
      <c r="N553" s="67"/>
      <c r="O553" s="66" t="s">
        <v>3798</v>
      </c>
      <c r="T553" s="64">
        <v>0</v>
      </c>
      <c r="AC553" s="64">
        <v>1</v>
      </c>
    </row>
    <row r="554" spans="1:29" ht="30" customHeight="1">
      <c r="A554" s="66" t="s">
        <v>1191</v>
      </c>
      <c r="B554" s="66" t="s">
        <v>3826</v>
      </c>
      <c r="C554" s="66" t="s">
        <v>3827</v>
      </c>
      <c r="D554" s="66" t="s">
        <v>3828</v>
      </c>
      <c r="E554" s="66" t="s">
        <v>59</v>
      </c>
      <c r="F554" s="72">
        <v>14</v>
      </c>
      <c r="G554" s="67"/>
      <c r="H554" s="67"/>
      <c r="I554" s="67"/>
      <c r="J554" s="67"/>
      <c r="K554" s="67"/>
      <c r="L554" s="67"/>
      <c r="M554" s="67"/>
      <c r="N554" s="67"/>
      <c r="O554" s="66" t="s">
        <v>47</v>
      </c>
      <c r="T554" s="64">
        <v>0</v>
      </c>
      <c r="AC554" s="64">
        <v>1</v>
      </c>
    </row>
    <row r="555" spans="1:29" ht="30" customHeight="1">
      <c r="A555" s="66" t="s">
        <v>1191</v>
      </c>
      <c r="B555" s="66" t="s">
        <v>3939</v>
      </c>
      <c r="C555" s="66" t="s">
        <v>3827</v>
      </c>
      <c r="D555" s="66" t="s">
        <v>3940</v>
      </c>
      <c r="E555" s="66" t="s">
        <v>59</v>
      </c>
      <c r="F555" s="72">
        <v>6</v>
      </c>
      <c r="G555" s="67"/>
      <c r="H555" s="67"/>
      <c r="I555" s="67"/>
      <c r="J555" s="67"/>
      <c r="K555" s="67"/>
      <c r="L555" s="67"/>
      <c r="M555" s="67"/>
      <c r="N555" s="67"/>
      <c r="O555" s="66" t="s">
        <v>47</v>
      </c>
      <c r="T555" s="64">
        <v>0</v>
      </c>
      <c r="AC555" s="64">
        <v>1</v>
      </c>
    </row>
    <row r="556" spans="1:29" ht="30" customHeight="1">
      <c r="A556" s="66" t="s">
        <v>1191</v>
      </c>
      <c r="B556" s="66" t="s">
        <v>3941</v>
      </c>
      <c r="C556" s="66" t="s">
        <v>3827</v>
      </c>
      <c r="D556" s="66" t="s">
        <v>3942</v>
      </c>
      <c r="E556" s="66" t="s">
        <v>59</v>
      </c>
      <c r="F556" s="72">
        <v>4</v>
      </c>
      <c r="G556" s="67"/>
      <c r="H556" s="67"/>
      <c r="I556" s="67"/>
      <c r="J556" s="67"/>
      <c r="K556" s="67"/>
      <c r="L556" s="67"/>
      <c r="M556" s="67"/>
      <c r="N556" s="67"/>
      <c r="O556" s="66" t="s">
        <v>47</v>
      </c>
      <c r="T556" s="64">
        <v>0</v>
      </c>
      <c r="AC556" s="64">
        <v>1</v>
      </c>
    </row>
    <row r="557" spans="1:29" ht="30" customHeight="1">
      <c r="A557" s="66" t="s">
        <v>1191</v>
      </c>
      <c r="B557" s="66" t="s">
        <v>3943</v>
      </c>
      <c r="C557" s="66" t="s">
        <v>3827</v>
      </c>
      <c r="D557" s="66" t="s">
        <v>3944</v>
      </c>
      <c r="E557" s="66" t="s">
        <v>59</v>
      </c>
      <c r="F557" s="72">
        <v>2</v>
      </c>
      <c r="G557" s="67"/>
      <c r="H557" s="67"/>
      <c r="I557" s="67"/>
      <c r="J557" s="67"/>
      <c r="K557" s="67"/>
      <c r="L557" s="67"/>
      <c r="M557" s="67"/>
      <c r="N557" s="67"/>
      <c r="O557" s="66" t="s">
        <v>47</v>
      </c>
      <c r="T557" s="64">
        <v>0</v>
      </c>
      <c r="AC557" s="64">
        <v>1</v>
      </c>
    </row>
    <row r="558" spans="1:29" ht="30" customHeight="1">
      <c r="A558" s="66" t="s">
        <v>1191</v>
      </c>
      <c r="B558" s="66" t="s">
        <v>3833</v>
      </c>
      <c r="C558" s="66" t="s">
        <v>3827</v>
      </c>
      <c r="D558" s="66" t="s">
        <v>3834</v>
      </c>
      <c r="E558" s="66" t="s">
        <v>59</v>
      </c>
      <c r="F558" s="72">
        <v>1</v>
      </c>
      <c r="G558" s="67"/>
      <c r="H558" s="67"/>
      <c r="I558" s="67"/>
      <c r="J558" s="67"/>
      <c r="K558" s="67"/>
      <c r="L558" s="67"/>
      <c r="M558" s="67"/>
      <c r="N558" s="67"/>
      <c r="O558" s="66" t="s">
        <v>47</v>
      </c>
      <c r="T558" s="64">
        <v>0</v>
      </c>
      <c r="AC558" s="64">
        <v>1</v>
      </c>
    </row>
    <row r="559" spans="1:29" ht="30" customHeight="1">
      <c r="A559" s="66" t="s">
        <v>1191</v>
      </c>
      <c r="B559" s="66" t="s">
        <v>3945</v>
      </c>
      <c r="C559" s="66" t="s">
        <v>3827</v>
      </c>
      <c r="D559" s="66" t="s">
        <v>3946</v>
      </c>
      <c r="E559" s="66" t="s">
        <v>59</v>
      </c>
      <c r="F559" s="72">
        <v>3</v>
      </c>
      <c r="G559" s="67"/>
      <c r="H559" s="67"/>
      <c r="I559" s="67"/>
      <c r="J559" s="67"/>
      <c r="K559" s="67"/>
      <c r="L559" s="67"/>
      <c r="M559" s="67"/>
      <c r="N559" s="67"/>
      <c r="O559" s="66" t="s">
        <v>47</v>
      </c>
      <c r="T559" s="64">
        <v>0</v>
      </c>
      <c r="AC559" s="64">
        <v>1</v>
      </c>
    </row>
    <row r="560" spans="1:29" ht="30" customHeight="1">
      <c r="A560" s="66" t="s">
        <v>1191</v>
      </c>
      <c r="B560" s="66" t="s">
        <v>3947</v>
      </c>
      <c r="C560" s="66" t="s">
        <v>3827</v>
      </c>
      <c r="D560" s="66" t="s">
        <v>3948</v>
      </c>
      <c r="E560" s="66" t="s">
        <v>59</v>
      </c>
      <c r="F560" s="72">
        <v>3</v>
      </c>
      <c r="G560" s="67"/>
      <c r="H560" s="67"/>
      <c r="I560" s="67"/>
      <c r="J560" s="67"/>
      <c r="K560" s="67"/>
      <c r="L560" s="67"/>
      <c r="M560" s="67"/>
      <c r="N560" s="67"/>
      <c r="O560" s="66" t="s">
        <v>47</v>
      </c>
      <c r="T560" s="64">
        <v>0</v>
      </c>
      <c r="AC560" s="64">
        <v>1</v>
      </c>
    </row>
    <row r="561" spans="1:29" ht="30" customHeight="1">
      <c r="A561" s="66" t="s">
        <v>1191</v>
      </c>
      <c r="B561" s="66" t="s">
        <v>3839</v>
      </c>
      <c r="C561" s="66" t="s">
        <v>3827</v>
      </c>
      <c r="D561" s="66" t="s">
        <v>3840</v>
      </c>
      <c r="E561" s="66" t="s">
        <v>59</v>
      </c>
      <c r="F561" s="72">
        <v>5</v>
      </c>
      <c r="G561" s="67"/>
      <c r="H561" s="67"/>
      <c r="I561" s="67"/>
      <c r="J561" s="67"/>
      <c r="K561" s="67"/>
      <c r="L561" s="67"/>
      <c r="M561" s="67"/>
      <c r="N561" s="67"/>
      <c r="O561" s="66" t="s">
        <v>47</v>
      </c>
      <c r="T561" s="64">
        <v>0</v>
      </c>
      <c r="AC561" s="64">
        <v>1</v>
      </c>
    </row>
    <row r="562" spans="1:29" ht="30" customHeight="1">
      <c r="A562" s="66" t="s">
        <v>1191</v>
      </c>
      <c r="B562" s="66" t="s">
        <v>3841</v>
      </c>
      <c r="C562" s="66" t="s">
        <v>3827</v>
      </c>
      <c r="D562" s="66" t="s">
        <v>3842</v>
      </c>
      <c r="E562" s="66" t="s">
        <v>59</v>
      </c>
      <c r="F562" s="72">
        <v>1</v>
      </c>
      <c r="G562" s="67"/>
      <c r="H562" s="67"/>
      <c r="I562" s="67"/>
      <c r="J562" s="67"/>
      <c r="K562" s="67"/>
      <c r="L562" s="67"/>
      <c r="M562" s="67"/>
      <c r="N562" s="67"/>
      <c r="O562" s="66" t="s">
        <v>47</v>
      </c>
      <c r="T562" s="64">
        <v>0</v>
      </c>
      <c r="AC562" s="64">
        <v>1</v>
      </c>
    </row>
    <row r="563" spans="1:29" ht="30" customHeight="1">
      <c r="A563" s="66" t="s">
        <v>1191</v>
      </c>
      <c r="B563" s="66" t="s">
        <v>3845</v>
      </c>
      <c r="C563" s="66" t="s">
        <v>3827</v>
      </c>
      <c r="D563" s="66" t="s">
        <v>3846</v>
      </c>
      <c r="E563" s="66" t="s">
        <v>59</v>
      </c>
      <c r="F563" s="72">
        <v>5</v>
      </c>
      <c r="G563" s="67"/>
      <c r="H563" s="67"/>
      <c r="I563" s="67"/>
      <c r="J563" s="67"/>
      <c r="K563" s="67"/>
      <c r="L563" s="67"/>
      <c r="M563" s="67"/>
      <c r="N563" s="67"/>
      <c r="O563" s="66" t="s">
        <v>47</v>
      </c>
      <c r="T563" s="64">
        <v>0</v>
      </c>
      <c r="AC563" s="64">
        <v>1</v>
      </c>
    </row>
    <row r="564" spans="1:29" ht="30" customHeight="1">
      <c r="A564" s="66" t="s">
        <v>1191</v>
      </c>
      <c r="B564" s="66" t="s">
        <v>3847</v>
      </c>
      <c r="C564" s="66" t="s">
        <v>3827</v>
      </c>
      <c r="D564" s="66" t="s">
        <v>3848</v>
      </c>
      <c r="E564" s="66" t="s">
        <v>59</v>
      </c>
      <c r="F564" s="72">
        <v>1</v>
      </c>
      <c r="G564" s="67"/>
      <c r="H564" s="67"/>
      <c r="I564" s="67"/>
      <c r="J564" s="67"/>
      <c r="K564" s="67"/>
      <c r="L564" s="67"/>
      <c r="M564" s="67"/>
      <c r="N564" s="67"/>
      <c r="O564" s="66" t="s">
        <v>47</v>
      </c>
      <c r="T564" s="64">
        <v>0</v>
      </c>
      <c r="AC564" s="64">
        <v>1</v>
      </c>
    </row>
    <row r="565" spans="1:29" ht="30" customHeight="1">
      <c r="A565" s="66" t="s">
        <v>1191</v>
      </c>
      <c r="B565" s="66" t="s">
        <v>3851</v>
      </c>
      <c r="C565" s="66" t="s">
        <v>3852</v>
      </c>
      <c r="D565" s="66" t="s">
        <v>3390</v>
      </c>
      <c r="E565" s="66" t="s">
        <v>63</v>
      </c>
      <c r="F565" s="72">
        <v>38</v>
      </c>
      <c r="G565" s="67"/>
      <c r="H565" s="67"/>
      <c r="I565" s="67"/>
      <c r="J565" s="67"/>
      <c r="K565" s="67"/>
      <c r="L565" s="67"/>
      <c r="M565" s="67"/>
      <c r="N565" s="67"/>
      <c r="O565" s="66" t="s">
        <v>3851</v>
      </c>
      <c r="T565" s="64">
        <v>0</v>
      </c>
      <c r="AC565" s="64">
        <v>1</v>
      </c>
    </row>
    <row r="566" spans="1:29" ht="30" customHeight="1">
      <c r="A566" s="66" t="s">
        <v>1191</v>
      </c>
      <c r="B566" s="66" t="s">
        <v>3853</v>
      </c>
      <c r="C566" s="66" t="s">
        <v>3852</v>
      </c>
      <c r="D566" s="66" t="s">
        <v>3658</v>
      </c>
      <c r="E566" s="66" t="s">
        <v>63</v>
      </c>
      <c r="F566" s="72">
        <v>2</v>
      </c>
      <c r="G566" s="67"/>
      <c r="H566" s="67"/>
      <c r="I566" s="67"/>
      <c r="J566" s="67"/>
      <c r="K566" s="67"/>
      <c r="L566" s="67"/>
      <c r="M566" s="67"/>
      <c r="N566" s="67"/>
      <c r="O566" s="66" t="s">
        <v>3853</v>
      </c>
      <c r="T566" s="64">
        <v>0</v>
      </c>
      <c r="AC566" s="64">
        <v>1</v>
      </c>
    </row>
    <row r="567" spans="1:29" ht="30" customHeight="1">
      <c r="A567" s="66" t="s">
        <v>1191</v>
      </c>
      <c r="B567" s="66" t="s">
        <v>3949</v>
      </c>
      <c r="C567" s="66" t="s">
        <v>3852</v>
      </c>
      <c r="D567" s="66" t="s">
        <v>3660</v>
      </c>
      <c r="E567" s="66" t="s">
        <v>63</v>
      </c>
      <c r="F567" s="72">
        <v>24</v>
      </c>
      <c r="G567" s="67"/>
      <c r="H567" s="67"/>
      <c r="I567" s="67"/>
      <c r="J567" s="67"/>
      <c r="K567" s="67"/>
      <c r="L567" s="67"/>
      <c r="M567" s="67"/>
      <c r="N567" s="67"/>
      <c r="O567" s="66" t="s">
        <v>3949</v>
      </c>
      <c r="T567" s="64">
        <v>0</v>
      </c>
      <c r="AC567" s="64">
        <v>1</v>
      </c>
    </row>
    <row r="568" spans="1:29" ht="30" customHeight="1">
      <c r="A568" s="66" t="s">
        <v>1191</v>
      </c>
      <c r="B568" s="66" t="s">
        <v>3854</v>
      </c>
      <c r="C568" s="66" t="s">
        <v>3852</v>
      </c>
      <c r="D568" s="66" t="s">
        <v>3220</v>
      </c>
      <c r="E568" s="66" t="s">
        <v>63</v>
      </c>
      <c r="F568" s="72">
        <v>17</v>
      </c>
      <c r="G568" s="67"/>
      <c r="H568" s="67"/>
      <c r="I568" s="67"/>
      <c r="J568" s="67"/>
      <c r="K568" s="67"/>
      <c r="L568" s="67"/>
      <c r="M568" s="67"/>
      <c r="N568" s="67"/>
      <c r="O568" s="66" t="s">
        <v>3854</v>
      </c>
      <c r="T568" s="64">
        <v>0</v>
      </c>
      <c r="AC568" s="64">
        <v>1</v>
      </c>
    </row>
    <row r="569" spans="1:29" ht="30" customHeight="1">
      <c r="A569" s="66" t="s">
        <v>1191</v>
      </c>
      <c r="B569" s="66" t="s">
        <v>3860</v>
      </c>
      <c r="C569" s="66" t="s">
        <v>3861</v>
      </c>
      <c r="D569" s="66" t="s">
        <v>3233</v>
      </c>
      <c r="E569" s="66" t="s">
        <v>59</v>
      </c>
      <c r="F569" s="72">
        <v>5</v>
      </c>
      <c r="G569" s="67"/>
      <c r="H569" s="67"/>
      <c r="I569" s="67"/>
      <c r="J569" s="67"/>
      <c r="K569" s="67"/>
      <c r="L569" s="67"/>
      <c r="M569" s="67"/>
      <c r="N569" s="67"/>
      <c r="O569" s="66" t="s">
        <v>3860</v>
      </c>
      <c r="T569" s="64">
        <v>0</v>
      </c>
      <c r="AC569" s="64">
        <v>1</v>
      </c>
    </row>
    <row r="570" spans="1:29" ht="30" customHeight="1">
      <c r="A570" s="66" t="s">
        <v>1191</v>
      </c>
      <c r="B570" s="66" t="s">
        <v>3866</v>
      </c>
      <c r="C570" s="66" t="s">
        <v>3867</v>
      </c>
      <c r="D570" s="66" t="s">
        <v>3220</v>
      </c>
      <c r="E570" s="66" t="s">
        <v>59</v>
      </c>
      <c r="F570" s="72">
        <v>1</v>
      </c>
      <c r="G570" s="67"/>
      <c r="H570" s="67"/>
      <c r="I570" s="67"/>
      <c r="J570" s="67"/>
      <c r="K570" s="67"/>
      <c r="L570" s="67"/>
      <c r="M570" s="67"/>
      <c r="N570" s="67"/>
      <c r="O570" s="66" t="s">
        <v>3866</v>
      </c>
      <c r="T570" s="64">
        <v>0</v>
      </c>
      <c r="AC570" s="64">
        <v>1</v>
      </c>
    </row>
    <row r="571" spans="1:29" ht="30" customHeight="1">
      <c r="A571" s="66" t="s">
        <v>1191</v>
      </c>
      <c r="B571" s="66" t="s">
        <v>3881</v>
      </c>
      <c r="C571" s="66" t="s">
        <v>3882</v>
      </c>
      <c r="D571" s="66" t="s">
        <v>3883</v>
      </c>
      <c r="E571" s="66" t="s">
        <v>59</v>
      </c>
      <c r="F571" s="72">
        <v>11</v>
      </c>
      <c r="G571" s="67"/>
      <c r="H571" s="67"/>
      <c r="I571" s="67"/>
      <c r="J571" s="67"/>
      <c r="K571" s="67"/>
      <c r="L571" s="67"/>
      <c r="M571" s="67"/>
      <c r="N571" s="67"/>
      <c r="O571" s="66" t="s">
        <v>47</v>
      </c>
      <c r="T571" s="64">
        <v>0</v>
      </c>
      <c r="AC571" s="64">
        <v>1</v>
      </c>
    </row>
    <row r="572" spans="1:29" ht="30" customHeight="1">
      <c r="A572" s="66" t="s">
        <v>1191</v>
      </c>
      <c r="B572" s="66" t="s">
        <v>3950</v>
      </c>
      <c r="C572" s="66" t="s">
        <v>3882</v>
      </c>
      <c r="D572" s="66" t="s">
        <v>3951</v>
      </c>
      <c r="E572" s="66" t="s">
        <v>59</v>
      </c>
      <c r="F572" s="72">
        <v>7</v>
      </c>
      <c r="G572" s="67"/>
      <c r="H572" s="67"/>
      <c r="I572" s="67"/>
      <c r="J572" s="67"/>
      <c r="K572" s="67"/>
      <c r="L572" s="67"/>
      <c r="M572" s="67"/>
      <c r="N572" s="67"/>
      <c r="O572" s="66" t="s">
        <v>47</v>
      </c>
      <c r="T572" s="64">
        <v>0</v>
      </c>
      <c r="AC572" s="64">
        <v>1</v>
      </c>
    </row>
    <row r="573" spans="1:29" ht="30" customHeight="1">
      <c r="A573" s="66" t="s">
        <v>1191</v>
      </c>
      <c r="B573" s="66" t="s">
        <v>3884</v>
      </c>
      <c r="C573" s="66" t="s">
        <v>3882</v>
      </c>
      <c r="D573" s="66" t="s">
        <v>3885</v>
      </c>
      <c r="E573" s="66" t="s">
        <v>59</v>
      </c>
      <c r="F573" s="72">
        <v>9</v>
      </c>
      <c r="G573" s="67"/>
      <c r="H573" s="67"/>
      <c r="I573" s="67"/>
      <c r="J573" s="67"/>
      <c r="K573" s="67"/>
      <c r="L573" s="67"/>
      <c r="M573" s="67"/>
      <c r="N573" s="67"/>
      <c r="O573" s="66" t="s">
        <v>47</v>
      </c>
      <c r="T573" s="64">
        <v>0</v>
      </c>
      <c r="AC573" s="64">
        <v>1</v>
      </c>
    </row>
    <row r="574" spans="1:29" ht="30" customHeight="1">
      <c r="A574" s="66" t="s">
        <v>1191</v>
      </c>
      <c r="B574" s="66" t="s">
        <v>3952</v>
      </c>
      <c r="C574" s="66" t="s">
        <v>3953</v>
      </c>
      <c r="D574" s="66" t="s">
        <v>47</v>
      </c>
      <c r="E574" s="66" t="s">
        <v>2289</v>
      </c>
      <c r="F574" s="72">
        <v>1</v>
      </c>
      <c r="G574" s="67"/>
      <c r="H574" s="67"/>
      <c r="I574" s="67"/>
      <c r="J574" s="67"/>
      <c r="K574" s="67"/>
      <c r="L574" s="67"/>
      <c r="M574" s="67"/>
      <c r="N574" s="67"/>
      <c r="O574" s="66" t="s">
        <v>47</v>
      </c>
      <c r="T574" s="64">
        <v>0</v>
      </c>
      <c r="AC574" s="64">
        <v>1</v>
      </c>
    </row>
    <row r="575" spans="1:29" ht="30" customHeight="1">
      <c r="A575" s="66" t="s">
        <v>1191</v>
      </c>
      <c r="B575" s="66" t="s">
        <v>3911</v>
      </c>
      <c r="C575" s="66" t="s">
        <v>3912</v>
      </c>
      <c r="D575" s="66" t="s">
        <v>3913</v>
      </c>
      <c r="E575" s="66" t="s">
        <v>3910</v>
      </c>
      <c r="F575" s="72">
        <v>1</v>
      </c>
      <c r="G575" s="67"/>
      <c r="H575" s="67"/>
      <c r="I575" s="67"/>
      <c r="J575" s="67"/>
      <c r="K575" s="67"/>
      <c r="L575" s="67"/>
      <c r="M575" s="67"/>
      <c r="N575" s="67"/>
      <c r="O575" s="66" t="s">
        <v>3911</v>
      </c>
      <c r="T575" s="64">
        <v>0</v>
      </c>
      <c r="AC575" s="64">
        <v>1</v>
      </c>
    </row>
    <row r="576" spans="1:29" ht="30" customHeight="1">
      <c r="A576" s="66" t="s">
        <v>1191</v>
      </c>
      <c r="B576" s="66" t="s">
        <v>3921</v>
      </c>
      <c r="C576" s="66" t="s">
        <v>3922</v>
      </c>
      <c r="D576" s="66" t="s">
        <v>3913</v>
      </c>
      <c r="E576" s="66" t="s">
        <v>3916</v>
      </c>
      <c r="F576" s="72">
        <v>1</v>
      </c>
      <c r="G576" s="67"/>
      <c r="H576" s="67"/>
      <c r="I576" s="67"/>
      <c r="J576" s="67"/>
      <c r="K576" s="67"/>
      <c r="L576" s="67"/>
      <c r="M576" s="67"/>
      <c r="N576" s="67"/>
      <c r="O576" s="66" t="s">
        <v>3921</v>
      </c>
      <c r="T576" s="64">
        <v>0</v>
      </c>
      <c r="AC576" s="64">
        <v>1</v>
      </c>
    </row>
    <row r="577" spans="1:29" ht="30" customHeight="1">
      <c r="A577" s="66" t="s">
        <v>1191</v>
      </c>
      <c r="B577" s="66" t="s">
        <v>3923</v>
      </c>
      <c r="C577" s="66" t="s">
        <v>3378</v>
      </c>
      <c r="D577" s="66" t="s">
        <v>3924</v>
      </c>
      <c r="E577" s="66" t="s">
        <v>59</v>
      </c>
      <c r="F577" s="72">
        <v>9</v>
      </c>
      <c r="G577" s="67"/>
      <c r="H577" s="67"/>
      <c r="I577" s="67"/>
      <c r="J577" s="67"/>
      <c r="K577" s="67"/>
      <c r="L577" s="67"/>
      <c r="M577" s="67"/>
      <c r="N577" s="67"/>
      <c r="O577" s="66" t="s">
        <v>47</v>
      </c>
      <c r="T577" s="64">
        <v>0</v>
      </c>
      <c r="AC577" s="64">
        <v>1</v>
      </c>
    </row>
    <row r="578" spans="1:29" ht="30" customHeight="1">
      <c r="A578" s="66" t="s">
        <v>1191</v>
      </c>
      <c r="B578" s="66" t="s">
        <v>3954</v>
      </c>
      <c r="C578" s="66" t="s">
        <v>3378</v>
      </c>
      <c r="D578" s="66" t="s">
        <v>3955</v>
      </c>
      <c r="E578" s="66" t="s">
        <v>59</v>
      </c>
      <c r="F578" s="72">
        <v>6</v>
      </c>
      <c r="G578" s="67"/>
      <c r="H578" s="67"/>
      <c r="I578" s="67"/>
      <c r="J578" s="67"/>
      <c r="K578" s="67"/>
      <c r="L578" s="67"/>
      <c r="M578" s="67"/>
      <c r="N578" s="67"/>
      <c r="O578" s="66" t="s">
        <v>47</v>
      </c>
      <c r="T578" s="64">
        <v>0</v>
      </c>
      <c r="AC578" s="64">
        <v>1</v>
      </c>
    </row>
    <row r="579" spans="1:29" ht="30" customHeight="1">
      <c r="A579" s="66" t="s">
        <v>1191</v>
      </c>
      <c r="B579" s="66" t="s">
        <v>3925</v>
      </c>
      <c r="C579" s="66" t="s">
        <v>3378</v>
      </c>
      <c r="D579" s="66" t="s">
        <v>3926</v>
      </c>
      <c r="E579" s="66" t="s">
        <v>59</v>
      </c>
      <c r="F579" s="72">
        <v>9</v>
      </c>
      <c r="G579" s="67"/>
      <c r="H579" s="67"/>
      <c r="I579" s="67"/>
      <c r="J579" s="67"/>
      <c r="K579" s="67"/>
      <c r="L579" s="67"/>
      <c r="M579" s="67"/>
      <c r="N579" s="67"/>
      <c r="O579" s="66" t="s">
        <v>47</v>
      </c>
      <c r="T579" s="64">
        <v>0</v>
      </c>
      <c r="AC579" s="64">
        <v>1</v>
      </c>
    </row>
    <row r="580" spans="1:29" ht="30" customHeight="1">
      <c r="A580" s="66" t="s">
        <v>1191</v>
      </c>
      <c r="B580" s="66" t="s">
        <v>3388</v>
      </c>
      <c r="C580" s="66" t="s">
        <v>3389</v>
      </c>
      <c r="D580" s="66" t="s">
        <v>3390</v>
      </c>
      <c r="E580" s="66" t="s">
        <v>63</v>
      </c>
      <c r="F580" s="72">
        <v>1</v>
      </c>
      <c r="G580" s="67"/>
      <c r="H580" s="67"/>
      <c r="I580" s="67"/>
      <c r="J580" s="67"/>
      <c r="K580" s="67"/>
      <c r="L580" s="67"/>
      <c r="M580" s="67"/>
      <c r="N580" s="67"/>
      <c r="O580" s="66" t="s">
        <v>3388</v>
      </c>
      <c r="T580" s="64">
        <v>0</v>
      </c>
      <c r="AC580" s="64">
        <v>1</v>
      </c>
    </row>
    <row r="581" spans="1:29" ht="30" customHeight="1">
      <c r="A581" s="66" t="s">
        <v>1191</v>
      </c>
      <c r="B581" s="66" t="s">
        <v>3929</v>
      </c>
      <c r="C581" s="66" t="s">
        <v>3930</v>
      </c>
      <c r="D581" s="66" t="s">
        <v>3931</v>
      </c>
      <c r="E581" s="66" t="s">
        <v>59</v>
      </c>
      <c r="F581" s="72">
        <v>49</v>
      </c>
      <c r="G581" s="67"/>
      <c r="H581" s="67"/>
      <c r="I581" s="67"/>
      <c r="J581" s="67"/>
      <c r="K581" s="67"/>
      <c r="L581" s="67"/>
      <c r="M581" s="67"/>
      <c r="N581" s="67"/>
      <c r="O581" s="66" t="s">
        <v>47</v>
      </c>
      <c r="T581" s="64">
        <v>0</v>
      </c>
      <c r="AC581" s="64">
        <v>1</v>
      </c>
    </row>
    <row r="582" spans="1:29" ht="30" customHeight="1">
      <c r="A582" s="66" t="s">
        <v>1191</v>
      </c>
      <c r="B582" s="66" t="s">
        <v>3414</v>
      </c>
      <c r="C582" s="66" t="s">
        <v>3415</v>
      </c>
      <c r="D582" s="66" t="s">
        <v>3416</v>
      </c>
      <c r="E582" s="66" t="s">
        <v>71</v>
      </c>
      <c r="F582" s="72">
        <v>7</v>
      </c>
      <c r="G582" s="67"/>
      <c r="H582" s="67"/>
      <c r="I582" s="67"/>
      <c r="J582" s="67"/>
      <c r="K582" s="67"/>
      <c r="L582" s="67"/>
      <c r="M582" s="67"/>
      <c r="N582" s="67"/>
      <c r="O582" s="66" t="s">
        <v>3414</v>
      </c>
      <c r="T582" s="64">
        <v>0</v>
      </c>
      <c r="AC582" s="64">
        <v>1</v>
      </c>
    </row>
    <row r="583" spans="1:29" ht="30" customHeight="1">
      <c r="A583" s="66" t="s">
        <v>1191</v>
      </c>
      <c r="B583" s="66" t="s">
        <v>3464</v>
      </c>
      <c r="C583" s="66" t="s">
        <v>3421</v>
      </c>
      <c r="D583" s="66" t="s">
        <v>3465</v>
      </c>
      <c r="E583" s="66" t="s">
        <v>71</v>
      </c>
      <c r="F583" s="72">
        <v>7</v>
      </c>
      <c r="G583" s="67"/>
      <c r="H583" s="67"/>
      <c r="I583" s="67"/>
      <c r="J583" s="67"/>
      <c r="K583" s="67"/>
      <c r="L583" s="67"/>
      <c r="M583" s="67"/>
      <c r="N583" s="67"/>
      <c r="O583" s="66" t="s">
        <v>3464</v>
      </c>
      <c r="T583" s="64">
        <v>0</v>
      </c>
      <c r="AC583" s="64">
        <v>1</v>
      </c>
    </row>
    <row r="584" spans="1:29" ht="30" customHeight="1">
      <c r="A584" s="67"/>
      <c r="B584" s="67"/>
      <c r="C584" s="67"/>
      <c r="D584" s="67"/>
      <c r="E584" s="67"/>
      <c r="F584" s="72"/>
      <c r="G584" s="67"/>
      <c r="H584" s="67"/>
      <c r="I584" s="67"/>
      <c r="J584" s="67"/>
      <c r="K584" s="67"/>
      <c r="L584" s="67"/>
      <c r="M584" s="67"/>
      <c r="N584" s="67"/>
      <c r="O584" s="67"/>
    </row>
    <row r="585" spans="1:29" ht="30" customHeight="1">
      <c r="A585" s="67"/>
      <c r="B585" s="67"/>
      <c r="C585" s="67"/>
      <c r="D585" s="67"/>
      <c r="E585" s="67"/>
      <c r="F585" s="72"/>
      <c r="G585" s="67"/>
      <c r="H585" s="67"/>
      <c r="I585" s="67"/>
      <c r="J585" s="67"/>
      <c r="K585" s="67"/>
      <c r="L585" s="67"/>
      <c r="M585" s="67"/>
      <c r="N585" s="67"/>
      <c r="O585" s="67"/>
    </row>
    <row r="586" spans="1:29" ht="30" customHeight="1">
      <c r="A586" s="67"/>
      <c r="B586" s="67"/>
      <c r="C586" s="67"/>
      <c r="D586" s="67"/>
      <c r="E586" s="67"/>
      <c r="F586" s="72"/>
      <c r="G586" s="67"/>
      <c r="H586" s="67"/>
      <c r="I586" s="67"/>
      <c r="J586" s="67"/>
      <c r="K586" s="67"/>
      <c r="L586" s="67"/>
      <c r="M586" s="67"/>
      <c r="N586" s="67"/>
      <c r="O586" s="67"/>
    </row>
    <row r="587" spans="1:29" ht="30" customHeight="1">
      <c r="A587" s="67"/>
      <c r="B587" s="67"/>
      <c r="C587" s="67"/>
      <c r="D587" s="67"/>
      <c r="E587" s="67"/>
      <c r="F587" s="72"/>
      <c r="G587" s="67"/>
      <c r="H587" s="67"/>
      <c r="I587" s="67"/>
      <c r="J587" s="67"/>
      <c r="K587" s="67"/>
      <c r="L587" s="67"/>
      <c r="M587" s="67"/>
      <c r="N587" s="67"/>
      <c r="O587" s="67"/>
    </row>
    <row r="588" spans="1:29" ht="30" customHeight="1">
      <c r="A588" s="67"/>
      <c r="B588" s="67"/>
      <c r="C588" s="67"/>
      <c r="D588" s="67"/>
      <c r="E588" s="67"/>
      <c r="F588" s="72"/>
      <c r="G588" s="67"/>
      <c r="H588" s="67"/>
      <c r="I588" s="67"/>
      <c r="J588" s="67"/>
      <c r="K588" s="67"/>
      <c r="L588" s="67"/>
      <c r="M588" s="67"/>
      <c r="N588" s="67"/>
      <c r="O588" s="67"/>
    </row>
    <row r="589" spans="1:29" ht="30" customHeight="1">
      <c r="A589" s="67"/>
      <c r="B589" s="67"/>
      <c r="C589" s="67"/>
      <c r="D589" s="67"/>
      <c r="E589" s="67"/>
      <c r="F589" s="72"/>
      <c r="G589" s="67"/>
      <c r="H589" s="67"/>
      <c r="I589" s="67"/>
      <c r="J589" s="67"/>
      <c r="K589" s="67"/>
      <c r="L589" s="67"/>
      <c r="M589" s="67"/>
      <c r="N589" s="67"/>
      <c r="O589" s="67"/>
    </row>
    <row r="590" spans="1:29" ht="30" customHeight="1">
      <c r="A590" s="67"/>
      <c r="B590" s="67"/>
      <c r="C590" s="67"/>
      <c r="D590" s="67"/>
      <c r="E590" s="67"/>
      <c r="F590" s="72"/>
      <c r="G590" s="67"/>
      <c r="H590" s="67"/>
      <c r="I590" s="67"/>
      <c r="J590" s="67"/>
      <c r="K590" s="67"/>
      <c r="L590" s="67"/>
      <c r="M590" s="67"/>
      <c r="N590" s="67"/>
      <c r="O590" s="67"/>
    </row>
    <row r="591" spans="1:29" ht="30" customHeight="1">
      <c r="A591" s="67"/>
      <c r="B591" s="67"/>
      <c r="C591" s="67"/>
      <c r="D591" s="67"/>
      <c r="E591" s="67"/>
      <c r="F591" s="72"/>
      <c r="G591" s="67"/>
      <c r="H591" s="67"/>
      <c r="I591" s="67"/>
      <c r="J591" s="67"/>
      <c r="K591" s="67"/>
      <c r="L591" s="67"/>
      <c r="M591" s="67"/>
      <c r="N591" s="67"/>
      <c r="O591" s="67"/>
    </row>
    <row r="592" spans="1:29" ht="30" customHeight="1">
      <c r="A592" s="67"/>
      <c r="B592" s="67"/>
      <c r="C592" s="67"/>
      <c r="D592" s="67"/>
      <c r="E592" s="67"/>
      <c r="F592" s="72"/>
      <c r="G592" s="67"/>
      <c r="H592" s="67"/>
      <c r="I592" s="67"/>
      <c r="J592" s="67"/>
      <c r="K592" s="67"/>
      <c r="L592" s="67"/>
      <c r="M592" s="67"/>
      <c r="N592" s="67"/>
      <c r="O592" s="67"/>
    </row>
    <row r="593" spans="1:29" ht="30" customHeight="1">
      <c r="A593" s="67"/>
      <c r="B593" s="67"/>
      <c r="C593" s="67"/>
      <c r="D593" s="67"/>
      <c r="E593" s="67"/>
      <c r="F593" s="72"/>
      <c r="G593" s="67"/>
      <c r="H593" s="67"/>
      <c r="I593" s="67"/>
      <c r="J593" s="67"/>
      <c r="K593" s="67"/>
      <c r="L593" s="67"/>
      <c r="M593" s="67"/>
      <c r="N593" s="67"/>
      <c r="O593" s="67"/>
    </row>
    <row r="594" spans="1:29" ht="30" customHeight="1">
      <c r="A594" s="67"/>
      <c r="B594" s="67"/>
      <c r="C594" s="67"/>
      <c r="D594" s="67"/>
      <c r="E594" s="67"/>
      <c r="F594" s="72"/>
      <c r="G594" s="67"/>
      <c r="H594" s="67"/>
      <c r="I594" s="67"/>
      <c r="J594" s="67"/>
      <c r="K594" s="67"/>
      <c r="L594" s="67"/>
      <c r="M594" s="67"/>
      <c r="N594" s="67"/>
      <c r="O594" s="67"/>
    </row>
    <row r="595" spans="1:29" ht="30" customHeight="1">
      <c r="A595" s="67"/>
      <c r="B595" s="67"/>
      <c r="C595" s="67"/>
      <c r="D595" s="67"/>
      <c r="E595" s="67"/>
      <c r="F595" s="72"/>
      <c r="G595" s="67"/>
      <c r="H595" s="67"/>
      <c r="I595" s="67"/>
      <c r="J595" s="67"/>
      <c r="K595" s="67"/>
      <c r="L595" s="67"/>
      <c r="M595" s="67"/>
      <c r="N595" s="67"/>
      <c r="O595" s="67"/>
    </row>
    <row r="596" spans="1:29" ht="30" customHeight="1">
      <c r="A596" s="67"/>
      <c r="B596" s="67"/>
      <c r="C596" s="67"/>
      <c r="D596" s="67"/>
      <c r="E596" s="67"/>
      <c r="F596" s="72"/>
      <c r="G596" s="67"/>
      <c r="H596" s="67"/>
      <c r="I596" s="67"/>
      <c r="J596" s="67"/>
      <c r="K596" s="67"/>
      <c r="L596" s="67"/>
      <c r="M596" s="67"/>
      <c r="N596" s="67"/>
      <c r="O596" s="67"/>
    </row>
    <row r="597" spans="1:29" ht="30" customHeight="1">
      <c r="A597" s="67"/>
      <c r="B597" s="67"/>
      <c r="C597" s="67"/>
      <c r="D597" s="67"/>
      <c r="E597" s="67"/>
      <c r="F597" s="72"/>
      <c r="G597" s="67"/>
      <c r="H597" s="67"/>
      <c r="I597" s="67"/>
      <c r="J597" s="67"/>
      <c r="K597" s="67"/>
      <c r="L597" s="67"/>
      <c r="M597" s="67"/>
      <c r="N597" s="67"/>
      <c r="O597" s="67"/>
    </row>
    <row r="598" spans="1:29" ht="30" customHeight="1">
      <c r="A598" s="67"/>
      <c r="B598" s="67"/>
      <c r="C598" s="67"/>
      <c r="D598" s="67"/>
      <c r="E598" s="67"/>
      <c r="F598" s="72"/>
      <c r="G598" s="67"/>
      <c r="H598" s="67"/>
      <c r="I598" s="67"/>
      <c r="J598" s="67"/>
      <c r="K598" s="67"/>
      <c r="L598" s="67"/>
      <c r="M598" s="67"/>
      <c r="N598" s="67"/>
      <c r="O598" s="67"/>
    </row>
    <row r="599" spans="1:29" ht="30" customHeight="1">
      <c r="A599" s="67"/>
      <c r="B599" s="67"/>
      <c r="C599" s="67"/>
      <c r="D599" s="67"/>
      <c r="E599" s="67"/>
      <c r="F599" s="72"/>
      <c r="G599" s="67"/>
      <c r="H599" s="67"/>
      <c r="I599" s="67"/>
      <c r="J599" s="67"/>
      <c r="K599" s="67"/>
      <c r="L599" s="67"/>
      <c r="M599" s="67"/>
      <c r="N599" s="67"/>
      <c r="O599" s="67"/>
    </row>
    <row r="600" spans="1:29" ht="30" customHeight="1">
      <c r="A600" s="67"/>
      <c r="B600" s="67"/>
      <c r="C600" s="67"/>
      <c r="D600" s="67"/>
      <c r="E600" s="67"/>
      <c r="F600" s="72"/>
      <c r="G600" s="67"/>
      <c r="H600" s="67"/>
      <c r="I600" s="67"/>
      <c r="J600" s="67"/>
      <c r="K600" s="67"/>
      <c r="L600" s="67"/>
      <c r="M600" s="67"/>
      <c r="N600" s="67"/>
      <c r="O600" s="67"/>
    </row>
    <row r="601" spans="1:29" ht="30" customHeight="1">
      <c r="A601" s="67"/>
      <c r="B601" s="67"/>
      <c r="C601" s="67" t="s">
        <v>77</v>
      </c>
      <c r="D601" s="67"/>
      <c r="E601" s="67"/>
      <c r="F601" s="72"/>
      <c r="G601" s="67"/>
      <c r="H601" s="67"/>
      <c r="I601" s="67"/>
      <c r="J601" s="67"/>
      <c r="K601" s="67"/>
      <c r="L601" s="67"/>
      <c r="M601" s="67"/>
      <c r="N601" s="67"/>
      <c r="O601" s="67"/>
    </row>
    <row r="602" spans="1:29" ht="30" customHeight="1">
      <c r="A602" s="67"/>
      <c r="B602" s="67"/>
      <c r="C602" s="70" t="s">
        <v>3132</v>
      </c>
      <c r="D602" s="70"/>
      <c r="E602" s="70"/>
      <c r="F602" s="71"/>
      <c r="G602" s="70"/>
      <c r="H602" s="70"/>
      <c r="I602" s="70"/>
      <c r="J602" s="70"/>
      <c r="K602" s="70"/>
      <c r="L602" s="70"/>
      <c r="M602" s="70"/>
      <c r="N602" s="70"/>
      <c r="O602" s="70"/>
    </row>
    <row r="603" spans="1:29" ht="30" customHeight="1">
      <c r="A603" s="66" t="s">
        <v>1195</v>
      </c>
      <c r="B603" s="66" t="s">
        <v>3956</v>
      </c>
      <c r="C603" s="66" t="s">
        <v>3396</v>
      </c>
      <c r="D603" s="66" t="s">
        <v>3446</v>
      </c>
      <c r="E603" s="66" t="s">
        <v>63</v>
      </c>
      <c r="F603" s="72">
        <v>20</v>
      </c>
      <c r="G603" s="67"/>
      <c r="H603" s="67"/>
      <c r="I603" s="67"/>
      <c r="J603" s="67"/>
      <c r="K603" s="67"/>
      <c r="L603" s="67"/>
      <c r="M603" s="67"/>
      <c r="N603" s="67"/>
      <c r="O603" s="66" t="s">
        <v>3956</v>
      </c>
      <c r="T603" s="64">
        <v>0</v>
      </c>
      <c r="AC603" s="64">
        <v>1</v>
      </c>
    </row>
    <row r="604" spans="1:29" ht="30" customHeight="1">
      <c r="A604" s="66" t="s">
        <v>1195</v>
      </c>
      <c r="B604" s="66" t="s">
        <v>3957</v>
      </c>
      <c r="C604" s="66" t="s">
        <v>3396</v>
      </c>
      <c r="D604" s="66" t="s">
        <v>3958</v>
      </c>
      <c r="E604" s="66" t="s">
        <v>63</v>
      </c>
      <c r="F604" s="72">
        <v>10</v>
      </c>
      <c r="G604" s="67"/>
      <c r="H604" s="67"/>
      <c r="I604" s="67"/>
      <c r="J604" s="67"/>
      <c r="K604" s="67"/>
      <c r="L604" s="67"/>
      <c r="M604" s="67"/>
      <c r="N604" s="67"/>
      <c r="O604" s="66" t="s">
        <v>3957</v>
      </c>
      <c r="T604" s="64">
        <v>0</v>
      </c>
      <c r="AC604" s="64">
        <v>1</v>
      </c>
    </row>
    <row r="605" spans="1:29" ht="30" customHeight="1">
      <c r="A605" s="66" t="s">
        <v>1195</v>
      </c>
      <c r="B605" s="66" t="s">
        <v>3959</v>
      </c>
      <c r="C605" s="66" t="s">
        <v>3396</v>
      </c>
      <c r="D605" s="66" t="s">
        <v>3960</v>
      </c>
      <c r="E605" s="66" t="s">
        <v>63</v>
      </c>
      <c r="F605" s="72">
        <v>26</v>
      </c>
      <c r="G605" s="67"/>
      <c r="H605" s="67"/>
      <c r="I605" s="67"/>
      <c r="J605" s="67"/>
      <c r="K605" s="67"/>
      <c r="L605" s="67"/>
      <c r="M605" s="67"/>
      <c r="N605" s="67"/>
      <c r="O605" s="66" t="s">
        <v>3959</v>
      </c>
      <c r="T605" s="64">
        <v>0</v>
      </c>
      <c r="AC605" s="64">
        <v>1</v>
      </c>
    </row>
    <row r="606" spans="1:29" ht="30" customHeight="1">
      <c r="A606" s="67"/>
      <c r="B606" s="67"/>
      <c r="C606" s="67"/>
      <c r="D606" s="67"/>
      <c r="E606" s="67"/>
      <c r="F606" s="72"/>
      <c r="G606" s="67"/>
      <c r="H606" s="67"/>
      <c r="I606" s="67"/>
      <c r="J606" s="67"/>
      <c r="K606" s="67"/>
      <c r="L606" s="67"/>
      <c r="M606" s="67"/>
      <c r="N606" s="67"/>
      <c r="O606" s="67"/>
    </row>
    <row r="607" spans="1:29" ht="30" customHeight="1">
      <c r="A607" s="67"/>
      <c r="B607" s="67"/>
      <c r="C607" s="67"/>
      <c r="D607" s="67"/>
      <c r="E607" s="67"/>
      <c r="F607" s="72"/>
      <c r="G607" s="67"/>
      <c r="H607" s="67"/>
      <c r="I607" s="67"/>
      <c r="J607" s="67"/>
      <c r="K607" s="67"/>
      <c r="L607" s="67"/>
      <c r="M607" s="67"/>
      <c r="N607" s="67"/>
      <c r="O607" s="67"/>
    </row>
    <row r="608" spans="1:29" ht="30" customHeight="1">
      <c r="A608" s="67"/>
      <c r="B608" s="67"/>
      <c r="C608" s="67"/>
      <c r="D608" s="67"/>
      <c r="E608" s="67"/>
      <c r="F608" s="72"/>
      <c r="G608" s="67"/>
      <c r="H608" s="67"/>
      <c r="I608" s="67"/>
      <c r="J608" s="67"/>
      <c r="K608" s="67"/>
      <c r="L608" s="67"/>
      <c r="M608" s="67"/>
      <c r="N608" s="67"/>
      <c r="O608" s="67"/>
    </row>
    <row r="609" spans="1:15" ht="30" customHeight="1">
      <c r="A609" s="67"/>
      <c r="B609" s="67"/>
      <c r="C609" s="67"/>
      <c r="D609" s="67"/>
      <c r="E609" s="67"/>
      <c r="F609" s="72"/>
      <c r="G609" s="67"/>
      <c r="H609" s="67"/>
      <c r="I609" s="67"/>
      <c r="J609" s="67"/>
      <c r="K609" s="67"/>
      <c r="L609" s="67"/>
      <c r="M609" s="67"/>
      <c r="N609" s="67"/>
      <c r="O609" s="67"/>
    </row>
    <row r="610" spans="1:15" ht="30" customHeight="1">
      <c r="A610" s="67"/>
      <c r="B610" s="67"/>
      <c r="C610" s="67"/>
      <c r="D610" s="67"/>
      <c r="E610" s="67"/>
      <c r="F610" s="72"/>
      <c r="G610" s="67"/>
      <c r="H610" s="67"/>
      <c r="I610" s="67"/>
      <c r="J610" s="67"/>
      <c r="K610" s="67"/>
      <c r="L610" s="67"/>
      <c r="M610" s="67"/>
      <c r="N610" s="67"/>
      <c r="O610" s="67"/>
    </row>
    <row r="611" spans="1:15" ht="30" customHeight="1">
      <c r="A611" s="67"/>
      <c r="B611" s="67"/>
      <c r="C611" s="67"/>
      <c r="D611" s="67"/>
      <c r="E611" s="67"/>
      <c r="F611" s="72"/>
      <c r="G611" s="67"/>
      <c r="H611" s="67"/>
      <c r="I611" s="67"/>
      <c r="J611" s="67"/>
      <c r="K611" s="67"/>
      <c r="L611" s="67"/>
      <c r="M611" s="67"/>
      <c r="N611" s="67"/>
      <c r="O611" s="67"/>
    </row>
    <row r="612" spans="1:15" ht="30" customHeight="1">
      <c r="A612" s="67"/>
      <c r="B612" s="67"/>
      <c r="C612" s="67"/>
      <c r="D612" s="67"/>
      <c r="E612" s="67"/>
      <c r="F612" s="72"/>
      <c r="G612" s="67"/>
      <c r="H612" s="67"/>
      <c r="I612" s="67"/>
      <c r="J612" s="67"/>
      <c r="K612" s="67"/>
      <c r="L612" s="67"/>
      <c r="M612" s="67"/>
      <c r="N612" s="67"/>
      <c r="O612" s="67"/>
    </row>
    <row r="613" spans="1:15" ht="30" customHeight="1">
      <c r="A613" s="67"/>
      <c r="B613" s="67"/>
      <c r="C613" s="67"/>
      <c r="D613" s="67"/>
      <c r="E613" s="67"/>
      <c r="F613" s="72"/>
      <c r="G613" s="67"/>
      <c r="H613" s="67"/>
      <c r="I613" s="67"/>
      <c r="J613" s="67"/>
      <c r="K613" s="67"/>
      <c r="L613" s="67"/>
      <c r="M613" s="67"/>
      <c r="N613" s="67"/>
      <c r="O613" s="67"/>
    </row>
    <row r="614" spans="1:15" ht="30" customHeight="1">
      <c r="A614" s="67"/>
      <c r="B614" s="67"/>
      <c r="C614" s="67"/>
      <c r="D614" s="67"/>
      <c r="E614" s="67"/>
      <c r="F614" s="72"/>
      <c r="G614" s="67"/>
      <c r="H614" s="67"/>
      <c r="I614" s="67"/>
      <c r="J614" s="67"/>
      <c r="K614" s="67"/>
      <c r="L614" s="67"/>
      <c r="M614" s="67"/>
      <c r="N614" s="67"/>
      <c r="O614" s="67"/>
    </row>
    <row r="615" spans="1:15" ht="30" customHeight="1">
      <c r="A615" s="67"/>
      <c r="B615" s="67"/>
      <c r="C615" s="67"/>
      <c r="D615" s="67"/>
      <c r="E615" s="67"/>
      <c r="F615" s="72"/>
      <c r="G615" s="67"/>
      <c r="H615" s="67"/>
      <c r="I615" s="67"/>
      <c r="J615" s="67"/>
      <c r="K615" s="67"/>
      <c r="L615" s="67"/>
      <c r="M615" s="67"/>
      <c r="N615" s="67"/>
      <c r="O615" s="67"/>
    </row>
    <row r="616" spans="1:15" ht="30" customHeight="1">
      <c r="A616" s="67"/>
      <c r="B616" s="67"/>
      <c r="C616" s="67"/>
      <c r="D616" s="67"/>
      <c r="E616" s="67"/>
      <c r="F616" s="72"/>
      <c r="G616" s="67"/>
      <c r="H616" s="67"/>
      <c r="I616" s="67"/>
      <c r="J616" s="67"/>
      <c r="K616" s="67"/>
      <c r="L616" s="67"/>
      <c r="M616" s="67"/>
      <c r="N616" s="67"/>
      <c r="O616" s="67"/>
    </row>
    <row r="617" spans="1:15" ht="30" customHeight="1">
      <c r="A617" s="67"/>
      <c r="B617" s="67"/>
      <c r="C617" s="67"/>
      <c r="D617" s="67"/>
      <c r="E617" s="67"/>
      <c r="F617" s="72"/>
      <c r="G617" s="67"/>
      <c r="H617" s="67"/>
      <c r="I617" s="67"/>
      <c r="J617" s="67"/>
      <c r="K617" s="67"/>
      <c r="L617" s="67"/>
      <c r="M617" s="67"/>
      <c r="N617" s="67"/>
      <c r="O617" s="67"/>
    </row>
    <row r="618" spans="1:15" ht="30" customHeight="1">
      <c r="A618" s="67"/>
      <c r="B618" s="67"/>
      <c r="C618" s="67"/>
      <c r="D618" s="67"/>
      <c r="E618" s="67"/>
      <c r="F618" s="72"/>
      <c r="G618" s="67"/>
      <c r="H618" s="67"/>
      <c r="I618" s="67"/>
      <c r="J618" s="67"/>
      <c r="K618" s="67"/>
      <c r="L618" s="67"/>
      <c r="M618" s="67"/>
      <c r="N618" s="67"/>
      <c r="O618" s="67"/>
    </row>
    <row r="619" spans="1:15" ht="30" customHeight="1">
      <c r="A619" s="67"/>
      <c r="B619" s="67"/>
      <c r="C619" s="67"/>
      <c r="D619" s="67"/>
      <c r="E619" s="67"/>
      <c r="F619" s="72"/>
      <c r="G619" s="67"/>
      <c r="H619" s="67"/>
      <c r="I619" s="67"/>
      <c r="J619" s="67"/>
      <c r="K619" s="67"/>
      <c r="L619" s="67"/>
      <c r="M619" s="67"/>
      <c r="N619" s="67"/>
      <c r="O619" s="67"/>
    </row>
    <row r="620" spans="1:15" ht="30" customHeight="1">
      <c r="A620" s="67"/>
      <c r="B620" s="67"/>
      <c r="C620" s="67"/>
      <c r="D620" s="67"/>
      <c r="E620" s="67"/>
      <c r="F620" s="72"/>
      <c r="G620" s="67"/>
      <c r="H620" s="67"/>
      <c r="I620" s="67"/>
      <c r="J620" s="67"/>
      <c r="K620" s="67"/>
      <c r="L620" s="67"/>
      <c r="M620" s="67"/>
      <c r="N620" s="67"/>
      <c r="O620" s="67"/>
    </row>
    <row r="621" spans="1:15" ht="30" customHeight="1">
      <c r="A621" s="67"/>
      <c r="B621" s="67"/>
      <c r="C621" s="67"/>
      <c r="D621" s="67"/>
      <c r="E621" s="67"/>
      <c r="F621" s="72"/>
      <c r="G621" s="67"/>
      <c r="H621" s="67"/>
      <c r="I621" s="67"/>
      <c r="J621" s="67"/>
      <c r="K621" s="67"/>
      <c r="L621" s="67"/>
      <c r="M621" s="67"/>
      <c r="N621" s="67"/>
      <c r="O621" s="67"/>
    </row>
    <row r="622" spans="1:15" ht="30" customHeight="1">
      <c r="A622" s="67"/>
      <c r="B622" s="67"/>
      <c r="C622" s="67"/>
      <c r="D622" s="67"/>
      <c r="E622" s="67"/>
      <c r="F622" s="72"/>
      <c r="G622" s="67"/>
      <c r="H622" s="67"/>
      <c r="I622" s="67"/>
      <c r="J622" s="67"/>
      <c r="K622" s="67"/>
      <c r="L622" s="67"/>
      <c r="M622" s="67"/>
      <c r="N622" s="67"/>
      <c r="O622" s="67"/>
    </row>
    <row r="623" spans="1:15" ht="30" customHeight="1">
      <c r="A623" s="67"/>
      <c r="B623" s="67"/>
      <c r="C623" s="67"/>
      <c r="D623" s="67"/>
      <c r="E623" s="67"/>
      <c r="F623" s="72"/>
      <c r="G623" s="67"/>
      <c r="H623" s="67"/>
      <c r="I623" s="67"/>
      <c r="J623" s="67"/>
      <c r="K623" s="67"/>
      <c r="L623" s="67"/>
      <c r="M623" s="67"/>
      <c r="N623" s="67"/>
      <c r="O623" s="67"/>
    </row>
    <row r="624" spans="1:15" ht="30" customHeight="1">
      <c r="A624" s="67"/>
      <c r="B624" s="67"/>
      <c r="C624" s="67"/>
      <c r="D624" s="67"/>
      <c r="E624" s="67"/>
      <c r="F624" s="72"/>
      <c r="G624" s="67"/>
      <c r="H624" s="67"/>
      <c r="I624" s="67"/>
      <c r="J624" s="67"/>
      <c r="K624" s="67"/>
      <c r="L624" s="67"/>
      <c r="M624" s="67"/>
      <c r="N624" s="67"/>
      <c r="O624" s="67"/>
    </row>
    <row r="625" spans="1:29" ht="30" customHeight="1">
      <c r="A625" s="67"/>
      <c r="B625" s="67"/>
      <c r="C625" s="67"/>
      <c r="D625" s="67"/>
      <c r="E625" s="67"/>
      <c r="F625" s="72"/>
      <c r="G625" s="67"/>
      <c r="H625" s="67"/>
      <c r="I625" s="67"/>
      <c r="J625" s="67"/>
      <c r="K625" s="67"/>
      <c r="L625" s="67"/>
      <c r="M625" s="67"/>
      <c r="N625" s="67"/>
      <c r="O625" s="67"/>
    </row>
    <row r="626" spans="1:29" ht="30" customHeight="1">
      <c r="A626" s="67"/>
      <c r="B626" s="67"/>
      <c r="C626" s="67"/>
      <c r="D626" s="67"/>
      <c r="E626" s="67"/>
      <c r="F626" s="72"/>
      <c r="G626" s="67"/>
      <c r="H626" s="67"/>
      <c r="I626" s="67"/>
      <c r="J626" s="67"/>
      <c r="K626" s="67"/>
      <c r="L626" s="67"/>
      <c r="M626" s="67"/>
      <c r="N626" s="67"/>
      <c r="O626" s="67"/>
    </row>
    <row r="627" spans="1:29" ht="30" customHeight="1">
      <c r="A627" s="67"/>
      <c r="B627" s="67"/>
      <c r="C627" s="67" t="s">
        <v>77</v>
      </c>
      <c r="D627" s="67"/>
      <c r="E627" s="67"/>
      <c r="F627" s="72"/>
      <c r="G627" s="67"/>
      <c r="H627" s="67"/>
      <c r="I627" s="67"/>
      <c r="J627" s="67"/>
      <c r="K627" s="67"/>
      <c r="L627" s="67"/>
      <c r="M627" s="67"/>
      <c r="N627" s="67"/>
      <c r="O627" s="67"/>
    </row>
    <row r="628" spans="1:29" ht="30" customHeight="1">
      <c r="A628" s="67"/>
      <c r="B628" s="67"/>
      <c r="C628" s="70" t="s">
        <v>3133</v>
      </c>
      <c r="D628" s="70"/>
      <c r="E628" s="70"/>
      <c r="F628" s="71"/>
      <c r="G628" s="70"/>
      <c r="H628" s="70"/>
      <c r="I628" s="70"/>
      <c r="J628" s="70"/>
      <c r="K628" s="70"/>
      <c r="L628" s="70"/>
      <c r="M628" s="70"/>
      <c r="N628" s="70"/>
      <c r="O628" s="70"/>
    </row>
    <row r="629" spans="1:29" ht="30" customHeight="1">
      <c r="A629" s="66" t="s">
        <v>3134</v>
      </c>
      <c r="B629" s="66" t="s">
        <v>3961</v>
      </c>
      <c r="C629" s="66" t="s">
        <v>3962</v>
      </c>
      <c r="D629" s="66" t="s">
        <v>3963</v>
      </c>
      <c r="E629" s="66" t="s">
        <v>59</v>
      </c>
      <c r="F629" s="72">
        <v>2</v>
      </c>
      <c r="G629" s="67"/>
      <c r="H629" s="67"/>
      <c r="I629" s="67"/>
      <c r="J629" s="67"/>
      <c r="K629" s="67"/>
      <c r="L629" s="67"/>
      <c r="M629" s="67"/>
      <c r="N629" s="67"/>
      <c r="O629" s="66" t="s">
        <v>47</v>
      </c>
      <c r="T629" s="64">
        <v>0</v>
      </c>
      <c r="AC629" s="64">
        <v>1</v>
      </c>
    </row>
    <row r="630" spans="1:29" ht="30" customHeight="1">
      <c r="A630" s="66" t="s">
        <v>3134</v>
      </c>
      <c r="B630" s="66" t="s">
        <v>3964</v>
      </c>
      <c r="C630" s="66" t="s">
        <v>3962</v>
      </c>
      <c r="D630" s="66" t="s">
        <v>3965</v>
      </c>
      <c r="E630" s="66" t="s">
        <v>59</v>
      </c>
      <c r="F630" s="72">
        <v>2</v>
      </c>
      <c r="G630" s="67"/>
      <c r="H630" s="67"/>
      <c r="I630" s="67"/>
      <c r="J630" s="67"/>
      <c r="K630" s="67"/>
      <c r="L630" s="67"/>
      <c r="M630" s="67"/>
      <c r="N630" s="67"/>
      <c r="O630" s="66" t="s">
        <v>47</v>
      </c>
      <c r="T630" s="64">
        <v>0</v>
      </c>
      <c r="AC630" s="64">
        <v>1</v>
      </c>
    </row>
    <row r="631" spans="1:29" ht="30" customHeight="1">
      <c r="A631" s="66" t="s">
        <v>3134</v>
      </c>
      <c r="B631" s="66" t="s">
        <v>3966</v>
      </c>
      <c r="C631" s="66" t="s">
        <v>3962</v>
      </c>
      <c r="D631" s="66" t="s">
        <v>3967</v>
      </c>
      <c r="E631" s="66" t="s">
        <v>59</v>
      </c>
      <c r="F631" s="72">
        <v>1</v>
      </c>
      <c r="G631" s="67"/>
      <c r="H631" s="67"/>
      <c r="I631" s="67"/>
      <c r="J631" s="67"/>
      <c r="K631" s="67"/>
      <c r="L631" s="67"/>
      <c r="M631" s="67"/>
      <c r="N631" s="67"/>
      <c r="O631" s="66" t="s">
        <v>47</v>
      </c>
      <c r="T631" s="64">
        <v>0</v>
      </c>
      <c r="AC631" s="64">
        <v>1</v>
      </c>
    </row>
    <row r="632" spans="1:29" ht="30" customHeight="1">
      <c r="A632" s="67"/>
      <c r="B632" s="67"/>
      <c r="C632" s="67"/>
      <c r="D632" s="67"/>
      <c r="E632" s="67"/>
      <c r="F632" s="72"/>
      <c r="G632" s="67"/>
      <c r="H632" s="67"/>
      <c r="I632" s="67"/>
      <c r="J632" s="67"/>
      <c r="K632" s="67"/>
      <c r="L632" s="67"/>
      <c r="M632" s="67"/>
      <c r="N632" s="67"/>
      <c r="O632" s="67"/>
    </row>
    <row r="633" spans="1:29" ht="30" customHeight="1">
      <c r="A633" s="67"/>
      <c r="B633" s="67"/>
      <c r="C633" s="67"/>
      <c r="D633" s="67"/>
      <c r="E633" s="67"/>
      <c r="F633" s="72"/>
      <c r="G633" s="67"/>
      <c r="H633" s="67"/>
      <c r="I633" s="67"/>
      <c r="J633" s="67"/>
      <c r="K633" s="67"/>
      <c r="L633" s="67"/>
      <c r="M633" s="67"/>
      <c r="N633" s="67"/>
      <c r="O633" s="67"/>
    </row>
    <row r="634" spans="1:29" ht="30" customHeight="1">
      <c r="A634" s="67"/>
      <c r="B634" s="67"/>
      <c r="C634" s="67"/>
      <c r="D634" s="67"/>
      <c r="E634" s="67"/>
      <c r="F634" s="72"/>
      <c r="G634" s="67"/>
      <c r="H634" s="67"/>
      <c r="I634" s="67"/>
      <c r="J634" s="67"/>
      <c r="K634" s="67"/>
      <c r="L634" s="67"/>
      <c r="M634" s="67"/>
      <c r="N634" s="67"/>
      <c r="O634" s="67"/>
    </row>
    <row r="635" spans="1:29" ht="30" customHeight="1">
      <c r="A635" s="67"/>
      <c r="B635" s="67"/>
      <c r="C635" s="67"/>
      <c r="D635" s="67"/>
      <c r="E635" s="67"/>
      <c r="F635" s="72"/>
      <c r="G635" s="67"/>
      <c r="H635" s="67"/>
      <c r="I635" s="67"/>
      <c r="J635" s="67"/>
      <c r="K635" s="67"/>
      <c r="L635" s="67"/>
      <c r="M635" s="67"/>
      <c r="N635" s="67"/>
      <c r="O635" s="67"/>
    </row>
    <row r="636" spans="1:29" ht="30" customHeight="1">
      <c r="A636" s="67"/>
      <c r="B636" s="67"/>
      <c r="C636" s="67"/>
      <c r="D636" s="67"/>
      <c r="E636" s="67"/>
      <c r="F636" s="72"/>
      <c r="G636" s="67"/>
      <c r="H636" s="67"/>
      <c r="I636" s="67"/>
      <c r="J636" s="67"/>
      <c r="K636" s="67"/>
      <c r="L636" s="67"/>
      <c r="M636" s="67"/>
      <c r="N636" s="67"/>
      <c r="O636" s="67"/>
    </row>
    <row r="637" spans="1:29" ht="30" customHeight="1">
      <c r="A637" s="67"/>
      <c r="B637" s="67"/>
      <c r="C637" s="67"/>
      <c r="D637" s="67"/>
      <c r="E637" s="67"/>
      <c r="F637" s="72"/>
      <c r="G637" s="67"/>
      <c r="H637" s="67"/>
      <c r="I637" s="67"/>
      <c r="J637" s="67"/>
      <c r="K637" s="67"/>
      <c r="L637" s="67"/>
      <c r="M637" s="67"/>
      <c r="N637" s="67"/>
      <c r="O637" s="67"/>
    </row>
    <row r="638" spans="1:29" ht="30" customHeight="1">
      <c r="A638" s="67"/>
      <c r="B638" s="67"/>
      <c r="C638" s="67"/>
      <c r="D638" s="67"/>
      <c r="E638" s="67"/>
      <c r="F638" s="72"/>
      <c r="G638" s="67"/>
      <c r="H638" s="67"/>
      <c r="I638" s="67"/>
      <c r="J638" s="67"/>
      <c r="K638" s="67"/>
      <c r="L638" s="67"/>
      <c r="M638" s="67"/>
      <c r="N638" s="67"/>
      <c r="O638" s="67"/>
    </row>
    <row r="639" spans="1:29" ht="30" customHeight="1">
      <c r="A639" s="67"/>
      <c r="B639" s="67"/>
      <c r="C639" s="67"/>
      <c r="D639" s="67"/>
      <c r="E639" s="67"/>
      <c r="F639" s="72"/>
      <c r="G639" s="67"/>
      <c r="H639" s="67"/>
      <c r="I639" s="67"/>
      <c r="J639" s="67"/>
      <c r="K639" s="67"/>
      <c r="L639" s="67"/>
      <c r="M639" s="67"/>
      <c r="N639" s="67"/>
      <c r="O639" s="67"/>
    </row>
    <row r="640" spans="1:29" ht="30" customHeight="1">
      <c r="A640" s="67"/>
      <c r="B640" s="67"/>
      <c r="C640" s="67"/>
      <c r="D640" s="67"/>
      <c r="E640" s="67"/>
      <c r="F640" s="72"/>
      <c r="G640" s="67"/>
      <c r="H640" s="67"/>
      <c r="I640" s="67"/>
      <c r="J640" s="67"/>
      <c r="K640" s="67"/>
      <c r="L640" s="67"/>
      <c r="M640" s="67"/>
      <c r="N640" s="67"/>
      <c r="O640" s="67"/>
    </row>
    <row r="641" spans="1:29" ht="30" customHeight="1">
      <c r="A641" s="67"/>
      <c r="B641" s="67"/>
      <c r="C641" s="67"/>
      <c r="D641" s="67"/>
      <c r="E641" s="67"/>
      <c r="F641" s="72"/>
      <c r="G641" s="67"/>
      <c r="H641" s="67"/>
      <c r="I641" s="67"/>
      <c r="J641" s="67"/>
      <c r="K641" s="67"/>
      <c r="L641" s="67"/>
      <c r="M641" s="67"/>
      <c r="N641" s="67"/>
      <c r="O641" s="67"/>
    </row>
    <row r="642" spans="1:29" ht="30" customHeight="1">
      <c r="A642" s="67"/>
      <c r="B642" s="67"/>
      <c r="C642" s="67"/>
      <c r="D642" s="67"/>
      <c r="E642" s="67"/>
      <c r="F642" s="72"/>
      <c r="G642" s="67"/>
      <c r="H642" s="67"/>
      <c r="I642" s="67"/>
      <c r="J642" s="67"/>
      <c r="K642" s="67"/>
      <c r="L642" s="67"/>
      <c r="M642" s="67"/>
      <c r="N642" s="67"/>
      <c r="O642" s="67"/>
    </row>
    <row r="643" spans="1:29" ht="30" customHeight="1">
      <c r="A643" s="67"/>
      <c r="B643" s="67"/>
      <c r="C643" s="67"/>
      <c r="D643" s="67"/>
      <c r="E643" s="67"/>
      <c r="F643" s="72"/>
      <c r="G643" s="67"/>
      <c r="H643" s="67"/>
      <c r="I643" s="67"/>
      <c r="J643" s="67"/>
      <c r="K643" s="67"/>
      <c r="L643" s="67"/>
      <c r="M643" s="67"/>
      <c r="N643" s="67"/>
      <c r="O643" s="67"/>
    </row>
    <row r="644" spans="1:29" ht="30" customHeight="1">
      <c r="A644" s="67"/>
      <c r="B644" s="67"/>
      <c r="C644" s="67"/>
      <c r="D644" s="67"/>
      <c r="E644" s="67"/>
      <c r="F644" s="72"/>
      <c r="G644" s="67"/>
      <c r="H644" s="67"/>
      <c r="I644" s="67"/>
      <c r="J644" s="67"/>
      <c r="K644" s="67"/>
      <c r="L644" s="67"/>
      <c r="M644" s="67"/>
      <c r="N644" s="67"/>
      <c r="O644" s="67"/>
    </row>
    <row r="645" spans="1:29" ht="30" customHeight="1">
      <c r="A645" s="67"/>
      <c r="B645" s="67"/>
      <c r="C645" s="67"/>
      <c r="D645" s="67"/>
      <c r="E645" s="67"/>
      <c r="F645" s="72"/>
      <c r="G645" s="67"/>
      <c r="H645" s="67"/>
      <c r="I645" s="67"/>
      <c r="J645" s="67"/>
      <c r="K645" s="67"/>
      <c r="L645" s="67"/>
      <c r="M645" s="67"/>
      <c r="N645" s="67"/>
      <c r="O645" s="67"/>
    </row>
    <row r="646" spans="1:29" ht="30" customHeight="1">
      <c r="A646" s="67"/>
      <c r="B646" s="67"/>
      <c r="C646" s="67"/>
      <c r="D646" s="67"/>
      <c r="E646" s="67"/>
      <c r="F646" s="72"/>
      <c r="G646" s="67"/>
      <c r="H646" s="67"/>
      <c r="I646" s="67"/>
      <c r="J646" s="67"/>
      <c r="K646" s="67"/>
      <c r="L646" s="67"/>
      <c r="M646" s="67"/>
      <c r="N646" s="67"/>
      <c r="O646" s="67"/>
    </row>
    <row r="647" spans="1:29" ht="30" customHeight="1">
      <c r="A647" s="67"/>
      <c r="B647" s="67"/>
      <c r="C647" s="67"/>
      <c r="D647" s="67"/>
      <c r="E647" s="67"/>
      <c r="F647" s="72"/>
      <c r="G647" s="67"/>
      <c r="H647" s="67"/>
      <c r="I647" s="67"/>
      <c r="J647" s="67"/>
      <c r="K647" s="67"/>
      <c r="L647" s="67"/>
      <c r="M647" s="67"/>
      <c r="N647" s="67"/>
      <c r="O647" s="67"/>
    </row>
    <row r="648" spans="1:29" ht="30" customHeight="1">
      <c r="A648" s="67"/>
      <c r="B648" s="67"/>
      <c r="C648" s="67"/>
      <c r="D648" s="67"/>
      <c r="E648" s="67"/>
      <c r="F648" s="72"/>
      <c r="G648" s="67"/>
      <c r="H648" s="67"/>
      <c r="I648" s="67"/>
      <c r="J648" s="67"/>
      <c r="K648" s="67"/>
      <c r="L648" s="67"/>
      <c r="M648" s="67"/>
      <c r="N648" s="67"/>
      <c r="O648" s="67"/>
    </row>
    <row r="649" spans="1:29" ht="30" customHeight="1">
      <c r="A649" s="67"/>
      <c r="B649" s="67"/>
      <c r="C649" s="67"/>
      <c r="D649" s="67"/>
      <c r="E649" s="67"/>
      <c r="F649" s="72"/>
      <c r="G649" s="67"/>
      <c r="H649" s="67"/>
      <c r="I649" s="67"/>
      <c r="J649" s="67"/>
      <c r="K649" s="67"/>
      <c r="L649" s="67"/>
      <c r="M649" s="67"/>
      <c r="N649" s="67"/>
      <c r="O649" s="67"/>
    </row>
    <row r="650" spans="1:29" ht="30" customHeight="1">
      <c r="A650" s="67"/>
      <c r="B650" s="67"/>
      <c r="C650" s="67"/>
      <c r="D650" s="67"/>
      <c r="E650" s="67"/>
      <c r="F650" s="72"/>
      <c r="G650" s="67"/>
      <c r="H650" s="67"/>
      <c r="I650" s="67"/>
      <c r="J650" s="67"/>
      <c r="K650" s="67"/>
      <c r="L650" s="67"/>
      <c r="M650" s="67"/>
      <c r="N650" s="67"/>
      <c r="O650" s="67"/>
    </row>
    <row r="651" spans="1:29" ht="30" customHeight="1">
      <c r="A651" s="67"/>
      <c r="B651" s="67"/>
      <c r="C651" s="67"/>
      <c r="D651" s="67"/>
      <c r="E651" s="67"/>
      <c r="F651" s="72"/>
      <c r="G651" s="67"/>
      <c r="H651" s="67"/>
      <c r="I651" s="67"/>
      <c r="J651" s="67"/>
      <c r="K651" s="67"/>
      <c r="L651" s="67"/>
      <c r="M651" s="67"/>
      <c r="N651" s="67"/>
      <c r="O651" s="67"/>
    </row>
    <row r="652" spans="1:29" ht="30" customHeight="1">
      <c r="A652" s="67"/>
      <c r="B652" s="67"/>
      <c r="C652" s="67"/>
      <c r="D652" s="67"/>
      <c r="E652" s="67"/>
      <c r="F652" s="72"/>
      <c r="G652" s="67"/>
      <c r="H652" s="67"/>
      <c r="I652" s="67"/>
      <c r="J652" s="67"/>
      <c r="K652" s="67"/>
      <c r="L652" s="67"/>
      <c r="M652" s="67"/>
      <c r="N652" s="67"/>
      <c r="O652" s="67"/>
    </row>
    <row r="653" spans="1:29" ht="30" customHeight="1">
      <c r="A653" s="67"/>
      <c r="B653" s="67"/>
      <c r="C653" s="67" t="s">
        <v>77</v>
      </c>
      <c r="D653" s="67"/>
      <c r="E653" s="67"/>
      <c r="F653" s="72"/>
      <c r="G653" s="67"/>
      <c r="H653" s="67"/>
      <c r="I653" s="67"/>
      <c r="J653" s="67"/>
      <c r="K653" s="67"/>
      <c r="L653" s="67"/>
      <c r="M653" s="67"/>
      <c r="N653" s="67"/>
      <c r="O653" s="67"/>
    </row>
    <row r="654" spans="1:29" ht="30" customHeight="1">
      <c r="A654" s="67"/>
      <c r="B654" s="67"/>
      <c r="C654" s="70" t="s">
        <v>3135</v>
      </c>
      <c r="D654" s="70"/>
      <c r="E654" s="70"/>
      <c r="F654" s="71"/>
      <c r="G654" s="70"/>
      <c r="H654" s="70"/>
      <c r="I654" s="70"/>
      <c r="J654" s="70"/>
      <c r="K654" s="70"/>
      <c r="L654" s="70"/>
      <c r="M654" s="70"/>
      <c r="N654" s="70"/>
      <c r="O654" s="70"/>
    </row>
    <row r="655" spans="1:29" ht="30" customHeight="1">
      <c r="A655" s="66" t="s">
        <v>3136</v>
      </c>
      <c r="B655" s="66" t="s">
        <v>3968</v>
      </c>
      <c r="C655" s="66" t="s">
        <v>3969</v>
      </c>
      <c r="D655" s="66" t="s">
        <v>47</v>
      </c>
      <c r="E655" s="66" t="s">
        <v>47</v>
      </c>
      <c r="F655" s="72">
        <v>0</v>
      </c>
      <c r="G655" s="67"/>
      <c r="H655" s="67"/>
      <c r="I655" s="67"/>
      <c r="J655" s="67"/>
      <c r="K655" s="67"/>
      <c r="L655" s="67"/>
      <c r="M655" s="67"/>
      <c r="N655" s="67"/>
      <c r="O655" s="66" t="s">
        <v>47</v>
      </c>
      <c r="T655" s="64">
        <v>0</v>
      </c>
      <c r="AC655" s="64">
        <v>1</v>
      </c>
    </row>
    <row r="656" spans="1:29" ht="30" customHeight="1">
      <c r="A656" s="66" t="s">
        <v>3136</v>
      </c>
      <c r="B656" s="66" t="s">
        <v>3970</v>
      </c>
      <c r="C656" s="66" t="s">
        <v>3971</v>
      </c>
      <c r="D656" s="66" t="s">
        <v>47</v>
      </c>
      <c r="E656" s="66" t="s">
        <v>47</v>
      </c>
      <c r="F656" s="72">
        <v>0</v>
      </c>
      <c r="G656" s="67"/>
      <c r="H656" s="67"/>
      <c r="I656" s="67"/>
      <c r="J656" s="67"/>
      <c r="K656" s="67"/>
      <c r="L656" s="67"/>
      <c r="M656" s="67"/>
      <c r="N656" s="67"/>
      <c r="O656" s="66" t="s">
        <v>47</v>
      </c>
      <c r="T656" s="64">
        <v>0</v>
      </c>
      <c r="AC656" s="64">
        <v>1</v>
      </c>
    </row>
    <row r="657" spans="1:29" ht="30" customHeight="1">
      <c r="A657" s="66" t="s">
        <v>3136</v>
      </c>
      <c r="B657" s="66" t="s">
        <v>3972</v>
      </c>
      <c r="C657" s="66" t="s">
        <v>3973</v>
      </c>
      <c r="D657" s="66" t="s">
        <v>3974</v>
      </c>
      <c r="E657" s="66" t="s">
        <v>59</v>
      </c>
      <c r="F657" s="72">
        <v>4</v>
      </c>
      <c r="G657" s="67"/>
      <c r="H657" s="67"/>
      <c r="I657" s="67"/>
      <c r="J657" s="67"/>
      <c r="K657" s="67"/>
      <c r="L657" s="67"/>
      <c r="M657" s="67"/>
      <c r="N657" s="67"/>
      <c r="O657" s="66" t="s">
        <v>47</v>
      </c>
      <c r="T657" s="64">
        <v>0</v>
      </c>
      <c r="AC657" s="64">
        <v>1</v>
      </c>
    </row>
    <row r="658" spans="1:29" ht="30" customHeight="1">
      <c r="A658" s="66" t="s">
        <v>3136</v>
      </c>
      <c r="B658" s="66" t="s">
        <v>3975</v>
      </c>
      <c r="C658" s="66" t="s">
        <v>3976</v>
      </c>
      <c r="D658" s="66" t="s">
        <v>47</v>
      </c>
      <c r="E658" s="66" t="s">
        <v>47</v>
      </c>
      <c r="F658" s="72">
        <v>0</v>
      </c>
      <c r="G658" s="67"/>
      <c r="H658" s="67"/>
      <c r="I658" s="67"/>
      <c r="J658" s="67"/>
      <c r="K658" s="67"/>
      <c r="L658" s="67"/>
      <c r="M658" s="67"/>
      <c r="N658" s="67"/>
      <c r="O658" s="66" t="s">
        <v>47</v>
      </c>
      <c r="T658" s="64">
        <v>0</v>
      </c>
      <c r="AC658" s="64">
        <v>1</v>
      </c>
    </row>
    <row r="659" spans="1:29" ht="30" customHeight="1">
      <c r="A659" s="66" t="s">
        <v>3136</v>
      </c>
      <c r="B659" s="66" t="s">
        <v>3977</v>
      </c>
      <c r="C659" s="66" t="s">
        <v>3978</v>
      </c>
      <c r="D659" s="66" t="s">
        <v>3974</v>
      </c>
      <c r="E659" s="66" t="s">
        <v>59</v>
      </c>
      <c r="F659" s="72">
        <v>4</v>
      </c>
      <c r="G659" s="67"/>
      <c r="H659" s="67"/>
      <c r="I659" s="67"/>
      <c r="J659" s="67"/>
      <c r="K659" s="67"/>
      <c r="L659" s="67"/>
      <c r="M659" s="67"/>
      <c r="N659" s="67"/>
      <c r="O659" s="66" t="s">
        <v>47</v>
      </c>
      <c r="T659" s="64">
        <v>0</v>
      </c>
      <c r="AC659" s="64">
        <v>1</v>
      </c>
    </row>
    <row r="660" spans="1:29" ht="30" customHeight="1">
      <c r="A660" s="66" t="s">
        <v>3136</v>
      </c>
      <c r="B660" s="66" t="s">
        <v>3979</v>
      </c>
      <c r="C660" s="66" t="s">
        <v>3980</v>
      </c>
      <c r="D660" s="66" t="s">
        <v>3981</v>
      </c>
      <c r="E660" s="66" t="s">
        <v>211</v>
      </c>
      <c r="F660" s="72">
        <v>2</v>
      </c>
      <c r="G660" s="67"/>
      <c r="H660" s="67"/>
      <c r="I660" s="67"/>
      <c r="J660" s="67"/>
      <c r="K660" s="67"/>
      <c r="L660" s="67"/>
      <c r="M660" s="67"/>
      <c r="N660" s="67"/>
      <c r="O660" s="66" t="s">
        <v>47</v>
      </c>
      <c r="T660" s="64">
        <v>0</v>
      </c>
      <c r="AC660" s="64">
        <v>1</v>
      </c>
    </row>
    <row r="661" spans="1:29" ht="30" customHeight="1">
      <c r="A661" s="66" t="s">
        <v>3136</v>
      </c>
      <c r="B661" s="66" t="s">
        <v>3982</v>
      </c>
      <c r="C661" s="66" t="s">
        <v>3980</v>
      </c>
      <c r="D661" s="66" t="s">
        <v>3974</v>
      </c>
      <c r="E661" s="66" t="s">
        <v>59</v>
      </c>
      <c r="F661" s="72">
        <v>32</v>
      </c>
      <c r="G661" s="67"/>
      <c r="H661" s="67"/>
      <c r="I661" s="67"/>
      <c r="J661" s="67"/>
      <c r="K661" s="67"/>
      <c r="L661" s="67"/>
      <c r="M661" s="67"/>
      <c r="N661" s="67"/>
      <c r="O661" s="66" t="s">
        <v>47</v>
      </c>
      <c r="T661" s="64">
        <v>0</v>
      </c>
      <c r="AC661" s="64">
        <v>1</v>
      </c>
    </row>
    <row r="662" spans="1:29" ht="30" customHeight="1">
      <c r="A662" s="66" t="s">
        <v>3136</v>
      </c>
      <c r="B662" s="66" t="s">
        <v>3983</v>
      </c>
      <c r="C662" s="66" t="s">
        <v>3984</v>
      </c>
      <c r="D662" s="66" t="s">
        <v>3974</v>
      </c>
      <c r="E662" s="66" t="s">
        <v>59</v>
      </c>
      <c r="F662" s="72">
        <v>4</v>
      </c>
      <c r="G662" s="67"/>
      <c r="H662" s="67"/>
      <c r="I662" s="67"/>
      <c r="J662" s="67"/>
      <c r="K662" s="67"/>
      <c r="L662" s="67"/>
      <c r="M662" s="67"/>
      <c r="N662" s="67"/>
      <c r="O662" s="66" t="s">
        <v>47</v>
      </c>
      <c r="T662" s="64">
        <v>0</v>
      </c>
      <c r="AC662" s="64">
        <v>1</v>
      </c>
    </row>
    <row r="663" spans="1:29" ht="30" customHeight="1">
      <c r="A663" s="66" t="s">
        <v>3136</v>
      </c>
      <c r="B663" s="66" t="s">
        <v>3985</v>
      </c>
      <c r="C663" s="66" t="s">
        <v>3986</v>
      </c>
      <c r="D663" s="66" t="s">
        <v>47</v>
      </c>
      <c r="E663" s="66" t="s">
        <v>47</v>
      </c>
      <c r="F663" s="72">
        <v>0</v>
      </c>
      <c r="G663" s="67"/>
      <c r="H663" s="67"/>
      <c r="I663" s="67"/>
      <c r="J663" s="67"/>
      <c r="K663" s="67"/>
      <c r="L663" s="67"/>
      <c r="M663" s="67"/>
      <c r="N663" s="67"/>
      <c r="O663" s="66" t="s">
        <v>47</v>
      </c>
      <c r="T663" s="64">
        <v>0</v>
      </c>
      <c r="AC663" s="64">
        <v>1</v>
      </c>
    </row>
    <row r="664" spans="1:29" ht="30" customHeight="1">
      <c r="A664" s="66" t="s">
        <v>3136</v>
      </c>
      <c r="B664" s="66" t="s">
        <v>3987</v>
      </c>
      <c r="C664" s="66" t="s">
        <v>3988</v>
      </c>
      <c r="D664" s="66" t="s">
        <v>3989</v>
      </c>
      <c r="E664" s="66" t="s">
        <v>211</v>
      </c>
      <c r="F664" s="72">
        <v>2</v>
      </c>
      <c r="G664" s="67"/>
      <c r="H664" s="67"/>
      <c r="I664" s="67"/>
      <c r="J664" s="67"/>
      <c r="K664" s="67"/>
      <c r="L664" s="67"/>
      <c r="M664" s="67"/>
      <c r="N664" s="67"/>
      <c r="O664" s="66" t="s">
        <v>47</v>
      </c>
      <c r="T664" s="64">
        <v>0</v>
      </c>
      <c r="AC664" s="64">
        <v>1</v>
      </c>
    </row>
    <row r="665" spans="1:29" ht="30" customHeight="1">
      <c r="A665" s="66" t="s">
        <v>3136</v>
      </c>
      <c r="B665" s="66" t="s">
        <v>3990</v>
      </c>
      <c r="C665" s="66" t="s">
        <v>3991</v>
      </c>
      <c r="D665" s="66" t="s">
        <v>3981</v>
      </c>
      <c r="E665" s="66" t="s">
        <v>211</v>
      </c>
      <c r="F665" s="72">
        <v>1</v>
      </c>
      <c r="G665" s="67"/>
      <c r="H665" s="67"/>
      <c r="I665" s="67"/>
      <c r="J665" s="67"/>
      <c r="K665" s="67"/>
      <c r="L665" s="67"/>
      <c r="M665" s="67"/>
      <c r="N665" s="67"/>
      <c r="O665" s="66" t="s">
        <v>47</v>
      </c>
      <c r="T665" s="64">
        <v>0</v>
      </c>
      <c r="AC665" s="64">
        <v>1</v>
      </c>
    </row>
    <row r="666" spans="1:29" ht="30" customHeight="1">
      <c r="A666" s="66" t="s">
        <v>3136</v>
      </c>
      <c r="B666" s="66" t="s">
        <v>3992</v>
      </c>
      <c r="C666" s="66" t="s">
        <v>3991</v>
      </c>
      <c r="D666" s="66" t="s">
        <v>3974</v>
      </c>
      <c r="E666" s="66" t="s">
        <v>59</v>
      </c>
      <c r="F666" s="72">
        <v>16</v>
      </c>
      <c r="G666" s="67"/>
      <c r="H666" s="67"/>
      <c r="I666" s="67"/>
      <c r="J666" s="67"/>
      <c r="K666" s="67"/>
      <c r="L666" s="67"/>
      <c r="M666" s="67"/>
      <c r="N666" s="67"/>
      <c r="O666" s="66" t="s">
        <v>47</v>
      </c>
      <c r="T666" s="64">
        <v>0</v>
      </c>
      <c r="AC666" s="64">
        <v>1</v>
      </c>
    </row>
    <row r="667" spans="1:29" ht="30" customHeight="1">
      <c r="A667" s="66" t="s">
        <v>3136</v>
      </c>
      <c r="B667" s="66" t="s">
        <v>3993</v>
      </c>
      <c r="C667" s="66" t="s">
        <v>3994</v>
      </c>
      <c r="D667" s="66" t="s">
        <v>3974</v>
      </c>
      <c r="E667" s="66" t="s">
        <v>59</v>
      </c>
      <c r="F667" s="72">
        <v>12</v>
      </c>
      <c r="G667" s="67"/>
      <c r="H667" s="67"/>
      <c r="I667" s="67"/>
      <c r="J667" s="67"/>
      <c r="K667" s="67"/>
      <c r="L667" s="67"/>
      <c r="M667" s="67"/>
      <c r="N667" s="67"/>
      <c r="O667" s="66" t="s">
        <v>47</v>
      </c>
      <c r="T667" s="64">
        <v>0</v>
      </c>
      <c r="AC667" s="64">
        <v>1</v>
      </c>
    </row>
    <row r="668" spans="1:29" ht="30" customHeight="1">
      <c r="A668" s="66" t="s">
        <v>3136</v>
      </c>
      <c r="B668" s="66" t="s">
        <v>3995</v>
      </c>
      <c r="C668" s="66" t="s">
        <v>3996</v>
      </c>
      <c r="D668" s="66" t="s">
        <v>3974</v>
      </c>
      <c r="E668" s="66" t="s">
        <v>59</v>
      </c>
      <c r="F668" s="72">
        <v>8</v>
      </c>
      <c r="G668" s="67"/>
      <c r="H668" s="67"/>
      <c r="I668" s="67"/>
      <c r="J668" s="67"/>
      <c r="K668" s="67"/>
      <c r="L668" s="67"/>
      <c r="M668" s="67"/>
      <c r="N668" s="67"/>
      <c r="O668" s="66" t="s">
        <v>47</v>
      </c>
      <c r="T668" s="64">
        <v>0</v>
      </c>
      <c r="AC668" s="64">
        <v>1</v>
      </c>
    </row>
    <row r="669" spans="1:29" ht="30" customHeight="1">
      <c r="A669" s="66" t="s">
        <v>3136</v>
      </c>
      <c r="B669" s="66" t="s">
        <v>3997</v>
      </c>
      <c r="C669" s="66" t="s">
        <v>3998</v>
      </c>
      <c r="D669" s="66" t="s">
        <v>3974</v>
      </c>
      <c r="E669" s="66" t="s">
        <v>59</v>
      </c>
      <c r="F669" s="72">
        <v>96</v>
      </c>
      <c r="G669" s="67"/>
      <c r="H669" s="67"/>
      <c r="I669" s="67"/>
      <c r="J669" s="67"/>
      <c r="K669" s="67"/>
      <c r="L669" s="67"/>
      <c r="M669" s="67"/>
      <c r="N669" s="67"/>
      <c r="O669" s="66" t="s">
        <v>47</v>
      </c>
      <c r="T669" s="64">
        <v>0</v>
      </c>
      <c r="AC669" s="64">
        <v>1</v>
      </c>
    </row>
    <row r="670" spans="1:29" ht="30" customHeight="1">
      <c r="A670" s="66" t="s">
        <v>3136</v>
      </c>
      <c r="B670" s="66" t="s">
        <v>3999</v>
      </c>
      <c r="C670" s="66" t="s">
        <v>4000</v>
      </c>
      <c r="D670" s="66" t="s">
        <v>3989</v>
      </c>
      <c r="E670" s="66" t="s">
        <v>211</v>
      </c>
      <c r="F670" s="72">
        <v>1</v>
      </c>
      <c r="G670" s="67"/>
      <c r="H670" s="67"/>
      <c r="I670" s="67"/>
      <c r="J670" s="67"/>
      <c r="K670" s="67"/>
      <c r="L670" s="67"/>
      <c r="M670" s="67"/>
      <c r="N670" s="67"/>
      <c r="O670" s="66" t="s">
        <v>47</v>
      </c>
      <c r="T670" s="64">
        <v>0</v>
      </c>
      <c r="AC670" s="64">
        <v>1</v>
      </c>
    </row>
    <row r="671" spans="1:29" ht="30" customHeight="1">
      <c r="A671" s="66" t="s">
        <v>3136</v>
      </c>
      <c r="B671" s="66" t="s">
        <v>4001</v>
      </c>
      <c r="C671" s="66" t="s">
        <v>4002</v>
      </c>
      <c r="D671" s="66" t="s">
        <v>3981</v>
      </c>
      <c r="E671" s="66" t="s">
        <v>211</v>
      </c>
      <c r="F671" s="72">
        <v>1</v>
      </c>
      <c r="G671" s="67"/>
      <c r="H671" s="67"/>
      <c r="I671" s="67"/>
      <c r="J671" s="67"/>
      <c r="K671" s="67"/>
      <c r="L671" s="67"/>
      <c r="M671" s="67"/>
      <c r="N671" s="67"/>
      <c r="O671" s="66" t="s">
        <v>47</v>
      </c>
      <c r="T671" s="64">
        <v>0</v>
      </c>
      <c r="AC671" s="64">
        <v>1</v>
      </c>
    </row>
    <row r="672" spans="1:29" ht="30" customHeight="1">
      <c r="A672" s="66" t="s">
        <v>3136</v>
      </c>
      <c r="B672" s="66" t="s">
        <v>4003</v>
      </c>
      <c r="C672" s="66" t="s">
        <v>4002</v>
      </c>
      <c r="D672" s="66" t="s">
        <v>3974</v>
      </c>
      <c r="E672" s="66" t="s">
        <v>59</v>
      </c>
      <c r="F672" s="72">
        <v>16</v>
      </c>
      <c r="G672" s="67"/>
      <c r="H672" s="67"/>
      <c r="I672" s="67"/>
      <c r="J672" s="67"/>
      <c r="K672" s="67"/>
      <c r="L672" s="67"/>
      <c r="M672" s="67"/>
      <c r="N672" s="67"/>
      <c r="O672" s="66" t="s">
        <v>47</v>
      </c>
      <c r="T672" s="64">
        <v>0</v>
      </c>
      <c r="AC672" s="64">
        <v>1</v>
      </c>
    </row>
    <row r="673" spans="1:29" ht="30" customHeight="1">
      <c r="A673" s="66" t="s">
        <v>3136</v>
      </c>
      <c r="B673" s="66" t="s">
        <v>4004</v>
      </c>
      <c r="C673" s="66" t="s">
        <v>4005</v>
      </c>
      <c r="D673" s="66" t="s">
        <v>3974</v>
      </c>
      <c r="E673" s="66" t="s">
        <v>59</v>
      </c>
      <c r="F673" s="72">
        <v>4</v>
      </c>
      <c r="G673" s="67"/>
      <c r="H673" s="67"/>
      <c r="I673" s="67"/>
      <c r="J673" s="67"/>
      <c r="K673" s="67"/>
      <c r="L673" s="67"/>
      <c r="M673" s="67"/>
      <c r="N673" s="67"/>
      <c r="O673" s="66" t="s">
        <v>47</v>
      </c>
      <c r="T673" s="64">
        <v>0</v>
      </c>
      <c r="AC673" s="64">
        <v>1</v>
      </c>
    </row>
    <row r="674" spans="1:29" ht="30" customHeight="1">
      <c r="A674" s="66" t="s">
        <v>3136</v>
      </c>
      <c r="B674" s="66" t="s">
        <v>4006</v>
      </c>
      <c r="C674" s="66" t="s">
        <v>4007</v>
      </c>
      <c r="D674" s="66" t="s">
        <v>3974</v>
      </c>
      <c r="E674" s="66" t="s">
        <v>59</v>
      </c>
      <c r="F674" s="72">
        <v>8</v>
      </c>
      <c r="G674" s="67"/>
      <c r="H674" s="67"/>
      <c r="I674" s="67"/>
      <c r="J674" s="67"/>
      <c r="K674" s="67"/>
      <c r="L674" s="67"/>
      <c r="M674" s="67"/>
      <c r="N674" s="67"/>
      <c r="O674" s="66" t="s">
        <v>47</v>
      </c>
      <c r="T674" s="64">
        <v>0</v>
      </c>
      <c r="AC674" s="64">
        <v>1</v>
      </c>
    </row>
    <row r="675" spans="1:29" ht="30" customHeight="1">
      <c r="A675" s="66" t="s">
        <v>3136</v>
      </c>
      <c r="B675" s="66" t="s">
        <v>4008</v>
      </c>
      <c r="C675" s="66" t="s">
        <v>4009</v>
      </c>
      <c r="D675" s="66" t="s">
        <v>47</v>
      </c>
      <c r="E675" s="66" t="s">
        <v>47</v>
      </c>
      <c r="F675" s="72">
        <v>0</v>
      </c>
      <c r="G675" s="67"/>
      <c r="H675" s="67"/>
      <c r="I675" s="67"/>
      <c r="J675" s="67"/>
      <c r="K675" s="67"/>
      <c r="L675" s="67"/>
      <c r="M675" s="67"/>
      <c r="N675" s="67"/>
      <c r="O675" s="66" t="s">
        <v>47</v>
      </c>
      <c r="T675" s="64">
        <v>0</v>
      </c>
      <c r="AC675" s="64">
        <v>1</v>
      </c>
    </row>
    <row r="676" spans="1:29" ht="30" customHeight="1">
      <c r="A676" s="66" t="s">
        <v>3136</v>
      </c>
      <c r="B676" s="66" t="s">
        <v>4010</v>
      </c>
      <c r="C676" s="66" t="s">
        <v>4011</v>
      </c>
      <c r="D676" s="66" t="s">
        <v>3974</v>
      </c>
      <c r="E676" s="66" t="s">
        <v>59</v>
      </c>
      <c r="F676" s="72">
        <v>36</v>
      </c>
      <c r="G676" s="67"/>
      <c r="H676" s="67"/>
      <c r="I676" s="67"/>
      <c r="J676" s="67"/>
      <c r="K676" s="67"/>
      <c r="L676" s="67"/>
      <c r="M676" s="67"/>
      <c r="N676" s="67"/>
      <c r="O676" s="66" t="s">
        <v>47</v>
      </c>
      <c r="T676" s="64">
        <v>0</v>
      </c>
      <c r="AC676" s="64">
        <v>1</v>
      </c>
    </row>
    <row r="677" spans="1:29" ht="30" customHeight="1">
      <c r="A677" s="66" t="s">
        <v>3136</v>
      </c>
      <c r="B677" s="66" t="s">
        <v>4012</v>
      </c>
      <c r="C677" s="66" t="s">
        <v>4013</v>
      </c>
      <c r="D677" s="66" t="s">
        <v>3974</v>
      </c>
      <c r="E677" s="66" t="s">
        <v>59</v>
      </c>
      <c r="F677" s="72">
        <v>4</v>
      </c>
      <c r="G677" s="67"/>
      <c r="H677" s="67"/>
      <c r="I677" s="67"/>
      <c r="J677" s="67"/>
      <c r="K677" s="67"/>
      <c r="L677" s="67"/>
      <c r="M677" s="67"/>
      <c r="N677" s="67"/>
      <c r="O677" s="66" t="s">
        <v>47</v>
      </c>
      <c r="T677" s="64">
        <v>0</v>
      </c>
      <c r="AC677" s="64">
        <v>1</v>
      </c>
    </row>
    <row r="678" spans="1:29" ht="30" customHeight="1">
      <c r="A678" s="66" t="s">
        <v>3136</v>
      </c>
      <c r="B678" s="66" t="s">
        <v>4014</v>
      </c>
      <c r="C678" s="66" t="s">
        <v>4015</v>
      </c>
      <c r="D678" s="66" t="s">
        <v>47</v>
      </c>
      <c r="E678" s="66" t="s">
        <v>47</v>
      </c>
      <c r="F678" s="72">
        <v>0</v>
      </c>
      <c r="G678" s="67"/>
      <c r="H678" s="67"/>
      <c r="I678" s="67"/>
      <c r="J678" s="67"/>
      <c r="K678" s="67"/>
      <c r="L678" s="67"/>
      <c r="M678" s="67"/>
      <c r="N678" s="67"/>
      <c r="O678" s="66" t="s">
        <v>47</v>
      </c>
      <c r="T678" s="64">
        <v>0</v>
      </c>
      <c r="AC678" s="64">
        <v>1</v>
      </c>
    </row>
    <row r="679" spans="1:29" ht="30" customHeight="1">
      <c r="A679" s="66" t="s">
        <v>3136</v>
      </c>
      <c r="B679" s="66" t="s">
        <v>4016</v>
      </c>
      <c r="C679" s="66" t="s">
        <v>4017</v>
      </c>
      <c r="D679" s="66" t="s">
        <v>3974</v>
      </c>
      <c r="E679" s="66" t="s">
        <v>59</v>
      </c>
      <c r="F679" s="72">
        <v>16</v>
      </c>
      <c r="G679" s="67"/>
      <c r="H679" s="67"/>
      <c r="I679" s="67"/>
      <c r="J679" s="67"/>
      <c r="K679" s="67"/>
      <c r="L679" s="67"/>
      <c r="M679" s="67"/>
      <c r="N679" s="67"/>
      <c r="O679" s="66" t="s">
        <v>47</v>
      </c>
      <c r="T679" s="64">
        <v>0</v>
      </c>
      <c r="AC679" s="64">
        <v>1</v>
      </c>
    </row>
    <row r="680" spans="1:29" ht="30" customHeight="1">
      <c r="A680" s="66" t="s">
        <v>3136</v>
      </c>
      <c r="B680" s="66" t="s">
        <v>4018</v>
      </c>
      <c r="C680" s="66" t="s">
        <v>4019</v>
      </c>
      <c r="D680" s="66" t="s">
        <v>3974</v>
      </c>
      <c r="E680" s="66" t="s">
        <v>59</v>
      </c>
      <c r="F680" s="72">
        <v>48</v>
      </c>
      <c r="G680" s="67"/>
      <c r="H680" s="67"/>
      <c r="I680" s="67"/>
      <c r="J680" s="67"/>
      <c r="K680" s="67"/>
      <c r="L680" s="67"/>
      <c r="M680" s="67"/>
      <c r="N680" s="67"/>
      <c r="O680" s="66" t="s">
        <v>47</v>
      </c>
      <c r="T680" s="64">
        <v>0</v>
      </c>
      <c r="AC680" s="64">
        <v>1</v>
      </c>
    </row>
    <row r="681" spans="1:29" ht="30" customHeight="1">
      <c r="A681" s="66" t="s">
        <v>3136</v>
      </c>
      <c r="B681" s="66" t="s">
        <v>4020</v>
      </c>
      <c r="C681" s="66" t="s">
        <v>4021</v>
      </c>
      <c r="D681" s="66" t="s">
        <v>47</v>
      </c>
      <c r="E681" s="66" t="s">
        <v>47</v>
      </c>
      <c r="F681" s="72">
        <v>0</v>
      </c>
      <c r="G681" s="67"/>
      <c r="H681" s="67"/>
      <c r="I681" s="67"/>
      <c r="J681" s="67"/>
      <c r="K681" s="67"/>
      <c r="L681" s="67"/>
      <c r="M681" s="67"/>
      <c r="N681" s="67"/>
      <c r="O681" s="66" t="s">
        <v>47</v>
      </c>
      <c r="T681" s="64">
        <v>0</v>
      </c>
      <c r="AC681" s="64">
        <v>1</v>
      </c>
    </row>
    <row r="682" spans="1:29" ht="30" customHeight="1">
      <c r="A682" s="66" t="s">
        <v>3136</v>
      </c>
      <c r="B682" s="66" t="s">
        <v>4022</v>
      </c>
      <c r="C682" s="66" t="s">
        <v>4023</v>
      </c>
      <c r="D682" s="66" t="s">
        <v>3989</v>
      </c>
      <c r="E682" s="66" t="s">
        <v>211</v>
      </c>
      <c r="F682" s="72">
        <v>2</v>
      </c>
      <c r="G682" s="67"/>
      <c r="H682" s="67"/>
      <c r="I682" s="67"/>
      <c r="J682" s="67"/>
      <c r="K682" s="67"/>
      <c r="L682" s="67"/>
      <c r="M682" s="67"/>
      <c r="N682" s="67"/>
      <c r="O682" s="66" t="s">
        <v>47</v>
      </c>
      <c r="T682" s="64">
        <v>0</v>
      </c>
      <c r="AC682" s="64">
        <v>1</v>
      </c>
    </row>
    <row r="683" spans="1:29" ht="30" customHeight="1">
      <c r="A683" s="66" t="s">
        <v>3136</v>
      </c>
      <c r="B683" s="66" t="s">
        <v>4024</v>
      </c>
      <c r="C683" s="66" t="s">
        <v>4025</v>
      </c>
      <c r="D683" s="66" t="s">
        <v>3989</v>
      </c>
      <c r="E683" s="66" t="s">
        <v>211</v>
      </c>
      <c r="F683" s="72">
        <v>3</v>
      </c>
      <c r="G683" s="67"/>
      <c r="H683" s="67"/>
      <c r="I683" s="67"/>
      <c r="J683" s="67"/>
      <c r="K683" s="67"/>
      <c r="L683" s="67"/>
      <c r="M683" s="67"/>
      <c r="N683" s="67"/>
      <c r="O683" s="66" t="s">
        <v>47</v>
      </c>
      <c r="T683" s="64">
        <v>0</v>
      </c>
      <c r="AC683" s="64">
        <v>1</v>
      </c>
    </row>
    <row r="684" spans="1:29" ht="30" customHeight="1">
      <c r="A684" s="66" t="s">
        <v>3136</v>
      </c>
      <c r="B684" s="66" t="s">
        <v>4026</v>
      </c>
      <c r="C684" s="66" t="s">
        <v>4027</v>
      </c>
      <c r="D684" s="66" t="s">
        <v>3989</v>
      </c>
      <c r="E684" s="66" t="s">
        <v>211</v>
      </c>
      <c r="F684" s="72">
        <v>3</v>
      </c>
      <c r="G684" s="67"/>
      <c r="H684" s="67"/>
      <c r="I684" s="67"/>
      <c r="J684" s="67"/>
      <c r="K684" s="67"/>
      <c r="L684" s="67"/>
      <c r="M684" s="67"/>
      <c r="N684" s="67"/>
      <c r="O684" s="66" t="s">
        <v>47</v>
      </c>
      <c r="T684" s="64">
        <v>0</v>
      </c>
      <c r="AC684" s="64">
        <v>1</v>
      </c>
    </row>
    <row r="685" spans="1:29" ht="30" customHeight="1">
      <c r="A685" s="66" t="s">
        <v>3136</v>
      </c>
      <c r="B685" s="66" t="s">
        <v>4028</v>
      </c>
      <c r="C685" s="66" t="s">
        <v>4029</v>
      </c>
      <c r="D685" s="66" t="s">
        <v>3989</v>
      </c>
      <c r="E685" s="66" t="s">
        <v>211</v>
      </c>
      <c r="F685" s="72">
        <v>4</v>
      </c>
      <c r="G685" s="67"/>
      <c r="H685" s="67"/>
      <c r="I685" s="67"/>
      <c r="J685" s="67"/>
      <c r="K685" s="67"/>
      <c r="L685" s="67"/>
      <c r="M685" s="67"/>
      <c r="N685" s="67"/>
      <c r="O685" s="66" t="s">
        <v>47</v>
      </c>
      <c r="T685" s="64">
        <v>0</v>
      </c>
      <c r="AC685" s="64">
        <v>1</v>
      </c>
    </row>
    <row r="686" spans="1:29" ht="30" customHeight="1">
      <c r="A686" s="66" t="s">
        <v>3136</v>
      </c>
      <c r="B686" s="66" t="s">
        <v>4030</v>
      </c>
      <c r="C686" s="66" t="s">
        <v>4031</v>
      </c>
      <c r="D686" s="66" t="s">
        <v>3989</v>
      </c>
      <c r="E686" s="66" t="s">
        <v>211</v>
      </c>
      <c r="F686" s="72">
        <v>3</v>
      </c>
      <c r="G686" s="67"/>
      <c r="H686" s="67"/>
      <c r="I686" s="67"/>
      <c r="J686" s="67"/>
      <c r="K686" s="67"/>
      <c r="L686" s="67"/>
      <c r="M686" s="67"/>
      <c r="N686" s="67"/>
      <c r="O686" s="66" t="s">
        <v>47</v>
      </c>
      <c r="T686" s="64">
        <v>0</v>
      </c>
      <c r="AC686" s="64">
        <v>1</v>
      </c>
    </row>
    <row r="687" spans="1:29" ht="30" customHeight="1">
      <c r="A687" s="66" t="s">
        <v>3136</v>
      </c>
      <c r="B687" s="66" t="s">
        <v>4032</v>
      </c>
      <c r="C687" s="66" t="s">
        <v>4033</v>
      </c>
      <c r="D687" s="66" t="s">
        <v>3989</v>
      </c>
      <c r="E687" s="66" t="s">
        <v>211</v>
      </c>
      <c r="F687" s="72">
        <v>1</v>
      </c>
      <c r="G687" s="67"/>
      <c r="H687" s="67"/>
      <c r="I687" s="67"/>
      <c r="J687" s="67"/>
      <c r="K687" s="67"/>
      <c r="L687" s="67"/>
      <c r="M687" s="67"/>
      <c r="N687" s="67"/>
      <c r="O687" s="66" t="s">
        <v>47</v>
      </c>
      <c r="T687" s="64">
        <v>0</v>
      </c>
      <c r="AC687" s="64">
        <v>1</v>
      </c>
    </row>
    <row r="688" spans="1:29" ht="30" customHeight="1">
      <c r="A688" s="66" t="s">
        <v>3136</v>
      </c>
      <c r="B688" s="66" t="s">
        <v>4034</v>
      </c>
      <c r="C688" s="66" t="s">
        <v>4031</v>
      </c>
      <c r="D688" s="66" t="s">
        <v>3989</v>
      </c>
      <c r="E688" s="66" t="s">
        <v>211</v>
      </c>
      <c r="F688" s="72">
        <v>1</v>
      </c>
      <c r="G688" s="67"/>
      <c r="H688" s="67"/>
      <c r="I688" s="67"/>
      <c r="J688" s="67"/>
      <c r="K688" s="67"/>
      <c r="L688" s="67"/>
      <c r="M688" s="67"/>
      <c r="N688" s="67"/>
      <c r="O688" s="66" t="s">
        <v>47</v>
      </c>
      <c r="T688" s="64">
        <v>0</v>
      </c>
      <c r="AC688" s="64">
        <v>1</v>
      </c>
    </row>
    <row r="689" spans="1:29" ht="30" customHeight="1">
      <c r="A689" s="66" t="s">
        <v>3136</v>
      </c>
      <c r="B689" s="66" t="s">
        <v>4035</v>
      </c>
      <c r="C689" s="66" t="s">
        <v>4036</v>
      </c>
      <c r="D689" s="66" t="s">
        <v>3989</v>
      </c>
      <c r="E689" s="66" t="s">
        <v>211</v>
      </c>
      <c r="F689" s="72">
        <v>11</v>
      </c>
      <c r="G689" s="67"/>
      <c r="H689" s="67"/>
      <c r="I689" s="67"/>
      <c r="J689" s="67"/>
      <c r="K689" s="67"/>
      <c r="L689" s="67"/>
      <c r="M689" s="67"/>
      <c r="N689" s="67"/>
      <c r="O689" s="66" t="s">
        <v>47</v>
      </c>
      <c r="T689" s="64">
        <v>0</v>
      </c>
      <c r="AC689" s="64">
        <v>1</v>
      </c>
    </row>
    <row r="690" spans="1:29" ht="30" customHeight="1">
      <c r="A690" s="66" t="s">
        <v>3136</v>
      </c>
      <c r="B690" s="66" t="s">
        <v>4037</v>
      </c>
      <c r="C690" s="66" t="s">
        <v>4033</v>
      </c>
      <c r="D690" s="66" t="s">
        <v>3989</v>
      </c>
      <c r="E690" s="66" t="s">
        <v>211</v>
      </c>
      <c r="F690" s="72">
        <v>2</v>
      </c>
      <c r="G690" s="67"/>
      <c r="H690" s="67"/>
      <c r="I690" s="67"/>
      <c r="J690" s="67"/>
      <c r="K690" s="67"/>
      <c r="L690" s="67"/>
      <c r="M690" s="67"/>
      <c r="N690" s="67"/>
      <c r="O690" s="66" t="s">
        <v>47</v>
      </c>
      <c r="T690" s="64">
        <v>0</v>
      </c>
      <c r="AC690" s="64">
        <v>1</v>
      </c>
    </row>
    <row r="691" spans="1:29" ht="30" customHeight="1">
      <c r="A691" s="66" t="s">
        <v>3136</v>
      </c>
      <c r="B691" s="66" t="s">
        <v>4038</v>
      </c>
      <c r="C691" s="66" t="s">
        <v>4039</v>
      </c>
      <c r="D691" s="66" t="s">
        <v>3989</v>
      </c>
      <c r="E691" s="66" t="s">
        <v>211</v>
      </c>
      <c r="F691" s="72">
        <v>2</v>
      </c>
      <c r="G691" s="67"/>
      <c r="H691" s="67"/>
      <c r="I691" s="67"/>
      <c r="J691" s="67"/>
      <c r="K691" s="67"/>
      <c r="L691" s="67"/>
      <c r="M691" s="67"/>
      <c r="N691" s="67"/>
      <c r="O691" s="66" t="s">
        <v>47</v>
      </c>
      <c r="T691" s="64">
        <v>0</v>
      </c>
      <c r="AC691" s="64">
        <v>1</v>
      </c>
    </row>
    <row r="692" spans="1:29" ht="30" customHeight="1">
      <c r="A692" s="66" t="s">
        <v>3136</v>
      </c>
      <c r="B692" s="66" t="s">
        <v>4040</v>
      </c>
      <c r="C692" s="66" t="s">
        <v>4041</v>
      </c>
      <c r="D692" s="66" t="s">
        <v>3989</v>
      </c>
      <c r="E692" s="66" t="s">
        <v>211</v>
      </c>
      <c r="F692" s="72">
        <v>11</v>
      </c>
      <c r="G692" s="67"/>
      <c r="H692" s="67"/>
      <c r="I692" s="67"/>
      <c r="J692" s="67"/>
      <c r="K692" s="67"/>
      <c r="L692" s="67"/>
      <c r="M692" s="67"/>
      <c r="N692" s="67"/>
      <c r="O692" s="66" t="s">
        <v>47</v>
      </c>
      <c r="T692" s="64">
        <v>0</v>
      </c>
      <c r="AC692" s="64">
        <v>1</v>
      </c>
    </row>
    <row r="693" spans="1:29" ht="30" customHeight="1">
      <c r="A693" s="66" t="s">
        <v>3136</v>
      </c>
      <c r="B693" s="66" t="s">
        <v>4042</v>
      </c>
      <c r="C693" s="66" t="s">
        <v>4043</v>
      </c>
      <c r="D693" s="66" t="s">
        <v>3989</v>
      </c>
      <c r="E693" s="66" t="s">
        <v>211</v>
      </c>
      <c r="F693" s="72">
        <v>1</v>
      </c>
      <c r="G693" s="67"/>
      <c r="H693" s="67"/>
      <c r="I693" s="67"/>
      <c r="J693" s="67"/>
      <c r="K693" s="67"/>
      <c r="L693" s="67"/>
      <c r="M693" s="67"/>
      <c r="N693" s="67"/>
      <c r="O693" s="66" t="s">
        <v>47</v>
      </c>
      <c r="T693" s="64">
        <v>0</v>
      </c>
      <c r="AC693" s="64">
        <v>1</v>
      </c>
    </row>
    <row r="694" spans="1:29" ht="30" customHeight="1">
      <c r="A694" s="66" t="s">
        <v>3136</v>
      </c>
      <c r="B694" s="66" t="s">
        <v>4044</v>
      </c>
      <c r="C694" s="66" t="s">
        <v>4045</v>
      </c>
      <c r="D694" s="66" t="s">
        <v>3989</v>
      </c>
      <c r="E694" s="66" t="s">
        <v>211</v>
      </c>
      <c r="F694" s="72">
        <v>1</v>
      </c>
      <c r="G694" s="67"/>
      <c r="H694" s="67"/>
      <c r="I694" s="67"/>
      <c r="J694" s="67"/>
      <c r="K694" s="67"/>
      <c r="L694" s="67"/>
      <c r="M694" s="67"/>
      <c r="N694" s="67"/>
      <c r="O694" s="66" t="s">
        <v>47</v>
      </c>
      <c r="T694" s="64">
        <v>0</v>
      </c>
      <c r="AC694" s="64">
        <v>1</v>
      </c>
    </row>
    <row r="695" spans="1:29" ht="30" customHeight="1">
      <c r="A695" s="66" t="s">
        <v>3136</v>
      </c>
      <c r="B695" s="66" t="s">
        <v>4046</v>
      </c>
      <c r="C695" s="66" t="s">
        <v>4043</v>
      </c>
      <c r="D695" s="66" t="s">
        <v>3989</v>
      </c>
      <c r="E695" s="66" t="s">
        <v>211</v>
      </c>
      <c r="F695" s="72">
        <v>3</v>
      </c>
      <c r="G695" s="67"/>
      <c r="H695" s="67"/>
      <c r="I695" s="67"/>
      <c r="J695" s="67"/>
      <c r="K695" s="67"/>
      <c r="L695" s="67"/>
      <c r="M695" s="67"/>
      <c r="N695" s="67"/>
      <c r="O695" s="66" t="s">
        <v>47</v>
      </c>
      <c r="T695" s="64">
        <v>0</v>
      </c>
      <c r="AC695" s="64">
        <v>1</v>
      </c>
    </row>
    <row r="696" spans="1:29" ht="30" customHeight="1">
      <c r="A696" s="66" t="s">
        <v>3136</v>
      </c>
      <c r="B696" s="66" t="s">
        <v>4047</v>
      </c>
      <c r="C696" s="66" t="s">
        <v>4048</v>
      </c>
      <c r="D696" s="66" t="s">
        <v>47</v>
      </c>
      <c r="E696" s="66" t="s">
        <v>47</v>
      </c>
      <c r="F696" s="72">
        <v>0</v>
      </c>
      <c r="G696" s="67"/>
      <c r="H696" s="67"/>
      <c r="I696" s="67"/>
      <c r="J696" s="67"/>
      <c r="K696" s="67"/>
      <c r="L696" s="67"/>
      <c r="M696" s="67"/>
      <c r="N696" s="67"/>
      <c r="O696" s="66" t="s">
        <v>47</v>
      </c>
      <c r="T696" s="64">
        <v>0</v>
      </c>
      <c r="AC696" s="64">
        <v>1</v>
      </c>
    </row>
    <row r="697" spans="1:29" ht="30" customHeight="1">
      <c r="A697" s="66" t="s">
        <v>3136</v>
      </c>
      <c r="B697" s="66" t="s">
        <v>4049</v>
      </c>
      <c r="C697" s="66" t="s">
        <v>4050</v>
      </c>
      <c r="D697" s="66" t="s">
        <v>3974</v>
      </c>
      <c r="E697" s="66" t="s">
        <v>59</v>
      </c>
      <c r="F697" s="72">
        <v>4</v>
      </c>
      <c r="G697" s="67"/>
      <c r="H697" s="67"/>
      <c r="I697" s="67"/>
      <c r="J697" s="67"/>
      <c r="K697" s="67"/>
      <c r="L697" s="67"/>
      <c r="M697" s="67"/>
      <c r="N697" s="67"/>
      <c r="O697" s="66" t="s">
        <v>47</v>
      </c>
      <c r="T697" s="64">
        <v>0</v>
      </c>
      <c r="AC697" s="64">
        <v>1</v>
      </c>
    </row>
    <row r="698" spans="1:29" ht="30" customHeight="1">
      <c r="A698" s="66" t="s">
        <v>3136</v>
      </c>
      <c r="B698" s="66" t="s">
        <v>4051</v>
      </c>
      <c r="C698" s="66" t="s">
        <v>4052</v>
      </c>
      <c r="D698" s="66" t="s">
        <v>47</v>
      </c>
      <c r="E698" s="66" t="s">
        <v>47</v>
      </c>
      <c r="F698" s="72">
        <v>0</v>
      </c>
      <c r="G698" s="67"/>
      <c r="H698" s="67"/>
      <c r="I698" s="67"/>
      <c r="J698" s="67"/>
      <c r="K698" s="67"/>
      <c r="L698" s="67"/>
      <c r="M698" s="67"/>
      <c r="N698" s="67"/>
      <c r="O698" s="66" t="s">
        <v>47</v>
      </c>
      <c r="T698" s="64">
        <v>0</v>
      </c>
      <c r="AC698" s="64">
        <v>1</v>
      </c>
    </row>
    <row r="699" spans="1:29" ht="30" customHeight="1">
      <c r="A699" s="66" t="s">
        <v>3136</v>
      </c>
      <c r="B699" s="66" t="s">
        <v>4053</v>
      </c>
      <c r="C699" s="66" t="s">
        <v>4054</v>
      </c>
      <c r="D699" s="66" t="s">
        <v>3974</v>
      </c>
      <c r="E699" s="66" t="s">
        <v>59</v>
      </c>
      <c r="F699" s="72">
        <v>12</v>
      </c>
      <c r="G699" s="67"/>
      <c r="H699" s="67"/>
      <c r="I699" s="67"/>
      <c r="J699" s="67"/>
      <c r="K699" s="67"/>
      <c r="L699" s="67"/>
      <c r="M699" s="67"/>
      <c r="N699" s="67"/>
      <c r="O699" s="66" t="s">
        <v>47</v>
      </c>
      <c r="T699" s="64">
        <v>0</v>
      </c>
      <c r="AC699" s="64">
        <v>1</v>
      </c>
    </row>
    <row r="700" spans="1:29" ht="30" customHeight="1">
      <c r="A700" s="66" t="s">
        <v>3136</v>
      </c>
      <c r="B700" s="66" t="s">
        <v>4055</v>
      </c>
      <c r="C700" s="66" t="s">
        <v>4056</v>
      </c>
      <c r="D700" s="66" t="s">
        <v>3974</v>
      </c>
      <c r="E700" s="66" t="s">
        <v>59</v>
      </c>
      <c r="F700" s="72">
        <v>4</v>
      </c>
      <c r="G700" s="67"/>
      <c r="H700" s="67"/>
      <c r="I700" s="67"/>
      <c r="J700" s="67"/>
      <c r="K700" s="67"/>
      <c r="L700" s="67"/>
      <c r="M700" s="67"/>
      <c r="N700" s="67"/>
      <c r="O700" s="66" t="s">
        <v>47</v>
      </c>
      <c r="T700" s="64">
        <v>0</v>
      </c>
      <c r="AC700" s="64">
        <v>1</v>
      </c>
    </row>
    <row r="701" spans="1:29" ht="30" customHeight="1">
      <c r="A701" s="66" t="s">
        <v>3136</v>
      </c>
      <c r="B701" s="66" t="s">
        <v>4057</v>
      </c>
      <c r="C701" s="66" t="s">
        <v>4058</v>
      </c>
      <c r="D701" s="66" t="s">
        <v>47</v>
      </c>
      <c r="E701" s="66" t="s">
        <v>47</v>
      </c>
      <c r="F701" s="72">
        <v>0</v>
      </c>
      <c r="G701" s="67"/>
      <c r="H701" s="67"/>
      <c r="I701" s="67"/>
      <c r="J701" s="67"/>
      <c r="K701" s="67"/>
      <c r="L701" s="67"/>
      <c r="M701" s="67"/>
      <c r="N701" s="67"/>
      <c r="O701" s="66" t="s">
        <v>47</v>
      </c>
      <c r="T701" s="64">
        <v>0</v>
      </c>
      <c r="AC701" s="64">
        <v>1</v>
      </c>
    </row>
    <row r="702" spans="1:29" ht="30" customHeight="1">
      <c r="A702" s="66" t="s">
        <v>3136</v>
      </c>
      <c r="B702" s="66" t="s">
        <v>4059</v>
      </c>
      <c r="C702" s="66" t="s">
        <v>4060</v>
      </c>
      <c r="D702" s="66" t="s">
        <v>3989</v>
      </c>
      <c r="E702" s="66" t="s">
        <v>211</v>
      </c>
      <c r="F702" s="72">
        <v>1</v>
      </c>
      <c r="G702" s="67"/>
      <c r="H702" s="67"/>
      <c r="I702" s="67"/>
      <c r="J702" s="67"/>
      <c r="K702" s="67"/>
      <c r="L702" s="67"/>
      <c r="M702" s="67"/>
      <c r="N702" s="67"/>
      <c r="O702" s="66" t="s">
        <v>47</v>
      </c>
      <c r="T702" s="64">
        <v>0</v>
      </c>
      <c r="AC702" s="64">
        <v>1</v>
      </c>
    </row>
    <row r="703" spans="1:29" ht="30" customHeight="1">
      <c r="A703" s="66" t="s">
        <v>3136</v>
      </c>
      <c r="B703" s="66" t="s">
        <v>4061</v>
      </c>
      <c r="C703" s="66" t="s">
        <v>4062</v>
      </c>
      <c r="D703" s="66" t="s">
        <v>3989</v>
      </c>
      <c r="E703" s="66" t="s">
        <v>211</v>
      </c>
      <c r="F703" s="72">
        <v>1</v>
      </c>
      <c r="G703" s="67"/>
      <c r="H703" s="67"/>
      <c r="I703" s="67"/>
      <c r="J703" s="67"/>
      <c r="K703" s="67"/>
      <c r="L703" s="67"/>
      <c r="M703" s="67"/>
      <c r="N703" s="67"/>
      <c r="O703" s="66" t="s">
        <v>47</v>
      </c>
      <c r="T703" s="64">
        <v>0</v>
      </c>
      <c r="AC703" s="64">
        <v>1</v>
      </c>
    </row>
    <row r="704" spans="1:29" ht="30" customHeight="1">
      <c r="A704" s="66" t="s">
        <v>3136</v>
      </c>
      <c r="B704" s="66" t="s">
        <v>4063</v>
      </c>
      <c r="C704" s="66" t="s">
        <v>4064</v>
      </c>
      <c r="D704" s="66" t="s">
        <v>47</v>
      </c>
      <c r="E704" s="66" t="s">
        <v>47</v>
      </c>
      <c r="F704" s="72">
        <v>0</v>
      </c>
      <c r="G704" s="67"/>
      <c r="H704" s="67"/>
      <c r="I704" s="67"/>
      <c r="J704" s="67"/>
      <c r="K704" s="67"/>
      <c r="L704" s="67"/>
      <c r="M704" s="67"/>
      <c r="N704" s="67"/>
      <c r="O704" s="66" t="s">
        <v>47</v>
      </c>
      <c r="T704" s="64">
        <v>0</v>
      </c>
      <c r="AC704" s="64">
        <v>1</v>
      </c>
    </row>
    <row r="705" spans="1:29" ht="30" customHeight="1">
      <c r="A705" s="66" t="s">
        <v>3136</v>
      </c>
      <c r="B705" s="66" t="s">
        <v>4065</v>
      </c>
      <c r="C705" s="66" t="s">
        <v>4066</v>
      </c>
      <c r="D705" s="66" t="s">
        <v>3989</v>
      </c>
      <c r="E705" s="66" t="s">
        <v>211</v>
      </c>
      <c r="F705" s="72">
        <v>8</v>
      </c>
      <c r="G705" s="67"/>
      <c r="H705" s="67"/>
      <c r="I705" s="67"/>
      <c r="J705" s="67"/>
      <c r="K705" s="67"/>
      <c r="L705" s="67"/>
      <c r="M705" s="67"/>
      <c r="N705" s="67"/>
      <c r="O705" s="66" t="s">
        <v>47</v>
      </c>
      <c r="T705" s="64">
        <v>0</v>
      </c>
      <c r="AC705" s="64">
        <v>1</v>
      </c>
    </row>
    <row r="706" spans="1:29" ht="30" customHeight="1">
      <c r="A706" s="66" t="s">
        <v>3136</v>
      </c>
      <c r="B706" s="66" t="s">
        <v>4067</v>
      </c>
      <c r="C706" s="66" t="s">
        <v>4068</v>
      </c>
      <c r="D706" s="66" t="s">
        <v>3989</v>
      </c>
      <c r="E706" s="66" t="s">
        <v>211</v>
      </c>
      <c r="F706" s="72">
        <v>1</v>
      </c>
      <c r="G706" s="67"/>
      <c r="H706" s="67"/>
      <c r="I706" s="67"/>
      <c r="J706" s="67"/>
      <c r="K706" s="67"/>
      <c r="L706" s="67"/>
      <c r="M706" s="67"/>
      <c r="N706" s="67"/>
      <c r="O706" s="66" t="s">
        <v>47</v>
      </c>
      <c r="T706" s="64">
        <v>0</v>
      </c>
      <c r="AC706" s="64">
        <v>1</v>
      </c>
    </row>
    <row r="707" spans="1:29" ht="30" customHeight="1">
      <c r="A707" s="66" t="s">
        <v>3136</v>
      </c>
      <c r="B707" s="66" t="s">
        <v>4069</v>
      </c>
      <c r="C707" s="66" t="s">
        <v>4070</v>
      </c>
      <c r="D707" s="66" t="s">
        <v>3989</v>
      </c>
      <c r="E707" s="66" t="s">
        <v>211</v>
      </c>
      <c r="F707" s="72">
        <v>4</v>
      </c>
      <c r="G707" s="67"/>
      <c r="H707" s="67"/>
      <c r="I707" s="67"/>
      <c r="J707" s="67"/>
      <c r="K707" s="67"/>
      <c r="L707" s="67"/>
      <c r="M707" s="67"/>
      <c r="N707" s="67"/>
      <c r="O707" s="66" t="s">
        <v>47</v>
      </c>
      <c r="T707" s="64">
        <v>0</v>
      </c>
      <c r="AC707" s="64">
        <v>1</v>
      </c>
    </row>
    <row r="708" spans="1:29" ht="30" customHeight="1">
      <c r="A708" s="66" t="s">
        <v>3136</v>
      </c>
      <c r="B708" s="66" t="s">
        <v>4071</v>
      </c>
      <c r="C708" s="66" t="s">
        <v>4072</v>
      </c>
      <c r="D708" s="66" t="s">
        <v>3989</v>
      </c>
      <c r="E708" s="66" t="s">
        <v>211</v>
      </c>
      <c r="F708" s="72">
        <v>5</v>
      </c>
      <c r="G708" s="67"/>
      <c r="H708" s="67"/>
      <c r="I708" s="67"/>
      <c r="J708" s="67"/>
      <c r="K708" s="67"/>
      <c r="L708" s="67"/>
      <c r="M708" s="67"/>
      <c r="N708" s="67"/>
      <c r="O708" s="66" t="s">
        <v>47</v>
      </c>
      <c r="T708" s="64">
        <v>0</v>
      </c>
      <c r="AC708" s="64">
        <v>1</v>
      </c>
    </row>
    <row r="709" spans="1:29" ht="30" customHeight="1">
      <c r="A709" s="66" t="s">
        <v>3136</v>
      </c>
      <c r="B709" s="66" t="s">
        <v>4073</v>
      </c>
      <c r="C709" s="66" t="s">
        <v>4074</v>
      </c>
      <c r="D709" s="66" t="s">
        <v>3989</v>
      </c>
      <c r="E709" s="66" t="s">
        <v>211</v>
      </c>
      <c r="F709" s="72">
        <v>12</v>
      </c>
      <c r="G709" s="67"/>
      <c r="H709" s="67"/>
      <c r="I709" s="67"/>
      <c r="J709" s="67"/>
      <c r="K709" s="67"/>
      <c r="L709" s="67"/>
      <c r="M709" s="67"/>
      <c r="N709" s="67"/>
      <c r="O709" s="66" t="s">
        <v>47</v>
      </c>
      <c r="T709" s="64">
        <v>0</v>
      </c>
      <c r="AC709" s="64">
        <v>1</v>
      </c>
    </row>
    <row r="710" spans="1:29" ht="30" customHeight="1">
      <c r="A710" s="66" t="s">
        <v>3136</v>
      </c>
      <c r="B710" s="66" t="s">
        <v>4075</v>
      </c>
      <c r="C710" s="66" t="s">
        <v>4076</v>
      </c>
      <c r="D710" s="66" t="s">
        <v>47</v>
      </c>
      <c r="E710" s="66" t="s">
        <v>47</v>
      </c>
      <c r="F710" s="72">
        <v>0</v>
      </c>
      <c r="G710" s="67"/>
      <c r="H710" s="67"/>
      <c r="I710" s="67"/>
      <c r="J710" s="67"/>
      <c r="K710" s="67"/>
      <c r="L710" s="67"/>
      <c r="M710" s="67"/>
      <c r="N710" s="67"/>
      <c r="O710" s="66" t="s">
        <v>47</v>
      </c>
      <c r="T710" s="64">
        <v>0</v>
      </c>
      <c r="AC710" s="64">
        <v>1</v>
      </c>
    </row>
    <row r="711" spans="1:29" ht="30" customHeight="1">
      <c r="A711" s="66" t="s">
        <v>3136</v>
      </c>
      <c r="B711" s="66" t="s">
        <v>4077</v>
      </c>
      <c r="C711" s="66" t="s">
        <v>4078</v>
      </c>
      <c r="D711" s="66" t="s">
        <v>47</v>
      </c>
      <c r="E711" s="66" t="s">
        <v>47</v>
      </c>
      <c r="F711" s="72">
        <v>0</v>
      </c>
      <c r="G711" s="67"/>
      <c r="H711" s="67"/>
      <c r="I711" s="67"/>
      <c r="J711" s="67"/>
      <c r="K711" s="67"/>
      <c r="L711" s="67"/>
      <c r="M711" s="67"/>
      <c r="N711" s="67"/>
      <c r="O711" s="66" t="s">
        <v>47</v>
      </c>
      <c r="T711" s="64">
        <v>0</v>
      </c>
      <c r="AC711" s="64">
        <v>1</v>
      </c>
    </row>
    <row r="712" spans="1:29" ht="30" customHeight="1">
      <c r="A712" s="66" t="s">
        <v>3136</v>
      </c>
      <c r="B712" s="66" t="s">
        <v>4079</v>
      </c>
      <c r="C712" s="66" t="s">
        <v>4080</v>
      </c>
      <c r="D712" s="66" t="s">
        <v>47</v>
      </c>
      <c r="E712" s="66" t="s">
        <v>211</v>
      </c>
      <c r="F712" s="72">
        <v>31</v>
      </c>
      <c r="G712" s="67"/>
      <c r="H712" s="67"/>
      <c r="I712" s="67"/>
      <c r="J712" s="67"/>
      <c r="K712" s="67"/>
      <c r="L712" s="67"/>
      <c r="M712" s="67"/>
      <c r="N712" s="67"/>
      <c r="O712" s="66" t="s">
        <v>47</v>
      </c>
      <c r="T712" s="64">
        <v>0</v>
      </c>
      <c r="AC712" s="64">
        <v>1</v>
      </c>
    </row>
    <row r="713" spans="1:29" ht="30" customHeight="1">
      <c r="A713" s="66" t="s">
        <v>3136</v>
      </c>
      <c r="B713" s="66" t="s">
        <v>4081</v>
      </c>
      <c r="C713" s="66" t="s">
        <v>4082</v>
      </c>
      <c r="D713" s="66" t="s">
        <v>47</v>
      </c>
      <c r="E713" s="66" t="s">
        <v>211</v>
      </c>
      <c r="F713" s="72">
        <v>31</v>
      </c>
      <c r="G713" s="67"/>
      <c r="H713" s="67"/>
      <c r="I713" s="67"/>
      <c r="J713" s="67"/>
      <c r="K713" s="67"/>
      <c r="L713" s="67"/>
      <c r="M713" s="67"/>
      <c r="N713" s="67"/>
      <c r="O713" s="66" t="s">
        <v>47</v>
      </c>
      <c r="T713" s="64">
        <v>0</v>
      </c>
      <c r="AC713" s="64">
        <v>1</v>
      </c>
    </row>
    <row r="714" spans="1:29" ht="30" customHeight="1">
      <c r="A714" s="66" t="s">
        <v>3136</v>
      </c>
      <c r="B714" s="66" t="s">
        <v>4083</v>
      </c>
      <c r="C714" s="66" t="s">
        <v>4084</v>
      </c>
      <c r="D714" s="66" t="s">
        <v>47</v>
      </c>
      <c r="E714" s="66" t="s">
        <v>47</v>
      </c>
      <c r="F714" s="72">
        <v>0</v>
      </c>
      <c r="G714" s="67"/>
      <c r="H714" s="67"/>
      <c r="I714" s="67"/>
      <c r="J714" s="67"/>
      <c r="K714" s="67"/>
      <c r="L714" s="67"/>
      <c r="M714" s="67"/>
      <c r="N714" s="67"/>
      <c r="O714" s="66" t="s">
        <v>47</v>
      </c>
      <c r="T714" s="64">
        <v>0</v>
      </c>
      <c r="AC714" s="64">
        <v>1</v>
      </c>
    </row>
    <row r="715" spans="1:29" ht="30" customHeight="1">
      <c r="A715" s="66" t="s">
        <v>3136</v>
      </c>
      <c r="B715" s="66" t="s">
        <v>4085</v>
      </c>
      <c r="C715" s="66" t="s">
        <v>4078</v>
      </c>
      <c r="D715" s="66" t="s">
        <v>47</v>
      </c>
      <c r="E715" s="66" t="s">
        <v>47</v>
      </c>
      <c r="F715" s="72">
        <v>0</v>
      </c>
      <c r="G715" s="67"/>
      <c r="H715" s="67"/>
      <c r="I715" s="67"/>
      <c r="J715" s="67"/>
      <c r="K715" s="67"/>
      <c r="L715" s="67"/>
      <c r="M715" s="67"/>
      <c r="N715" s="67"/>
      <c r="O715" s="66" t="s">
        <v>47</v>
      </c>
      <c r="T715" s="64">
        <v>0</v>
      </c>
      <c r="AC715" s="64">
        <v>1</v>
      </c>
    </row>
    <row r="716" spans="1:29" ht="30" customHeight="1">
      <c r="A716" s="66" t="s">
        <v>3136</v>
      </c>
      <c r="B716" s="66" t="s">
        <v>4086</v>
      </c>
      <c r="C716" s="66" t="s">
        <v>4087</v>
      </c>
      <c r="D716" s="66" t="s">
        <v>47</v>
      </c>
      <c r="E716" s="66" t="s">
        <v>211</v>
      </c>
      <c r="F716" s="72">
        <v>29</v>
      </c>
      <c r="G716" s="67"/>
      <c r="H716" s="67"/>
      <c r="I716" s="67"/>
      <c r="J716" s="67"/>
      <c r="K716" s="67"/>
      <c r="L716" s="67"/>
      <c r="M716" s="67"/>
      <c r="N716" s="67"/>
      <c r="O716" s="66" t="s">
        <v>47</v>
      </c>
      <c r="T716" s="64">
        <v>0</v>
      </c>
      <c r="AC716" s="64">
        <v>1</v>
      </c>
    </row>
    <row r="717" spans="1:29" ht="30" customHeight="1">
      <c r="A717" s="66" t="s">
        <v>3136</v>
      </c>
      <c r="B717" s="66" t="s">
        <v>4088</v>
      </c>
      <c r="C717" s="66" t="s">
        <v>3974</v>
      </c>
      <c r="D717" s="66" t="s">
        <v>47</v>
      </c>
      <c r="E717" s="66" t="s">
        <v>59</v>
      </c>
      <c r="F717" s="72">
        <v>58</v>
      </c>
      <c r="G717" s="67"/>
      <c r="H717" s="67"/>
      <c r="I717" s="67"/>
      <c r="J717" s="67"/>
      <c r="K717" s="67"/>
      <c r="L717" s="67"/>
      <c r="M717" s="67"/>
      <c r="N717" s="67"/>
      <c r="O717" s="66" t="s">
        <v>47</v>
      </c>
      <c r="T717" s="64">
        <v>0</v>
      </c>
      <c r="AC717" s="64">
        <v>1</v>
      </c>
    </row>
    <row r="718" spans="1:29" ht="30" customHeight="1">
      <c r="A718" s="66" t="s">
        <v>3136</v>
      </c>
      <c r="B718" s="66" t="s">
        <v>4089</v>
      </c>
      <c r="C718" s="66" t="s">
        <v>4090</v>
      </c>
      <c r="D718" s="66" t="s">
        <v>47</v>
      </c>
      <c r="E718" s="66" t="s">
        <v>47</v>
      </c>
      <c r="F718" s="72">
        <v>0</v>
      </c>
      <c r="G718" s="67"/>
      <c r="H718" s="67"/>
      <c r="I718" s="67"/>
      <c r="J718" s="67"/>
      <c r="K718" s="67"/>
      <c r="L718" s="67"/>
      <c r="M718" s="67"/>
      <c r="N718" s="67"/>
      <c r="O718" s="66" t="s">
        <v>47</v>
      </c>
      <c r="T718" s="64">
        <v>0</v>
      </c>
      <c r="AC718" s="64">
        <v>1</v>
      </c>
    </row>
    <row r="719" spans="1:29" ht="30" customHeight="1">
      <c r="A719" s="66" t="s">
        <v>3136</v>
      </c>
      <c r="B719" s="66" t="s">
        <v>4091</v>
      </c>
      <c r="C719" s="66" t="s">
        <v>4092</v>
      </c>
      <c r="D719" s="66" t="s">
        <v>47</v>
      </c>
      <c r="E719" s="66" t="s">
        <v>211</v>
      </c>
      <c r="F719" s="72">
        <v>6</v>
      </c>
      <c r="G719" s="67"/>
      <c r="H719" s="67"/>
      <c r="I719" s="67"/>
      <c r="J719" s="67"/>
      <c r="K719" s="67"/>
      <c r="L719" s="67"/>
      <c r="M719" s="67"/>
      <c r="N719" s="67"/>
      <c r="O719" s="66" t="s">
        <v>47</v>
      </c>
      <c r="T719" s="64">
        <v>0</v>
      </c>
      <c r="AC719" s="64">
        <v>1</v>
      </c>
    </row>
    <row r="720" spans="1:29" ht="30" customHeight="1">
      <c r="A720" s="66" t="s">
        <v>3136</v>
      </c>
      <c r="B720" s="66" t="s">
        <v>4093</v>
      </c>
      <c r="C720" s="66" t="s">
        <v>3974</v>
      </c>
      <c r="D720" s="66" t="s">
        <v>47</v>
      </c>
      <c r="E720" s="66" t="s">
        <v>59</v>
      </c>
      <c r="F720" s="72">
        <v>24</v>
      </c>
      <c r="G720" s="67"/>
      <c r="H720" s="67"/>
      <c r="I720" s="67"/>
      <c r="J720" s="67"/>
      <c r="K720" s="67"/>
      <c r="L720" s="67"/>
      <c r="M720" s="67"/>
      <c r="N720" s="67"/>
      <c r="O720" s="66" t="s">
        <v>47</v>
      </c>
      <c r="T720" s="64">
        <v>0</v>
      </c>
      <c r="AC720" s="64">
        <v>1</v>
      </c>
    </row>
    <row r="721" spans="1:29" ht="30" customHeight="1">
      <c r="A721" s="66" t="s">
        <v>3136</v>
      </c>
      <c r="B721" s="66" t="s">
        <v>4094</v>
      </c>
      <c r="C721" s="66" t="s">
        <v>4095</v>
      </c>
      <c r="D721" s="66" t="s">
        <v>47</v>
      </c>
      <c r="E721" s="66" t="s">
        <v>47</v>
      </c>
      <c r="F721" s="72">
        <v>0</v>
      </c>
      <c r="G721" s="67"/>
      <c r="H721" s="67"/>
      <c r="I721" s="67"/>
      <c r="J721" s="67"/>
      <c r="K721" s="67"/>
      <c r="L721" s="67"/>
      <c r="M721" s="67"/>
      <c r="N721" s="67"/>
      <c r="O721" s="66" t="s">
        <v>47</v>
      </c>
      <c r="T721" s="64">
        <v>0</v>
      </c>
      <c r="AC721" s="64">
        <v>1</v>
      </c>
    </row>
    <row r="722" spans="1:29" ht="30" customHeight="1">
      <c r="A722" s="66" t="s">
        <v>3136</v>
      </c>
      <c r="B722" s="66" t="s">
        <v>4096</v>
      </c>
      <c r="C722" s="66" t="s">
        <v>4097</v>
      </c>
      <c r="D722" s="66" t="s">
        <v>47</v>
      </c>
      <c r="E722" s="66" t="s">
        <v>352</v>
      </c>
      <c r="F722" s="72">
        <v>1</v>
      </c>
      <c r="G722" s="67"/>
      <c r="H722" s="67"/>
      <c r="I722" s="67"/>
      <c r="J722" s="67"/>
      <c r="K722" s="67"/>
      <c r="L722" s="67"/>
      <c r="M722" s="67"/>
      <c r="N722" s="67"/>
      <c r="O722" s="66" t="s">
        <v>47</v>
      </c>
      <c r="T722" s="64">
        <v>0</v>
      </c>
      <c r="AC722" s="64">
        <v>1</v>
      </c>
    </row>
    <row r="723" spans="1:29" ht="30" customHeight="1">
      <c r="A723" s="66" t="s">
        <v>3136</v>
      </c>
      <c r="B723" s="66" t="s">
        <v>4098</v>
      </c>
      <c r="C723" s="66" t="s">
        <v>4099</v>
      </c>
      <c r="D723" s="66" t="s">
        <v>47</v>
      </c>
      <c r="E723" s="66" t="s">
        <v>352</v>
      </c>
      <c r="F723" s="72">
        <v>1</v>
      </c>
      <c r="G723" s="67"/>
      <c r="H723" s="67"/>
      <c r="I723" s="67"/>
      <c r="J723" s="67"/>
      <c r="K723" s="67"/>
      <c r="L723" s="67"/>
      <c r="M723" s="67"/>
      <c r="N723" s="67"/>
      <c r="O723" s="66" t="s">
        <v>47</v>
      </c>
      <c r="T723" s="64">
        <v>0</v>
      </c>
      <c r="AC723" s="64">
        <v>1</v>
      </c>
    </row>
    <row r="724" spans="1:29" ht="30" customHeight="1">
      <c r="A724" s="67"/>
      <c r="B724" s="67"/>
      <c r="C724" s="67"/>
      <c r="D724" s="67"/>
      <c r="E724" s="67"/>
      <c r="F724" s="72"/>
      <c r="G724" s="67"/>
      <c r="H724" s="67"/>
      <c r="I724" s="67"/>
      <c r="J724" s="67"/>
      <c r="K724" s="67"/>
      <c r="L724" s="67"/>
      <c r="M724" s="67"/>
      <c r="N724" s="67"/>
      <c r="O724" s="67"/>
    </row>
    <row r="725" spans="1:29" ht="30" customHeight="1">
      <c r="A725" s="67"/>
      <c r="B725" s="67"/>
      <c r="C725" s="67"/>
      <c r="D725" s="67"/>
      <c r="E725" s="67"/>
      <c r="F725" s="72"/>
      <c r="G725" s="67"/>
      <c r="H725" s="67"/>
      <c r="I725" s="67"/>
      <c r="J725" s="67"/>
      <c r="K725" s="67"/>
      <c r="L725" s="67"/>
      <c r="M725" s="67"/>
      <c r="N725" s="67"/>
      <c r="O725" s="67"/>
    </row>
    <row r="726" spans="1:29" ht="30" customHeight="1">
      <c r="A726" s="67"/>
      <c r="B726" s="67"/>
      <c r="C726" s="67"/>
      <c r="D726" s="67"/>
      <c r="E726" s="67"/>
      <c r="F726" s="72"/>
      <c r="G726" s="67"/>
      <c r="H726" s="67"/>
      <c r="I726" s="67"/>
      <c r="J726" s="67"/>
      <c r="K726" s="67"/>
      <c r="L726" s="67"/>
      <c r="M726" s="67"/>
      <c r="N726" s="67"/>
      <c r="O726" s="67"/>
    </row>
    <row r="727" spans="1:29" ht="30" customHeight="1">
      <c r="A727" s="67"/>
      <c r="B727" s="67"/>
      <c r="C727" s="67"/>
      <c r="D727" s="67"/>
      <c r="E727" s="67"/>
      <c r="F727" s="72"/>
      <c r="G727" s="67"/>
      <c r="H727" s="67"/>
      <c r="I727" s="67"/>
      <c r="J727" s="67"/>
      <c r="K727" s="67"/>
      <c r="L727" s="67"/>
      <c r="M727" s="67"/>
      <c r="N727" s="67"/>
      <c r="O727" s="67"/>
    </row>
    <row r="728" spans="1:29" ht="30" customHeight="1">
      <c r="A728" s="67"/>
      <c r="B728" s="67"/>
      <c r="C728" s="67"/>
      <c r="D728" s="67"/>
      <c r="E728" s="67"/>
      <c r="F728" s="72"/>
      <c r="G728" s="67"/>
      <c r="H728" s="67"/>
      <c r="I728" s="67"/>
      <c r="J728" s="67"/>
      <c r="K728" s="67"/>
      <c r="L728" s="67"/>
      <c r="M728" s="67"/>
      <c r="N728" s="67"/>
      <c r="O728" s="67"/>
    </row>
    <row r="729" spans="1:29" ht="30" customHeight="1">
      <c r="A729" s="67"/>
      <c r="B729" s="67"/>
      <c r="C729" s="67"/>
      <c r="D729" s="67"/>
      <c r="E729" s="67"/>
      <c r="F729" s="72"/>
      <c r="G729" s="67"/>
      <c r="H729" s="67"/>
      <c r="I729" s="67"/>
      <c r="J729" s="67"/>
      <c r="K729" s="67"/>
      <c r="L729" s="67"/>
      <c r="M729" s="67"/>
      <c r="N729" s="67"/>
      <c r="O729" s="67"/>
    </row>
    <row r="730" spans="1:29" ht="30" customHeight="1">
      <c r="A730" s="67"/>
      <c r="B730" s="67"/>
      <c r="C730" s="67"/>
      <c r="D730" s="67"/>
      <c r="E730" s="67"/>
      <c r="F730" s="72"/>
      <c r="G730" s="67"/>
      <c r="H730" s="67"/>
      <c r="I730" s="67"/>
      <c r="J730" s="67"/>
      <c r="K730" s="67"/>
      <c r="L730" s="67"/>
      <c r="M730" s="67"/>
      <c r="N730" s="67"/>
      <c r="O730" s="67"/>
    </row>
    <row r="731" spans="1:29" ht="30" customHeight="1">
      <c r="A731" s="67"/>
      <c r="B731" s="67"/>
      <c r="C731" s="67" t="s">
        <v>77</v>
      </c>
      <c r="D731" s="67"/>
      <c r="E731" s="67"/>
      <c r="F731" s="72"/>
      <c r="G731" s="67"/>
      <c r="H731" s="67"/>
      <c r="I731" s="67"/>
      <c r="J731" s="67"/>
      <c r="K731" s="67"/>
      <c r="L731" s="67"/>
      <c r="M731" s="67"/>
      <c r="N731" s="67"/>
      <c r="O731" s="67"/>
    </row>
    <row r="732" spans="1:29" ht="30" customHeight="1">
      <c r="A732" s="67"/>
      <c r="B732" s="67"/>
      <c r="C732" s="70" t="s">
        <v>3137</v>
      </c>
      <c r="D732" s="70"/>
      <c r="E732" s="70"/>
      <c r="F732" s="71"/>
      <c r="G732" s="70"/>
      <c r="H732" s="70"/>
      <c r="I732" s="70"/>
      <c r="J732" s="70"/>
      <c r="K732" s="70"/>
      <c r="L732" s="70"/>
      <c r="M732" s="70"/>
      <c r="N732" s="70"/>
      <c r="O732" s="70"/>
    </row>
    <row r="733" spans="1:29" ht="30" customHeight="1">
      <c r="A733" s="66" t="s">
        <v>3138</v>
      </c>
      <c r="B733" s="66" t="s">
        <v>4100</v>
      </c>
      <c r="C733" s="66" t="s">
        <v>4101</v>
      </c>
      <c r="D733" s="66" t="s">
        <v>4102</v>
      </c>
      <c r="E733" s="66" t="s">
        <v>1910</v>
      </c>
      <c r="F733" s="72">
        <v>23.12</v>
      </c>
      <c r="G733" s="67"/>
      <c r="H733" s="67"/>
      <c r="I733" s="67"/>
      <c r="J733" s="67"/>
      <c r="K733" s="67"/>
      <c r="L733" s="67"/>
      <c r="M733" s="67"/>
      <c r="N733" s="67"/>
      <c r="O733" s="66" t="s">
        <v>47</v>
      </c>
      <c r="T733" s="64">
        <v>0</v>
      </c>
      <c r="AC733" s="64">
        <v>1</v>
      </c>
    </row>
    <row r="734" spans="1:29" ht="30" customHeight="1">
      <c r="A734" s="66" t="s">
        <v>3138</v>
      </c>
      <c r="B734" s="66" t="s">
        <v>4103</v>
      </c>
      <c r="C734" s="66" t="s">
        <v>4104</v>
      </c>
      <c r="D734" s="66" t="s">
        <v>4105</v>
      </c>
      <c r="E734" s="66" t="s">
        <v>146</v>
      </c>
      <c r="F734" s="72">
        <v>1</v>
      </c>
      <c r="G734" s="67"/>
      <c r="H734" s="67"/>
      <c r="I734" s="67"/>
      <c r="J734" s="67"/>
      <c r="K734" s="67"/>
      <c r="L734" s="67"/>
      <c r="M734" s="67"/>
      <c r="N734" s="67"/>
      <c r="O734" s="66" t="s">
        <v>47</v>
      </c>
      <c r="T734" s="64">
        <v>0</v>
      </c>
      <c r="AC734" s="64">
        <v>1</v>
      </c>
    </row>
    <row r="735" spans="1:29" ht="30" customHeight="1">
      <c r="A735" s="66" t="s">
        <v>3138</v>
      </c>
      <c r="B735" s="66" t="s">
        <v>4106</v>
      </c>
      <c r="C735" s="66" t="s">
        <v>4107</v>
      </c>
      <c r="D735" s="66" t="s">
        <v>4108</v>
      </c>
      <c r="E735" s="66" t="s">
        <v>146</v>
      </c>
      <c r="F735" s="72">
        <v>1</v>
      </c>
      <c r="G735" s="67"/>
      <c r="H735" s="67"/>
      <c r="I735" s="67"/>
      <c r="J735" s="67"/>
      <c r="K735" s="67"/>
      <c r="L735" s="67"/>
      <c r="M735" s="67"/>
      <c r="N735" s="67"/>
      <c r="O735" s="66" t="s">
        <v>47</v>
      </c>
      <c r="T735" s="64">
        <v>0</v>
      </c>
      <c r="AC735" s="64">
        <v>1</v>
      </c>
    </row>
    <row r="736" spans="1:29" ht="30" customHeight="1">
      <c r="A736" s="66" t="s">
        <v>3138</v>
      </c>
      <c r="B736" s="66" t="s">
        <v>4109</v>
      </c>
      <c r="C736" s="66" t="s">
        <v>4110</v>
      </c>
      <c r="D736" s="66" t="s">
        <v>4111</v>
      </c>
      <c r="E736" s="66" t="s">
        <v>4112</v>
      </c>
      <c r="F736" s="72">
        <v>50</v>
      </c>
      <c r="G736" s="67"/>
      <c r="H736" s="67"/>
      <c r="I736" s="67"/>
      <c r="J736" s="67"/>
      <c r="K736" s="67"/>
      <c r="L736" s="67"/>
      <c r="M736" s="67"/>
      <c r="N736" s="67"/>
      <c r="O736" s="66" t="s">
        <v>47</v>
      </c>
      <c r="T736" s="64">
        <v>0</v>
      </c>
      <c r="AC736" s="64">
        <v>1</v>
      </c>
    </row>
    <row r="737" spans="1:29" ht="30" customHeight="1">
      <c r="A737" s="66" t="s">
        <v>3138</v>
      </c>
      <c r="B737" s="66" t="s">
        <v>4113</v>
      </c>
      <c r="C737" s="66" t="s">
        <v>4114</v>
      </c>
      <c r="D737" s="66" t="s">
        <v>4115</v>
      </c>
      <c r="E737" s="66" t="s">
        <v>146</v>
      </c>
      <c r="F737" s="72">
        <v>600</v>
      </c>
      <c r="G737" s="67"/>
      <c r="H737" s="67"/>
      <c r="I737" s="67"/>
      <c r="J737" s="67"/>
      <c r="K737" s="67"/>
      <c r="L737" s="67"/>
      <c r="M737" s="67"/>
      <c r="N737" s="67"/>
      <c r="O737" s="66" t="s">
        <v>47</v>
      </c>
      <c r="T737" s="64">
        <v>0</v>
      </c>
      <c r="AC737" s="64">
        <v>1</v>
      </c>
    </row>
    <row r="738" spans="1:29" ht="30" customHeight="1">
      <c r="A738" s="66" t="s">
        <v>3138</v>
      </c>
      <c r="B738" s="66" t="s">
        <v>4116</v>
      </c>
      <c r="C738" s="66" t="s">
        <v>3808</v>
      </c>
      <c r="D738" s="66" t="s">
        <v>4117</v>
      </c>
      <c r="E738" s="66" t="s">
        <v>352</v>
      </c>
      <c r="F738" s="72">
        <v>1</v>
      </c>
      <c r="G738" s="67"/>
      <c r="H738" s="67"/>
      <c r="I738" s="67"/>
      <c r="J738" s="67"/>
      <c r="K738" s="67"/>
      <c r="L738" s="67"/>
      <c r="M738" s="67"/>
      <c r="N738" s="67"/>
      <c r="O738" s="66" t="s">
        <v>47</v>
      </c>
      <c r="T738" s="64">
        <v>0</v>
      </c>
      <c r="AC738" s="64">
        <v>1</v>
      </c>
    </row>
    <row r="739" spans="1:29" ht="30" customHeight="1">
      <c r="A739" s="66" t="s">
        <v>3138</v>
      </c>
      <c r="B739" s="66" t="s">
        <v>4118</v>
      </c>
      <c r="C739" s="66" t="s">
        <v>2484</v>
      </c>
      <c r="D739" s="66" t="s">
        <v>4119</v>
      </c>
      <c r="E739" s="66" t="s">
        <v>1265</v>
      </c>
      <c r="F739" s="72">
        <v>1</v>
      </c>
      <c r="G739" s="67"/>
      <c r="H739" s="67"/>
      <c r="I739" s="67"/>
      <c r="J739" s="67"/>
      <c r="K739" s="67"/>
      <c r="L739" s="67"/>
      <c r="M739" s="67"/>
      <c r="N739" s="67"/>
      <c r="O739" s="66" t="s">
        <v>47</v>
      </c>
      <c r="T739" s="64">
        <v>0</v>
      </c>
      <c r="W739" s="64">
        <v>3</v>
      </c>
      <c r="AC739" s="64">
        <v>1</v>
      </c>
    </row>
    <row r="740" spans="1:29" ht="30" customHeight="1">
      <c r="A740" s="66" t="s">
        <v>3138</v>
      </c>
      <c r="B740" s="66" t="s">
        <v>4120</v>
      </c>
      <c r="C740" s="66" t="s">
        <v>2484</v>
      </c>
      <c r="D740" s="66" t="s">
        <v>4121</v>
      </c>
      <c r="E740" s="66" t="s">
        <v>1265</v>
      </c>
      <c r="F740" s="72">
        <v>1</v>
      </c>
      <c r="G740" s="67"/>
      <c r="H740" s="67"/>
      <c r="I740" s="67"/>
      <c r="J740" s="67"/>
      <c r="K740" s="67"/>
      <c r="L740" s="67"/>
      <c r="M740" s="67"/>
      <c r="N740" s="67"/>
      <c r="O740" s="66" t="s">
        <v>47</v>
      </c>
      <c r="T740" s="64">
        <v>0</v>
      </c>
      <c r="W740" s="64">
        <v>3</v>
      </c>
      <c r="AC740" s="64">
        <v>1</v>
      </c>
    </row>
    <row r="741" spans="1:29" ht="30" customHeight="1">
      <c r="A741" s="66" t="s">
        <v>3138</v>
      </c>
      <c r="B741" s="66" t="s">
        <v>4122</v>
      </c>
      <c r="C741" s="66" t="s">
        <v>2484</v>
      </c>
      <c r="D741" s="66" t="s">
        <v>1366</v>
      </c>
      <c r="E741" s="66" t="s">
        <v>1265</v>
      </c>
      <c r="F741" s="72">
        <v>1</v>
      </c>
      <c r="G741" s="67"/>
      <c r="H741" s="67"/>
      <c r="I741" s="67"/>
      <c r="J741" s="67"/>
      <c r="K741" s="67"/>
      <c r="L741" s="67"/>
      <c r="M741" s="67"/>
      <c r="N741" s="67"/>
      <c r="O741" s="66" t="s">
        <v>47</v>
      </c>
      <c r="T741" s="64">
        <v>0</v>
      </c>
      <c r="W741" s="64">
        <v>3</v>
      </c>
      <c r="AC741" s="64">
        <v>1</v>
      </c>
    </row>
    <row r="742" spans="1:29" ht="30" customHeight="1">
      <c r="A742" s="66" t="s">
        <v>3138</v>
      </c>
      <c r="B742" s="66" t="s">
        <v>4123</v>
      </c>
      <c r="C742" s="66" t="s">
        <v>1367</v>
      </c>
      <c r="D742" s="66" t="s">
        <v>1368</v>
      </c>
      <c r="E742" s="66" t="s">
        <v>352</v>
      </c>
      <c r="F742" s="72">
        <v>1</v>
      </c>
      <c r="G742" s="67"/>
      <c r="H742" s="67"/>
      <c r="I742" s="67"/>
      <c r="J742" s="67"/>
      <c r="K742" s="67"/>
      <c r="L742" s="67"/>
      <c r="M742" s="67"/>
      <c r="N742" s="67"/>
      <c r="O742" s="66" t="s">
        <v>47</v>
      </c>
      <c r="P742" s="64">
        <v>742</v>
      </c>
      <c r="R742" s="64">
        <v>1</v>
      </c>
      <c r="S742" s="64">
        <v>0</v>
      </c>
      <c r="T742" s="64">
        <v>0.02</v>
      </c>
      <c r="AC742" s="64">
        <v>1</v>
      </c>
    </row>
    <row r="743" spans="1:29" ht="30" customHeight="1">
      <c r="A743" s="67"/>
      <c r="B743" s="67"/>
      <c r="C743" s="67"/>
      <c r="D743" s="67"/>
      <c r="E743" s="67"/>
      <c r="F743" s="72"/>
      <c r="G743" s="67"/>
      <c r="H743" s="67"/>
      <c r="I743" s="67"/>
      <c r="J743" s="67"/>
      <c r="K743" s="67"/>
      <c r="L743" s="67"/>
      <c r="M743" s="67"/>
      <c r="N743" s="67"/>
      <c r="O743" s="67"/>
    </row>
    <row r="744" spans="1:29" ht="30" customHeight="1">
      <c r="A744" s="67"/>
      <c r="B744" s="67"/>
      <c r="C744" s="67"/>
      <c r="D744" s="67"/>
      <c r="E744" s="67"/>
      <c r="F744" s="72"/>
      <c r="G744" s="67"/>
      <c r="H744" s="67"/>
      <c r="I744" s="67"/>
      <c r="J744" s="67"/>
      <c r="K744" s="67"/>
      <c r="L744" s="67"/>
      <c r="M744" s="67"/>
      <c r="N744" s="67"/>
      <c r="O744" s="67"/>
    </row>
    <row r="745" spans="1:29" ht="30" customHeight="1">
      <c r="A745" s="67"/>
      <c r="B745" s="67"/>
      <c r="C745" s="67"/>
      <c r="D745" s="67"/>
      <c r="E745" s="67"/>
      <c r="F745" s="72"/>
      <c r="G745" s="67"/>
      <c r="H745" s="67"/>
      <c r="I745" s="67"/>
      <c r="J745" s="67"/>
      <c r="K745" s="67"/>
      <c r="L745" s="67"/>
      <c r="M745" s="67"/>
      <c r="N745" s="67"/>
      <c r="O745" s="67"/>
    </row>
    <row r="746" spans="1:29" ht="30" customHeight="1">
      <c r="A746" s="67"/>
      <c r="B746" s="67"/>
      <c r="C746" s="67"/>
      <c r="D746" s="67"/>
      <c r="E746" s="67"/>
      <c r="F746" s="72"/>
      <c r="G746" s="67"/>
      <c r="H746" s="67"/>
      <c r="I746" s="67"/>
      <c r="J746" s="67"/>
      <c r="K746" s="67"/>
      <c r="L746" s="67"/>
      <c r="M746" s="67"/>
      <c r="N746" s="67"/>
      <c r="O746" s="67"/>
    </row>
    <row r="747" spans="1:29" ht="30" customHeight="1">
      <c r="A747" s="67"/>
      <c r="B747" s="67"/>
      <c r="C747" s="67"/>
      <c r="D747" s="67"/>
      <c r="E747" s="67"/>
      <c r="F747" s="72"/>
      <c r="G747" s="67"/>
      <c r="H747" s="67"/>
      <c r="I747" s="67"/>
      <c r="J747" s="67"/>
      <c r="K747" s="67"/>
      <c r="L747" s="67"/>
      <c r="M747" s="67"/>
      <c r="N747" s="67"/>
      <c r="O747" s="67"/>
    </row>
    <row r="748" spans="1:29" ht="30" customHeight="1">
      <c r="A748" s="67"/>
      <c r="B748" s="67"/>
      <c r="C748" s="67"/>
      <c r="D748" s="67"/>
      <c r="E748" s="67"/>
      <c r="F748" s="72"/>
      <c r="G748" s="67"/>
      <c r="H748" s="67"/>
      <c r="I748" s="67"/>
      <c r="J748" s="67"/>
      <c r="K748" s="67"/>
      <c r="L748" s="67"/>
      <c r="M748" s="67"/>
      <c r="N748" s="67"/>
      <c r="O748" s="67"/>
    </row>
    <row r="749" spans="1:29" ht="30" customHeight="1">
      <c r="A749" s="67"/>
      <c r="B749" s="67"/>
      <c r="C749" s="67"/>
      <c r="D749" s="67"/>
      <c r="E749" s="67"/>
      <c r="F749" s="72"/>
      <c r="G749" s="67"/>
      <c r="H749" s="67"/>
      <c r="I749" s="67"/>
      <c r="J749" s="67"/>
      <c r="K749" s="67"/>
      <c r="L749" s="67"/>
      <c r="M749" s="67"/>
      <c r="N749" s="67"/>
      <c r="O749" s="67"/>
    </row>
    <row r="750" spans="1:29" ht="30" customHeight="1">
      <c r="A750" s="67"/>
      <c r="B750" s="67"/>
      <c r="C750" s="67"/>
      <c r="D750" s="67"/>
      <c r="E750" s="67"/>
      <c r="F750" s="72"/>
      <c r="G750" s="67"/>
      <c r="H750" s="67"/>
      <c r="I750" s="67"/>
      <c r="J750" s="67"/>
      <c r="K750" s="67"/>
      <c r="L750" s="67"/>
      <c r="M750" s="67"/>
      <c r="N750" s="67"/>
      <c r="O750" s="67"/>
    </row>
    <row r="751" spans="1:29" ht="30" customHeight="1">
      <c r="A751" s="67"/>
      <c r="B751" s="67"/>
      <c r="C751" s="67"/>
      <c r="D751" s="67"/>
      <c r="E751" s="67"/>
      <c r="F751" s="72"/>
      <c r="G751" s="67"/>
      <c r="H751" s="67"/>
      <c r="I751" s="67"/>
      <c r="J751" s="67"/>
      <c r="K751" s="67"/>
      <c r="L751" s="67"/>
      <c r="M751" s="67"/>
      <c r="N751" s="67"/>
      <c r="O751" s="67"/>
    </row>
    <row r="752" spans="1:29" ht="30" customHeight="1">
      <c r="A752" s="67"/>
      <c r="B752" s="67"/>
      <c r="C752" s="67"/>
      <c r="D752" s="67"/>
      <c r="E752" s="67"/>
      <c r="F752" s="72"/>
      <c r="G752" s="67"/>
      <c r="H752" s="67"/>
      <c r="I752" s="67"/>
      <c r="J752" s="67"/>
      <c r="K752" s="67"/>
      <c r="L752" s="67"/>
      <c r="M752" s="67"/>
      <c r="N752" s="67"/>
      <c r="O752" s="67"/>
    </row>
    <row r="753" spans="1:29" ht="30" customHeight="1">
      <c r="A753" s="67"/>
      <c r="B753" s="67"/>
      <c r="C753" s="67"/>
      <c r="D753" s="67"/>
      <c r="E753" s="67"/>
      <c r="F753" s="72"/>
      <c r="G753" s="67"/>
      <c r="H753" s="67"/>
      <c r="I753" s="67"/>
      <c r="J753" s="67"/>
      <c r="K753" s="67"/>
      <c r="L753" s="67"/>
      <c r="M753" s="67"/>
      <c r="N753" s="67"/>
      <c r="O753" s="67"/>
    </row>
    <row r="754" spans="1:29" ht="30" customHeight="1">
      <c r="A754" s="67"/>
      <c r="B754" s="67"/>
      <c r="C754" s="67"/>
      <c r="D754" s="67"/>
      <c r="E754" s="67"/>
      <c r="F754" s="72"/>
      <c r="G754" s="67"/>
      <c r="H754" s="67"/>
      <c r="I754" s="67"/>
      <c r="J754" s="67"/>
      <c r="K754" s="67"/>
      <c r="L754" s="67"/>
      <c r="M754" s="67"/>
      <c r="N754" s="67"/>
      <c r="O754" s="67"/>
    </row>
    <row r="755" spans="1:29" ht="30" customHeight="1">
      <c r="A755" s="67"/>
      <c r="B755" s="67"/>
      <c r="C755" s="67"/>
      <c r="D755" s="67"/>
      <c r="E755" s="67"/>
      <c r="F755" s="72"/>
      <c r="G755" s="67"/>
      <c r="H755" s="67"/>
      <c r="I755" s="67"/>
      <c r="J755" s="67"/>
      <c r="K755" s="67"/>
      <c r="L755" s="67"/>
      <c r="M755" s="67"/>
      <c r="N755" s="67"/>
      <c r="O755" s="67"/>
    </row>
    <row r="756" spans="1:29" ht="30" customHeight="1">
      <c r="A756" s="67"/>
      <c r="B756" s="67"/>
      <c r="C756" s="67"/>
      <c r="D756" s="67"/>
      <c r="E756" s="67"/>
      <c r="F756" s="72"/>
      <c r="G756" s="67"/>
      <c r="H756" s="67"/>
      <c r="I756" s="67"/>
      <c r="J756" s="67"/>
      <c r="K756" s="67"/>
      <c r="L756" s="67"/>
      <c r="M756" s="67"/>
      <c r="N756" s="67"/>
      <c r="O756" s="67"/>
    </row>
    <row r="757" spans="1:29" ht="30" customHeight="1">
      <c r="A757" s="67"/>
      <c r="B757" s="67"/>
      <c r="C757" s="67" t="s">
        <v>77</v>
      </c>
      <c r="D757" s="67"/>
      <c r="E757" s="67"/>
      <c r="F757" s="72"/>
      <c r="G757" s="67"/>
      <c r="H757" s="67"/>
      <c r="I757" s="67"/>
      <c r="J757" s="67"/>
      <c r="K757" s="67"/>
      <c r="L757" s="67"/>
      <c r="M757" s="67"/>
      <c r="N757" s="67"/>
      <c r="O757" s="67"/>
    </row>
    <row r="758" spans="1:29" ht="30" customHeight="1">
      <c r="A758" s="67"/>
      <c r="B758" s="67"/>
      <c r="C758" s="70" t="s">
        <v>3139</v>
      </c>
      <c r="D758" s="70"/>
      <c r="E758" s="70"/>
      <c r="F758" s="71"/>
      <c r="G758" s="70"/>
      <c r="H758" s="70"/>
      <c r="I758" s="70"/>
      <c r="J758" s="70"/>
      <c r="K758" s="70"/>
      <c r="L758" s="70"/>
      <c r="M758" s="70"/>
      <c r="N758" s="70"/>
      <c r="O758" s="70"/>
    </row>
    <row r="759" spans="1:29" ht="30" customHeight="1">
      <c r="A759" s="66" t="s">
        <v>3140</v>
      </c>
      <c r="B759" s="66" t="s">
        <v>4124</v>
      </c>
      <c r="C759" s="66" t="s">
        <v>4125</v>
      </c>
      <c r="D759" s="66" t="s">
        <v>4126</v>
      </c>
      <c r="E759" s="66" t="s">
        <v>83</v>
      </c>
      <c r="F759" s="72">
        <v>1</v>
      </c>
      <c r="G759" s="67"/>
      <c r="H759" s="67"/>
      <c r="I759" s="67"/>
      <c r="J759" s="67"/>
      <c r="K759" s="67"/>
      <c r="L759" s="67"/>
      <c r="M759" s="67"/>
      <c r="N759" s="67"/>
      <c r="O759" s="66" t="s">
        <v>47</v>
      </c>
      <c r="T759" s="64">
        <v>0</v>
      </c>
      <c r="AC759" s="64">
        <v>1</v>
      </c>
    </row>
    <row r="760" spans="1:29" ht="30" customHeight="1">
      <c r="A760" s="66" t="s">
        <v>3140</v>
      </c>
      <c r="B760" s="66" t="s">
        <v>4127</v>
      </c>
      <c r="C760" s="66" t="s">
        <v>4128</v>
      </c>
      <c r="D760" s="66" t="s">
        <v>4129</v>
      </c>
      <c r="E760" s="66" t="s">
        <v>2289</v>
      </c>
      <c r="F760" s="72">
        <v>1</v>
      </c>
      <c r="G760" s="67"/>
      <c r="H760" s="67"/>
      <c r="I760" s="67"/>
      <c r="J760" s="67"/>
      <c r="K760" s="67"/>
      <c r="L760" s="67"/>
      <c r="M760" s="67"/>
      <c r="N760" s="67"/>
      <c r="O760" s="66" t="s">
        <v>47</v>
      </c>
      <c r="T760" s="64">
        <v>0</v>
      </c>
      <c r="AC760" s="64">
        <v>1</v>
      </c>
    </row>
    <row r="761" spans="1:29" ht="30" customHeight="1">
      <c r="A761" s="66" t="s">
        <v>3140</v>
      </c>
      <c r="B761" s="66" t="s">
        <v>4130</v>
      </c>
      <c r="C761" s="66" t="s">
        <v>1188</v>
      </c>
      <c r="D761" s="66" t="s">
        <v>4131</v>
      </c>
      <c r="E761" s="66" t="s">
        <v>352</v>
      </c>
      <c r="F761" s="72">
        <v>1</v>
      </c>
      <c r="G761" s="67"/>
      <c r="H761" s="67"/>
      <c r="I761" s="67"/>
      <c r="J761" s="67"/>
      <c r="K761" s="67"/>
      <c r="L761" s="67"/>
      <c r="M761" s="67"/>
      <c r="N761" s="67"/>
      <c r="O761" s="66" t="s">
        <v>47</v>
      </c>
      <c r="T761" s="64">
        <v>0</v>
      </c>
      <c r="AC761" s="64">
        <v>1</v>
      </c>
    </row>
    <row r="762" spans="1:29" ht="30" customHeight="1">
      <c r="A762" s="67"/>
      <c r="B762" s="67"/>
      <c r="C762" s="67"/>
      <c r="D762" s="67"/>
      <c r="E762" s="67"/>
      <c r="F762" s="72"/>
      <c r="G762" s="67"/>
      <c r="H762" s="67"/>
      <c r="I762" s="67"/>
      <c r="J762" s="67"/>
      <c r="K762" s="67"/>
      <c r="L762" s="67"/>
      <c r="M762" s="67"/>
      <c r="N762" s="67"/>
      <c r="O762" s="67"/>
    </row>
    <row r="763" spans="1:29" ht="30" customHeight="1">
      <c r="A763" s="67"/>
      <c r="B763" s="67"/>
      <c r="C763" s="67"/>
      <c r="D763" s="67"/>
      <c r="E763" s="67"/>
      <c r="F763" s="72"/>
      <c r="G763" s="67"/>
      <c r="H763" s="67"/>
      <c r="I763" s="67"/>
      <c r="J763" s="67"/>
      <c r="K763" s="67"/>
      <c r="L763" s="67"/>
      <c r="M763" s="67"/>
      <c r="N763" s="67"/>
      <c r="O763" s="67"/>
    </row>
    <row r="764" spans="1:29" ht="30" customHeight="1">
      <c r="A764" s="67"/>
      <c r="B764" s="67"/>
      <c r="C764" s="67"/>
      <c r="D764" s="67"/>
      <c r="E764" s="67"/>
      <c r="F764" s="72"/>
      <c r="G764" s="67"/>
      <c r="H764" s="67"/>
      <c r="I764" s="67"/>
      <c r="J764" s="67"/>
      <c r="K764" s="67"/>
      <c r="L764" s="67"/>
      <c r="M764" s="67"/>
      <c r="N764" s="67"/>
      <c r="O764" s="67"/>
    </row>
    <row r="765" spans="1:29" ht="30" customHeight="1">
      <c r="A765" s="67"/>
      <c r="B765" s="67"/>
      <c r="C765" s="67"/>
      <c r="D765" s="67"/>
      <c r="E765" s="67"/>
      <c r="F765" s="72"/>
      <c r="G765" s="67"/>
      <c r="H765" s="67"/>
      <c r="I765" s="67"/>
      <c r="J765" s="67"/>
      <c r="K765" s="67"/>
      <c r="L765" s="67"/>
      <c r="M765" s="67"/>
      <c r="N765" s="67"/>
      <c r="O765" s="67"/>
    </row>
    <row r="766" spans="1:29" ht="30" customHeight="1">
      <c r="A766" s="67"/>
      <c r="B766" s="67"/>
      <c r="C766" s="67"/>
      <c r="D766" s="67"/>
      <c r="E766" s="67"/>
      <c r="F766" s="72"/>
      <c r="G766" s="67"/>
      <c r="H766" s="67"/>
      <c r="I766" s="67"/>
      <c r="J766" s="67"/>
      <c r="K766" s="67"/>
      <c r="L766" s="67"/>
      <c r="M766" s="67"/>
      <c r="N766" s="67"/>
      <c r="O766" s="67"/>
    </row>
    <row r="767" spans="1:29" ht="30" customHeight="1">
      <c r="A767" s="67"/>
      <c r="B767" s="67"/>
      <c r="C767" s="67"/>
      <c r="D767" s="67"/>
      <c r="E767" s="67"/>
      <c r="F767" s="72"/>
      <c r="G767" s="67"/>
      <c r="H767" s="67"/>
      <c r="I767" s="67"/>
      <c r="J767" s="67"/>
      <c r="K767" s="67"/>
      <c r="L767" s="67"/>
      <c r="M767" s="67"/>
      <c r="N767" s="67"/>
      <c r="O767" s="67"/>
    </row>
    <row r="768" spans="1:29" ht="30" customHeight="1">
      <c r="A768" s="67"/>
      <c r="B768" s="67"/>
      <c r="C768" s="67"/>
      <c r="D768" s="67"/>
      <c r="E768" s="67"/>
      <c r="F768" s="72"/>
      <c r="G768" s="67"/>
      <c r="H768" s="67"/>
      <c r="I768" s="67"/>
      <c r="J768" s="67"/>
      <c r="K768" s="67"/>
      <c r="L768" s="67"/>
      <c r="M768" s="67"/>
      <c r="N768" s="67"/>
      <c r="O768" s="67"/>
    </row>
    <row r="769" spans="1:15" ht="30" customHeight="1">
      <c r="A769" s="67"/>
      <c r="B769" s="67"/>
      <c r="C769" s="67"/>
      <c r="D769" s="67"/>
      <c r="E769" s="67"/>
      <c r="F769" s="72"/>
      <c r="G769" s="67"/>
      <c r="H769" s="67"/>
      <c r="I769" s="67"/>
      <c r="J769" s="67"/>
      <c r="K769" s="67"/>
      <c r="L769" s="67"/>
      <c r="M769" s="67"/>
      <c r="N769" s="67"/>
      <c r="O769" s="67"/>
    </row>
    <row r="770" spans="1:15" ht="30" customHeight="1">
      <c r="A770" s="67"/>
      <c r="B770" s="67"/>
      <c r="C770" s="67"/>
      <c r="D770" s="67"/>
      <c r="E770" s="67"/>
      <c r="F770" s="72"/>
      <c r="G770" s="67"/>
      <c r="H770" s="67"/>
      <c r="I770" s="67"/>
      <c r="J770" s="67"/>
      <c r="K770" s="67"/>
      <c r="L770" s="67"/>
      <c r="M770" s="67"/>
      <c r="N770" s="67"/>
      <c r="O770" s="67"/>
    </row>
    <row r="771" spans="1:15" ht="30" customHeight="1">
      <c r="A771" s="67"/>
      <c r="B771" s="67"/>
      <c r="C771" s="67"/>
      <c r="D771" s="67"/>
      <c r="E771" s="67"/>
      <c r="F771" s="72"/>
      <c r="G771" s="67"/>
      <c r="H771" s="67"/>
      <c r="I771" s="67"/>
      <c r="J771" s="67"/>
      <c r="K771" s="67"/>
      <c r="L771" s="67"/>
      <c r="M771" s="67"/>
      <c r="N771" s="67"/>
      <c r="O771" s="67"/>
    </row>
    <row r="772" spans="1:15" ht="30" customHeight="1">
      <c r="A772" s="67"/>
      <c r="B772" s="67"/>
      <c r="C772" s="67"/>
      <c r="D772" s="67"/>
      <c r="E772" s="67"/>
      <c r="F772" s="72"/>
      <c r="G772" s="67"/>
      <c r="H772" s="67"/>
      <c r="I772" s="67"/>
      <c r="J772" s="67"/>
      <c r="K772" s="67"/>
      <c r="L772" s="67"/>
      <c r="M772" s="67"/>
      <c r="N772" s="67"/>
      <c r="O772" s="67"/>
    </row>
    <row r="773" spans="1:15" ht="30" customHeight="1">
      <c r="A773" s="67"/>
      <c r="B773" s="67"/>
      <c r="C773" s="67"/>
      <c r="D773" s="67"/>
      <c r="E773" s="67"/>
      <c r="F773" s="72"/>
      <c r="G773" s="67"/>
      <c r="H773" s="67"/>
      <c r="I773" s="67"/>
      <c r="J773" s="67"/>
      <c r="K773" s="67"/>
      <c r="L773" s="67"/>
      <c r="M773" s="67"/>
      <c r="N773" s="67"/>
      <c r="O773" s="67"/>
    </row>
    <row r="774" spans="1:15" ht="30" customHeight="1">
      <c r="A774" s="67"/>
      <c r="B774" s="67"/>
      <c r="C774" s="67"/>
      <c r="D774" s="67"/>
      <c r="E774" s="67"/>
      <c r="F774" s="72"/>
      <c r="G774" s="67"/>
      <c r="H774" s="67"/>
      <c r="I774" s="67"/>
      <c r="J774" s="67"/>
      <c r="K774" s="67"/>
      <c r="L774" s="67"/>
      <c r="M774" s="67"/>
      <c r="N774" s="67"/>
      <c r="O774" s="67"/>
    </row>
    <row r="775" spans="1:15" ht="30" customHeight="1">
      <c r="A775" s="67"/>
      <c r="B775" s="67"/>
      <c r="C775" s="67"/>
      <c r="D775" s="67"/>
      <c r="E775" s="67"/>
      <c r="F775" s="72"/>
      <c r="G775" s="67"/>
      <c r="H775" s="67"/>
      <c r="I775" s="67"/>
      <c r="J775" s="67"/>
      <c r="K775" s="67"/>
      <c r="L775" s="67"/>
      <c r="M775" s="67"/>
      <c r="N775" s="67"/>
      <c r="O775" s="67"/>
    </row>
    <row r="776" spans="1:15" ht="30" customHeight="1">
      <c r="A776" s="67"/>
      <c r="B776" s="67"/>
      <c r="C776" s="67"/>
      <c r="D776" s="67"/>
      <c r="E776" s="67"/>
      <c r="F776" s="72"/>
      <c r="G776" s="67"/>
      <c r="H776" s="67"/>
      <c r="I776" s="67"/>
      <c r="J776" s="67"/>
      <c r="K776" s="67"/>
      <c r="L776" s="67"/>
      <c r="M776" s="67"/>
      <c r="N776" s="67"/>
      <c r="O776" s="67"/>
    </row>
    <row r="777" spans="1:15" ht="30" customHeight="1">
      <c r="A777" s="67"/>
      <c r="B777" s="67"/>
      <c r="C777" s="67"/>
      <c r="D777" s="67"/>
      <c r="E777" s="67"/>
      <c r="F777" s="72"/>
      <c r="G777" s="67"/>
      <c r="H777" s="67"/>
      <c r="I777" s="67"/>
      <c r="J777" s="67"/>
      <c r="K777" s="67"/>
      <c r="L777" s="67"/>
      <c r="M777" s="67"/>
      <c r="N777" s="67"/>
      <c r="O777" s="67"/>
    </row>
    <row r="778" spans="1:15" ht="30" customHeight="1">
      <c r="A778" s="67"/>
      <c r="B778" s="67"/>
      <c r="C778" s="67"/>
      <c r="D778" s="67"/>
      <c r="E778" s="67"/>
      <c r="F778" s="72"/>
      <c r="G778" s="67"/>
      <c r="H778" s="67"/>
      <c r="I778" s="67"/>
      <c r="J778" s="67"/>
      <c r="K778" s="67"/>
      <c r="L778" s="67"/>
      <c r="M778" s="67"/>
      <c r="N778" s="67"/>
      <c r="O778" s="67"/>
    </row>
    <row r="779" spans="1:15" ht="30" customHeight="1">
      <c r="A779" s="67"/>
      <c r="B779" s="67"/>
      <c r="C779" s="67"/>
      <c r="D779" s="67"/>
      <c r="E779" s="67"/>
      <c r="F779" s="72"/>
      <c r="G779" s="67"/>
      <c r="H779" s="67"/>
      <c r="I779" s="67"/>
      <c r="J779" s="67"/>
      <c r="K779" s="67"/>
      <c r="L779" s="67"/>
      <c r="M779" s="67"/>
      <c r="N779" s="67"/>
      <c r="O779" s="67"/>
    </row>
    <row r="780" spans="1:15" ht="30" customHeight="1">
      <c r="A780" s="67"/>
      <c r="B780" s="67"/>
      <c r="C780" s="67"/>
      <c r="D780" s="67"/>
      <c r="E780" s="67"/>
      <c r="F780" s="72"/>
      <c r="G780" s="67"/>
      <c r="H780" s="67"/>
      <c r="I780" s="67"/>
      <c r="J780" s="67"/>
      <c r="K780" s="67"/>
      <c r="L780" s="67"/>
      <c r="M780" s="67"/>
      <c r="N780" s="67"/>
      <c r="O780" s="67"/>
    </row>
    <row r="781" spans="1:15" ht="30" customHeight="1">
      <c r="A781" s="67"/>
      <c r="B781" s="67"/>
      <c r="C781" s="67"/>
      <c r="D781" s="67"/>
      <c r="E781" s="67"/>
      <c r="F781" s="72"/>
      <c r="G781" s="67"/>
      <c r="H781" s="67"/>
      <c r="I781" s="67"/>
      <c r="J781" s="67"/>
      <c r="K781" s="67"/>
      <c r="L781" s="67"/>
      <c r="M781" s="67"/>
      <c r="N781" s="67"/>
      <c r="O781" s="67"/>
    </row>
    <row r="782" spans="1:15" ht="30" customHeight="1">
      <c r="A782" s="67"/>
      <c r="B782" s="67"/>
      <c r="C782" s="67"/>
      <c r="D782" s="67"/>
      <c r="E782" s="67"/>
      <c r="F782" s="72"/>
      <c r="G782" s="67"/>
      <c r="H782" s="67"/>
      <c r="I782" s="67"/>
      <c r="J782" s="67"/>
      <c r="K782" s="67"/>
      <c r="L782" s="67"/>
      <c r="M782" s="67"/>
      <c r="N782" s="67"/>
      <c r="O782" s="67"/>
    </row>
    <row r="783" spans="1:15" ht="30" customHeight="1">
      <c r="A783" s="67"/>
      <c r="B783" s="67"/>
      <c r="C783" s="67" t="s">
        <v>77</v>
      </c>
      <c r="D783" s="67"/>
      <c r="E783" s="67"/>
      <c r="F783" s="72"/>
      <c r="G783" s="67"/>
      <c r="H783" s="67"/>
      <c r="I783" s="67"/>
      <c r="J783" s="67"/>
      <c r="K783" s="67"/>
      <c r="L783" s="67"/>
      <c r="M783" s="67"/>
      <c r="N783" s="67"/>
      <c r="O783" s="67"/>
    </row>
    <row r="784" spans="1:15" ht="30" customHeight="1">
      <c r="A784" s="67"/>
      <c r="B784" s="67"/>
      <c r="C784" s="70" t="s">
        <v>3141</v>
      </c>
      <c r="D784" s="70"/>
      <c r="E784" s="70"/>
      <c r="F784" s="71"/>
      <c r="G784" s="70"/>
      <c r="H784" s="70"/>
      <c r="I784" s="70"/>
      <c r="J784" s="70"/>
      <c r="K784" s="70"/>
      <c r="L784" s="70"/>
      <c r="M784" s="70"/>
      <c r="N784" s="70"/>
      <c r="O784" s="70"/>
    </row>
    <row r="785" spans="1:29" ht="30" customHeight="1">
      <c r="A785" s="66" t="s">
        <v>3142</v>
      </c>
      <c r="B785" s="66" t="s">
        <v>4132</v>
      </c>
      <c r="C785" s="66" t="s">
        <v>4133</v>
      </c>
      <c r="D785" s="66" t="s">
        <v>4134</v>
      </c>
      <c r="E785" s="66" t="s">
        <v>211</v>
      </c>
      <c r="F785" s="72">
        <v>1</v>
      </c>
      <c r="G785" s="67"/>
      <c r="H785" s="67"/>
      <c r="I785" s="67"/>
      <c r="J785" s="67"/>
      <c r="K785" s="67"/>
      <c r="L785" s="67"/>
      <c r="M785" s="67"/>
      <c r="N785" s="67"/>
      <c r="O785" s="66" t="s">
        <v>47</v>
      </c>
      <c r="T785" s="64">
        <v>0</v>
      </c>
      <c r="AC785" s="64">
        <v>1</v>
      </c>
    </row>
    <row r="786" spans="1:29" ht="30" customHeight="1">
      <c r="A786" s="66" t="s">
        <v>3142</v>
      </c>
      <c r="B786" s="66" t="s">
        <v>4135</v>
      </c>
      <c r="C786" s="66" t="s">
        <v>1188</v>
      </c>
      <c r="D786" s="66" t="s">
        <v>4131</v>
      </c>
      <c r="E786" s="66" t="s">
        <v>352</v>
      </c>
      <c r="F786" s="72">
        <v>1</v>
      </c>
      <c r="G786" s="67"/>
      <c r="H786" s="67"/>
      <c r="I786" s="67"/>
      <c r="J786" s="67"/>
      <c r="K786" s="67"/>
      <c r="L786" s="67"/>
      <c r="M786" s="67"/>
      <c r="N786" s="67"/>
      <c r="O786" s="66" t="s">
        <v>47</v>
      </c>
      <c r="T786" s="64">
        <v>0</v>
      </c>
      <c r="AC786" s="64">
        <v>1</v>
      </c>
    </row>
    <row r="787" spans="1:29" ht="30" customHeight="1">
      <c r="A787" s="67"/>
      <c r="B787" s="67"/>
      <c r="C787" s="67"/>
      <c r="D787" s="67"/>
      <c r="E787" s="67"/>
      <c r="F787" s="72"/>
      <c r="G787" s="67"/>
      <c r="H787" s="67"/>
      <c r="I787" s="67"/>
      <c r="J787" s="67"/>
      <c r="K787" s="67"/>
      <c r="L787" s="67"/>
      <c r="M787" s="67"/>
      <c r="N787" s="67"/>
      <c r="O787" s="67"/>
    </row>
    <row r="788" spans="1:29" ht="30" customHeight="1">
      <c r="A788" s="67"/>
      <c r="B788" s="67"/>
      <c r="C788" s="67"/>
      <c r="D788" s="67"/>
      <c r="E788" s="67"/>
      <c r="F788" s="72"/>
      <c r="G788" s="67"/>
      <c r="H788" s="67"/>
      <c r="I788" s="67"/>
      <c r="J788" s="67"/>
      <c r="K788" s="67"/>
      <c r="L788" s="67"/>
      <c r="M788" s="67"/>
      <c r="N788" s="67"/>
      <c r="O788" s="67"/>
    </row>
    <row r="789" spans="1:29" ht="30" customHeight="1">
      <c r="A789" s="67"/>
      <c r="B789" s="67"/>
      <c r="C789" s="67"/>
      <c r="D789" s="67"/>
      <c r="E789" s="67"/>
      <c r="F789" s="72"/>
      <c r="G789" s="67"/>
      <c r="H789" s="67"/>
      <c r="I789" s="67"/>
      <c r="J789" s="67"/>
      <c r="K789" s="67"/>
      <c r="L789" s="67"/>
      <c r="M789" s="67"/>
      <c r="N789" s="67"/>
      <c r="O789" s="67"/>
    </row>
    <row r="790" spans="1:29" ht="30" customHeight="1">
      <c r="A790" s="67"/>
      <c r="B790" s="67"/>
      <c r="C790" s="67"/>
      <c r="D790" s="67"/>
      <c r="E790" s="67"/>
      <c r="F790" s="72"/>
      <c r="G790" s="67"/>
      <c r="H790" s="67"/>
      <c r="I790" s="67"/>
      <c r="J790" s="67"/>
      <c r="K790" s="67"/>
      <c r="L790" s="67"/>
      <c r="M790" s="67"/>
      <c r="N790" s="67"/>
      <c r="O790" s="67"/>
    </row>
    <row r="791" spans="1:29" ht="30" customHeight="1">
      <c r="A791" s="67"/>
      <c r="B791" s="67"/>
      <c r="C791" s="67"/>
      <c r="D791" s="67"/>
      <c r="E791" s="67"/>
      <c r="F791" s="72"/>
      <c r="G791" s="67"/>
      <c r="H791" s="67"/>
      <c r="I791" s="67"/>
      <c r="J791" s="67"/>
      <c r="K791" s="67"/>
      <c r="L791" s="67"/>
      <c r="M791" s="67"/>
      <c r="N791" s="67"/>
      <c r="O791" s="67"/>
    </row>
    <row r="792" spans="1:29" ht="30" customHeight="1">
      <c r="A792" s="67"/>
      <c r="B792" s="67"/>
      <c r="C792" s="67"/>
      <c r="D792" s="67"/>
      <c r="E792" s="67"/>
      <c r="F792" s="72"/>
      <c r="G792" s="67"/>
      <c r="H792" s="67"/>
      <c r="I792" s="67"/>
      <c r="J792" s="67"/>
      <c r="K792" s="67"/>
      <c r="L792" s="67"/>
      <c r="M792" s="67"/>
      <c r="N792" s="67"/>
      <c r="O792" s="67"/>
    </row>
    <row r="793" spans="1:29" ht="30" customHeight="1">
      <c r="A793" s="67"/>
      <c r="B793" s="67"/>
      <c r="C793" s="67"/>
      <c r="D793" s="67"/>
      <c r="E793" s="67"/>
      <c r="F793" s="72"/>
      <c r="G793" s="67"/>
      <c r="H793" s="67"/>
      <c r="I793" s="67"/>
      <c r="J793" s="67"/>
      <c r="K793" s="67"/>
      <c r="L793" s="67"/>
      <c r="M793" s="67"/>
      <c r="N793" s="67"/>
      <c r="O793" s="67"/>
    </row>
    <row r="794" spans="1:29" ht="30" customHeight="1">
      <c r="A794" s="67"/>
      <c r="B794" s="67"/>
      <c r="C794" s="67"/>
      <c r="D794" s="67"/>
      <c r="E794" s="67"/>
      <c r="F794" s="72"/>
      <c r="G794" s="67"/>
      <c r="H794" s="67"/>
      <c r="I794" s="67"/>
      <c r="J794" s="67"/>
      <c r="K794" s="67"/>
      <c r="L794" s="67"/>
      <c r="M794" s="67"/>
      <c r="N794" s="67"/>
      <c r="O794" s="67"/>
    </row>
    <row r="795" spans="1:29" ht="30" customHeight="1">
      <c r="A795" s="67"/>
      <c r="B795" s="67"/>
      <c r="C795" s="67"/>
      <c r="D795" s="67"/>
      <c r="E795" s="67"/>
      <c r="F795" s="72"/>
      <c r="G795" s="67"/>
      <c r="H795" s="67"/>
      <c r="I795" s="67"/>
      <c r="J795" s="67"/>
      <c r="K795" s="67"/>
      <c r="L795" s="67"/>
      <c r="M795" s="67"/>
      <c r="N795" s="67"/>
      <c r="O795" s="67"/>
    </row>
    <row r="796" spans="1:29" ht="30" customHeight="1">
      <c r="A796" s="67"/>
      <c r="B796" s="67"/>
      <c r="C796" s="67"/>
      <c r="D796" s="67"/>
      <c r="E796" s="67"/>
      <c r="F796" s="72"/>
      <c r="G796" s="67"/>
      <c r="H796" s="67"/>
      <c r="I796" s="67"/>
      <c r="J796" s="67"/>
      <c r="K796" s="67"/>
      <c r="L796" s="67"/>
      <c r="M796" s="67"/>
      <c r="N796" s="67"/>
      <c r="O796" s="67"/>
    </row>
    <row r="797" spans="1:29" ht="30" customHeight="1">
      <c r="A797" s="67"/>
      <c r="B797" s="67"/>
      <c r="C797" s="67"/>
      <c r="D797" s="67"/>
      <c r="E797" s="67"/>
      <c r="F797" s="72"/>
      <c r="G797" s="67"/>
      <c r="H797" s="67"/>
      <c r="I797" s="67"/>
      <c r="J797" s="67"/>
      <c r="K797" s="67"/>
      <c r="L797" s="67"/>
      <c r="M797" s="67"/>
      <c r="N797" s="67"/>
      <c r="O797" s="67"/>
    </row>
    <row r="798" spans="1:29" ht="30" customHeight="1">
      <c r="A798" s="67"/>
      <c r="B798" s="67"/>
      <c r="C798" s="67"/>
      <c r="D798" s="67"/>
      <c r="E798" s="67"/>
      <c r="F798" s="72"/>
      <c r="G798" s="67"/>
      <c r="H798" s="67"/>
      <c r="I798" s="67"/>
      <c r="J798" s="67"/>
      <c r="K798" s="67"/>
      <c r="L798" s="67"/>
      <c r="M798" s="67"/>
      <c r="N798" s="67"/>
      <c r="O798" s="67"/>
    </row>
    <row r="799" spans="1:29" ht="30" customHeight="1">
      <c r="A799" s="67"/>
      <c r="B799" s="67"/>
      <c r="C799" s="67"/>
      <c r="D799" s="67"/>
      <c r="E799" s="67"/>
      <c r="F799" s="72"/>
      <c r="G799" s="67"/>
      <c r="H799" s="67"/>
      <c r="I799" s="67"/>
      <c r="J799" s="67"/>
      <c r="K799" s="67"/>
      <c r="L799" s="67"/>
      <c r="M799" s="67"/>
      <c r="N799" s="67"/>
      <c r="O799" s="67"/>
    </row>
    <row r="800" spans="1:29" ht="30" customHeight="1">
      <c r="A800" s="67"/>
      <c r="B800" s="67"/>
      <c r="C800" s="67"/>
      <c r="D800" s="67"/>
      <c r="E800" s="67"/>
      <c r="F800" s="72"/>
      <c r="G800" s="67"/>
      <c r="H800" s="67"/>
      <c r="I800" s="67"/>
      <c r="J800" s="67"/>
      <c r="K800" s="67"/>
      <c r="L800" s="67"/>
      <c r="M800" s="67"/>
      <c r="N800" s="67"/>
      <c r="O800" s="67"/>
    </row>
    <row r="801" spans="1:29" ht="30" customHeight="1">
      <c r="A801" s="67"/>
      <c r="B801" s="67"/>
      <c r="C801" s="67"/>
      <c r="D801" s="67"/>
      <c r="E801" s="67"/>
      <c r="F801" s="72"/>
      <c r="G801" s="67"/>
      <c r="H801" s="67"/>
      <c r="I801" s="67"/>
      <c r="J801" s="67"/>
      <c r="K801" s="67"/>
      <c r="L801" s="67"/>
      <c r="M801" s="67"/>
      <c r="N801" s="67"/>
      <c r="O801" s="67"/>
    </row>
    <row r="802" spans="1:29" ht="30" customHeight="1">
      <c r="A802" s="67"/>
      <c r="B802" s="67"/>
      <c r="C802" s="67"/>
      <c r="D802" s="67"/>
      <c r="E802" s="67"/>
      <c r="F802" s="72"/>
      <c r="G802" s="67"/>
      <c r="H802" s="67"/>
      <c r="I802" s="67"/>
      <c r="J802" s="67"/>
      <c r="K802" s="67"/>
      <c r="L802" s="67"/>
      <c r="M802" s="67"/>
      <c r="N802" s="67"/>
      <c r="O802" s="67"/>
    </row>
    <row r="803" spans="1:29" ht="30" customHeight="1">
      <c r="A803" s="67"/>
      <c r="B803" s="67"/>
      <c r="C803" s="67"/>
      <c r="D803" s="67"/>
      <c r="E803" s="67"/>
      <c r="F803" s="72"/>
      <c r="G803" s="67"/>
      <c r="H803" s="67"/>
      <c r="I803" s="67"/>
      <c r="J803" s="67"/>
      <c r="K803" s="67"/>
      <c r="L803" s="67"/>
      <c r="M803" s="67"/>
      <c r="N803" s="67"/>
      <c r="O803" s="67"/>
    </row>
    <row r="804" spans="1:29" ht="30" customHeight="1">
      <c r="A804" s="67"/>
      <c r="B804" s="67"/>
      <c r="C804" s="67"/>
      <c r="D804" s="67"/>
      <c r="E804" s="67"/>
      <c r="F804" s="72"/>
      <c r="G804" s="67"/>
      <c r="H804" s="67"/>
      <c r="I804" s="67"/>
      <c r="J804" s="67"/>
      <c r="K804" s="67"/>
      <c r="L804" s="67"/>
      <c r="M804" s="67"/>
      <c r="N804" s="67"/>
      <c r="O804" s="67"/>
    </row>
    <row r="805" spans="1:29" ht="30" customHeight="1">
      <c r="A805" s="67"/>
      <c r="B805" s="67"/>
      <c r="C805" s="67"/>
      <c r="D805" s="67"/>
      <c r="E805" s="67"/>
      <c r="F805" s="72"/>
      <c r="G805" s="67"/>
      <c r="H805" s="67"/>
      <c r="I805" s="67"/>
      <c r="J805" s="67"/>
      <c r="K805" s="67"/>
      <c r="L805" s="67"/>
      <c r="M805" s="67"/>
      <c r="N805" s="67"/>
      <c r="O805" s="67"/>
    </row>
    <row r="806" spans="1:29" ht="30" customHeight="1">
      <c r="A806" s="67"/>
      <c r="B806" s="67"/>
      <c r="C806" s="67"/>
      <c r="D806" s="67"/>
      <c r="E806" s="67"/>
      <c r="F806" s="72"/>
      <c r="G806" s="67"/>
      <c r="H806" s="67"/>
      <c r="I806" s="67"/>
      <c r="J806" s="67"/>
      <c r="K806" s="67"/>
      <c r="L806" s="67"/>
      <c r="M806" s="67"/>
      <c r="N806" s="67"/>
      <c r="O806" s="67"/>
    </row>
    <row r="807" spans="1:29" ht="30" customHeight="1">
      <c r="A807" s="67"/>
      <c r="B807" s="67"/>
      <c r="C807" s="67"/>
      <c r="D807" s="67"/>
      <c r="E807" s="67"/>
      <c r="F807" s="72"/>
      <c r="G807" s="67"/>
      <c r="H807" s="67"/>
      <c r="I807" s="67"/>
      <c r="J807" s="67"/>
      <c r="K807" s="67"/>
      <c r="L807" s="67"/>
      <c r="M807" s="67"/>
      <c r="N807" s="67"/>
      <c r="O807" s="67"/>
    </row>
    <row r="808" spans="1:29" ht="30" customHeight="1">
      <c r="A808" s="67"/>
      <c r="B808" s="67"/>
      <c r="C808" s="67"/>
      <c r="D808" s="67"/>
      <c r="E808" s="67"/>
      <c r="F808" s="72"/>
      <c r="G808" s="67"/>
      <c r="H808" s="67"/>
      <c r="I808" s="67"/>
      <c r="J808" s="67"/>
      <c r="K808" s="67"/>
      <c r="L808" s="67"/>
      <c r="M808" s="67"/>
      <c r="N808" s="67"/>
      <c r="O808" s="67"/>
    </row>
    <row r="809" spans="1:29" ht="30" customHeight="1">
      <c r="A809" s="67"/>
      <c r="B809" s="67"/>
      <c r="C809" s="67" t="s">
        <v>77</v>
      </c>
      <c r="D809" s="67"/>
      <c r="E809" s="67"/>
      <c r="F809" s="72"/>
      <c r="G809" s="67"/>
      <c r="H809" s="67"/>
      <c r="I809" s="67"/>
      <c r="J809" s="67"/>
      <c r="K809" s="67"/>
      <c r="L809" s="67"/>
      <c r="M809" s="67"/>
      <c r="N809" s="67"/>
      <c r="O809" s="67"/>
    </row>
    <row r="810" spans="1:29" ht="30" customHeight="1">
      <c r="A810" s="67"/>
      <c r="B810" s="67"/>
      <c r="C810" s="70" t="s">
        <v>3143</v>
      </c>
      <c r="D810" s="70"/>
      <c r="E810" s="70"/>
      <c r="F810" s="71"/>
      <c r="G810" s="70"/>
      <c r="H810" s="70"/>
      <c r="I810" s="70"/>
      <c r="J810" s="70"/>
      <c r="K810" s="70"/>
      <c r="L810" s="70"/>
      <c r="M810" s="70"/>
      <c r="N810" s="70"/>
      <c r="O810" s="70"/>
    </row>
    <row r="811" spans="1:29" ht="30" customHeight="1">
      <c r="A811" s="66" t="s">
        <v>3144</v>
      </c>
      <c r="B811" s="66" t="s">
        <v>4136</v>
      </c>
      <c r="C811" s="66" t="s">
        <v>4137</v>
      </c>
      <c r="D811" s="66" t="s">
        <v>4138</v>
      </c>
      <c r="E811" s="66" t="s">
        <v>59</v>
      </c>
      <c r="F811" s="72">
        <v>1</v>
      </c>
      <c r="G811" s="67"/>
      <c r="H811" s="67"/>
      <c r="I811" s="67"/>
      <c r="J811" s="67"/>
      <c r="K811" s="67"/>
      <c r="L811" s="67"/>
      <c r="M811" s="67"/>
      <c r="N811" s="67"/>
      <c r="O811" s="66" t="s">
        <v>47</v>
      </c>
      <c r="T811" s="64">
        <v>0</v>
      </c>
      <c r="AC811" s="64">
        <v>1</v>
      </c>
    </row>
    <row r="812" spans="1:29" ht="30" customHeight="1">
      <c r="A812" s="66" t="s">
        <v>3144</v>
      </c>
      <c r="B812" s="66" t="s">
        <v>4139</v>
      </c>
      <c r="C812" s="66" t="s">
        <v>4140</v>
      </c>
      <c r="D812" s="66" t="s">
        <v>4141</v>
      </c>
      <c r="E812" s="66" t="s">
        <v>59</v>
      </c>
      <c r="F812" s="72">
        <v>3</v>
      </c>
      <c r="G812" s="67"/>
      <c r="H812" s="67"/>
      <c r="I812" s="67"/>
      <c r="J812" s="67"/>
      <c r="K812" s="67"/>
      <c r="L812" s="67"/>
      <c r="M812" s="67"/>
      <c r="N812" s="67"/>
      <c r="O812" s="66" t="s">
        <v>47</v>
      </c>
      <c r="T812" s="64">
        <v>0</v>
      </c>
      <c r="AC812" s="64">
        <v>1</v>
      </c>
    </row>
    <row r="813" spans="1:29" ht="30" customHeight="1">
      <c r="A813" s="66" t="s">
        <v>3144</v>
      </c>
      <c r="B813" s="66" t="s">
        <v>4142</v>
      </c>
      <c r="C813" s="66" t="s">
        <v>4143</v>
      </c>
      <c r="D813" s="66" t="s">
        <v>4144</v>
      </c>
      <c r="E813" s="66" t="s">
        <v>59</v>
      </c>
      <c r="F813" s="72">
        <v>1</v>
      </c>
      <c r="G813" s="67"/>
      <c r="H813" s="67"/>
      <c r="I813" s="67"/>
      <c r="J813" s="67"/>
      <c r="K813" s="67"/>
      <c r="L813" s="67"/>
      <c r="M813" s="67"/>
      <c r="N813" s="67"/>
      <c r="O813" s="66" t="s">
        <v>47</v>
      </c>
      <c r="T813" s="64">
        <v>0</v>
      </c>
      <c r="AC813" s="64">
        <v>1</v>
      </c>
    </row>
    <row r="814" spans="1:29" ht="30" customHeight="1">
      <c r="A814" s="66" t="s">
        <v>3144</v>
      </c>
      <c r="B814" s="66" t="s">
        <v>4145</v>
      </c>
      <c r="C814" s="66" t="s">
        <v>4146</v>
      </c>
      <c r="D814" s="66" t="s">
        <v>4147</v>
      </c>
      <c r="E814" s="66" t="s">
        <v>59</v>
      </c>
      <c r="F814" s="72">
        <v>2</v>
      </c>
      <c r="G814" s="67"/>
      <c r="H814" s="67"/>
      <c r="I814" s="67"/>
      <c r="J814" s="67"/>
      <c r="K814" s="67"/>
      <c r="L814" s="67"/>
      <c r="M814" s="67"/>
      <c r="N814" s="67"/>
      <c r="O814" s="66" t="s">
        <v>47</v>
      </c>
      <c r="T814" s="64">
        <v>0</v>
      </c>
      <c r="AC814" s="64">
        <v>1</v>
      </c>
    </row>
    <row r="815" spans="1:29" ht="30" customHeight="1">
      <c r="A815" s="66" t="s">
        <v>3144</v>
      </c>
      <c r="B815" s="66" t="s">
        <v>4148</v>
      </c>
      <c r="C815" s="66" t="s">
        <v>4149</v>
      </c>
      <c r="D815" s="66" t="s">
        <v>4150</v>
      </c>
      <c r="E815" s="66" t="s">
        <v>59</v>
      </c>
      <c r="F815" s="72">
        <v>3</v>
      </c>
      <c r="G815" s="67"/>
      <c r="H815" s="67"/>
      <c r="I815" s="67"/>
      <c r="J815" s="67"/>
      <c r="K815" s="67"/>
      <c r="L815" s="67"/>
      <c r="M815" s="67"/>
      <c r="N815" s="67"/>
      <c r="O815" s="66" t="s">
        <v>47</v>
      </c>
      <c r="T815" s="64">
        <v>0</v>
      </c>
      <c r="AC815" s="64">
        <v>1</v>
      </c>
    </row>
    <row r="816" spans="1:29" ht="30" customHeight="1">
      <c r="A816" s="66" t="s">
        <v>3144</v>
      </c>
      <c r="B816" s="66" t="s">
        <v>4151</v>
      </c>
      <c r="C816" s="66" t="s">
        <v>4152</v>
      </c>
      <c r="D816" s="66" t="s">
        <v>4153</v>
      </c>
      <c r="E816" s="66" t="s">
        <v>59</v>
      </c>
      <c r="F816" s="72">
        <v>4</v>
      </c>
      <c r="G816" s="67"/>
      <c r="H816" s="67"/>
      <c r="I816" s="67"/>
      <c r="J816" s="67"/>
      <c r="K816" s="67"/>
      <c r="L816" s="67"/>
      <c r="M816" s="67"/>
      <c r="N816" s="67"/>
      <c r="O816" s="66" t="s">
        <v>47</v>
      </c>
      <c r="T816" s="64">
        <v>0</v>
      </c>
      <c r="AC816" s="64">
        <v>1</v>
      </c>
    </row>
    <row r="817" spans="1:29" ht="30" customHeight="1">
      <c r="A817" s="66" t="s">
        <v>3144</v>
      </c>
      <c r="B817" s="66" t="s">
        <v>4154</v>
      </c>
      <c r="C817" s="66" t="s">
        <v>4155</v>
      </c>
      <c r="D817" s="66" t="s">
        <v>4156</v>
      </c>
      <c r="E817" s="66" t="s">
        <v>59</v>
      </c>
      <c r="F817" s="72">
        <v>4</v>
      </c>
      <c r="G817" s="67"/>
      <c r="H817" s="67"/>
      <c r="I817" s="67"/>
      <c r="J817" s="67"/>
      <c r="K817" s="67"/>
      <c r="L817" s="67"/>
      <c r="M817" s="67"/>
      <c r="N817" s="67"/>
      <c r="O817" s="66" t="s">
        <v>47</v>
      </c>
      <c r="T817" s="64">
        <v>0</v>
      </c>
      <c r="AC817" s="64">
        <v>1</v>
      </c>
    </row>
    <row r="818" spans="1:29" ht="30" customHeight="1">
      <c r="A818" s="66" t="s">
        <v>3144</v>
      </c>
      <c r="B818" s="66" t="s">
        <v>4157</v>
      </c>
      <c r="C818" s="66" t="s">
        <v>4158</v>
      </c>
      <c r="D818" s="66" t="s">
        <v>4159</v>
      </c>
      <c r="E818" s="66" t="s">
        <v>59</v>
      </c>
      <c r="F818" s="72">
        <v>3</v>
      </c>
      <c r="G818" s="67"/>
      <c r="H818" s="67"/>
      <c r="I818" s="67"/>
      <c r="J818" s="67"/>
      <c r="K818" s="67"/>
      <c r="L818" s="67"/>
      <c r="M818" s="67"/>
      <c r="N818" s="67"/>
      <c r="O818" s="66" t="s">
        <v>47</v>
      </c>
      <c r="T818" s="64">
        <v>0</v>
      </c>
      <c r="AC818" s="64">
        <v>1</v>
      </c>
    </row>
    <row r="819" spans="1:29" ht="30" customHeight="1">
      <c r="A819" s="66" t="s">
        <v>3144</v>
      </c>
      <c r="B819" s="66" t="s">
        <v>4160</v>
      </c>
      <c r="C819" s="66" t="s">
        <v>4161</v>
      </c>
      <c r="D819" s="66" t="s">
        <v>4162</v>
      </c>
      <c r="E819" s="66" t="s">
        <v>59</v>
      </c>
      <c r="F819" s="72">
        <v>1</v>
      </c>
      <c r="G819" s="67"/>
      <c r="H819" s="67"/>
      <c r="I819" s="67"/>
      <c r="J819" s="67"/>
      <c r="K819" s="67"/>
      <c r="L819" s="67"/>
      <c r="M819" s="67"/>
      <c r="N819" s="67"/>
      <c r="O819" s="66" t="s">
        <v>47</v>
      </c>
      <c r="T819" s="64">
        <v>0</v>
      </c>
      <c r="AC819" s="64">
        <v>1</v>
      </c>
    </row>
    <row r="820" spans="1:29" ht="30" customHeight="1">
      <c r="A820" s="66" t="s">
        <v>3144</v>
      </c>
      <c r="B820" s="66" t="s">
        <v>4163</v>
      </c>
      <c r="C820" s="66" t="s">
        <v>4164</v>
      </c>
      <c r="D820" s="66" t="s">
        <v>4165</v>
      </c>
      <c r="E820" s="66" t="s">
        <v>59</v>
      </c>
      <c r="F820" s="72">
        <v>1</v>
      </c>
      <c r="G820" s="67"/>
      <c r="H820" s="67"/>
      <c r="I820" s="67"/>
      <c r="J820" s="67"/>
      <c r="K820" s="67"/>
      <c r="L820" s="67"/>
      <c r="M820" s="67"/>
      <c r="N820" s="67"/>
      <c r="O820" s="66" t="s">
        <v>47</v>
      </c>
      <c r="T820" s="64">
        <v>0</v>
      </c>
      <c r="AC820" s="64">
        <v>1</v>
      </c>
    </row>
    <row r="821" spans="1:29" ht="30" customHeight="1">
      <c r="A821" s="66" t="s">
        <v>3144</v>
      </c>
      <c r="B821" s="66" t="s">
        <v>4166</v>
      </c>
      <c r="C821" s="66" t="s">
        <v>4167</v>
      </c>
      <c r="D821" s="66" t="s">
        <v>4168</v>
      </c>
      <c r="E821" s="66" t="s">
        <v>59</v>
      </c>
      <c r="F821" s="72">
        <v>11</v>
      </c>
      <c r="G821" s="67"/>
      <c r="H821" s="67"/>
      <c r="I821" s="67"/>
      <c r="J821" s="67"/>
      <c r="K821" s="67"/>
      <c r="L821" s="67"/>
      <c r="M821" s="67"/>
      <c r="N821" s="67"/>
      <c r="O821" s="66" t="s">
        <v>47</v>
      </c>
      <c r="T821" s="64">
        <v>0</v>
      </c>
      <c r="AC821" s="64">
        <v>1</v>
      </c>
    </row>
    <row r="822" spans="1:29" ht="30" customHeight="1">
      <c r="A822" s="66" t="s">
        <v>3144</v>
      </c>
      <c r="B822" s="66" t="s">
        <v>4169</v>
      </c>
      <c r="C822" s="66" t="s">
        <v>4170</v>
      </c>
      <c r="D822" s="66" t="s">
        <v>4171</v>
      </c>
      <c r="E822" s="66" t="s">
        <v>59</v>
      </c>
      <c r="F822" s="72">
        <v>2</v>
      </c>
      <c r="G822" s="67"/>
      <c r="H822" s="67"/>
      <c r="I822" s="67"/>
      <c r="J822" s="67"/>
      <c r="K822" s="67"/>
      <c r="L822" s="67"/>
      <c r="M822" s="67"/>
      <c r="N822" s="67"/>
      <c r="O822" s="66" t="s">
        <v>47</v>
      </c>
      <c r="T822" s="64">
        <v>0</v>
      </c>
      <c r="AC822" s="64">
        <v>1</v>
      </c>
    </row>
    <row r="823" spans="1:29" ht="30" customHeight="1">
      <c r="A823" s="66" t="s">
        <v>3144</v>
      </c>
      <c r="B823" s="66" t="s">
        <v>4172</v>
      </c>
      <c r="C823" s="66" t="s">
        <v>4173</v>
      </c>
      <c r="D823" s="66" t="s">
        <v>4174</v>
      </c>
      <c r="E823" s="66" t="s">
        <v>59</v>
      </c>
      <c r="F823" s="72">
        <v>2</v>
      </c>
      <c r="G823" s="67"/>
      <c r="H823" s="67"/>
      <c r="I823" s="67"/>
      <c r="J823" s="67"/>
      <c r="K823" s="67"/>
      <c r="L823" s="67"/>
      <c r="M823" s="67"/>
      <c r="N823" s="67"/>
      <c r="O823" s="66" t="s">
        <v>47</v>
      </c>
      <c r="T823" s="64">
        <v>0</v>
      </c>
      <c r="AC823" s="64">
        <v>1</v>
      </c>
    </row>
    <row r="824" spans="1:29" ht="30" customHeight="1">
      <c r="A824" s="66" t="s">
        <v>3144</v>
      </c>
      <c r="B824" s="66" t="s">
        <v>4175</v>
      </c>
      <c r="C824" s="66" t="s">
        <v>4176</v>
      </c>
      <c r="D824" s="66" t="s">
        <v>4177</v>
      </c>
      <c r="E824" s="66" t="s">
        <v>59</v>
      </c>
      <c r="F824" s="72">
        <v>12</v>
      </c>
      <c r="G824" s="67"/>
      <c r="H824" s="67"/>
      <c r="I824" s="67"/>
      <c r="J824" s="67"/>
      <c r="K824" s="67"/>
      <c r="L824" s="67"/>
      <c r="M824" s="67"/>
      <c r="N824" s="67"/>
      <c r="O824" s="66" t="s">
        <v>47</v>
      </c>
      <c r="T824" s="64">
        <v>0</v>
      </c>
      <c r="AC824" s="64">
        <v>1</v>
      </c>
    </row>
    <row r="825" spans="1:29" ht="30" customHeight="1">
      <c r="A825" s="66" t="s">
        <v>3144</v>
      </c>
      <c r="B825" s="66" t="s">
        <v>4178</v>
      </c>
      <c r="C825" s="66" t="s">
        <v>4179</v>
      </c>
      <c r="D825" s="66" t="s">
        <v>4180</v>
      </c>
      <c r="E825" s="66" t="s">
        <v>59</v>
      </c>
      <c r="F825" s="72">
        <v>1</v>
      </c>
      <c r="G825" s="67"/>
      <c r="H825" s="67"/>
      <c r="I825" s="67"/>
      <c r="J825" s="67"/>
      <c r="K825" s="67"/>
      <c r="L825" s="67"/>
      <c r="M825" s="67"/>
      <c r="N825" s="67"/>
      <c r="O825" s="66" t="s">
        <v>47</v>
      </c>
      <c r="T825" s="64">
        <v>0</v>
      </c>
      <c r="AC825" s="64">
        <v>1</v>
      </c>
    </row>
    <row r="826" spans="1:29" ht="30" customHeight="1">
      <c r="A826" s="66" t="s">
        <v>3144</v>
      </c>
      <c r="B826" s="66" t="s">
        <v>4181</v>
      </c>
      <c r="C826" s="66" t="s">
        <v>4182</v>
      </c>
      <c r="D826" s="66" t="s">
        <v>4183</v>
      </c>
      <c r="E826" s="66" t="s">
        <v>59</v>
      </c>
      <c r="F826" s="72">
        <v>3</v>
      </c>
      <c r="G826" s="67"/>
      <c r="H826" s="67"/>
      <c r="I826" s="67"/>
      <c r="J826" s="67"/>
      <c r="K826" s="67"/>
      <c r="L826" s="67"/>
      <c r="M826" s="67"/>
      <c r="N826" s="67"/>
      <c r="O826" s="66" t="s">
        <v>47</v>
      </c>
      <c r="T826" s="64">
        <v>0</v>
      </c>
      <c r="AC826" s="64">
        <v>1</v>
      </c>
    </row>
    <row r="827" spans="1:29" ht="30" customHeight="1">
      <c r="A827" s="66" t="s">
        <v>3144</v>
      </c>
      <c r="B827" s="66" t="s">
        <v>4184</v>
      </c>
      <c r="C827" s="66" t="s">
        <v>4185</v>
      </c>
      <c r="D827" s="66" t="s">
        <v>4186</v>
      </c>
      <c r="E827" s="66" t="s">
        <v>59</v>
      </c>
      <c r="F827" s="72">
        <v>51</v>
      </c>
      <c r="G827" s="67"/>
      <c r="H827" s="67"/>
      <c r="I827" s="67"/>
      <c r="J827" s="67"/>
      <c r="K827" s="67"/>
      <c r="L827" s="67"/>
      <c r="M827" s="67"/>
      <c r="N827" s="67"/>
      <c r="O827" s="66" t="s">
        <v>47</v>
      </c>
      <c r="T827" s="64">
        <v>0</v>
      </c>
      <c r="AC827" s="64">
        <v>1</v>
      </c>
    </row>
    <row r="828" spans="1:29" ht="30" customHeight="1">
      <c r="A828" s="66" t="s">
        <v>3144</v>
      </c>
      <c r="B828" s="66" t="s">
        <v>4187</v>
      </c>
      <c r="C828" s="66" t="s">
        <v>4188</v>
      </c>
      <c r="D828" s="66" t="s">
        <v>4189</v>
      </c>
      <c r="E828" s="66" t="s">
        <v>59</v>
      </c>
      <c r="F828" s="72">
        <v>1</v>
      </c>
      <c r="G828" s="67"/>
      <c r="H828" s="67"/>
      <c r="I828" s="67"/>
      <c r="J828" s="67"/>
      <c r="K828" s="67"/>
      <c r="L828" s="67"/>
      <c r="M828" s="67"/>
      <c r="N828" s="67"/>
      <c r="O828" s="66" t="s">
        <v>47</v>
      </c>
      <c r="T828" s="64">
        <v>0</v>
      </c>
      <c r="AC828" s="64">
        <v>1</v>
      </c>
    </row>
    <row r="829" spans="1:29" ht="30" customHeight="1">
      <c r="A829" s="66" t="s">
        <v>3144</v>
      </c>
      <c r="B829" s="66" t="s">
        <v>4190</v>
      </c>
      <c r="C829" s="66" t="s">
        <v>4191</v>
      </c>
      <c r="D829" s="66" t="s">
        <v>4192</v>
      </c>
      <c r="E829" s="66" t="s">
        <v>59</v>
      </c>
      <c r="F829" s="72">
        <v>2</v>
      </c>
      <c r="G829" s="67"/>
      <c r="H829" s="67"/>
      <c r="I829" s="67"/>
      <c r="J829" s="67"/>
      <c r="K829" s="67"/>
      <c r="L829" s="67"/>
      <c r="M829" s="67"/>
      <c r="N829" s="67"/>
      <c r="O829" s="66" t="s">
        <v>47</v>
      </c>
      <c r="T829" s="64">
        <v>0</v>
      </c>
      <c r="AC829" s="64">
        <v>1</v>
      </c>
    </row>
    <row r="830" spans="1:29" ht="30" customHeight="1">
      <c r="A830" s="66" t="s">
        <v>3144</v>
      </c>
      <c r="B830" s="66" t="s">
        <v>4193</v>
      </c>
      <c r="C830" s="66" t="s">
        <v>4194</v>
      </c>
      <c r="D830" s="66" t="s">
        <v>4195</v>
      </c>
      <c r="E830" s="66" t="s">
        <v>59</v>
      </c>
      <c r="F830" s="72">
        <v>11</v>
      </c>
      <c r="G830" s="67"/>
      <c r="H830" s="67"/>
      <c r="I830" s="67"/>
      <c r="J830" s="67"/>
      <c r="K830" s="67"/>
      <c r="L830" s="67"/>
      <c r="M830" s="67"/>
      <c r="N830" s="67"/>
      <c r="O830" s="66" t="s">
        <v>47</v>
      </c>
      <c r="T830" s="64">
        <v>0</v>
      </c>
      <c r="AC830" s="64">
        <v>1</v>
      </c>
    </row>
    <row r="831" spans="1:29" ht="30" customHeight="1">
      <c r="A831" s="66" t="s">
        <v>3144</v>
      </c>
      <c r="B831" s="66" t="s">
        <v>4196</v>
      </c>
      <c r="C831" s="66" t="s">
        <v>4197</v>
      </c>
      <c r="D831" s="66" t="s">
        <v>4198</v>
      </c>
      <c r="E831" s="66" t="s">
        <v>59</v>
      </c>
      <c r="F831" s="72">
        <v>4</v>
      </c>
      <c r="G831" s="67"/>
      <c r="H831" s="67"/>
      <c r="I831" s="67"/>
      <c r="J831" s="67"/>
      <c r="K831" s="67"/>
      <c r="L831" s="67"/>
      <c r="M831" s="67"/>
      <c r="N831" s="67"/>
      <c r="O831" s="66" t="s">
        <v>47</v>
      </c>
      <c r="T831" s="64">
        <v>0</v>
      </c>
      <c r="AC831" s="64">
        <v>1</v>
      </c>
    </row>
    <row r="832" spans="1:29" ht="30" customHeight="1">
      <c r="A832" s="66" t="s">
        <v>3144</v>
      </c>
      <c r="B832" s="66" t="s">
        <v>4199</v>
      </c>
      <c r="C832" s="66" t="s">
        <v>4200</v>
      </c>
      <c r="D832" s="66" t="s">
        <v>4201</v>
      </c>
      <c r="E832" s="66" t="s">
        <v>59</v>
      </c>
      <c r="F832" s="72">
        <v>29</v>
      </c>
      <c r="G832" s="67"/>
      <c r="H832" s="67"/>
      <c r="I832" s="67"/>
      <c r="J832" s="67"/>
      <c r="K832" s="67"/>
      <c r="L832" s="67"/>
      <c r="M832" s="67"/>
      <c r="N832" s="67"/>
      <c r="O832" s="66" t="s">
        <v>47</v>
      </c>
      <c r="T832" s="64">
        <v>0</v>
      </c>
      <c r="AC832" s="64">
        <v>1</v>
      </c>
    </row>
    <row r="833" spans="1:29" ht="30" customHeight="1">
      <c r="A833" s="66" t="s">
        <v>3144</v>
      </c>
      <c r="B833" s="66" t="s">
        <v>4202</v>
      </c>
      <c r="C833" s="66" t="s">
        <v>4203</v>
      </c>
      <c r="D833" s="66" t="s">
        <v>4204</v>
      </c>
      <c r="E833" s="66" t="s">
        <v>59</v>
      </c>
      <c r="F833" s="72">
        <v>3</v>
      </c>
      <c r="G833" s="67"/>
      <c r="H833" s="67"/>
      <c r="I833" s="67"/>
      <c r="J833" s="67"/>
      <c r="K833" s="67"/>
      <c r="L833" s="67"/>
      <c r="M833" s="67"/>
      <c r="N833" s="67"/>
      <c r="O833" s="66" t="s">
        <v>47</v>
      </c>
      <c r="T833" s="64">
        <v>0</v>
      </c>
      <c r="AC833" s="64">
        <v>1</v>
      </c>
    </row>
    <row r="834" spans="1:29" ht="30" customHeight="1">
      <c r="A834" s="66" t="s">
        <v>3144</v>
      </c>
      <c r="B834" s="66" t="s">
        <v>4205</v>
      </c>
      <c r="C834" s="66" t="s">
        <v>4206</v>
      </c>
      <c r="D834" s="66" t="s">
        <v>4207</v>
      </c>
      <c r="E834" s="66" t="s">
        <v>59</v>
      </c>
      <c r="F834" s="72">
        <v>1</v>
      </c>
      <c r="G834" s="67"/>
      <c r="H834" s="67"/>
      <c r="I834" s="67"/>
      <c r="J834" s="67"/>
      <c r="K834" s="67"/>
      <c r="L834" s="67"/>
      <c r="M834" s="67"/>
      <c r="N834" s="67"/>
      <c r="O834" s="66" t="s">
        <v>47</v>
      </c>
      <c r="T834" s="64">
        <v>0</v>
      </c>
      <c r="AC834" s="64">
        <v>1</v>
      </c>
    </row>
    <row r="835" spans="1:29" ht="30" customHeight="1">
      <c r="A835" s="66" t="s">
        <v>3144</v>
      </c>
      <c r="B835" s="66" t="s">
        <v>4208</v>
      </c>
      <c r="C835" s="66" t="s">
        <v>4209</v>
      </c>
      <c r="D835" s="66" t="s">
        <v>4210</v>
      </c>
      <c r="E835" s="66" t="s">
        <v>59</v>
      </c>
      <c r="F835" s="72">
        <v>1</v>
      </c>
      <c r="G835" s="67"/>
      <c r="H835" s="67"/>
      <c r="I835" s="67"/>
      <c r="J835" s="67"/>
      <c r="K835" s="67"/>
      <c r="L835" s="67"/>
      <c r="M835" s="67"/>
      <c r="N835" s="67"/>
      <c r="O835" s="66" t="s">
        <v>47</v>
      </c>
      <c r="T835" s="64">
        <v>0</v>
      </c>
      <c r="AC835" s="64">
        <v>1</v>
      </c>
    </row>
    <row r="836" spans="1:29" ht="30" customHeight="1">
      <c r="A836" s="66" t="s">
        <v>3144</v>
      </c>
      <c r="B836" s="66" t="s">
        <v>4211</v>
      </c>
      <c r="C836" s="66" t="s">
        <v>4212</v>
      </c>
      <c r="D836" s="66" t="s">
        <v>4213</v>
      </c>
      <c r="E836" s="66" t="s">
        <v>83</v>
      </c>
      <c r="F836" s="72">
        <v>51</v>
      </c>
      <c r="G836" s="67"/>
      <c r="H836" s="67"/>
      <c r="I836" s="67"/>
      <c r="J836" s="67"/>
      <c r="K836" s="67"/>
      <c r="L836" s="67"/>
      <c r="M836" s="67"/>
      <c r="N836" s="67"/>
      <c r="O836" s="66" t="s">
        <v>47</v>
      </c>
      <c r="T836" s="64">
        <v>0</v>
      </c>
      <c r="AC836" s="64">
        <v>1</v>
      </c>
    </row>
    <row r="837" spans="1:29" ht="30" customHeight="1">
      <c r="A837" s="66" t="s">
        <v>3144</v>
      </c>
      <c r="B837" s="66" t="s">
        <v>4214</v>
      </c>
      <c r="C837" s="66" t="s">
        <v>4215</v>
      </c>
      <c r="D837" s="66" t="s">
        <v>4213</v>
      </c>
      <c r="E837" s="66" t="s">
        <v>83</v>
      </c>
      <c r="F837" s="72">
        <v>7</v>
      </c>
      <c r="G837" s="67"/>
      <c r="H837" s="67"/>
      <c r="I837" s="67"/>
      <c r="J837" s="67"/>
      <c r="K837" s="67"/>
      <c r="L837" s="67"/>
      <c r="M837" s="67"/>
      <c r="N837" s="67"/>
      <c r="O837" s="66" t="s">
        <v>47</v>
      </c>
      <c r="T837" s="64">
        <v>0</v>
      </c>
      <c r="AC837" s="64">
        <v>1</v>
      </c>
    </row>
    <row r="838" spans="1:29" ht="30" customHeight="1">
      <c r="A838" s="66" t="s">
        <v>3144</v>
      </c>
      <c r="B838" s="66" t="s">
        <v>4216</v>
      </c>
      <c r="C838" s="66" t="s">
        <v>4217</v>
      </c>
      <c r="D838" s="66" t="s">
        <v>3654</v>
      </c>
      <c r="E838" s="66" t="s">
        <v>53</v>
      </c>
      <c r="F838" s="72">
        <v>1440</v>
      </c>
      <c r="G838" s="67"/>
      <c r="H838" s="67"/>
      <c r="I838" s="67"/>
      <c r="J838" s="67"/>
      <c r="K838" s="67"/>
      <c r="L838" s="67"/>
      <c r="M838" s="67"/>
      <c r="N838" s="67"/>
      <c r="O838" s="66" t="s">
        <v>47</v>
      </c>
      <c r="T838" s="64">
        <v>0</v>
      </c>
      <c r="AC838" s="64">
        <v>1</v>
      </c>
    </row>
    <row r="839" spans="1:29" ht="30" customHeight="1">
      <c r="A839" s="66" t="s">
        <v>3144</v>
      </c>
      <c r="B839" s="66" t="s">
        <v>4218</v>
      </c>
      <c r="C839" s="66" t="s">
        <v>4217</v>
      </c>
      <c r="D839" s="66" t="s">
        <v>3390</v>
      </c>
      <c r="E839" s="66" t="s">
        <v>53</v>
      </c>
      <c r="F839" s="72">
        <v>140</v>
      </c>
      <c r="G839" s="67"/>
      <c r="H839" s="67"/>
      <c r="I839" s="67"/>
      <c r="J839" s="67"/>
      <c r="K839" s="67"/>
      <c r="L839" s="67"/>
      <c r="M839" s="67"/>
      <c r="N839" s="67"/>
      <c r="O839" s="66" t="s">
        <v>47</v>
      </c>
      <c r="T839" s="64">
        <v>0</v>
      </c>
      <c r="AC839" s="64">
        <v>1</v>
      </c>
    </row>
    <row r="840" spans="1:29" ht="30" customHeight="1">
      <c r="A840" s="66" t="s">
        <v>3144</v>
      </c>
      <c r="B840" s="66" t="s">
        <v>4219</v>
      </c>
      <c r="C840" s="66" t="s">
        <v>4217</v>
      </c>
      <c r="D840" s="66" t="s">
        <v>3658</v>
      </c>
      <c r="E840" s="66" t="s">
        <v>53</v>
      </c>
      <c r="F840" s="72">
        <v>492</v>
      </c>
      <c r="G840" s="67"/>
      <c r="H840" s="67"/>
      <c r="I840" s="67"/>
      <c r="J840" s="67"/>
      <c r="K840" s="67"/>
      <c r="L840" s="67"/>
      <c r="M840" s="67"/>
      <c r="N840" s="67"/>
      <c r="O840" s="66" t="s">
        <v>47</v>
      </c>
      <c r="T840" s="64">
        <v>0</v>
      </c>
      <c r="AC840" s="64">
        <v>1</v>
      </c>
    </row>
    <row r="841" spans="1:29" ht="30" customHeight="1">
      <c r="A841" s="66" t="s">
        <v>3144</v>
      </c>
      <c r="B841" s="66" t="s">
        <v>4220</v>
      </c>
      <c r="C841" s="66" t="s">
        <v>4217</v>
      </c>
      <c r="D841" s="66" t="s">
        <v>3660</v>
      </c>
      <c r="E841" s="66" t="s">
        <v>53</v>
      </c>
      <c r="F841" s="72">
        <v>112</v>
      </c>
      <c r="G841" s="67"/>
      <c r="H841" s="67"/>
      <c r="I841" s="67"/>
      <c r="J841" s="67"/>
      <c r="K841" s="67"/>
      <c r="L841" s="67"/>
      <c r="M841" s="67"/>
      <c r="N841" s="67"/>
      <c r="O841" s="66" t="s">
        <v>47</v>
      </c>
      <c r="T841" s="64">
        <v>0</v>
      </c>
      <c r="AC841" s="64">
        <v>1</v>
      </c>
    </row>
    <row r="842" spans="1:29" ht="30" customHeight="1">
      <c r="A842" s="66" t="s">
        <v>3144</v>
      </c>
      <c r="B842" s="66" t="s">
        <v>4221</v>
      </c>
      <c r="C842" s="66" t="s">
        <v>4222</v>
      </c>
      <c r="D842" s="66" t="s">
        <v>4223</v>
      </c>
      <c r="E842" s="66" t="s">
        <v>53</v>
      </c>
      <c r="F842" s="72">
        <v>1440</v>
      </c>
      <c r="G842" s="67"/>
      <c r="H842" s="67"/>
      <c r="I842" s="67"/>
      <c r="J842" s="67"/>
      <c r="K842" s="67"/>
      <c r="L842" s="67"/>
      <c r="M842" s="67"/>
      <c r="N842" s="67"/>
      <c r="O842" s="66" t="s">
        <v>47</v>
      </c>
      <c r="T842" s="64">
        <v>0</v>
      </c>
      <c r="AC842" s="64">
        <v>1</v>
      </c>
    </row>
    <row r="843" spans="1:29" ht="30" customHeight="1">
      <c r="A843" s="66" t="s">
        <v>3144</v>
      </c>
      <c r="B843" s="66" t="s">
        <v>4224</v>
      </c>
      <c r="C843" s="66" t="s">
        <v>4222</v>
      </c>
      <c r="D843" s="66" t="s">
        <v>4225</v>
      </c>
      <c r="E843" s="66" t="s">
        <v>53</v>
      </c>
      <c r="F843" s="72">
        <v>140</v>
      </c>
      <c r="G843" s="67"/>
      <c r="H843" s="67"/>
      <c r="I843" s="67"/>
      <c r="J843" s="67"/>
      <c r="K843" s="67"/>
      <c r="L843" s="67"/>
      <c r="M843" s="67"/>
      <c r="N843" s="67"/>
      <c r="O843" s="66" t="s">
        <v>47</v>
      </c>
      <c r="T843" s="64">
        <v>0</v>
      </c>
      <c r="AC843" s="64">
        <v>1</v>
      </c>
    </row>
    <row r="844" spans="1:29" ht="30" customHeight="1">
      <c r="A844" s="66" t="s">
        <v>3144</v>
      </c>
      <c r="B844" s="66" t="s">
        <v>4226</v>
      </c>
      <c r="C844" s="66" t="s">
        <v>4222</v>
      </c>
      <c r="D844" s="66" t="s">
        <v>4227</v>
      </c>
      <c r="E844" s="66" t="s">
        <v>53</v>
      </c>
      <c r="F844" s="72">
        <v>492</v>
      </c>
      <c r="G844" s="67"/>
      <c r="H844" s="67"/>
      <c r="I844" s="67"/>
      <c r="J844" s="67"/>
      <c r="K844" s="67"/>
      <c r="L844" s="67"/>
      <c r="M844" s="67"/>
      <c r="N844" s="67"/>
      <c r="O844" s="66" t="s">
        <v>47</v>
      </c>
      <c r="T844" s="64">
        <v>0</v>
      </c>
      <c r="AC844" s="64">
        <v>1</v>
      </c>
    </row>
    <row r="845" spans="1:29" ht="30" customHeight="1">
      <c r="A845" s="66" t="s">
        <v>3144</v>
      </c>
      <c r="B845" s="66" t="s">
        <v>4228</v>
      </c>
      <c r="C845" s="66" t="s">
        <v>4222</v>
      </c>
      <c r="D845" s="66" t="s">
        <v>4229</v>
      </c>
      <c r="E845" s="66" t="s">
        <v>53</v>
      </c>
      <c r="F845" s="72">
        <v>112</v>
      </c>
      <c r="G845" s="67"/>
      <c r="H845" s="67"/>
      <c r="I845" s="67"/>
      <c r="J845" s="67"/>
      <c r="K845" s="67"/>
      <c r="L845" s="67"/>
      <c r="M845" s="67"/>
      <c r="N845" s="67"/>
      <c r="O845" s="66" t="s">
        <v>47</v>
      </c>
      <c r="T845" s="64">
        <v>0</v>
      </c>
      <c r="AC845" s="64">
        <v>1</v>
      </c>
    </row>
    <row r="846" spans="1:29" ht="30" customHeight="1">
      <c r="A846" s="66" t="s">
        <v>3144</v>
      </c>
      <c r="B846" s="66" t="s">
        <v>4230</v>
      </c>
      <c r="C846" s="66" t="s">
        <v>4231</v>
      </c>
      <c r="D846" s="66" t="s">
        <v>3654</v>
      </c>
      <c r="E846" s="66" t="s">
        <v>59</v>
      </c>
      <c r="F846" s="72">
        <v>288</v>
      </c>
      <c r="G846" s="67"/>
      <c r="H846" s="67"/>
      <c r="I846" s="67"/>
      <c r="J846" s="67"/>
      <c r="K846" s="67"/>
      <c r="L846" s="67"/>
      <c r="M846" s="67"/>
      <c r="N846" s="67"/>
      <c r="O846" s="66" t="s">
        <v>47</v>
      </c>
      <c r="T846" s="64">
        <v>0</v>
      </c>
      <c r="AC846" s="64">
        <v>1</v>
      </c>
    </row>
    <row r="847" spans="1:29" ht="30" customHeight="1">
      <c r="A847" s="66" t="s">
        <v>3144</v>
      </c>
      <c r="B847" s="66" t="s">
        <v>4232</v>
      </c>
      <c r="C847" s="66" t="s">
        <v>4231</v>
      </c>
      <c r="D847" s="66" t="s">
        <v>3390</v>
      </c>
      <c r="E847" s="66" t="s">
        <v>59</v>
      </c>
      <c r="F847" s="72">
        <v>28</v>
      </c>
      <c r="G847" s="67"/>
      <c r="H847" s="67"/>
      <c r="I847" s="67"/>
      <c r="J847" s="67"/>
      <c r="K847" s="67"/>
      <c r="L847" s="67"/>
      <c r="M847" s="67"/>
      <c r="N847" s="67"/>
      <c r="O847" s="66" t="s">
        <v>47</v>
      </c>
      <c r="T847" s="64">
        <v>0</v>
      </c>
      <c r="AC847" s="64">
        <v>1</v>
      </c>
    </row>
    <row r="848" spans="1:29" ht="30" customHeight="1">
      <c r="A848" s="66" t="s">
        <v>3144</v>
      </c>
      <c r="B848" s="66" t="s">
        <v>4233</v>
      </c>
      <c r="C848" s="66" t="s">
        <v>4231</v>
      </c>
      <c r="D848" s="66" t="s">
        <v>3658</v>
      </c>
      <c r="E848" s="66" t="s">
        <v>59</v>
      </c>
      <c r="F848" s="72">
        <v>99</v>
      </c>
      <c r="G848" s="67"/>
      <c r="H848" s="67"/>
      <c r="I848" s="67"/>
      <c r="J848" s="67"/>
      <c r="K848" s="67"/>
      <c r="L848" s="67"/>
      <c r="M848" s="67"/>
      <c r="N848" s="67"/>
      <c r="O848" s="66" t="s">
        <v>47</v>
      </c>
      <c r="T848" s="64">
        <v>0</v>
      </c>
      <c r="AC848" s="64">
        <v>1</v>
      </c>
    </row>
    <row r="849" spans="1:29" ht="30" customHeight="1">
      <c r="A849" s="66" t="s">
        <v>3144</v>
      </c>
      <c r="B849" s="66" t="s">
        <v>4234</v>
      </c>
      <c r="C849" s="66" t="s">
        <v>4231</v>
      </c>
      <c r="D849" s="66" t="s">
        <v>3660</v>
      </c>
      <c r="E849" s="66" t="s">
        <v>59</v>
      </c>
      <c r="F849" s="72">
        <v>23</v>
      </c>
      <c r="G849" s="67"/>
      <c r="H849" s="67"/>
      <c r="I849" s="67"/>
      <c r="J849" s="67"/>
      <c r="K849" s="67"/>
      <c r="L849" s="67"/>
      <c r="M849" s="67"/>
      <c r="N849" s="67"/>
      <c r="O849" s="66" t="s">
        <v>47</v>
      </c>
      <c r="T849" s="64">
        <v>0</v>
      </c>
      <c r="AC849" s="64">
        <v>1</v>
      </c>
    </row>
    <row r="850" spans="1:29" ht="30" customHeight="1">
      <c r="A850" s="66" t="s">
        <v>3144</v>
      </c>
      <c r="B850" s="66" t="s">
        <v>4235</v>
      </c>
      <c r="C850" s="66" t="s">
        <v>4236</v>
      </c>
      <c r="D850" s="66" t="s">
        <v>3654</v>
      </c>
      <c r="E850" s="66" t="s">
        <v>59</v>
      </c>
      <c r="F850" s="72">
        <v>240</v>
      </c>
      <c r="G850" s="67"/>
      <c r="H850" s="67"/>
      <c r="I850" s="67"/>
      <c r="J850" s="67"/>
      <c r="K850" s="67"/>
      <c r="L850" s="67"/>
      <c r="M850" s="67"/>
      <c r="N850" s="67"/>
      <c r="O850" s="66" t="s">
        <v>47</v>
      </c>
      <c r="T850" s="64">
        <v>0</v>
      </c>
      <c r="AC850" s="64">
        <v>1</v>
      </c>
    </row>
    <row r="851" spans="1:29" ht="30" customHeight="1">
      <c r="A851" s="66" t="s">
        <v>3144</v>
      </c>
      <c r="B851" s="66" t="s">
        <v>4237</v>
      </c>
      <c r="C851" s="66" t="s">
        <v>4236</v>
      </c>
      <c r="D851" s="66" t="s">
        <v>3390</v>
      </c>
      <c r="E851" s="66" t="s">
        <v>59</v>
      </c>
      <c r="F851" s="72">
        <v>24</v>
      </c>
      <c r="G851" s="67"/>
      <c r="H851" s="67"/>
      <c r="I851" s="67"/>
      <c r="J851" s="67"/>
      <c r="K851" s="67"/>
      <c r="L851" s="67"/>
      <c r="M851" s="67"/>
      <c r="N851" s="67"/>
      <c r="O851" s="66" t="s">
        <v>47</v>
      </c>
      <c r="T851" s="64">
        <v>0</v>
      </c>
      <c r="AC851" s="64">
        <v>1</v>
      </c>
    </row>
    <row r="852" spans="1:29" ht="30" customHeight="1">
      <c r="A852" s="66" t="s">
        <v>3144</v>
      </c>
      <c r="B852" s="66" t="s">
        <v>4238</v>
      </c>
      <c r="C852" s="66" t="s">
        <v>4236</v>
      </c>
      <c r="D852" s="66" t="s">
        <v>3658</v>
      </c>
      <c r="E852" s="66" t="s">
        <v>59</v>
      </c>
      <c r="F852" s="72">
        <v>82</v>
      </c>
      <c r="G852" s="67"/>
      <c r="H852" s="67"/>
      <c r="I852" s="67"/>
      <c r="J852" s="67"/>
      <c r="K852" s="67"/>
      <c r="L852" s="67"/>
      <c r="M852" s="67"/>
      <c r="N852" s="67"/>
      <c r="O852" s="66" t="s">
        <v>47</v>
      </c>
      <c r="T852" s="64">
        <v>0</v>
      </c>
      <c r="AC852" s="64">
        <v>1</v>
      </c>
    </row>
    <row r="853" spans="1:29" ht="30" customHeight="1">
      <c r="A853" s="66" t="s">
        <v>3144</v>
      </c>
      <c r="B853" s="66" t="s">
        <v>4239</v>
      </c>
      <c r="C853" s="66" t="s">
        <v>4236</v>
      </c>
      <c r="D853" s="66" t="s">
        <v>3660</v>
      </c>
      <c r="E853" s="66" t="s">
        <v>59</v>
      </c>
      <c r="F853" s="72">
        <v>19</v>
      </c>
      <c r="G853" s="67"/>
      <c r="H853" s="67"/>
      <c r="I853" s="67"/>
      <c r="J853" s="67"/>
      <c r="K853" s="67"/>
      <c r="L853" s="67"/>
      <c r="M853" s="67"/>
      <c r="N853" s="67"/>
      <c r="O853" s="66" t="s">
        <v>47</v>
      </c>
      <c r="T853" s="64">
        <v>0</v>
      </c>
      <c r="AC853" s="64">
        <v>1</v>
      </c>
    </row>
    <row r="854" spans="1:29" ht="30" customHeight="1">
      <c r="A854" s="66" t="s">
        <v>3144</v>
      </c>
      <c r="B854" s="66" t="s">
        <v>4240</v>
      </c>
      <c r="C854" s="66" t="s">
        <v>4241</v>
      </c>
      <c r="D854" s="66" t="s">
        <v>4242</v>
      </c>
      <c r="E854" s="66" t="s">
        <v>59</v>
      </c>
      <c r="F854" s="72">
        <v>11</v>
      </c>
      <c r="G854" s="67"/>
      <c r="H854" s="67"/>
      <c r="I854" s="67"/>
      <c r="J854" s="67"/>
      <c r="K854" s="67"/>
      <c r="L854" s="67"/>
      <c r="M854" s="67"/>
      <c r="N854" s="67"/>
      <c r="O854" s="66" t="s">
        <v>47</v>
      </c>
      <c r="T854" s="64">
        <v>0</v>
      </c>
      <c r="AC854" s="64">
        <v>1</v>
      </c>
    </row>
    <row r="855" spans="1:29" ht="30" customHeight="1">
      <c r="A855" s="66" t="s">
        <v>3144</v>
      </c>
      <c r="B855" s="66" t="s">
        <v>4243</v>
      </c>
      <c r="C855" s="66" t="s">
        <v>4241</v>
      </c>
      <c r="D855" s="66" t="s">
        <v>4244</v>
      </c>
      <c r="E855" s="66" t="s">
        <v>59</v>
      </c>
      <c r="F855" s="72">
        <v>20</v>
      </c>
      <c r="G855" s="67"/>
      <c r="H855" s="67"/>
      <c r="I855" s="67"/>
      <c r="J855" s="67"/>
      <c r="K855" s="67"/>
      <c r="L855" s="67"/>
      <c r="M855" s="67"/>
      <c r="N855" s="67"/>
      <c r="O855" s="66" t="s">
        <v>47</v>
      </c>
      <c r="T855" s="64">
        <v>0</v>
      </c>
      <c r="AC855" s="64">
        <v>1</v>
      </c>
    </row>
    <row r="856" spans="1:29" ht="30" customHeight="1">
      <c r="A856" s="66" t="s">
        <v>3144</v>
      </c>
      <c r="B856" s="66" t="s">
        <v>4245</v>
      </c>
      <c r="C856" s="66" t="s">
        <v>4241</v>
      </c>
      <c r="D856" s="66" t="s">
        <v>4246</v>
      </c>
      <c r="E856" s="66" t="s">
        <v>59</v>
      </c>
      <c r="F856" s="72">
        <v>1</v>
      </c>
      <c r="G856" s="67"/>
      <c r="H856" s="67"/>
      <c r="I856" s="67"/>
      <c r="J856" s="67"/>
      <c r="K856" s="67"/>
      <c r="L856" s="67"/>
      <c r="M856" s="67"/>
      <c r="N856" s="67"/>
      <c r="O856" s="66" t="s">
        <v>47</v>
      </c>
      <c r="T856" s="64">
        <v>0</v>
      </c>
      <c r="AC856" s="64">
        <v>1</v>
      </c>
    </row>
    <row r="857" spans="1:29" ht="30" customHeight="1">
      <c r="A857" s="66" t="s">
        <v>3144</v>
      </c>
      <c r="B857" s="66" t="s">
        <v>4247</v>
      </c>
      <c r="C857" s="66" t="s">
        <v>4241</v>
      </c>
      <c r="D857" s="66" t="s">
        <v>4248</v>
      </c>
      <c r="E857" s="66" t="s">
        <v>59</v>
      </c>
      <c r="F857" s="72">
        <v>8</v>
      </c>
      <c r="G857" s="67"/>
      <c r="H857" s="67"/>
      <c r="I857" s="67"/>
      <c r="J857" s="67"/>
      <c r="K857" s="67"/>
      <c r="L857" s="67"/>
      <c r="M857" s="67"/>
      <c r="N857" s="67"/>
      <c r="O857" s="66" t="s">
        <v>47</v>
      </c>
      <c r="T857" s="64">
        <v>0</v>
      </c>
      <c r="AC857" s="64">
        <v>1</v>
      </c>
    </row>
    <row r="858" spans="1:29" ht="30" customHeight="1">
      <c r="A858" s="66" t="s">
        <v>3144</v>
      </c>
      <c r="B858" s="66" t="s">
        <v>4249</v>
      </c>
      <c r="C858" s="66" t="s">
        <v>4241</v>
      </c>
      <c r="D858" s="66" t="s">
        <v>4250</v>
      </c>
      <c r="E858" s="66" t="s">
        <v>59</v>
      </c>
      <c r="F858" s="72">
        <v>4</v>
      </c>
      <c r="G858" s="67"/>
      <c r="H858" s="67"/>
      <c r="I858" s="67"/>
      <c r="J858" s="67"/>
      <c r="K858" s="67"/>
      <c r="L858" s="67"/>
      <c r="M858" s="67"/>
      <c r="N858" s="67"/>
      <c r="O858" s="66" t="s">
        <v>47</v>
      </c>
      <c r="T858" s="64">
        <v>0</v>
      </c>
      <c r="AC858" s="64">
        <v>1</v>
      </c>
    </row>
    <row r="859" spans="1:29" ht="30" customHeight="1">
      <c r="A859" s="66" t="s">
        <v>3144</v>
      </c>
      <c r="B859" s="66" t="s">
        <v>4251</v>
      </c>
      <c r="C859" s="66" t="s">
        <v>4252</v>
      </c>
      <c r="D859" s="66" t="s">
        <v>4253</v>
      </c>
      <c r="E859" s="66" t="s">
        <v>63</v>
      </c>
      <c r="F859" s="72">
        <v>528</v>
      </c>
      <c r="G859" s="67"/>
      <c r="H859" s="67"/>
      <c r="I859" s="67"/>
      <c r="J859" s="67"/>
      <c r="K859" s="67"/>
      <c r="L859" s="67"/>
      <c r="M859" s="67"/>
      <c r="N859" s="67"/>
      <c r="O859" s="66" t="s">
        <v>47</v>
      </c>
      <c r="T859" s="64">
        <v>0</v>
      </c>
      <c r="AC859" s="64">
        <v>1</v>
      </c>
    </row>
    <row r="860" spans="1:29" ht="30" customHeight="1">
      <c r="A860" s="66" t="s">
        <v>3144</v>
      </c>
      <c r="B860" s="66" t="s">
        <v>4254</v>
      </c>
      <c r="C860" s="66" t="s">
        <v>4252</v>
      </c>
      <c r="D860" s="66" t="s">
        <v>4255</v>
      </c>
      <c r="E860" s="66" t="s">
        <v>63</v>
      </c>
      <c r="F860" s="72">
        <v>52</v>
      </c>
      <c r="G860" s="67"/>
      <c r="H860" s="67"/>
      <c r="I860" s="67"/>
      <c r="J860" s="67"/>
      <c r="K860" s="67"/>
      <c r="L860" s="67"/>
      <c r="M860" s="67"/>
      <c r="N860" s="67"/>
      <c r="O860" s="66" t="s">
        <v>47</v>
      </c>
      <c r="T860" s="64">
        <v>0</v>
      </c>
      <c r="AC860" s="64">
        <v>1</v>
      </c>
    </row>
    <row r="861" spans="1:29" ht="30" customHeight="1">
      <c r="A861" s="66" t="s">
        <v>3144</v>
      </c>
      <c r="B861" s="66" t="s">
        <v>4256</v>
      </c>
      <c r="C861" s="66" t="s">
        <v>4252</v>
      </c>
      <c r="D861" s="66" t="s">
        <v>4257</v>
      </c>
      <c r="E861" s="66" t="s">
        <v>63</v>
      </c>
      <c r="F861" s="72">
        <v>181</v>
      </c>
      <c r="G861" s="67"/>
      <c r="H861" s="67"/>
      <c r="I861" s="67"/>
      <c r="J861" s="67"/>
      <c r="K861" s="67"/>
      <c r="L861" s="67"/>
      <c r="M861" s="67"/>
      <c r="N861" s="67"/>
      <c r="O861" s="66" t="s">
        <v>47</v>
      </c>
      <c r="T861" s="64">
        <v>0</v>
      </c>
      <c r="AC861" s="64">
        <v>1</v>
      </c>
    </row>
    <row r="862" spans="1:29" ht="30" customHeight="1">
      <c r="A862" s="66" t="s">
        <v>3144</v>
      </c>
      <c r="B862" s="66" t="s">
        <v>4258</v>
      </c>
      <c r="C862" s="66" t="s">
        <v>4252</v>
      </c>
      <c r="D862" s="66" t="s">
        <v>4259</v>
      </c>
      <c r="E862" s="66" t="s">
        <v>63</v>
      </c>
      <c r="F862" s="72">
        <v>42</v>
      </c>
      <c r="G862" s="67"/>
      <c r="H862" s="67"/>
      <c r="I862" s="67"/>
      <c r="J862" s="67"/>
      <c r="K862" s="67"/>
      <c r="L862" s="67"/>
      <c r="M862" s="67"/>
      <c r="N862" s="67"/>
      <c r="O862" s="66" t="s">
        <v>47</v>
      </c>
      <c r="T862" s="64">
        <v>0</v>
      </c>
      <c r="AC862" s="64">
        <v>1</v>
      </c>
    </row>
    <row r="863" spans="1:29" ht="30" customHeight="1">
      <c r="A863" s="66" t="s">
        <v>3144</v>
      </c>
      <c r="B863" s="66" t="s">
        <v>4260</v>
      </c>
      <c r="C863" s="66" t="s">
        <v>4261</v>
      </c>
      <c r="D863" s="66" t="s">
        <v>4262</v>
      </c>
      <c r="E863" s="66" t="s">
        <v>1180</v>
      </c>
      <c r="F863" s="72">
        <v>2</v>
      </c>
      <c r="G863" s="67"/>
      <c r="H863" s="67"/>
      <c r="I863" s="67"/>
      <c r="J863" s="67"/>
      <c r="K863" s="67"/>
      <c r="L863" s="67"/>
      <c r="M863" s="67"/>
      <c r="N863" s="67"/>
      <c r="O863" s="66" t="s">
        <v>47</v>
      </c>
      <c r="T863" s="64">
        <v>0</v>
      </c>
      <c r="AC863" s="64">
        <v>1</v>
      </c>
    </row>
    <row r="864" spans="1:29" ht="30" customHeight="1">
      <c r="A864" s="66" t="s">
        <v>3144</v>
      </c>
      <c r="B864" s="66" t="s">
        <v>4263</v>
      </c>
      <c r="C864" s="66" t="s">
        <v>4264</v>
      </c>
      <c r="D864" s="66" t="s">
        <v>4265</v>
      </c>
      <c r="E864" s="66" t="s">
        <v>4266</v>
      </c>
      <c r="F864" s="72">
        <v>118</v>
      </c>
      <c r="G864" s="67"/>
      <c r="H864" s="67"/>
      <c r="I864" s="67"/>
      <c r="J864" s="67"/>
      <c r="K864" s="67"/>
      <c r="L864" s="67"/>
      <c r="M864" s="67"/>
      <c r="N864" s="67"/>
      <c r="O864" s="66" t="s">
        <v>47</v>
      </c>
      <c r="T864" s="64">
        <v>0</v>
      </c>
      <c r="AC864" s="64">
        <v>1</v>
      </c>
    </row>
    <row r="865" spans="1:29" ht="30" customHeight="1">
      <c r="A865" s="66" t="s">
        <v>3144</v>
      </c>
      <c r="B865" s="66" t="s">
        <v>4267</v>
      </c>
      <c r="C865" s="66" t="s">
        <v>4268</v>
      </c>
      <c r="D865" s="66" t="s">
        <v>47</v>
      </c>
      <c r="E865" s="66" t="s">
        <v>1180</v>
      </c>
      <c r="F865" s="72">
        <v>8</v>
      </c>
      <c r="G865" s="67"/>
      <c r="H865" s="67"/>
      <c r="I865" s="67"/>
      <c r="J865" s="67"/>
      <c r="K865" s="67"/>
      <c r="L865" s="67"/>
      <c r="M865" s="67"/>
      <c r="N865" s="67"/>
      <c r="O865" s="66" t="s">
        <v>47</v>
      </c>
      <c r="T865" s="64">
        <v>0</v>
      </c>
      <c r="AC865" s="64">
        <v>1</v>
      </c>
    </row>
    <row r="866" spans="1:29" ht="30" customHeight="1">
      <c r="A866" s="66" t="s">
        <v>3144</v>
      </c>
      <c r="B866" s="66" t="s">
        <v>4269</v>
      </c>
      <c r="C866" s="66" t="s">
        <v>4270</v>
      </c>
      <c r="D866" s="66" t="s">
        <v>3654</v>
      </c>
      <c r="E866" s="66" t="s">
        <v>53</v>
      </c>
      <c r="F866" s="72">
        <v>1440</v>
      </c>
      <c r="G866" s="67"/>
      <c r="H866" s="67"/>
      <c r="I866" s="67"/>
      <c r="J866" s="67"/>
      <c r="K866" s="67"/>
      <c r="L866" s="67"/>
      <c r="M866" s="67"/>
      <c r="N866" s="67"/>
      <c r="O866" s="66" t="s">
        <v>47</v>
      </c>
      <c r="T866" s="64">
        <v>0</v>
      </c>
      <c r="AC866" s="64">
        <v>1</v>
      </c>
    </row>
    <row r="867" spans="1:29" ht="30" customHeight="1">
      <c r="A867" s="66" t="s">
        <v>3144</v>
      </c>
      <c r="B867" s="66" t="s">
        <v>4271</v>
      </c>
      <c r="C867" s="66" t="s">
        <v>4270</v>
      </c>
      <c r="D867" s="66" t="s">
        <v>3390</v>
      </c>
      <c r="E867" s="66" t="s">
        <v>53</v>
      </c>
      <c r="F867" s="72">
        <v>140</v>
      </c>
      <c r="G867" s="67"/>
      <c r="H867" s="67"/>
      <c r="I867" s="67"/>
      <c r="J867" s="67"/>
      <c r="K867" s="67"/>
      <c r="L867" s="67"/>
      <c r="M867" s="67"/>
      <c r="N867" s="67"/>
      <c r="O867" s="66" t="s">
        <v>47</v>
      </c>
      <c r="T867" s="64">
        <v>0</v>
      </c>
      <c r="AC867" s="64">
        <v>1</v>
      </c>
    </row>
    <row r="868" spans="1:29" ht="30" customHeight="1">
      <c r="A868" s="66" t="s">
        <v>3144</v>
      </c>
      <c r="B868" s="66" t="s">
        <v>4272</v>
      </c>
      <c r="C868" s="66" t="s">
        <v>4270</v>
      </c>
      <c r="D868" s="66" t="s">
        <v>3658</v>
      </c>
      <c r="E868" s="66" t="s">
        <v>53</v>
      </c>
      <c r="F868" s="72">
        <v>492</v>
      </c>
      <c r="G868" s="67"/>
      <c r="H868" s="67"/>
      <c r="I868" s="67"/>
      <c r="J868" s="67"/>
      <c r="K868" s="67"/>
      <c r="L868" s="67"/>
      <c r="M868" s="67"/>
      <c r="N868" s="67"/>
      <c r="O868" s="66" t="s">
        <v>47</v>
      </c>
      <c r="T868" s="64">
        <v>0</v>
      </c>
      <c r="AC868" s="64">
        <v>1</v>
      </c>
    </row>
    <row r="869" spans="1:29" ht="30" customHeight="1">
      <c r="A869" s="66" t="s">
        <v>3144</v>
      </c>
      <c r="B869" s="66" t="s">
        <v>4273</v>
      </c>
      <c r="C869" s="66" t="s">
        <v>4270</v>
      </c>
      <c r="D869" s="66" t="s">
        <v>3660</v>
      </c>
      <c r="E869" s="66" t="s">
        <v>53</v>
      </c>
      <c r="F869" s="72">
        <v>112</v>
      </c>
      <c r="G869" s="67"/>
      <c r="H869" s="67"/>
      <c r="I869" s="67"/>
      <c r="J869" s="67"/>
      <c r="K869" s="67"/>
      <c r="L869" s="67"/>
      <c r="M869" s="67"/>
      <c r="N869" s="67"/>
      <c r="O869" s="66" t="s">
        <v>47</v>
      </c>
      <c r="T869" s="64">
        <v>0</v>
      </c>
      <c r="AC869" s="64">
        <v>1</v>
      </c>
    </row>
    <row r="870" spans="1:29" ht="30" customHeight="1">
      <c r="A870" s="66" t="s">
        <v>3144</v>
      </c>
      <c r="B870" s="66" t="s">
        <v>4274</v>
      </c>
      <c r="C870" s="66" t="s">
        <v>4275</v>
      </c>
      <c r="D870" s="66" t="s">
        <v>4276</v>
      </c>
      <c r="E870" s="66" t="s">
        <v>53</v>
      </c>
      <c r="F870" s="72">
        <v>1440</v>
      </c>
      <c r="G870" s="67"/>
      <c r="H870" s="67"/>
      <c r="I870" s="67"/>
      <c r="J870" s="67"/>
      <c r="K870" s="67"/>
      <c r="L870" s="67"/>
      <c r="M870" s="67"/>
      <c r="N870" s="67"/>
      <c r="O870" s="66" t="s">
        <v>47</v>
      </c>
      <c r="T870" s="64">
        <v>0</v>
      </c>
      <c r="AC870" s="64">
        <v>1</v>
      </c>
    </row>
    <row r="871" spans="1:29" ht="30" customHeight="1">
      <c r="A871" s="66" t="s">
        <v>3144</v>
      </c>
      <c r="B871" s="66" t="s">
        <v>4277</v>
      </c>
      <c r="C871" s="66" t="s">
        <v>4275</v>
      </c>
      <c r="D871" s="66" t="s">
        <v>4278</v>
      </c>
      <c r="E871" s="66" t="s">
        <v>53</v>
      </c>
      <c r="F871" s="72">
        <v>140</v>
      </c>
      <c r="G871" s="67"/>
      <c r="H871" s="67"/>
      <c r="I871" s="67"/>
      <c r="J871" s="67"/>
      <c r="K871" s="67"/>
      <c r="L871" s="67"/>
      <c r="M871" s="67"/>
      <c r="N871" s="67"/>
      <c r="O871" s="66" t="s">
        <v>47</v>
      </c>
      <c r="T871" s="64">
        <v>0</v>
      </c>
      <c r="AC871" s="64">
        <v>1</v>
      </c>
    </row>
    <row r="872" spans="1:29" ht="30" customHeight="1">
      <c r="A872" s="66" t="s">
        <v>3144</v>
      </c>
      <c r="B872" s="66" t="s">
        <v>4279</v>
      </c>
      <c r="C872" s="66" t="s">
        <v>4275</v>
      </c>
      <c r="D872" s="66" t="s">
        <v>4280</v>
      </c>
      <c r="E872" s="66" t="s">
        <v>53</v>
      </c>
      <c r="F872" s="72">
        <v>492</v>
      </c>
      <c r="G872" s="67"/>
      <c r="H872" s="67"/>
      <c r="I872" s="67"/>
      <c r="J872" s="67"/>
      <c r="K872" s="67"/>
      <c r="L872" s="67"/>
      <c r="M872" s="67"/>
      <c r="N872" s="67"/>
      <c r="O872" s="66" t="s">
        <v>47</v>
      </c>
      <c r="T872" s="64">
        <v>0</v>
      </c>
      <c r="AC872" s="64">
        <v>1</v>
      </c>
    </row>
    <row r="873" spans="1:29" ht="30" customHeight="1">
      <c r="A873" s="66" t="s">
        <v>3144</v>
      </c>
      <c r="B873" s="66" t="s">
        <v>4281</v>
      </c>
      <c r="C873" s="66" t="s">
        <v>4275</v>
      </c>
      <c r="D873" s="66" t="s">
        <v>4282</v>
      </c>
      <c r="E873" s="66" t="s">
        <v>53</v>
      </c>
      <c r="F873" s="72">
        <v>112</v>
      </c>
      <c r="G873" s="67"/>
      <c r="H873" s="67"/>
      <c r="I873" s="67"/>
      <c r="J873" s="67"/>
      <c r="K873" s="67"/>
      <c r="L873" s="67"/>
      <c r="M873" s="67"/>
      <c r="N873" s="67"/>
      <c r="O873" s="66" t="s">
        <v>47</v>
      </c>
      <c r="T873" s="64">
        <v>0</v>
      </c>
      <c r="AC873" s="64">
        <v>1</v>
      </c>
    </row>
    <row r="874" spans="1:29" ht="30" customHeight="1">
      <c r="A874" s="66" t="s">
        <v>3144</v>
      </c>
      <c r="B874" s="66" t="s">
        <v>4283</v>
      </c>
      <c r="C874" s="66" t="s">
        <v>4284</v>
      </c>
      <c r="D874" s="66" t="s">
        <v>2107</v>
      </c>
      <c r="E874" s="66" t="s">
        <v>53</v>
      </c>
      <c r="F874" s="72">
        <v>938</v>
      </c>
      <c r="G874" s="67"/>
      <c r="H874" s="67"/>
      <c r="I874" s="67"/>
      <c r="J874" s="67"/>
      <c r="K874" s="67"/>
      <c r="L874" s="67"/>
      <c r="M874" s="67"/>
      <c r="N874" s="67"/>
      <c r="O874" s="66" t="s">
        <v>47</v>
      </c>
      <c r="T874" s="64">
        <v>0</v>
      </c>
      <c r="AC874" s="64">
        <v>1</v>
      </c>
    </row>
    <row r="875" spans="1:29" ht="30" customHeight="1">
      <c r="A875" s="66" t="s">
        <v>3144</v>
      </c>
      <c r="B875" s="66" t="s">
        <v>4285</v>
      </c>
      <c r="C875" s="66" t="s">
        <v>4286</v>
      </c>
      <c r="D875" s="66" t="s">
        <v>4287</v>
      </c>
      <c r="E875" s="66" t="s">
        <v>53</v>
      </c>
      <c r="F875" s="72">
        <v>938</v>
      </c>
      <c r="G875" s="67"/>
      <c r="H875" s="67"/>
      <c r="I875" s="67"/>
      <c r="J875" s="67"/>
      <c r="K875" s="67"/>
      <c r="L875" s="67"/>
      <c r="M875" s="67"/>
      <c r="N875" s="67"/>
      <c r="O875" s="66" t="s">
        <v>47</v>
      </c>
      <c r="T875" s="64">
        <v>0</v>
      </c>
      <c r="AC875" s="64">
        <v>1</v>
      </c>
    </row>
    <row r="876" spans="1:29" ht="30" customHeight="1">
      <c r="A876" s="66" t="s">
        <v>3144</v>
      </c>
      <c r="B876" s="66" t="s">
        <v>4288</v>
      </c>
      <c r="C876" s="66" t="s">
        <v>3784</v>
      </c>
      <c r="D876" s="66" t="s">
        <v>4289</v>
      </c>
      <c r="E876" s="66" t="s">
        <v>146</v>
      </c>
      <c r="F876" s="72">
        <v>313</v>
      </c>
      <c r="G876" s="67"/>
      <c r="H876" s="67"/>
      <c r="I876" s="67"/>
      <c r="J876" s="67"/>
      <c r="K876" s="67"/>
      <c r="L876" s="67"/>
      <c r="M876" s="67"/>
      <c r="N876" s="67"/>
      <c r="O876" s="66" t="s">
        <v>47</v>
      </c>
      <c r="T876" s="64">
        <v>0</v>
      </c>
      <c r="AC876" s="64">
        <v>1</v>
      </c>
    </row>
    <row r="877" spans="1:29" ht="30" customHeight="1">
      <c r="A877" s="66" t="s">
        <v>3144</v>
      </c>
      <c r="B877" s="66" t="s">
        <v>4290</v>
      </c>
      <c r="C877" s="66" t="s">
        <v>4291</v>
      </c>
      <c r="D877" s="66" t="s">
        <v>4292</v>
      </c>
      <c r="E877" s="66" t="s">
        <v>53</v>
      </c>
      <c r="F877" s="72">
        <v>938</v>
      </c>
      <c r="G877" s="67"/>
      <c r="H877" s="67"/>
      <c r="I877" s="67"/>
      <c r="J877" s="67"/>
      <c r="K877" s="67"/>
      <c r="L877" s="67"/>
      <c r="M877" s="67"/>
      <c r="N877" s="67"/>
      <c r="O877" s="66" t="s">
        <v>47</v>
      </c>
      <c r="T877" s="64">
        <v>0</v>
      </c>
      <c r="AC877" s="64">
        <v>1</v>
      </c>
    </row>
    <row r="878" spans="1:29" ht="30" customHeight="1">
      <c r="A878" s="66" t="s">
        <v>3144</v>
      </c>
      <c r="B878" s="66" t="s">
        <v>4293</v>
      </c>
      <c r="C878" s="66" t="s">
        <v>4294</v>
      </c>
      <c r="D878" s="66" t="s">
        <v>4282</v>
      </c>
      <c r="E878" s="66" t="s">
        <v>53</v>
      </c>
      <c r="F878" s="72">
        <v>938</v>
      </c>
      <c r="G878" s="67"/>
      <c r="H878" s="67"/>
      <c r="I878" s="67"/>
      <c r="J878" s="67"/>
      <c r="K878" s="67"/>
      <c r="L878" s="67"/>
      <c r="M878" s="67"/>
      <c r="N878" s="67"/>
      <c r="O878" s="66" t="s">
        <v>47</v>
      </c>
      <c r="T878" s="64">
        <v>0</v>
      </c>
      <c r="AC878" s="64">
        <v>1</v>
      </c>
    </row>
    <row r="879" spans="1:29" ht="30" customHeight="1">
      <c r="A879" s="66" t="s">
        <v>3144</v>
      </c>
      <c r="B879" s="66" t="s">
        <v>4295</v>
      </c>
      <c r="C879" s="66" t="s">
        <v>4296</v>
      </c>
      <c r="D879" s="66" t="s">
        <v>4297</v>
      </c>
      <c r="E879" s="66" t="s">
        <v>59</v>
      </c>
      <c r="F879" s="72">
        <v>1765</v>
      </c>
      <c r="G879" s="67"/>
      <c r="H879" s="67"/>
      <c r="I879" s="67"/>
      <c r="J879" s="67"/>
      <c r="K879" s="67"/>
      <c r="L879" s="67"/>
      <c r="M879" s="67"/>
      <c r="N879" s="67"/>
      <c r="O879" s="66" t="s">
        <v>47</v>
      </c>
      <c r="T879" s="64">
        <v>0</v>
      </c>
      <c r="AC879" s="64">
        <v>1</v>
      </c>
    </row>
    <row r="880" spans="1:29" ht="30" customHeight="1">
      <c r="A880" s="66" t="s">
        <v>3144</v>
      </c>
      <c r="B880" s="66" t="s">
        <v>4298</v>
      </c>
      <c r="C880" s="66" t="s">
        <v>4299</v>
      </c>
      <c r="D880" s="66" t="s">
        <v>4300</v>
      </c>
      <c r="E880" s="66" t="s">
        <v>59</v>
      </c>
      <c r="F880" s="72">
        <v>1561</v>
      </c>
      <c r="G880" s="67"/>
      <c r="H880" s="67"/>
      <c r="I880" s="67"/>
      <c r="J880" s="67"/>
      <c r="K880" s="67"/>
      <c r="L880" s="67"/>
      <c r="M880" s="67"/>
      <c r="N880" s="67"/>
      <c r="O880" s="66" t="s">
        <v>47</v>
      </c>
      <c r="T880" s="64">
        <v>0</v>
      </c>
      <c r="AC880" s="64">
        <v>1</v>
      </c>
    </row>
    <row r="881" spans="1:29" ht="30" customHeight="1">
      <c r="A881" s="66" t="s">
        <v>3144</v>
      </c>
      <c r="B881" s="66" t="s">
        <v>4301</v>
      </c>
      <c r="C881" s="66" t="s">
        <v>4302</v>
      </c>
      <c r="D881" s="66" t="s">
        <v>4303</v>
      </c>
      <c r="E881" s="66" t="s">
        <v>53</v>
      </c>
      <c r="F881" s="72">
        <v>212</v>
      </c>
      <c r="G881" s="67"/>
      <c r="H881" s="67"/>
      <c r="I881" s="67"/>
      <c r="J881" s="67"/>
      <c r="K881" s="67"/>
      <c r="L881" s="67"/>
      <c r="M881" s="67"/>
      <c r="N881" s="67"/>
      <c r="O881" s="66" t="s">
        <v>47</v>
      </c>
      <c r="T881" s="64">
        <v>0</v>
      </c>
      <c r="AC881" s="64">
        <v>1</v>
      </c>
    </row>
    <row r="882" spans="1:29" ht="30" customHeight="1">
      <c r="A882" s="66" t="s">
        <v>3144</v>
      </c>
      <c r="B882" s="66" t="s">
        <v>4304</v>
      </c>
      <c r="C882" s="66" t="s">
        <v>4305</v>
      </c>
      <c r="D882" s="66" t="s">
        <v>3958</v>
      </c>
      <c r="E882" s="66" t="s">
        <v>63</v>
      </c>
      <c r="F882" s="72">
        <v>18</v>
      </c>
      <c r="G882" s="67"/>
      <c r="H882" s="67"/>
      <c r="I882" s="67"/>
      <c r="J882" s="67"/>
      <c r="K882" s="67"/>
      <c r="L882" s="67"/>
      <c r="M882" s="67"/>
      <c r="N882" s="67"/>
      <c r="O882" s="66" t="s">
        <v>47</v>
      </c>
      <c r="T882" s="64">
        <v>0</v>
      </c>
      <c r="AC882" s="64">
        <v>1</v>
      </c>
    </row>
    <row r="883" spans="1:29" ht="30" customHeight="1">
      <c r="A883" s="66" t="s">
        <v>3144</v>
      </c>
      <c r="B883" s="66" t="s">
        <v>4306</v>
      </c>
      <c r="C883" s="66" t="s">
        <v>4307</v>
      </c>
      <c r="D883" s="66" t="s">
        <v>4308</v>
      </c>
      <c r="E883" s="66" t="s">
        <v>59</v>
      </c>
      <c r="F883" s="72">
        <v>18</v>
      </c>
      <c r="G883" s="67"/>
      <c r="H883" s="67"/>
      <c r="I883" s="67"/>
      <c r="J883" s="67"/>
      <c r="K883" s="67"/>
      <c r="L883" s="67"/>
      <c r="M883" s="67"/>
      <c r="N883" s="67"/>
      <c r="O883" s="66" t="s">
        <v>47</v>
      </c>
      <c r="T883" s="64">
        <v>0</v>
      </c>
      <c r="AC883" s="64">
        <v>1</v>
      </c>
    </row>
    <row r="884" spans="1:29" ht="30" customHeight="1">
      <c r="A884" s="66" t="s">
        <v>3144</v>
      </c>
      <c r="B884" s="66" t="s">
        <v>4309</v>
      </c>
      <c r="C884" s="66" t="s">
        <v>4310</v>
      </c>
      <c r="D884" s="66" t="s">
        <v>4311</v>
      </c>
      <c r="E884" s="66" t="s">
        <v>146</v>
      </c>
      <c r="F884" s="72">
        <v>18</v>
      </c>
      <c r="G884" s="67"/>
      <c r="H884" s="67"/>
      <c r="I884" s="67"/>
      <c r="J884" s="67"/>
      <c r="K884" s="67"/>
      <c r="L884" s="67"/>
      <c r="M884" s="67"/>
      <c r="N884" s="67"/>
      <c r="O884" s="66" t="s">
        <v>47</v>
      </c>
      <c r="T884" s="64">
        <v>0</v>
      </c>
      <c r="AC884" s="64">
        <v>1</v>
      </c>
    </row>
    <row r="885" spans="1:29" ht="30" customHeight="1">
      <c r="A885" s="66" t="s">
        <v>3144</v>
      </c>
      <c r="B885" s="66" t="s">
        <v>4312</v>
      </c>
      <c r="C885" s="66" t="s">
        <v>4313</v>
      </c>
      <c r="D885" s="66" t="s">
        <v>4314</v>
      </c>
      <c r="E885" s="66" t="s">
        <v>211</v>
      </c>
      <c r="F885" s="72">
        <v>6</v>
      </c>
      <c r="G885" s="67"/>
      <c r="H885" s="67"/>
      <c r="I885" s="67"/>
      <c r="J885" s="67"/>
      <c r="K885" s="67"/>
      <c r="L885" s="67"/>
      <c r="M885" s="67"/>
      <c r="N885" s="67"/>
      <c r="O885" s="66" t="s">
        <v>47</v>
      </c>
      <c r="T885" s="64">
        <v>0</v>
      </c>
      <c r="AC885" s="64">
        <v>1</v>
      </c>
    </row>
    <row r="886" spans="1:29" ht="30" customHeight="1">
      <c r="A886" s="66" t="s">
        <v>3144</v>
      </c>
      <c r="B886" s="66" t="s">
        <v>4315</v>
      </c>
      <c r="C886" s="66" t="s">
        <v>4316</v>
      </c>
      <c r="D886" s="66" t="s">
        <v>4317</v>
      </c>
      <c r="E886" s="66" t="s">
        <v>53</v>
      </c>
      <c r="F886" s="72">
        <v>2652</v>
      </c>
      <c r="G886" s="67"/>
      <c r="H886" s="67"/>
      <c r="I886" s="67"/>
      <c r="J886" s="67"/>
      <c r="K886" s="67"/>
      <c r="L886" s="67"/>
      <c r="M886" s="67"/>
      <c r="N886" s="67"/>
      <c r="O886" s="66" t="s">
        <v>47</v>
      </c>
      <c r="T886" s="64">
        <v>0</v>
      </c>
      <c r="AC886" s="64">
        <v>1</v>
      </c>
    </row>
    <row r="887" spans="1:29" ht="30" customHeight="1">
      <c r="A887" s="66" t="s">
        <v>3144</v>
      </c>
      <c r="B887" s="66" t="s">
        <v>4318</v>
      </c>
      <c r="C887" s="66" t="s">
        <v>4319</v>
      </c>
      <c r="D887" s="66" t="s">
        <v>4320</v>
      </c>
      <c r="E887" s="66" t="s">
        <v>53</v>
      </c>
      <c r="F887" s="72">
        <v>2652</v>
      </c>
      <c r="G887" s="67"/>
      <c r="H887" s="67"/>
      <c r="I887" s="67"/>
      <c r="J887" s="67"/>
      <c r="K887" s="67"/>
      <c r="L887" s="67"/>
      <c r="M887" s="67"/>
      <c r="N887" s="67"/>
      <c r="O887" s="66" t="s">
        <v>47</v>
      </c>
      <c r="T887" s="64">
        <v>0</v>
      </c>
      <c r="AC887" s="64">
        <v>1</v>
      </c>
    </row>
    <row r="888" spans="1:29" ht="30" customHeight="1">
      <c r="A888" s="66" t="s">
        <v>3144</v>
      </c>
      <c r="B888" s="66" t="s">
        <v>4321</v>
      </c>
      <c r="C888" s="66" t="s">
        <v>4322</v>
      </c>
      <c r="D888" s="66" t="s">
        <v>4323</v>
      </c>
      <c r="E888" s="66" t="s">
        <v>53</v>
      </c>
      <c r="F888" s="72">
        <v>2652</v>
      </c>
      <c r="G888" s="67"/>
      <c r="H888" s="67"/>
      <c r="I888" s="67"/>
      <c r="J888" s="67"/>
      <c r="K888" s="67"/>
      <c r="L888" s="67"/>
      <c r="M888" s="67"/>
      <c r="N888" s="67"/>
      <c r="O888" s="66" t="s">
        <v>47</v>
      </c>
      <c r="T888" s="64">
        <v>0</v>
      </c>
      <c r="AC888" s="64">
        <v>1</v>
      </c>
    </row>
    <row r="889" spans="1:29" ht="30" customHeight="1">
      <c r="A889" s="66" t="s">
        <v>3144</v>
      </c>
      <c r="B889" s="66" t="s">
        <v>4324</v>
      </c>
      <c r="C889" s="66" t="s">
        <v>4322</v>
      </c>
      <c r="D889" s="66" t="s">
        <v>4325</v>
      </c>
      <c r="E889" s="66" t="s">
        <v>53</v>
      </c>
      <c r="F889" s="72">
        <v>2652</v>
      </c>
      <c r="G889" s="67"/>
      <c r="H889" s="67"/>
      <c r="I889" s="67"/>
      <c r="J889" s="67"/>
      <c r="K889" s="67"/>
      <c r="L889" s="67"/>
      <c r="M889" s="67"/>
      <c r="N889" s="67"/>
      <c r="O889" s="66" t="s">
        <v>47</v>
      </c>
      <c r="T889" s="64">
        <v>0</v>
      </c>
      <c r="AC889" s="64">
        <v>1</v>
      </c>
    </row>
    <row r="890" spans="1:29" ht="30" customHeight="1">
      <c r="A890" s="66" t="s">
        <v>3144</v>
      </c>
      <c r="B890" s="66" t="s">
        <v>4326</v>
      </c>
      <c r="C890" s="66" t="s">
        <v>4327</v>
      </c>
      <c r="D890" s="66" t="s">
        <v>4328</v>
      </c>
      <c r="E890" s="66" t="s">
        <v>1073</v>
      </c>
      <c r="F890" s="72">
        <v>7</v>
      </c>
      <c r="G890" s="67"/>
      <c r="H890" s="67"/>
      <c r="I890" s="67"/>
      <c r="J890" s="67"/>
      <c r="K890" s="67"/>
      <c r="L890" s="67"/>
      <c r="M890" s="67"/>
      <c r="N890" s="67"/>
      <c r="O890" s="66" t="s">
        <v>47</v>
      </c>
      <c r="T890" s="64">
        <v>0</v>
      </c>
      <c r="AC890" s="64">
        <v>1</v>
      </c>
    </row>
    <row r="891" spans="1:29" ht="30" customHeight="1">
      <c r="A891" s="66" t="s">
        <v>3144</v>
      </c>
      <c r="B891" s="66" t="s">
        <v>4329</v>
      </c>
      <c r="C891" s="66" t="s">
        <v>4330</v>
      </c>
      <c r="D891" s="66" t="s">
        <v>4331</v>
      </c>
      <c r="E891" s="66" t="s">
        <v>59</v>
      </c>
      <c r="F891" s="72">
        <v>7</v>
      </c>
      <c r="G891" s="67"/>
      <c r="H891" s="67"/>
      <c r="I891" s="67"/>
      <c r="J891" s="67"/>
      <c r="K891" s="67"/>
      <c r="L891" s="67"/>
      <c r="M891" s="67"/>
      <c r="N891" s="67"/>
      <c r="O891" s="66" t="s">
        <v>47</v>
      </c>
      <c r="T891" s="64">
        <v>0</v>
      </c>
      <c r="AC891" s="64">
        <v>1</v>
      </c>
    </row>
    <row r="892" spans="1:29" ht="30" customHeight="1">
      <c r="A892" s="66" t="s">
        <v>3144</v>
      </c>
      <c r="B892" s="66" t="s">
        <v>4332</v>
      </c>
      <c r="C892" s="66" t="s">
        <v>4333</v>
      </c>
      <c r="D892" s="66" t="s">
        <v>4334</v>
      </c>
      <c r="E892" s="66" t="s">
        <v>4266</v>
      </c>
      <c r="F892" s="72">
        <v>4</v>
      </c>
      <c r="G892" s="67"/>
      <c r="H892" s="67"/>
      <c r="I892" s="67"/>
      <c r="J892" s="67"/>
      <c r="K892" s="67"/>
      <c r="L892" s="67"/>
      <c r="M892" s="67"/>
      <c r="N892" s="67"/>
      <c r="O892" s="66" t="s">
        <v>47</v>
      </c>
      <c r="T892" s="64">
        <v>0</v>
      </c>
      <c r="AC892" s="64">
        <v>1</v>
      </c>
    </row>
    <row r="893" spans="1:29" ht="30" customHeight="1">
      <c r="A893" s="66" t="s">
        <v>3144</v>
      </c>
      <c r="B893" s="66" t="s">
        <v>4335</v>
      </c>
      <c r="C893" s="66" t="s">
        <v>4336</v>
      </c>
      <c r="D893" s="66" t="s">
        <v>4337</v>
      </c>
      <c r="E893" s="66" t="s">
        <v>1910</v>
      </c>
      <c r="F893" s="72">
        <v>10</v>
      </c>
      <c r="G893" s="67"/>
      <c r="H893" s="67"/>
      <c r="I893" s="67"/>
      <c r="J893" s="67"/>
      <c r="K893" s="67"/>
      <c r="L893" s="67"/>
      <c r="M893" s="67"/>
      <c r="N893" s="67"/>
      <c r="O893" s="66" t="s">
        <v>47</v>
      </c>
      <c r="T893" s="64">
        <v>0</v>
      </c>
      <c r="AC893" s="64">
        <v>1</v>
      </c>
    </row>
    <row r="894" spans="1:29" ht="30" customHeight="1">
      <c r="A894" s="66" t="s">
        <v>3144</v>
      </c>
      <c r="B894" s="66" t="s">
        <v>4338</v>
      </c>
      <c r="C894" s="66" t="s">
        <v>4339</v>
      </c>
      <c r="D894" s="66" t="s">
        <v>4337</v>
      </c>
      <c r="E894" s="66" t="s">
        <v>1910</v>
      </c>
      <c r="F894" s="72">
        <v>10</v>
      </c>
      <c r="G894" s="67"/>
      <c r="H894" s="67"/>
      <c r="I894" s="67"/>
      <c r="J894" s="67"/>
      <c r="K894" s="67"/>
      <c r="L894" s="67"/>
      <c r="M894" s="67"/>
      <c r="N894" s="67"/>
      <c r="O894" s="66" t="s">
        <v>47</v>
      </c>
      <c r="T894" s="64">
        <v>0</v>
      </c>
      <c r="AC894" s="64">
        <v>1</v>
      </c>
    </row>
    <row r="895" spans="1:29" ht="30" customHeight="1">
      <c r="A895" s="66" t="s">
        <v>3144</v>
      </c>
      <c r="B895" s="66" t="s">
        <v>4340</v>
      </c>
      <c r="C895" s="66" t="s">
        <v>4341</v>
      </c>
      <c r="D895" s="66" t="s">
        <v>4342</v>
      </c>
      <c r="E895" s="66" t="s">
        <v>63</v>
      </c>
      <c r="F895" s="72">
        <v>46</v>
      </c>
      <c r="G895" s="67"/>
      <c r="H895" s="67"/>
      <c r="I895" s="67"/>
      <c r="J895" s="67"/>
      <c r="K895" s="67"/>
      <c r="L895" s="67"/>
      <c r="M895" s="67"/>
      <c r="N895" s="67"/>
      <c r="O895" s="66" t="s">
        <v>47</v>
      </c>
      <c r="T895" s="64">
        <v>0</v>
      </c>
      <c r="AC895" s="64">
        <v>1</v>
      </c>
    </row>
    <row r="896" spans="1:29" ht="30" customHeight="1">
      <c r="A896" s="66" t="s">
        <v>3144</v>
      </c>
      <c r="B896" s="66" t="s">
        <v>4343</v>
      </c>
      <c r="C896" s="66" t="s">
        <v>4341</v>
      </c>
      <c r="D896" s="66" t="s">
        <v>4344</v>
      </c>
      <c r="E896" s="66" t="s">
        <v>63</v>
      </c>
      <c r="F896" s="72">
        <v>6</v>
      </c>
      <c r="G896" s="67"/>
      <c r="H896" s="67"/>
      <c r="I896" s="67"/>
      <c r="J896" s="67"/>
      <c r="K896" s="67"/>
      <c r="L896" s="67"/>
      <c r="M896" s="67"/>
      <c r="N896" s="67"/>
      <c r="O896" s="66" t="s">
        <v>47</v>
      </c>
      <c r="T896" s="64">
        <v>0</v>
      </c>
      <c r="AC896" s="64">
        <v>1</v>
      </c>
    </row>
    <row r="897" spans="1:29" ht="30" customHeight="1">
      <c r="A897" s="66" t="s">
        <v>3144</v>
      </c>
      <c r="B897" s="66" t="s">
        <v>4345</v>
      </c>
      <c r="C897" s="66" t="s">
        <v>4346</v>
      </c>
      <c r="D897" s="66" t="s">
        <v>4347</v>
      </c>
      <c r="E897" s="66" t="s">
        <v>59</v>
      </c>
      <c r="F897" s="72">
        <v>1</v>
      </c>
      <c r="G897" s="67"/>
      <c r="H897" s="67"/>
      <c r="I897" s="67"/>
      <c r="J897" s="67"/>
      <c r="K897" s="67"/>
      <c r="L897" s="67"/>
      <c r="M897" s="67"/>
      <c r="N897" s="67"/>
      <c r="O897" s="66" t="s">
        <v>47</v>
      </c>
      <c r="T897" s="64">
        <v>0</v>
      </c>
      <c r="AC897" s="64">
        <v>1</v>
      </c>
    </row>
    <row r="898" spans="1:29" ht="30" customHeight="1">
      <c r="A898" s="66" t="s">
        <v>3144</v>
      </c>
      <c r="B898" s="66" t="s">
        <v>4348</v>
      </c>
      <c r="C898" s="66" t="s">
        <v>4349</v>
      </c>
      <c r="D898" s="66" t="s">
        <v>47</v>
      </c>
      <c r="E898" s="66" t="s">
        <v>59</v>
      </c>
      <c r="F898" s="72">
        <v>4</v>
      </c>
      <c r="G898" s="67"/>
      <c r="H898" s="67"/>
      <c r="I898" s="67"/>
      <c r="J898" s="67"/>
      <c r="K898" s="67"/>
      <c r="L898" s="67"/>
      <c r="M898" s="67"/>
      <c r="N898" s="67"/>
      <c r="O898" s="66" t="s">
        <v>47</v>
      </c>
      <c r="T898" s="64">
        <v>0</v>
      </c>
      <c r="AC898" s="64">
        <v>1</v>
      </c>
    </row>
    <row r="899" spans="1:29" ht="30" customHeight="1">
      <c r="A899" s="66" t="s">
        <v>3144</v>
      </c>
      <c r="B899" s="66" t="s">
        <v>4350</v>
      </c>
      <c r="C899" s="66" t="s">
        <v>4351</v>
      </c>
      <c r="D899" s="66" t="s">
        <v>47</v>
      </c>
      <c r="E899" s="66" t="s">
        <v>59</v>
      </c>
      <c r="F899" s="72">
        <v>2</v>
      </c>
      <c r="G899" s="67"/>
      <c r="H899" s="67"/>
      <c r="I899" s="67"/>
      <c r="J899" s="67"/>
      <c r="K899" s="67"/>
      <c r="L899" s="67"/>
      <c r="M899" s="67"/>
      <c r="N899" s="67"/>
      <c r="O899" s="66" t="s">
        <v>47</v>
      </c>
      <c r="T899" s="64">
        <v>0</v>
      </c>
      <c r="AC899" s="64">
        <v>1</v>
      </c>
    </row>
    <row r="900" spans="1:29" ht="30" customHeight="1">
      <c r="A900" s="66" t="s">
        <v>3144</v>
      </c>
      <c r="B900" s="66" t="s">
        <v>4352</v>
      </c>
      <c r="C900" s="66" t="s">
        <v>4353</v>
      </c>
      <c r="D900" s="66" t="s">
        <v>4354</v>
      </c>
      <c r="E900" s="66" t="s">
        <v>1254</v>
      </c>
      <c r="F900" s="72">
        <v>8</v>
      </c>
      <c r="G900" s="67"/>
      <c r="H900" s="67"/>
      <c r="I900" s="67"/>
      <c r="J900" s="67"/>
      <c r="K900" s="67"/>
      <c r="L900" s="67"/>
      <c r="M900" s="67"/>
      <c r="N900" s="67"/>
      <c r="O900" s="66" t="s">
        <v>47</v>
      </c>
      <c r="T900" s="64">
        <v>0</v>
      </c>
      <c r="AC900" s="64">
        <v>1</v>
      </c>
    </row>
    <row r="901" spans="1:29" ht="30" customHeight="1">
      <c r="A901" s="66" t="s">
        <v>3144</v>
      </c>
      <c r="B901" s="66" t="s">
        <v>4355</v>
      </c>
      <c r="C901" s="66" t="s">
        <v>4356</v>
      </c>
      <c r="D901" s="66" t="s">
        <v>4357</v>
      </c>
      <c r="E901" s="66" t="s">
        <v>1254</v>
      </c>
      <c r="F901" s="72">
        <v>4</v>
      </c>
      <c r="G901" s="67"/>
      <c r="H901" s="67"/>
      <c r="I901" s="67"/>
      <c r="J901" s="67"/>
      <c r="K901" s="67"/>
      <c r="L901" s="67"/>
      <c r="M901" s="67"/>
      <c r="N901" s="67"/>
      <c r="O901" s="66" t="s">
        <v>47</v>
      </c>
      <c r="T901" s="64">
        <v>0</v>
      </c>
      <c r="AC901" s="64">
        <v>1</v>
      </c>
    </row>
    <row r="902" spans="1:29" ht="30" customHeight="1">
      <c r="A902" s="66" t="s">
        <v>3144</v>
      </c>
      <c r="B902" s="66" t="s">
        <v>4358</v>
      </c>
      <c r="C902" s="137" t="s">
        <v>4359</v>
      </c>
      <c r="D902" s="137" t="s">
        <v>4360</v>
      </c>
      <c r="E902" s="137" t="s">
        <v>352</v>
      </c>
      <c r="F902" s="138">
        <v>1</v>
      </c>
      <c r="G902" s="139"/>
      <c r="H902" s="139"/>
      <c r="I902" s="139"/>
      <c r="J902" s="139"/>
      <c r="K902" s="139"/>
      <c r="L902" s="139"/>
      <c r="M902" s="139"/>
      <c r="N902" s="139"/>
      <c r="O902" s="137" t="s">
        <v>47</v>
      </c>
      <c r="T902" s="64">
        <v>0</v>
      </c>
      <c r="AC902" s="64">
        <v>1</v>
      </c>
    </row>
    <row r="903" spans="1:29" ht="30" customHeight="1">
      <c r="A903" s="66" t="s">
        <v>3144</v>
      </c>
      <c r="B903" s="66" t="s">
        <v>4361</v>
      </c>
      <c r="C903" s="137" t="s">
        <v>4362</v>
      </c>
      <c r="D903" s="137" t="s">
        <v>4363</v>
      </c>
      <c r="E903" s="137" t="s">
        <v>352</v>
      </c>
      <c r="F903" s="138">
        <v>1</v>
      </c>
      <c r="G903" s="139"/>
      <c r="H903" s="139"/>
      <c r="I903" s="139"/>
      <c r="J903" s="139"/>
      <c r="K903" s="139"/>
      <c r="L903" s="139"/>
      <c r="M903" s="139"/>
      <c r="N903" s="139"/>
      <c r="O903" s="137" t="s">
        <v>47</v>
      </c>
      <c r="T903" s="64">
        <v>0</v>
      </c>
      <c r="AC903" s="64">
        <v>1</v>
      </c>
    </row>
    <row r="904" spans="1:29" ht="30" customHeight="1">
      <c r="A904" s="66" t="s">
        <v>3144</v>
      </c>
      <c r="B904" s="66" t="s">
        <v>4364</v>
      </c>
      <c r="C904" s="137" t="s">
        <v>4365</v>
      </c>
      <c r="D904" s="137" t="s">
        <v>4366</v>
      </c>
      <c r="E904" s="137" t="s">
        <v>352</v>
      </c>
      <c r="F904" s="138">
        <v>1</v>
      </c>
      <c r="G904" s="139"/>
      <c r="H904" s="139"/>
      <c r="I904" s="139"/>
      <c r="J904" s="139"/>
      <c r="K904" s="139"/>
      <c r="L904" s="139"/>
      <c r="M904" s="139"/>
      <c r="N904" s="139"/>
      <c r="O904" s="137" t="s">
        <v>47</v>
      </c>
      <c r="T904" s="64">
        <v>0</v>
      </c>
      <c r="AC904" s="64">
        <v>1</v>
      </c>
    </row>
    <row r="905" spans="1:29" ht="30" customHeight="1">
      <c r="A905" s="66" t="s">
        <v>3144</v>
      </c>
      <c r="B905" s="66" t="s">
        <v>4367</v>
      </c>
      <c r="C905" s="137" t="s">
        <v>4368</v>
      </c>
      <c r="D905" s="137" t="s">
        <v>4369</v>
      </c>
      <c r="E905" s="137" t="s">
        <v>352</v>
      </c>
      <c r="F905" s="138">
        <v>1</v>
      </c>
      <c r="G905" s="139"/>
      <c r="H905" s="139"/>
      <c r="I905" s="139"/>
      <c r="J905" s="139"/>
      <c r="K905" s="139"/>
      <c r="L905" s="139"/>
      <c r="M905" s="139"/>
      <c r="N905" s="139"/>
      <c r="O905" s="137" t="s">
        <v>47</v>
      </c>
      <c r="T905" s="64">
        <v>0</v>
      </c>
      <c r="AC905" s="64">
        <v>1</v>
      </c>
    </row>
    <row r="906" spans="1:29" ht="30" customHeight="1">
      <c r="A906" s="66" t="s">
        <v>3144</v>
      </c>
      <c r="B906" s="66" t="s">
        <v>4370</v>
      </c>
      <c r="C906" s="137" t="s">
        <v>4371</v>
      </c>
      <c r="D906" s="137" t="s">
        <v>4372</v>
      </c>
      <c r="E906" s="137" t="s">
        <v>352</v>
      </c>
      <c r="F906" s="138">
        <v>1</v>
      </c>
      <c r="G906" s="139"/>
      <c r="H906" s="139"/>
      <c r="I906" s="139"/>
      <c r="J906" s="139"/>
      <c r="K906" s="139"/>
      <c r="L906" s="139"/>
      <c r="M906" s="139"/>
      <c r="N906" s="139"/>
      <c r="O906" s="137" t="s">
        <v>47</v>
      </c>
      <c r="T906" s="64">
        <v>0</v>
      </c>
      <c r="AC906" s="64">
        <v>1</v>
      </c>
    </row>
    <row r="907" spans="1:29" ht="30" customHeight="1">
      <c r="A907" s="66" t="s">
        <v>3144</v>
      </c>
      <c r="B907" s="66" t="s">
        <v>4373</v>
      </c>
      <c r="C907" s="137" t="s">
        <v>4374</v>
      </c>
      <c r="D907" s="137" t="s">
        <v>4375</v>
      </c>
      <c r="E907" s="137" t="s">
        <v>352</v>
      </c>
      <c r="F907" s="138">
        <v>1</v>
      </c>
      <c r="G907" s="139"/>
      <c r="H907" s="139"/>
      <c r="I907" s="139"/>
      <c r="J907" s="139"/>
      <c r="K907" s="139"/>
      <c r="L907" s="139"/>
      <c r="M907" s="139"/>
      <c r="N907" s="139"/>
      <c r="O907" s="137" t="s">
        <v>47</v>
      </c>
      <c r="T907" s="64">
        <v>0</v>
      </c>
      <c r="AC907" s="64">
        <v>1</v>
      </c>
    </row>
    <row r="908" spans="1:29" ht="30" customHeight="1">
      <c r="A908" s="66" t="s">
        <v>3144</v>
      </c>
      <c r="B908" s="66" t="s">
        <v>4376</v>
      </c>
      <c r="C908" s="137" t="s">
        <v>4377</v>
      </c>
      <c r="D908" s="137" t="s">
        <v>4378</v>
      </c>
      <c r="E908" s="137" t="s">
        <v>352</v>
      </c>
      <c r="F908" s="138">
        <v>1</v>
      </c>
      <c r="G908" s="139"/>
      <c r="H908" s="139"/>
      <c r="I908" s="139"/>
      <c r="J908" s="139"/>
      <c r="K908" s="139"/>
      <c r="L908" s="139"/>
      <c r="M908" s="139"/>
      <c r="N908" s="139"/>
      <c r="O908" s="137" t="s">
        <v>47</v>
      </c>
      <c r="T908" s="64">
        <v>0</v>
      </c>
      <c r="AC908" s="64">
        <v>1</v>
      </c>
    </row>
    <row r="909" spans="1:29" ht="30" customHeight="1">
      <c r="A909" s="66" t="s">
        <v>3144</v>
      </c>
      <c r="B909" s="66" t="s">
        <v>4379</v>
      </c>
      <c r="C909" s="137" t="s">
        <v>4380</v>
      </c>
      <c r="D909" s="137" t="s">
        <v>4381</v>
      </c>
      <c r="E909" s="137" t="s">
        <v>352</v>
      </c>
      <c r="F909" s="138">
        <v>1</v>
      </c>
      <c r="G909" s="139"/>
      <c r="H909" s="139"/>
      <c r="I909" s="139"/>
      <c r="J909" s="139"/>
      <c r="K909" s="139"/>
      <c r="L909" s="139"/>
      <c r="M909" s="139"/>
      <c r="N909" s="139"/>
      <c r="O909" s="137" t="s">
        <v>47</v>
      </c>
      <c r="T909" s="64">
        <v>0</v>
      </c>
      <c r="AC909" s="64">
        <v>1</v>
      </c>
    </row>
    <row r="910" spans="1:29" ht="30" customHeight="1">
      <c r="A910" s="66" t="s">
        <v>3144</v>
      </c>
      <c r="B910" s="66" t="s">
        <v>4382</v>
      </c>
      <c r="C910" s="137" t="s">
        <v>1188</v>
      </c>
      <c r="D910" s="137" t="s">
        <v>4383</v>
      </c>
      <c r="E910" s="137" t="s">
        <v>352</v>
      </c>
      <c r="F910" s="138">
        <v>1</v>
      </c>
      <c r="G910" s="139"/>
      <c r="H910" s="139"/>
      <c r="I910" s="139"/>
      <c r="J910" s="139"/>
      <c r="K910" s="139"/>
      <c r="L910" s="139"/>
      <c r="M910" s="139"/>
      <c r="N910" s="139"/>
      <c r="O910" s="137" t="s">
        <v>47</v>
      </c>
      <c r="T910" s="64">
        <v>0</v>
      </c>
      <c r="AC910" s="64">
        <v>1</v>
      </c>
    </row>
    <row r="911" spans="1:29" ht="30" customHeight="1">
      <c r="A911" s="66" t="s">
        <v>3144</v>
      </c>
      <c r="B911" s="66" t="s">
        <v>4384</v>
      </c>
      <c r="C911" s="137" t="s">
        <v>1188</v>
      </c>
      <c r="D911" s="137" t="s">
        <v>4385</v>
      </c>
      <c r="E911" s="137" t="s">
        <v>352</v>
      </c>
      <c r="F911" s="138">
        <v>1</v>
      </c>
      <c r="G911" s="139"/>
      <c r="H911" s="139"/>
      <c r="I911" s="139"/>
      <c r="J911" s="139"/>
      <c r="K911" s="139"/>
      <c r="L911" s="139"/>
      <c r="M911" s="139"/>
      <c r="N911" s="139"/>
      <c r="O911" s="137" t="s">
        <v>47</v>
      </c>
      <c r="T911" s="64">
        <v>0</v>
      </c>
      <c r="AC911" s="64">
        <v>1</v>
      </c>
    </row>
    <row r="912" spans="1:29" ht="30" customHeight="1">
      <c r="A912" s="67"/>
      <c r="B912" s="67"/>
      <c r="C912" s="67"/>
      <c r="D912" s="67"/>
      <c r="E912" s="67"/>
      <c r="F912" s="72"/>
      <c r="G912" s="67"/>
      <c r="H912" s="67"/>
      <c r="I912" s="67"/>
      <c r="J912" s="67"/>
      <c r="K912" s="67"/>
      <c r="L912" s="67"/>
      <c r="M912" s="67"/>
      <c r="N912" s="67"/>
      <c r="O912" s="67"/>
    </row>
    <row r="913" spans="1:29" ht="30" customHeight="1">
      <c r="A913" s="67"/>
      <c r="B913" s="67"/>
      <c r="C913" s="67" t="s">
        <v>77</v>
      </c>
      <c r="D913" s="67"/>
      <c r="E913" s="67"/>
      <c r="F913" s="72"/>
      <c r="G913" s="67"/>
      <c r="H913" s="67"/>
      <c r="I913" s="67"/>
      <c r="J913" s="67"/>
      <c r="K913" s="67"/>
      <c r="L913" s="67"/>
      <c r="M913" s="67"/>
      <c r="N913" s="67"/>
      <c r="O913" s="67"/>
    </row>
    <row r="914" spans="1:29" ht="30" customHeight="1">
      <c r="A914" s="67"/>
      <c r="B914" s="67"/>
      <c r="C914" s="70" t="s">
        <v>3145</v>
      </c>
      <c r="D914" s="70"/>
      <c r="E914" s="70"/>
      <c r="F914" s="71"/>
      <c r="G914" s="70"/>
      <c r="H914" s="70"/>
      <c r="I914" s="70"/>
      <c r="J914" s="70"/>
      <c r="K914" s="70"/>
      <c r="L914" s="70"/>
      <c r="M914" s="70"/>
      <c r="N914" s="70"/>
      <c r="O914" s="70"/>
    </row>
    <row r="915" spans="1:29" ht="30" customHeight="1">
      <c r="A915" s="66" t="s">
        <v>3146</v>
      </c>
      <c r="B915" s="66" t="s">
        <v>4386</v>
      </c>
      <c r="C915" s="66" t="s">
        <v>4387</v>
      </c>
      <c r="D915" s="66" t="s">
        <v>4388</v>
      </c>
      <c r="E915" s="66" t="s">
        <v>83</v>
      </c>
      <c r="F915" s="72">
        <v>4</v>
      </c>
      <c r="G915" s="67"/>
      <c r="H915" s="67"/>
      <c r="I915" s="67"/>
      <c r="J915" s="67"/>
      <c r="K915" s="67"/>
      <c r="L915" s="67"/>
      <c r="M915" s="67"/>
      <c r="N915" s="67"/>
      <c r="O915" s="66" t="s">
        <v>47</v>
      </c>
      <c r="T915" s="64">
        <v>0</v>
      </c>
      <c r="AC915" s="64">
        <v>1</v>
      </c>
    </row>
    <row r="916" spans="1:29" ht="30" customHeight="1">
      <c r="A916" s="66" t="s">
        <v>3146</v>
      </c>
      <c r="B916" s="66" t="s">
        <v>4389</v>
      </c>
      <c r="C916" s="66" t="s">
        <v>4387</v>
      </c>
      <c r="D916" s="66" t="s">
        <v>4390</v>
      </c>
      <c r="E916" s="66" t="s">
        <v>83</v>
      </c>
      <c r="F916" s="72">
        <v>2</v>
      </c>
      <c r="G916" s="67"/>
      <c r="H916" s="67"/>
      <c r="I916" s="67"/>
      <c r="J916" s="67"/>
      <c r="K916" s="67"/>
      <c r="L916" s="67"/>
      <c r="M916" s="67"/>
      <c r="N916" s="67"/>
      <c r="O916" s="66" t="s">
        <v>47</v>
      </c>
      <c r="T916" s="64">
        <v>0</v>
      </c>
      <c r="AC916" s="64">
        <v>1</v>
      </c>
    </row>
    <row r="917" spans="1:29" ht="30" customHeight="1">
      <c r="A917" s="66" t="s">
        <v>3146</v>
      </c>
      <c r="B917" s="66" t="s">
        <v>4391</v>
      </c>
      <c r="C917" s="66" t="s">
        <v>4387</v>
      </c>
      <c r="D917" s="66" t="s">
        <v>4392</v>
      </c>
      <c r="E917" s="66" t="s">
        <v>83</v>
      </c>
      <c r="F917" s="72">
        <v>4</v>
      </c>
      <c r="G917" s="67"/>
      <c r="H917" s="67"/>
      <c r="I917" s="67"/>
      <c r="J917" s="67"/>
      <c r="K917" s="67"/>
      <c r="L917" s="67"/>
      <c r="M917" s="67"/>
      <c r="N917" s="67"/>
      <c r="O917" s="66" t="s">
        <v>47</v>
      </c>
      <c r="T917" s="64">
        <v>0</v>
      </c>
      <c r="AC917" s="64">
        <v>1</v>
      </c>
    </row>
    <row r="918" spans="1:29" ht="30" customHeight="1">
      <c r="A918" s="66" t="s">
        <v>3146</v>
      </c>
      <c r="B918" s="66" t="s">
        <v>4393</v>
      </c>
      <c r="C918" s="66" t="s">
        <v>4387</v>
      </c>
      <c r="D918" s="66" t="s">
        <v>4394</v>
      </c>
      <c r="E918" s="66" t="s">
        <v>83</v>
      </c>
      <c r="F918" s="72">
        <v>5</v>
      </c>
      <c r="G918" s="67"/>
      <c r="H918" s="67"/>
      <c r="I918" s="67"/>
      <c r="J918" s="67"/>
      <c r="K918" s="67"/>
      <c r="L918" s="67"/>
      <c r="M918" s="67"/>
      <c r="N918" s="67"/>
      <c r="O918" s="66" t="s">
        <v>47</v>
      </c>
      <c r="T918" s="64">
        <v>0</v>
      </c>
      <c r="AC918" s="64">
        <v>1</v>
      </c>
    </row>
    <row r="919" spans="1:29" ht="30" customHeight="1">
      <c r="A919" s="66" t="s">
        <v>3146</v>
      </c>
      <c r="B919" s="66" t="s">
        <v>4395</v>
      </c>
      <c r="C919" s="66" t="s">
        <v>4387</v>
      </c>
      <c r="D919" s="66" t="s">
        <v>4396</v>
      </c>
      <c r="E919" s="66" t="s">
        <v>83</v>
      </c>
      <c r="F919" s="72">
        <v>13</v>
      </c>
      <c r="G919" s="67"/>
      <c r="H919" s="67"/>
      <c r="I919" s="67"/>
      <c r="J919" s="67"/>
      <c r="K919" s="67"/>
      <c r="L919" s="67"/>
      <c r="M919" s="67"/>
      <c r="N919" s="67"/>
      <c r="O919" s="66" t="s">
        <v>47</v>
      </c>
      <c r="T919" s="64">
        <v>0</v>
      </c>
      <c r="AC919" s="64">
        <v>1</v>
      </c>
    </row>
    <row r="920" spans="1:29" ht="30" customHeight="1">
      <c r="A920" s="66" t="s">
        <v>3146</v>
      </c>
      <c r="B920" s="66" t="s">
        <v>4397</v>
      </c>
      <c r="C920" s="66" t="s">
        <v>4398</v>
      </c>
      <c r="D920" s="66" t="s">
        <v>47</v>
      </c>
      <c r="E920" s="66" t="s">
        <v>47</v>
      </c>
      <c r="F920" s="72"/>
      <c r="G920" s="67"/>
      <c r="H920" s="67"/>
      <c r="I920" s="67"/>
      <c r="J920" s="67"/>
      <c r="K920" s="67"/>
      <c r="L920" s="67"/>
      <c r="M920" s="67"/>
      <c r="N920" s="67"/>
      <c r="O920" s="66" t="s">
        <v>47</v>
      </c>
      <c r="T920" s="64">
        <v>0</v>
      </c>
      <c r="AC920" s="64" t="s">
        <v>2779</v>
      </c>
    </row>
    <row r="921" spans="1:29" ht="30" customHeight="1">
      <c r="A921" s="66" t="s">
        <v>3146</v>
      </c>
      <c r="B921" s="66" t="s">
        <v>4399</v>
      </c>
      <c r="C921" s="66" t="s">
        <v>4400</v>
      </c>
      <c r="D921" s="66" t="s">
        <v>4401</v>
      </c>
      <c r="E921" s="66" t="s">
        <v>352</v>
      </c>
      <c r="F921" s="72">
        <v>4</v>
      </c>
      <c r="G921" s="67"/>
      <c r="H921" s="67"/>
      <c r="I921" s="67"/>
      <c r="J921" s="67"/>
      <c r="K921" s="67"/>
      <c r="L921" s="67"/>
      <c r="M921" s="67"/>
      <c r="N921" s="67"/>
      <c r="O921" s="66" t="s">
        <v>47</v>
      </c>
      <c r="T921" s="64">
        <v>0</v>
      </c>
      <c r="AC921" s="64">
        <v>1</v>
      </c>
    </row>
    <row r="922" spans="1:29" ht="30" customHeight="1">
      <c r="A922" s="66" t="s">
        <v>3146</v>
      </c>
      <c r="B922" s="66" t="s">
        <v>4402</v>
      </c>
      <c r="C922" s="66" t="s">
        <v>4400</v>
      </c>
      <c r="D922" s="66" t="s">
        <v>4403</v>
      </c>
      <c r="E922" s="66" t="s">
        <v>352</v>
      </c>
      <c r="F922" s="72">
        <v>6</v>
      </c>
      <c r="G922" s="67"/>
      <c r="H922" s="67"/>
      <c r="I922" s="67"/>
      <c r="J922" s="67"/>
      <c r="K922" s="67"/>
      <c r="L922" s="67"/>
      <c r="M922" s="67"/>
      <c r="N922" s="67"/>
      <c r="O922" s="66" t="s">
        <v>47</v>
      </c>
      <c r="T922" s="64">
        <v>0</v>
      </c>
      <c r="AC922" s="64">
        <v>1</v>
      </c>
    </row>
    <row r="923" spans="1:29" ht="30" customHeight="1">
      <c r="A923" s="66" t="s">
        <v>3146</v>
      </c>
      <c r="B923" s="66" t="s">
        <v>4404</v>
      </c>
      <c r="C923" s="66" t="s">
        <v>4400</v>
      </c>
      <c r="D923" s="66" t="s">
        <v>4405</v>
      </c>
      <c r="E923" s="66" t="s">
        <v>352</v>
      </c>
      <c r="F923" s="72">
        <v>5</v>
      </c>
      <c r="G923" s="67"/>
      <c r="H923" s="67"/>
      <c r="I923" s="67"/>
      <c r="J923" s="67"/>
      <c r="K923" s="67"/>
      <c r="L923" s="67"/>
      <c r="M923" s="67"/>
      <c r="N923" s="67"/>
      <c r="O923" s="66" t="s">
        <v>47</v>
      </c>
      <c r="T923" s="64">
        <v>0</v>
      </c>
      <c r="AC923" s="64">
        <v>1</v>
      </c>
    </row>
    <row r="924" spans="1:29" ht="30" customHeight="1">
      <c r="A924" s="66" t="s">
        <v>3146</v>
      </c>
      <c r="B924" s="66" t="s">
        <v>4406</v>
      </c>
      <c r="C924" s="66" t="s">
        <v>4400</v>
      </c>
      <c r="D924" s="66" t="s">
        <v>4407</v>
      </c>
      <c r="E924" s="66" t="s">
        <v>352</v>
      </c>
      <c r="F924" s="72">
        <v>13</v>
      </c>
      <c r="G924" s="67"/>
      <c r="H924" s="67"/>
      <c r="I924" s="67"/>
      <c r="J924" s="67"/>
      <c r="K924" s="67"/>
      <c r="L924" s="67"/>
      <c r="M924" s="67"/>
      <c r="N924" s="67"/>
      <c r="O924" s="66" t="s">
        <v>47</v>
      </c>
      <c r="T924" s="64">
        <v>0</v>
      </c>
      <c r="AC924" s="64">
        <v>1</v>
      </c>
    </row>
    <row r="925" spans="1:29" ht="30" customHeight="1">
      <c r="A925" s="66" t="s">
        <v>3146</v>
      </c>
      <c r="B925" s="66" t="s">
        <v>4408</v>
      </c>
      <c r="C925" s="66" t="s">
        <v>4409</v>
      </c>
      <c r="D925" s="66" t="s">
        <v>4410</v>
      </c>
      <c r="E925" s="66" t="s">
        <v>53</v>
      </c>
      <c r="F925" s="72">
        <v>153</v>
      </c>
      <c r="G925" s="67"/>
      <c r="H925" s="67"/>
      <c r="I925" s="67"/>
      <c r="J925" s="67"/>
      <c r="K925" s="67"/>
      <c r="L925" s="67"/>
      <c r="M925" s="67"/>
      <c r="N925" s="67"/>
      <c r="O925" s="66" t="s">
        <v>47</v>
      </c>
      <c r="T925" s="64">
        <v>0</v>
      </c>
      <c r="AC925" s="64">
        <v>1</v>
      </c>
    </row>
    <row r="926" spans="1:29" ht="30" customHeight="1">
      <c r="A926" s="66" t="s">
        <v>3146</v>
      </c>
      <c r="B926" s="66" t="s">
        <v>4411</v>
      </c>
      <c r="C926" s="66" t="s">
        <v>4409</v>
      </c>
      <c r="D926" s="66" t="s">
        <v>4412</v>
      </c>
      <c r="E926" s="66" t="s">
        <v>53</v>
      </c>
      <c r="F926" s="72">
        <v>467</v>
      </c>
      <c r="G926" s="67"/>
      <c r="H926" s="67"/>
      <c r="I926" s="67"/>
      <c r="J926" s="67"/>
      <c r="K926" s="67"/>
      <c r="L926" s="67"/>
      <c r="M926" s="67"/>
      <c r="N926" s="67"/>
      <c r="O926" s="66" t="s">
        <v>47</v>
      </c>
      <c r="T926" s="64">
        <v>0</v>
      </c>
      <c r="AC926" s="64">
        <v>1</v>
      </c>
    </row>
    <row r="927" spans="1:29" ht="30" customHeight="1">
      <c r="A927" s="66" t="s">
        <v>3146</v>
      </c>
      <c r="B927" s="66" t="s">
        <v>4413</v>
      </c>
      <c r="C927" s="66" t="s">
        <v>4414</v>
      </c>
      <c r="D927" s="66" t="s">
        <v>4410</v>
      </c>
      <c r="E927" s="66" t="s">
        <v>53</v>
      </c>
      <c r="F927" s="72">
        <v>22</v>
      </c>
      <c r="G927" s="67"/>
      <c r="H927" s="67"/>
      <c r="I927" s="67"/>
      <c r="J927" s="67"/>
      <c r="K927" s="67"/>
      <c r="L927" s="67"/>
      <c r="M927" s="67"/>
      <c r="N927" s="67"/>
      <c r="O927" s="66" t="s">
        <v>47</v>
      </c>
      <c r="T927" s="64">
        <v>0</v>
      </c>
      <c r="AC927" s="64">
        <v>1</v>
      </c>
    </row>
    <row r="928" spans="1:29" ht="30" customHeight="1">
      <c r="A928" s="66" t="s">
        <v>3146</v>
      </c>
      <c r="B928" s="66" t="s">
        <v>4415</v>
      </c>
      <c r="C928" s="66" t="s">
        <v>4416</v>
      </c>
      <c r="D928" s="66" t="s">
        <v>4410</v>
      </c>
      <c r="E928" s="66" t="s">
        <v>1910</v>
      </c>
      <c r="F928" s="72">
        <v>66</v>
      </c>
      <c r="G928" s="67"/>
      <c r="H928" s="67"/>
      <c r="I928" s="67"/>
      <c r="J928" s="67"/>
      <c r="K928" s="67"/>
      <c r="L928" s="67"/>
      <c r="M928" s="67"/>
      <c r="N928" s="67"/>
      <c r="O928" s="66" t="s">
        <v>47</v>
      </c>
      <c r="T928" s="64">
        <v>0</v>
      </c>
      <c r="AC928" s="64">
        <v>1</v>
      </c>
    </row>
    <row r="929" spans="1:29" ht="30" customHeight="1">
      <c r="A929" s="66" t="s">
        <v>3146</v>
      </c>
      <c r="B929" s="66" t="s">
        <v>4417</v>
      </c>
      <c r="C929" s="66" t="s">
        <v>4416</v>
      </c>
      <c r="D929" s="66" t="s">
        <v>4412</v>
      </c>
      <c r="E929" s="66" t="s">
        <v>1910</v>
      </c>
      <c r="F929" s="72">
        <v>64</v>
      </c>
      <c r="G929" s="67"/>
      <c r="H929" s="67"/>
      <c r="I929" s="67"/>
      <c r="J929" s="67"/>
      <c r="K929" s="67"/>
      <c r="L929" s="67"/>
      <c r="M929" s="67"/>
      <c r="N929" s="67"/>
      <c r="O929" s="66" t="s">
        <v>47</v>
      </c>
      <c r="T929" s="64">
        <v>0</v>
      </c>
      <c r="AC929" s="64">
        <v>1</v>
      </c>
    </row>
    <row r="930" spans="1:29" ht="30" customHeight="1">
      <c r="A930" s="66" t="s">
        <v>3146</v>
      </c>
      <c r="B930" s="66" t="s">
        <v>4418</v>
      </c>
      <c r="C930" s="66" t="s">
        <v>4419</v>
      </c>
      <c r="D930" s="66" t="s">
        <v>4420</v>
      </c>
      <c r="E930" s="66" t="s">
        <v>146</v>
      </c>
      <c r="F930" s="72">
        <v>132</v>
      </c>
      <c r="G930" s="67"/>
      <c r="H930" s="67"/>
      <c r="I930" s="67"/>
      <c r="J930" s="67"/>
      <c r="K930" s="67"/>
      <c r="L930" s="67"/>
      <c r="M930" s="67"/>
      <c r="N930" s="67"/>
      <c r="O930" s="66" t="s">
        <v>47</v>
      </c>
      <c r="T930" s="64">
        <v>0</v>
      </c>
      <c r="AC930" s="64">
        <v>1</v>
      </c>
    </row>
    <row r="931" spans="1:29" ht="30" customHeight="1">
      <c r="A931" s="66" t="s">
        <v>3146</v>
      </c>
      <c r="B931" s="66" t="s">
        <v>4421</v>
      </c>
      <c r="C931" s="66" t="s">
        <v>4422</v>
      </c>
      <c r="D931" s="66" t="s">
        <v>47</v>
      </c>
      <c r="E931" s="66" t="s">
        <v>83</v>
      </c>
      <c r="F931" s="72">
        <v>28</v>
      </c>
      <c r="G931" s="67"/>
      <c r="H931" s="67"/>
      <c r="I931" s="67"/>
      <c r="J931" s="67"/>
      <c r="K931" s="67"/>
      <c r="L931" s="67"/>
      <c r="M931" s="67"/>
      <c r="N931" s="67"/>
      <c r="O931" s="66" t="s">
        <v>47</v>
      </c>
      <c r="T931" s="64">
        <v>0</v>
      </c>
      <c r="AC931" s="64">
        <v>1</v>
      </c>
    </row>
    <row r="932" spans="1:29" ht="30" customHeight="1">
      <c r="A932" s="66" t="s">
        <v>3146</v>
      </c>
      <c r="B932" s="66" t="s">
        <v>4423</v>
      </c>
      <c r="C932" s="66" t="s">
        <v>4424</v>
      </c>
      <c r="D932" s="66" t="s">
        <v>4425</v>
      </c>
      <c r="E932" s="66" t="s">
        <v>53</v>
      </c>
      <c r="F932" s="72">
        <v>594</v>
      </c>
      <c r="G932" s="67"/>
      <c r="H932" s="67"/>
      <c r="I932" s="67"/>
      <c r="J932" s="67"/>
      <c r="K932" s="67"/>
      <c r="L932" s="67"/>
      <c r="M932" s="67"/>
      <c r="N932" s="67"/>
      <c r="O932" s="66" t="s">
        <v>47</v>
      </c>
      <c r="T932" s="64">
        <v>0</v>
      </c>
      <c r="AC932" s="64">
        <v>1</v>
      </c>
    </row>
    <row r="933" spans="1:29" ht="30" customHeight="1">
      <c r="A933" s="66" t="s">
        <v>3146</v>
      </c>
      <c r="B933" s="66" t="s">
        <v>4426</v>
      </c>
      <c r="C933" s="66" t="s">
        <v>4427</v>
      </c>
      <c r="D933" s="66" t="s">
        <v>4428</v>
      </c>
      <c r="E933" s="66" t="s">
        <v>83</v>
      </c>
      <c r="F933" s="72">
        <v>1</v>
      </c>
      <c r="G933" s="67"/>
      <c r="H933" s="67"/>
      <c r="I933" s="67"/>
      <c r="J933" s="67"/>
      <c r="K933" s="67"/>
      <c r="L933" s="67"/>
      <c r="M933" s="67"/>
      <c r="N933" s="67"/>
      <c r="O933" s="66" t="s">
        <v>47</v>
      </c>
      <c r="T933" s="64">
        <v>0</v>
      </c>
      <c r="AC933" s="64">
        <v>1</v>
      </c>
    </row>
    <row r="934" spans="1:29" ht="30" customHeight="1">
      <c r="A934" s="66" t="s">
        <v>3146</v>
      </c>
      <c r="B934" s="66" t="s">
        <v>4429</v>
      </c>
      <c r="C934" s="66" t="s">
        <v>4424</v>
      </c>
      <c r="D934" s="66" t="s">
        <v>4430</v>
      </c>
      <c r="E934" s="66" t="s">
        <v>53</v>
      </c>
      <c r="F934" s="72">
        <v>907</v>
      </c>
      <c r="G934" s="67"/>
      <c r="H934" s="67"/>
      <c r="I934" s="67"/>
      <c r="J934" s="67"/>
      <c r="K934" s="67"/>
      <c r="L934" s="67"/>
      <c r="M934" s="67"/>
      <c r="N934" s="67"/>
      <c r="O934" s="66" t="s">
        <v>47</v>
      </c>
      <c r="T934" s="64">
        <v>0</v>
      </c>
      <c r="AC934" s="64">
        <v>1</v>
      </c>
    </row>
    <row r="935" spans="1:29" ht="30" customHeight="1">
      <c r="A935" s="66" t="s">
        <v>3146</v>
      </c>
      <c r="B935" s="66" t="s">
        <v>4431</v>
      </c>
      <c r="C935" s="66" t="s">
        <v>4432</v>
      </c>
      <c r="D935" s="66" t="s">
        <v>4433</v>
      </c>
      <c r="E935" s="66" t="s">
        <v>83</v>
      </c>
      <c r="F935" s="72">
        <v>28</v>
      </c>
      <c r="G935" s="67"/>
      <c r="H935" s="67"/>
      <c r="I935" s="67"/>
      <c r="J935" s="67"/>
      <c r="K935" s="67"/>
      <c r="L935" s="67"/>
      <c r="M935" s="67"/>
      <c r="N935" s="67"/>
      <c r="O935" s="66" t="s">
        <v>47</v>
      </c>
      <c r="T935" s="64">
        <v>0</v>
      </c>
      <c r="AC935" s="64">
        <v>1</v>
      </c>
    </row>
    <row r="936" spans="1:29" ht="30" customHeight="1">
      <c r="A936" s="66" t="s">
        <v>3146</v>
      </c>
      <c r="B936" s="66" t="s">
        <v>4434</v>
      </c>
      <c r="C936" s="66" t="s">
        <v>4435</v>
      </c>
      <c r="D936" s="66" t="s">
        <v>4436</v>
      </c>
      <c r="E936" s="66" t="s">
        <v>146</v>
      </c>
      <c r="F936" s="72">
        <v>28</v>
      </c>
      <c r="G936" s="67"/>
      <c r="H936" s="67"/>
      <c r="I936" s="67"/>
      <c r="J936" s="67"/>
      <c r="K936" s="67"/>
      <c r="L936" s="67"/>
      <c r="M936" s="67"/>
      <c r="N936" s="67"/>
      <c r="O936" s="66" t="s">
        <v>47</v>
      </c>
      <c r="T936" s="64">
        <v>0</v>
      </c>
      <c r="AC936" s="64">
        <v>1</v>
      </c>
    </row>
    <row r="937" spans="1:29" ht="30" customHeight="1">
      <c r="A937" s="66" t="s">
        <v>3146</v>
      </c>
      <c r="B937" s="66" t="s">
        <v>4437</v>
      </c>
      <c r="C937" s="66" t="s">
        <v>4438</v>
      </c>
      <c r="D937" s="66" t="s">
        <v>4439</v>
      </c>
      <c r="E937" s="66" t="s">
        <v>146</v>
      </c>
      <c r="F937" s="72">
        <v>20</v>
      </c>
      <c r="G937" s="67"/>
      <c r="H937" s="67"/>
      <c r="I937" s="67"/>
      <c r="J937" s="67"/>
      <c r="K937" s="67"/>
      <c r="L937" s="67"/>
      <c r="M937" s="67"/>
      <c r="N937" s="67"/>
      <c r="O937" s="66" t="s">
        <v>47</v>
      </c>
      <c r="T937" s="64">
        <v>0</v>
      </c>
      <c r="AC937" s="64">
        <v>1</v>
      </c>
    </row>
    <row r="938" spans="1:29" ht="30" customHeight="1">
      <c r="A938" s="66" t="s">
        <v>3146</v>
      </c>
      <c r="B938" s="66" t="s">
        <v>4440</v>
      </c>
      <c r="C938" s="66" t="s">
        <v>4438</v>
      </c>
      <c r="D938" s="66" t="s">
        <v>4412</v>
      </c>
      <c r="E938" s="66" t="s">
        <v>146</v>
      </c>
      <c r="F938" s="72">
        <v>10</v>
      </c>
      <c r="G938" s="67"/>
      <c r="H938" s="67"/>
      <c r="I938" s="67"/>
      <c r="J938" s="67"/>
      <c r="K938" s="67"/>
      <c r="L938" s="67"/>
      <c r="M938" s="67"/>
      <c r="N938" s="67"/>
      <c r="O938" s="66" t="s">
        <v>47</v>
      </c>
      <c r="T938" s="64">
        <v>0</v>
      </c>
      <c r="AC938" s="64">
        <v>1</v>
      </c>
    </row>
    <row r="939" spans="1:29" ht="30" customHeight="1">
      <c r="A939" s="66" t="s">
        <v>3146</v>
      </c>
      <c r="B939" s="66" t="s">
        <v>4441</v>
      </c>
      <c r="C939" s="66" t="s">
        <v>4438</v>
      </c>
      <c r="D939" s="66" t="s">
        <v>4410</v>
      </c>
      <c r="E939" s="66" t="s">
        <v>146</v>
      </c>
      <c r="F939" s="72">
        <v>26</v>
      </c>
      <c r="G939" s="67"/>
      <c r="H939" s="67"/>
      <c r="I939" s="67"/>
      <c r="J939" s="67"/>
      <c r="K939" s="67"/>
      <c r="L939" s="67"/>
      <c r="M939" s="67"/>
      <c r="N939" s="67"/>
      <c r="O939" s="66" t="s">
        <v>47</v>
      </c>
      <c r="T939" s="64">
        <v>0</v>
      </c>
      <c r="AC939" s="64">
        <v>1</v>
      </c>
    </row>
    <row r="940" spans="1:29" ht="30" customHeight="1">
      <c r="A940" s="66" t="s">
        <v>3146</v>
      </c>
      <c r="B940" s="66" t="s">
        <v>4442</v>
      </c>
      <c r="C940" s="66" t="s">
        <v>2831</v>
      </c>
      <c r="D940" s="66" t="s">
        <v>4443</v>
      </c>
      <c r="E940" s="66" t="s">
        <v>352</v>
      </c>
      <c r="F940" s="72">
        <v>1</v>
      </c>
      <c r="G940" s="67"/>
      <c r="H940" s="67"/>
      <c r="I940" s="67"/>
      <c r="J940" s="67"/>
      <c r="K940" s="67"/>
      <c r="L940" s="67"/>
      <c r="M940" s="67"/>
      <c r="N940" s="67"/>
      <c r="O940" s="66" t="s">
        <v>47</v>
      </c>
      <c r="T940" s="64">
        <v>0</v>
      </c>
      <c r="AC940" s="64">
        <v>1</v>
      </c>
    </row>
    <row r="941" spans="1:29" ht="30" customHeight="1">
      <c r="A941" s="66" t="s">
        <v>3146</v>
      </c>
      <c r="B941" s="66" t="s">
        <v>4444</v>
      </c>
      <c r="C941" s="66" t="s">
        <v>47</v>
      </c>
      <c r="D941" s="66" t="s">
        <v>4445</v>
      </c>
      <c r="E941" s="66" t="s">
        <v>47</v>
      </c>
      <c r="F941" s="72"/>
      <c r="G941" s="67"/>
      <c r="H941" s="67"/>
      <c r="I941" s="67"/>
      <c r="J941" s="67"/>
      <c r="K941" s="67"/>
      <c r="L941" s="67"/>
      <c r="M941" s="67"/>
      <c r="N941" s="67"/>
      <c r="O941" s="66" t="s">
        <v>47</v>
      </c>
      <c r="T941" s="64">
        <v>0</v>
      </c>
      <c r="AC941" s="64">
        <v>1</v>
      </c>
    </row>
    <row r="942" spans="1:29" ht="30" customHeight="1">
      <c r="A942" s="66" t="s">
        <v>3146</v>
      </c>
      <c r="B942" s="66" t="s">
        <v>4446</v>
      </c>
      <c r="C942" s="66" t="s">
        <v>1188</v>
      </c>
      <c r="D942" s="66" t="s">
        <v>4131</v>
      </c>
      <c r="E942" s="66" t="s">
        <v>352</v>
      </c>
      <c r="F942" s="72">
        <v>1</v>
      </c>
      <c r="G942" s="67"/>
      <c r="H942" s="67"/>
      <c r="I942" s="67"/>
      <c r="J942" s="67"/>
      <c r="K942" s="67"/>
      <c r="L942" s="67"/>
      <c r="M942" s="67"/>
      <c r="N942" s="67"/>
      <c r="O942" s="66" t="s">
        <v>47</v>
      </c>
      <c r="T942" s="64">
        <v>0</v>
      </c>
      <c r="AC942" s="64">
        <v>1</v>
      </c>
    </row>
    <row r="943" spans="1:29" ht="30" customHeight="1">
      <c r="A943" s="67"/>
      <c r="B943" s="67"/>
      <c r="C943" s="67"/>
      <c r="D943" s="67"/>
      <c r="E943" s="67"/>
      <c r="F943" s="72"/>
      <c r="G943" s="67"/>
      <c r="H943" s="67"/>
      <c r="I943" s="67"/>
      <c r="J943" s="67"/>
      <c r="K943" s="67"/>
      <c r="L943" s="67"/>
      <c r="M943" s="67"/>
      <c r="N943" s="67"/>
      <c r="O943" s="67"/>
    </row>
    <row r="944" spans="1:29" ht="30" customHeight="1">
      <c r="A944" s="67"/>
      <c r="B944" s="67"/>
      <c r="C944" s="67"/>
      <c r="D944" s="67"/>
      <c r="E944" s="67"/>
      <c r="F944" s="72"/>
      <c r="G944" s="67"/>
      <c r="H944" s="67"/>
      <c r="I944" s="67"/>
      <c r="J944" s="67"/>
      <c r="K944" s="67"/>
      <c r="L944" s="67"/>
      <c r="M944" s="67"/>
      <c r="N944" s="67"/>
      <c r="O944" s="67"/>
    </row>
    <row r="945" spans="1:15" ht="30" customHeight="1">
      <c r="A945" s="67"/>
      <c r="B945" s="67"/>
      <c r="C945" s="67"/>
      <c r="D945" s="67"/>
      <c r="E945" s="67"/>
      <c r="F945" s="72"/>
      <c r="G945" s="67"/>
      <c r="H945" s="67"/>
      <c r="I945" s="67"/>
      <c r="J945" s="67"/>
      <c r="K945" s="67"/>
      <c r="L945" s="67"/>
      <c r="M945" s="67"/>
      <c r="N945" s="67"/>
      <c r="O945" s="67"/>
    </row>
    <row r="946" spans="1:15" ht="30" customHeight="1">
      <c r="A946" s="67"/>
      <c r="B946" s="67"/>
      <c r="C946" s="67"/>
      <c r="D946" s="67"/>
      <c r="E946" s="67"/>
      <c r="F946" s="72"/>
      <c r="G946" s="67"/>
      <c r="H946" s="67"/>
      <c r="I946" s="67"/>
      <c r="J946" s="67"/>
      <c r="K946" s="67"/>
      <c r="L946" s="67"/>
      <c r="M946" s="67"/>
      <c r="N946" s="67"/>
      <c r="O946" s="67"/>
    </row>
    <row r="947" spans="1:15" ht="30" customHeight="1">
      <c r="A947" s="67"/>
      <c r="B947" s="67"/>
      <c r="C947" s="67"/>
      <c r="D947" s="67"/>
      <c r="E947" s="67"/>
      <c r="F947" s="72"/>
      <c r="G947" s="67"/>
      <c r="H947" s="67"/>
      <c r="I947" s="67"/>
      <c r="J947" s="67"/>
      <c r="K947" s="67"/>
      <c r="L947" s="67"/>
      <c r="M947" s="67"/>
      <c r="N947" s="67"/>
      <c r="O947" s="67"/>
    </row>
    <row r="948" spans="1:15" ht="30" customHeight="1">
      <c r="A948" s="67"/>
      <c r="B948" s="67"/>
      <c r="C948" s="67"/>
      <c r="D948" s="67"/>
      <c r="E948" s="67"/>
      <c r="F948" s="72"/>
      <c r="G948" s="67"/>
      <c r="H948" s="67"/>
      <c r="I948" s="67"/>
      <c r="J948" s="67"/>
      <c r="K948" s="67"/>
      <c r="L948" s="67"/>
      <c r="M948" s="67"/>
      <c r="N948" s="67"/>
      <c r="O948" s="67"/>
    </row>
    <row r="949" spans="1:15" ht="30" customHeight="1">
      <c r="A949" s="67"/>
      <c r="B949" s="67"/>
      <c r="C949" s="67"/>
      <c r="D949" s="67"/>
      <c r="E949" s="67"/>
      <c r="F949" s="72"/>
      <c r="G949" s="67"/>
      <c r="H949" s="67"/>
      <c r="I949" s="67"/>
      <c r="J949" s="67"/>
      <c r="K949" s="67"/>
      <c r="L949" s="67"/>
      <c r="M949" s="67"/>
      <c r="N949" s="67"/>
      <c r="O949" s="67"/>
    </row>
    <row r="950" spans="1:15" ht="30" customHeight="1">
      <c r="A950" s="67"/>
      <c r="B950" s="67"/>
      <c r="C950" s="67"/>
      <c r="D950" s="67"/>
      <c r="E950" s="67"/>
      <c r="F950" s="72"/>
      <c r="G950" s="67"/>
      <c r="H950" s="67"/>
      <c r="I950" s="67"/>
      <c r="J950" s="67"/>
      <c r="K950" s="67"/>
      <c r="L950" s="67"/>
      <c r="M950" s="67"/>
      <c r="N950" s="67"/>
      <c r="O950" s="67"/>
    </row>
    <row r="951" spans="1:15" ht="30" customHeight="1">
      <c r="A951" s="67"/>
      <c r="B951" s="67"/>
      <c r="C951" s="67"/>
      <c r="D951" s="67"/>
      <c r="E951" s="67"/>
      <c r="F951" s="72"/>
      <c r="G951" s="67"/>
      <c r="H951" s="67"/>
      <c r="I951" s="67"/>
      <c r="J951" s="67"/>
      <c r="K951" s="67"/>
      <c r="L951" s="67"/>
      <c r="M951" s="67"/>
      <c r="N951" s="67"/>
      <c r="O951" s="67"/>
    </row>
    <row r="952" spans="1:15" ht="30" customHeight="1">
      <c r="A952" s="67"/>
      <c r="B952" s="67"/>
      <c r="C952" s="67"/>
      <c r="D952" s="67"/>
      <c r="E952" s="67"/>
      <c r="F952" s="72"/>
      <c r="G952" s="67"/>
      <c r="H952" s="67"/>
      <c r="I952" s="67"/>
      <c r="J952" s="67"/>
      <c r="K952" s="67"/>
      <c r="L952" s="67"/>
      <c r="M952" s="67"/>
      <c r="N952" s="67"/>
      <c r="O952" s="67"/>
    </row>
    <row r="953" spans="1:15" ht="30" customHeight="1">
      <c r="A953" s="67"/>
      <c r="B953" s="67"/>
      <c r="C953" s="67"/>
      <c r="D953" s="67"/>
      <c r="E953" s="67"/>
      <c r="F953" s="72"/>
      <c r="G953" s="67"/>
      <c r="H953" s="67"/>
      <c r="I953" s="67"/>
      <c r="J953" s="67"/>
      <c r="K953" s="67"/>
      <c r="L953" s="67"/>
      <c r="M953" s="67"/>
      <c r="N953" s="67"/>
      <c r="O953" s="67"/>
    </row>
    <row r="954" spans="1:15" ht="30" customHeight="1">
      <c r="A954" s="67"/>
      <c r="B954" s="67"/>
      <c r="C954" s="67"/>
      <c r="D954" s="67"/>
      <c r="E954" s="67"/>
      <c r="F954" s="72"/>
      <c r="G954" s="67"/>
      <c r="H954" s="67"/>
      <c r="I954" s="67"/>
      <c r="J954" s="67"/>
      <c r="K954" s="67"/>
      <c r="L954" s="67"/>
      <c r="M954" s="67"/>
      <c r="N954" s="67"/>
      <c r="O954" s="67"/>
    </row>
    <row r="955" spans="1:15" ht="30" customHeight="1">
      <c r="A955" s="67"/>
      <c r="B955" s="67"/>
      <c r="C955" s="67"/>
      <c r="D955" s="67"/>
      <c r="E955" s="67"/>
      <c r="F955" s="72"/>
      <c r="G955" s="67"/>
      <c r="H955" s="67"/>
      <c r="I955" s="67"/>
      <c r="J955" s="67"/>
      <c r="K955" s="67"/>
      <c r="L955" s="67"/>
      <c r="M955" s="67"/>
      <c r="N955" s="67"/>
      <c r="O955" s="67"/>
    </row>
    <row r="956" spans="1:15" ht="30" customHeight="1">
      <c r="A956" s="67"/>
      <c r="B956" s="67"/>
      <c r="C956" s="67"/>
      <c r="D956" s="67"/>
      <c r="E956" s="67"/>
      <c r="F956" s="72"/>
      <c r="G956" s="67"/>
      <c r="H956" s="67"/>
      <c r="I956" s="67"/>
      <c r="J956" s="67"/>
      <c r="K956" s="67"/>
      <c r="L956" s="67"/>
      <c r="M956" s="67"/>
      <c r="N956" s="67"/>
      <c r="O956" s="67"/>
    </row>
    <row r="957" spans="1:15" ht="30" customHeight="1">
      <c r="A957" s="67"/>
      <c r="B957" s="67"/>
      <c r="C957" s="67"/>
      <c r="D957" s="67"/>
      <c r="E957" s="67"/>
      <c r="F957" s="72"/>
      <c r="G957" s="67"/>
      <c r="H957" s="67"/>
      <c r="I957" s="67"/>
      <c r="J957" s="67"/>
      <c r="K957" s="67"/>
      <c r="L957" s="67"/>
      <c r="M957" s="67"/>
      <c r="N957" s="67"/>
      <c r="O957" s="67"/>
    </row>
    <row r="958" spans="1:15" ht="30" customHeight="1">
      <c r="A958" s="67"/>
      <c r="B958" s="67"/>
      <c r="C958" s="67"/>
      <c r="D958" s="67"/>
      <c r="E958" s="67"/>
      <c r="F958" s="72"/>
      <c r="G958" s="67"/>
      <c r="H958" s="67"/>
      <c r="I958" s="67"/>
      <c r="J958" s="67"/>
      <c r="K958" s="67"/>
      <c r="L958" s="67"/>
      <c r="M958" s="67"/>
      <c r="N958" s="67"/>
      <c r="O958" s="67"/>
    </row>
    <row r="959" spans="1:15" ht="30" customHeight="1">
      <c r="A959" s="67"/>
      <c r="B959" s="67"/>
      <c r="C959" s="67"/>
      <c r="D959" s="67"/>
      <c r="E959" s="67"/>
      <c r="F959" s="72"/>
      <c r="G959" s="67"/>
      <c r="H959" s="67"/>
      <c r="I959" s="67"/>
      <c r="J959" s="67"/>
      <c r="K959" s="67"/>
      <c r="L959" s="67"/>
      <c r="M959" s="67"/>
      <c r="N959" s="67"/>
      <c r="O959" s="67"/>
    </row>
    <row r="960" spans="1:15" ht="30" customHeight="1">
      <c r="A960" s="67"/>
      <c r="B960" s="67"/>
      <c r="C960" s="67"/>
      <c r="D960" s="67"/>
      <c r="E960" s="67"/>
      <c r="F960" s="72"/>
      <c r="G960" s="67"/>
      <c r="H960" s="67"/>
      <c r="I960" s="67"/>
      <c r="J960" s="67"/>
      <c r="K960" s="67"/>
      <c r="L960" s="67"/>
      <c r="M960" s="67"/>
      <c r="N960" s="67"/>
      <c r="O960" s="67"/>
    </row>
    <row r="961" spans="1:29" ht="30" customHeight="1">
      <c r="A961" s="67"/>
      <c r="B961" s="67"/>
      <c r="C961" s="67"/>
      <c r="D961" s="67"/>
      <c r="E961" s="67"/>
      <c r="F961" s="72"/>
      <c r="G961" s="67"/>
      <c r="H961" s="67"/>
      <c r="I961" s="67"/>
      <c r="J961" s="67"/>
      <c r="K961" s="67"/>
      <c r="L961" s="67"/>
      <c r="M961" s="67"/>
      <c r="N961" s="67"/>
      <c r="O961" s="67"/>
    </row>
    <row r="962" spans="1:29" ht="30" customHeight="1">
      <c r="A962" s="67"/>
      <c r="B962" s="67"/>
      <c r="C962" s="67"/>
      <c r="D962" s="67"/>
      <c r="E962" s="67"/>
      <c r="F962" s="72"/>
      <c r="G962" s="67"/>
      <c r="H962" s="67"/>
      <c r="I962" s="67"/>
      <c r="J962" s="67"/>
      <c r="K962" s="67"/>
      <c r="L962" s="67"/>
      <c r="M962" s="67"/>
      <c r="N962" s="67"/>
      <c r="O962" s="67"/>
    </row>
    <row r="963" spans="1:29" ht="30" customHeight="1">
      <c r="A963" s="67"/>
      <c r="B963" s="67"/>
      <c r="C963" s="67"/>
      <c r="D963" s="67"/>
      <c r="E963" s="67"/>
      <c r="F963" s="72"/>
      <c r="G963" s="67"/>
      <c r="H963" s="67"/>
      <c r="I963" s="67"/>
      <c r="J963" s="67"/>
      <c r="K963" s="67"/>
      <c r="L963" s="67"/>
      <c r="M963" s="67"/>
      <c r="N963" s="67"/>
      <c r="O963" s="67"/>
    </row>
    <row r="964" spans="1:29" ht="30" customHeight="1">
      <c r="A964" s="67"/>
      <c r="B964" s="67"/>
      <c r="C964" s="67"/>
      <c r="D964" s="67"/>
      <c r="E964" s="67"/>
      <c r="F964" s="72"/>
      <c r="G964" s="67"/>
      <c r="H964" s="67"/>
      <c r="I964" s="67"/>
      <c r="J964" s="67"/>
      <c r="K964" s="67"/>
      <c r="L964" s="67"/>
      <c r="M964" s="67"/>
      <c r="N964" s="67"/>
      <c r="O964" s="67"/>
    </row>
    <row r="965" spans="1:29" ht="30" customHeight="1">
      <c r="A965" s="67"/>
      <c r="B965" s="67"/>
      <c r="C965" s="67" t="s">
        <v>77</v>
      </c>
      <c r="D965" s="67"/>
      <c r="E965" s="67"/>
      <c r="F965" s="72"/>
      <c r="G965" s="67"/>
      <c r="H965" s="67"/>
      <c r="I965" s="67"/>
      <c r="J965" s="67"/>
      <c r="K965" s="67"/>
      <c r="L965" s="67"/>
      <c r="M965" s="67"/>
      <c r="N965" s="67"/>
      <c r="O965" s="67"/>
    </row>
    <row r="966" spans="1:29" ht="30" customHeight="1">
      <c r="A966" s="67"/>
      <c r="B966" s="67"/>
      <c r="C966" s="70" t="s">
        <v>3147</v>
      </c>
      <c r="D966" s="70"/>
      <c r="E966" s="70"/>
      <c r="F966" s="71"/>
      <c r="G966" s="70"/>
      <c r="H966" s="70"/>
      <c r="I966" s="70"/>
      <c r="J966" s="70"/>
      <c r="K966" s="70"/>
      <c r="L966" s="70"/>
      <c r="M966" s="70"/>
      <c r="N966" s="70"/>
      <c r="O966" s="70"/>
    </row>
    <row r="967" spans="1:29" ht="30" customHeight="1">
      <c r="A967" s="66" t="s">
        <v>3148</v>
      </c>
      <c r="B967" s="66" t="s">
        <v>4447</v>
      </c>
      <c r="C967" s="66" t="s">
        <v>4448</v>
      </c>
      <c r="D967" s="66" t="s">
        <v>4449</v>
      </c>
      <c r="E967" s="66" t="s">
        <v>83</v>
      </c>
      <c r="F967" s="72">
        <v>4</v>
      </c>
      <c r="G967" s="67"/>
      <c r="H967" s="67"/>
      <c r="I967" s="67"/>
      <c r="J967" s="67"/>
      <c r="K967" s="67"/>
      <c r="L967" s="67"/>
      <c r="M967" s="67"/>
      <c r="N967" s="67"/>
      <c r="O967" s="66" t="s">
        <v>47</v>
      </c>
      <c r="T967" s="64">
        <v>0</v>
      </c>
      <c r="AC967" s="64">
        <v>1</v>
      </c>
    </row>
    <row r="968" spans="1:29" ht="30" customHeight="1">
      <c r="A968" s="66" t="s">
        <v>3148</v>
      </c>
      <c r="B968" s="66" t="s">
        <v>4450</v>
      </c>
      <c r="C968" s="66" t="s">
        <v>4448</v>
      </c>
      <c r="D968" s="66" t="s">
        <v>4451</v>
      </c>
      <c r="E968" s="66" t="s">
        <v>83</v>
      </c>
      <c r="F968" s="72">
        <v>12</v>
      </c>
      <c r="G968" s="67"/>
      <c r="H968" s="67"/>
      <c r="I968" s="67"/>
      <c r="J968" s="67"/>
      <c r="K968" s="67"/>
      <c r="L968" s="67"/>
      <c r="M968" s="67"/>
      <c r="N968" s="67"/>
      <c r="O968" s="66" t="s">
        <v>47</v>
      </c>
      <c r="T968" s="64">
        <v>0</v>
      </c>
      <c r="AC968" s="64">
        <v>1</v>
      </c>
    </row>
    <row r="969" spans="1:29" ht="30" customHeight="1">
      <c r="A969" s="66" t="s">
        <v>3148</v>
      </c>
      <c r="B969" s="66" t="s">
        <v>4452</v>
      </c>
      <c r="C969" s="66" t="s">
        <v>1188</v>
      </c>
      <c r="D969" s="66" t="s">
        <v>4131</v>
      </c>
      <c r="E969" s="66" t="s">
        <v>352</v>
      </c>
      <c r="F969" s="72">
        <v>1</v>
      </c>
      <c r="G969" s="67"/>
      <c r="H969" s="67"/>
      <c r="I969" s="67"/>
      <c r="J969" s="67"/>
      <c r="K969" s="67"/>
      <c r="L969" s="67"/>
      <c r="M969" s="67"/>
      <c r="N969" s="67"/>
      <c r="O969" s="66" t="s">
        <v>47</v>
      </c>
      <c r="T969" s="64">
        <v>0</v>
      </c>
      <c r="AC969" s="64">
        <v>1</v>
      </c>
    </row>
    <row r="970" spans="1:29" ht="30" customHeight="1">
      <c r="A970" s="67"/>
      <c r="B970" s="67"/>
      <c r="C970" s="67"/>
      <c r="D970" s="67"/>
      <c r="E970" s="67"/>
      <c r="F970" s="72"/>
      <c r="G970" s="67"/>
      <c r="H970" s="67"/>
      <c r="I970" s="67"/>
      <c r="J970" s="67"/>
      <c r="K970" s="67"/>
      <c r="L970" s="67"/>
      <c r="M970" s="67"/>
      <c r="N970" s="67"/>
      <c r="O970" s="67"/>
    </row>
    <row r="971" spans="1:29" ht="30" customHeight="1">
      <c r="A971" s="67"/>
      <c r="B971" s="67"/>
      <c r="C971" s="67"/>
      <c r="D971" s="67"/>
      <c r="E971" s="67"/>
      <c r="F971" s="72"/>
      <c r="G971" s="67"/>
      <c r="H971" s="67"/>
      <c r="I971" s="67"/>
      <c r="J971" s="67"/>
      <c r="K971" s="67"/>
      <c r="L971" s="67"/>
      <c r="M971" s="67"/>
      <c r="N971" s="67"/>
      <c r="O971" s="67"/>
    </row>
    <row r="972" spans="1:29" ht="30" customHeight="1">
      <c r="A972" s="67"/>
      <c r="B972" s="67"/>
      <c r="C972" s="67"/>
      <c r="D972" s="67"/>
      <c r="E972" s="67"/>
      <c r="F972" s="72"/>
      <c r="G972" s="67"/>
      <c r="H972" s="67"/>
      <c r="I972" s="67"/>
      <c r="J972" s="67"/>
      <c r="K972" s="67"/>
      <c r="L972" s="67"/>
      <c r="M972" s="67"/>
      <c r="N972" s="67"/>
      <c r="O972" s="67"/>
    </row>
    <row r="973" spans="1:29" ht="30" customHeight="1">
      <c r="A973" s="67"/>
      <c r="B973" s="67"/>
      <c r="C973" s="67"/>
      <c r="D973" s="67"/>
      <c r="E973" s="67"/>
      <c r="F973" s="72"/>
      <c r="G973" s="67"/>
      <c r="H973" s="67"/>
      <c r="I973" s="67"/>
      <c r="J973" s="67"/>
      <c r="K973" s="67"/>
      <c r="L973" s="67"/>
      <c r="M973" s="67"/>
      <c r="N973" s="67"/>
      <c r="O973" s="67"/>
    </row>
    <row r="974" spans="1:29" ht="30" customHeight="1">
      <c r="A974" s="67"/>
      <c r="B974" s="67"/>
      <c r="C974" s="67"/>
      <c r="D974" s="67"/>
      <c r="E974" s="67"/>
      <c r="F974" s="72"/>
      <c r="G974" s="67"/>
      <c r="H974" s="67"/>
      <c r="I974" s="67"/>
      <c r="J974" s="67"/>
      <c r="K974" s="67"/>
      <c r="L974" s="67"/>
      <c r="M974" s="67"/>
      <c r="N974" s="67"/>
      <c r="O974" s="67"/>
    </row>
    <row r="975" spans="1:29" ht="30" customHeight="1">
      <c r="A975" s="67"/>
      <c r="B975" s="67"/>
      <c r="C975" s="67"/>
      <c r="D975" s="67"/>
      <c r="E975" s="67"/>
      <c r="F975" s="72"/>
      <c r="G975" s="67"/>
      <c r="H975" s="67"/>
      <c r="I975" s="67"/>
      <c r="J975" s="67"/>
      <c r="K975" s="67"/>
      <c r="L975" s="67"/>
      <c r="M975" s="67"/>
      <c r="N975" s="67"/>
      <c r="O975" s="67"/>
    </row>
    <row r="976" spans="1:29" ht="30" customHeight="1">
      <c r="A976" s="67"/>
      <c r="B976" s="67"/>
      <c r="C976" s="67"/>
      <c r="D976" s="67"/>
      <c r="E976" s="67"/>
      <c r="F976" s="72"/>
      <c r="G976" s="67"/>
      <c r="H976" s="67"/>
      <c r="I976" s="67"/>
      <c r="J976" s="67"/>
      <c r="K976" s="67"/>
      <c r="L976" s="67"/>
      <c r="M976" s="67"/>
      <c r="N976" s="67"/>
      <c r="O976" s="67"/>
    </row>
    <row r="977" spans="1:15" ht="30" customHeight="1">
      <c r="A977" s="67"/>
      <c r="B977" s="67"/>
      <c r="C977" s="67"/>
      <c r="D977" s="67"/>
      <c r="E977" s="67"/>
      <c r="F977" s="72"/>
      <c r="G977" s="67"/>
      <c r="H977" s="67"/>
      <c r="I977" s="67"/>
      <c r="J977" s="67"/>
      <c r="K977" s="67"/>
      <c r="L977" s="67"/>
      <c r="M977" s="67"/>
      <c r="N977" s="67"/>
      <c r="O977" s="67"/>
    </row>
    <row r="978" spans="1:15" ht="30" customHeight="1">
      <c r="A978" s="67"/>
      <c r="B978" s="67"/>
      <c r="C978" s="67"/>
      <c r="D978" s="67"/>
      <c r="E978" s="67"/>
      <c r="F978" s="72"/>
      <c r="G978" s="67"/>
      <c r="H978" s="67"/>
      <c r="I978" s="67"/>
      <c r="J978" s="67"/>
      <c r="K978" s="67"/>
      <c r="L978" s="67"/>
      <c r="M978" s="67"/>
      <c r="N978" s="67"/>
      <c r="O978" s="67"/>
    </row>
    <row r="979" spans="1:15" ht="30" customHeight="1">
      <c r="A979" s="67"/>
      <c r="B979" s="67"/>
      <c r="C979" s="67"/>
      <c r="D979" s="67"/>
      <c r="E979" s="67"/>
      <c r="F979" s="72"/>
      <c r="G979" s="67"/>
      <c r="H979" s="67"/>
      <c r="I979" s="67"/>
      <c r="J979" s="67"/>
      <c r="K979" s="67"/>
      <c r="L979" s="67"/>
      <c r="M979" s="67"/>
      <c r="N979" s="67"/>
      <c r="O979" s="67"/>
    </row>
    <row r="980" spans="1:15" ht="30" customHeight="1">
      <c r="A980" s="67"/>
      <c r="B980" s="67"/>
      <c r="C980" s="67"/>
      <c r="D980" s="67"/>
      <c r="E980" s="67"/>
      <c r="F980" s="72"/>
      <c r="G980" s="67"/>
      <c r="H980" s="67"/>
      <c r="I980" s="67"/>
      <c r="J980" s="67"/>
      <c r="K980" s="67"/>
      <c r="L980" s="67"/>
      <c r="M980" s="67"/>
      <c r="N980" s="67"/>
      <c r="O980" s="67"/>
    </row>
    <row r="981" spans="1:15" ht="30" customHeight="1">
      <c r="A981" s="67"/>
      <c r="B981" s="67"/>
      <c r="C981" s="67"/>
      <c r="D981" s="67"/>
      <c r="E981" s="67"/>
      <c r="F981" s="72"/>
      <c r="G981" s="67"/>
      <c r="H981" s="67"/>
      <c r="I981" s="67"/>
      <c r="J981" s="67"/>
      <c r="K981" s="67"/>
      <c r="L981" s="67"/>
      <c r="M981" s="67"/>
      <c r="N981" s="67"/>
      <c r="O981" s="67"/>
    </row>
    <row r="982" spans="1:15" ht="30" customHeight="1">
      <c r="A982" s="67"/>
      <c r="B982" s="67"/>
      <c r="C982" s="67"/>
      <c r="D982" s="67"/>
      <c r="E982" s="67"/>
      <c r="F982" s="72"/>
      <c r="G982" s="67"/>
      <c r="H982" s="67"/>
      <c r="I982" s="67"/>
      <c r="J982" s="67"/>
      <c r="K982" s="67"/>
      <c r="L982" s="67"/>
      <c r="M982" s="67"/>
      <c r="N982" s="67"/>
      <c r="O982" s="67"/>
    </row>
    <row r="983" spans="1:15" ht="30" customHeight="1">
      <c r="A983" s="67"/>
      <c r="B983" s="67"/>
      <c r="C983" s="67"/>
      <c r="D983" s="67"/>
      <c r="E983" s="67"/>
      <c r="F983" s="72"/>
      <c r="G983" s="67"/>
      <c r="H983" s="67"/>
      <c r="I983" s="67"/>
      <c r="J983" s="67"/>
      <c r="K983" s="67"/>
      <c r="L983" s="67"/>
      <c r="M983" s="67"/>
      <c r="N983" s="67"/>
      <c r="O983" s="67"/>
    </row>
    <row r="984" spans="1:15" ht="30" customHeight="1">
      <c r="A984" s="67"/>
      <c r="B984" s="67"/>
      <c r="C984" s="67"/>
      <c r="D984" s="67"/>
      <c r="E984" s="67"/>
      <c r="F984" s="72"/>
      <c r="G984" s="67"/>
      <c r="H984" s="67"/>
      <c r="I984" s="67"/>
      <c r="J984" s="67"/>
      <c r="K984" s="67"/>
      <c r="L984" s="67"/>
      <c r="M984" s="67"/>
      <c r="N984" s="67"/>
      <c r="O984" s="67"/>
    </row>
    <row r="985" spans="1:15" ht="30" customHeight="1">
      <c r="A985" s="67"/>
      <c r="B985" s="67"/>
      <c r="C985" s="67"/>
      <c r="D985" s="67"/>
      <c r="E985" s="67"/>
      <c r="F985" s="72"/>
      <c r="G985" s="67"/>
      <c r="H985" s="67"/>
      <c r="I985" s="67"/>
      <c r="J985" s="67"/>
      <c r="K985" s="67"/>
      <c r="L985" s="67"/>
      <c r="M985" s="67"/>
      <c r="N985" s="67"/>
      <c r="O985" s="67"/>
    </row>
    <row r="986" spans="1:15" ht="30" customHeight="1">
      <c r="A986" s="67"/>
      <c r="B986" s="67"/>
      <c r="C986" s="67"/>
      <c r="D986" s="67"/>
      <c r="E986" s="67"/>
      <c r="F986" s="72"/>
      <c r="G986" s="67"/>
      <c r="H986" s="67"/>
      <c r="I986" s="67"/>
      <c r="J986" s="67"/>
      <c r="K986" s="67"/>
      <c r="L986" s="67"/>
      <c r="M986" s="67"/>
      <c r="N986" s="67"/>
      <c r="O986" s="67"/>
    </row>
    <row r="987" spans="1:15" ht="30" customHeight="1">
      <c r="A987" s="67"/>
      <c r="B987" s="67"/>
      <c r="C987" s="67"/>
      <c r="D987" s="67"/>
      <c r="E987" s="67"/>
      <c r="F987" s="72"/>
      <c r="G987" s="67"/>
      <c r="H987" s="67"/>
      <c r="I987" s="67"/>
      <c r="J987" s="67"/>
      <c r="K987" s="67"/>
      <c r="L987" s="67"/>
      <c r="M987" s="67"/>
      <c r="N987" s="67"/>
      <c r="O987" s="67"/>
    </row>
    <row r="988" spans="1:15" ht="30" customHeight="1">
      <c r="A988" s="67"/>
      <c r="B988" s="67"/>
      <c r="C988" s="67"/>
      <c r="D988" s="67"/>
      <c r="E988" s="67"/>
      <c r="F988" s="72"/>
      <c r="G988" s="67"/>
      <c r="H988" s="67"/>
      <c r="I988" s="67"/>
      <c r="J988" s="67"/>
      <c r="K988" s="67"/>
      <c r="L988" s="67"/>
      <c r="M988" s="67"/>
      <c r="N988" s="67"/>
      <c r="O988" s="67"/>
    </row>
    <row r="989" spans="1:15" ht="30" customHeight="1">
      <c r="A989" s="67"/>
      <c r="B989" s="67"/>
      <c r="C989" s="67"/>
      <c r="D989" s="67"/>
      <c r="E989" s="67"/>
      <c r="F989" s="72"/>
      <c r="G989" s="67"/>
      <c r="H989" s="67"/>
      <c r="I989" s="67"/>
      <c r="J989" s="67"/>
      <c r="K989" s="67"/>
      <c r="L989" s="67"/>
      <c r="M989" s="67"/>
      <c r="N989" s="67"/>
      <c r="O989" s="67"/>
    </row>
    <row r="990" spans="1:15" ht="30" customHeight="1">
      <c r="A990" s="67"/>
      <c r="B990" s="67"/>
      <c r="C990" s="67"/>
      <c r="D990" s="67"/>
      <c r="E990" s="67"/>
      <c r="F990" s="72"/>
      <c r="G990" s="67"/>
      <c r="H990" s="67"/>
      <c r="I990" s="67"/>
      <c r="J990" s="67"/>
      <c r="K990" s="67"/>
      <c r="L990" s="67"/>
      <c r="M990" s="67"/>
      <c r="N990" s="67"/>
      <c r="O990" s="67"/>
    </row>
    <row r="991" spans="1:15" ht="30" customHeight="1">
      <c r="A991" s="67"/>
      <c r="B991" s="67"/>
      <c r="C991" s="67" t="s">
        <v>77</v>
      </c>
      <c r="D991" s="67"/>
      <c r="E991" s="67"/>
      <c r="F991" s="72"/>
      <c r="G991" s="67"/>
      <c r="H991" s="67"/>
      <c r="I991" s="67"/>
      <c r="J991" s="67"/>
      <c r="K991" s="67"/>
      <c r="L991" s="67"/>
      <c r="M991" s="67"/>
      <c r="N991" s="67"/>
      <c r="O991" s="67"/>
    </row>
    <row r="992" spans="1:15" ht="30" customHeight="1">
      <c r="A992" s="67"/>
      <c r="B992" s="67"/>
      <c r="C992" s="70" t="s">
        <v>3149</v>
      </c>
      <c r="D992" s="70"/>
      <c r="E992" s="70"/>
      <c r="F992" s="71"/>
      <c r="G992" s="70"/>
      <c r="H992" s="70"/>
      <c r="I992" s="70"/>
      <c r="J992" s="70"/>
      <c r="K992" s="70"/>
      <c r="L992" s="70"/>
      <c r="M992" s="70"/>
      <c r="N992" s="70"/>
      <c r="O992" s="70"/>
    </row>
    <row r="993" spans="1:29" ht="30" customHeight="1">
      <c r="A993" s="66" t="s">
        <v>3150</v>
      </c>
      <c r="B993" s="66" t="s">
        <v>4453</v>
      </c>
      <c r="C993" s="66" t="s">
        <v>4454</v>
      </c>
      <c r="D993" s="66" t="s">
        <v>47</v>
      </c>
      <c r="E993" s="66" t="s">
        <v>47</v>
      </c>
      <c r="F993" s="72">
        <v>0</v>
      </c>
      <c r="G993" s="67"/>
      <c r="H993" s="67"/>
      <c r="I993" s="67"/>
      <c r="J993" s="67"/>
      <c r="K993" s="67"/>
      <c r="L993" s="67"/>
      <c r="M993" s="67"/>
      <c r="N993" s="67"/>
      <c r="O993" s="66" t="s">
        <v>47</v>
      </c>
      <c r="T993" s="64">
        <v>0</v>
      </c>
      <c r="AC993" s="64">
        <v>1</v>
      </c>
    </row>
    <row r="994" spans="1:29" ht="30" customHeight="1">
      <c r="A994" s="66" t="s">
        <v>3150</v>
      </c>
      <c r="B994" s="66" t="s">
        <v>4455</v>
      </c>
      <c r="C994" s="66" t="s">
        <v>4456</v>
      </c>
      <c r="D994" s="66" t="s">
        <v>47</v>
      </c>
      <c r="E994" s="66" t="s">
        <v>47</v>
      </c>
      <c r="F994" s="72">
        <v>0</v>
      </c>
      <c r="G994" s="67"/>
      <c r="H994" s="67"/>
      <c r="I994" s="67"/>
      <c r="J994" s="67"/>
      <c r="K994" s="67"/>
      <c r="L994" s="67"/>
      <c r="M994" s="67"/>
      <c r="N994" s="67"/>
      <c r="O994" s="66" t="s">
        <v>47</v>
      </c>
      <c r="T994" s="64">
        <v>0</v>
      </c>
      <c r="AC994" s="64">
        <v>1</v>
      </c>
    </row>
    <row r="995" spans="1:29" ht="30" customHeight="1">
      <c r="A995" s="66" t="s">
        <v>3150</v>
      </c>
      <c r="B995" s="66" t="s">
        <v>4457</v>
      </c>
      <c r="C995" s="66" t="s">
        <v>4458</v>
      </c>
      <c r="D995" s="66" t="s">
        <v>47</v>
      </c>
      <c r="E995" s="66" t="s">
        <v>352</v>
      </c>
      <c r="F995" s="72">
        <v>1</v>
      </c>
      <c r="G995" s="67"/>
      <c r="H995" s="67"/>
      <c r="I995" s="67"/>
      <c r="J995" s="67"/>
      <c r="K995" s="67"/>
      <c r="L995" s="67"/>
      <c r="M995" s="67"/>
      <c r="N995" s="67"/>
      <c r="O995" s="66" t="s">
        <v>47</v>
      </c>
      <c r="T995" s="64">
        <v>0</v>
      </c>
      <c r="AC995" s="64">
        <v>1</v>
      </c>
    </row>
    <row r="996" spans="1:29" ht="30" customHeight="1">
      <c r="A996" s="66" t="s">
        <v>3150</v>
      </c>
      <c r="B996" s="66" t="s">
        <v>4459</v>
      </c>
      <c r="C996" s="66" t="s">
        <v>4460</v>
      </c>
      <c r="D996" s="66" t="s">
        <v>4461</v>
      </c>
      <c r="E996" s="66" t="s">
        <v>59</v>
      </c>
      <c r="F996" s="72">
        <v>1</v>
      </c>
      <c r="G996" s="67"/>
      <c r="H996" s="67"/>
      <c r="I996" s="67"/>
      <c r="J996" s="67"/>
      <c r="K996" s="67"/>
      <c r="L996" s="67"/>
      <c r="M996" s="67"/>
      <c r="N996" s="67"/>
      <c r="O996" s="66" t="s">
        <v>47</v>
      </c>
      <c r="T996" s="64">
        <v>0</v>
      </c>
      <c r="AC996" s="64">
        <v>1</v>
      </c>
    </row>
    <row r="997" spans="1:29" ht="30" customHeight="1">
      <c r="A997" s="66" t="s">
        <v>3150</v>
      </c>
      <c r="B997" s="66" t="s">
        <v>4462</v>
      </c>
      <c r="C997" s="66" t="s">
        <v>4463</v>
      </c>
      <c r="D997" s="66" t="s">
        <v>4464</v>
      </c>
      <c r="E997" s="66" t="s">
        <v>59</v>
      </c>
      <c r="F997" s="72">
        <v>1</v>
      </c>
      <c r="G997" s="67"/>
      <c r="H997" s="67"/>
      <c r="I997" s="67"/>
      <c r="J997" s="67"/>
      <c r="K997" s="67"/>
      <c r="L997" s="67"/>
      <c r="M997" s="67"/>
      <c r="N997" s="67"/>
      <c r="O997" s="66" t="s">
        <v>47</v>
      </c>
      <c r="T997" s="64">
        <v>0</v>
      </c>
      <c r="AC997" s="64">
        <v>1</v>
      </c>
    </row>
    <row r="998" spans="1:29" ht="30" customHeight="1">
      <c r="A998" s="66" t="s">
        <v>3150</v>
      </c>
      <c r="B998" s="66" t="s">
        <v>4465</v>
      </c>
      <c r="C998" s="66" t="s">
        <v>4466</v>
      </c>
      <c r="D998" s="66" t="s">
        <v>4467</v>
      </c>
      <c r="E998" s="66" t="s">
        <v>59</v>
      </c>
      <c r="F998" s="72">
        <v>1</v>
      </c>
      <c r="G998" s="67"/>
      <c r="H998" s="67"/>
      <c r="I998" s="67"/>
      <c r="J998" s="67"/>
      <c r="K998" s="67"/>
      <c r="L998" s="67"/>
      <c r="M998" s="67"/>
      <c r="N998" s="67"/>
      <c r="O998" s="66" t="s">
        <v>47</v>
      </c>
      <c r="T998" s="64">
        <v>0</v>
      </c>
      <c r="AC998" s="64">
        <v>1</v>
      </c>
    </row>
    <row r="999" spans="1:29" ht="30" customHeight="1">
      <c r="A999" s="66" t="s">
        <v>3150</v>
      </c>
      <c r="B999" s="66" t="s">
        <v>4468</v>
      </c>
      <c r="C999" s="66" t="s">
        <v>4469</v>
      </c>
      <c r="D999" s="66" t="s">
        <v>4470</v>
      </c>
      <c r="E999" s="66" t="s">
        <v>59</v>
      </c>
      <c r="F999" s="72">
        <v>1</v>
      </c>
      <c r="G999" s="67"/>
      <c r="H999" s="67"/>
      <c r="I999" s="67"/>
      <c r="J999" s="67"/>
      <c r="K999" s="67"/>
      <c r="L999" s="67"/>
      <c r="M999" s="67"/>
      <c r="N999" s="67"/>
      <c r="O999" s="66" t="s">
        <v>47</v>
      </c>
      <c r="T999" s="64">
        <v>0</v>
      </c>
      <c r="AC999" s="64">
        <v>1</v>
      </c>
    </row>
    <row r="1000" spans="1:29" ht="30" customHeight="1">
      <c r="A1000" s="66" t="s">
        <v>3150</v>
      </c>
      <c r="B1000" s="66" t="s">
        <v>4471</v>
      </c>
      <c r="C1000" s="66" t="s">
        <v>4472</v>
      </c>
      <c r="D1000" s="66" t="s">
        <v>4473</v>
      </c>
      <c r="E1000" s="66" t="s">
        <v>59</v>
      </c>
      <c r="F1000" s="72">
        <v>1</v>
      </c>
      <c r="G1000" s="67"/>
      <c r="H1000" s="67"/>
      <c r="I1000" s="67"/>
      <c r="J1000" s="67"/>
      <c r="K1000" s="67"/>
      <c r="L1000" s="67"/>
      <c r="M1000" s="67"/>
      <c r="N1000" s="67"/>
      <c r="O1000" s="66" t="s">
        <v>47</v>
      </c>
      <c r="T1000" s="64">
        <v>0</v>
      </c>
      <c r="AC1000" s="64">
        <v>1</v>
      </c>
    </row>
    <row r="1001" spans="1:29" ht="30" customHeight="1">
      <c r="A1001" s="66" t="s">
        <v>3150</v>
      </c>
      <c r="B1001" s="66" t="s">
        <v>4474</v>
      </c>
      <c r="C1001" s="66" t="s">
        <v>4475</v>
      </c>
      <c r="D1001" s="66" t="s">
        <v>4476</v>
      </c>
      <c r="E1001" s="66" t="s">
        <v>59</v>
      </c>
      <c r="F1001" s="72">
        <v>1</v>
      </c>
      <c r="G1001" s="67"/>
      <c r="H1001" s="67"/>
      <c r="I1001" s="67"/>
      <c r="J1001" s="67"/>
      <c r="K1001" s="67"/>
      <c r="L1001" s="67"/>
      <c r="M1001" s="67"/>
      <c r="N1001" s="67"/>
      <c r="O1001" s="66" t="s">
        <v>47</v>
      </c>
      <c r="T1001" s="64">
        <v>0</v>
      </c>
      <c r="AC1001" s="64">
        <v>1</v>
      </c>
    </row>
    <row r="1002" spans="1:29" ht="30" customHeight="1">
      <c r="A1002" s="66" t="s">
        <v>3150</v>
      </c>
      <c r="B1002" s="66" t="s">
        <v>4477</v>
      </c>
      <c r="C1002" s="66" t="s">
        <v>4478</v>
      </c>
      <c r="D1002" s="66" t="s">
        <v>4479</v>
      </c>
      <c r="E1002" s="66" t="s">
        <v>59</v>
      </c>
      <c r="F1002" s="72">
        <v>1</v>
      </c>
      <c r="G1002" s="67"/>
      <c r="H1002" s="67"/>
      <c r="I1002" s="67"/>
      <c r="J1002" s="67"/>
      <c r="K1002" s="67"/>
      <c r="L1002" s="67"/>
      <c r="M1002" s="67"/>
      <c r="N1002" s="67"/>
      <c r="O1002" s="66" t="s">
        <v>47</v>
      </c>
      <c r="T1002" s="64">
        <v>0</v>
      </c>
      <c r="AC1002" s="64">
        <v>1</v>
      </c>
    </row>
    <row r="1003" spans="1:29" ht="30" customHeight="1">
      <c r="A1003" s="66" t="s">
        <v>3150</v>
      </c>
      <c r="B1003" s="66" t="s">
        <v>4480</v>
      </c>
      <c r="C1003" s="66" t="s">
        <v>4481</v>
      </c>
      <c r="D1003" s="66" t="s">
        <v>4482</v>
      </c>
      <c r="E1003" s="66" t="s">
        <v>59</v>
      </c>
      <c r="F1003" s="72">
        <v>1</v>
      </c>
      <c r="G1003" s="67"/>
      <c r="H1003" s="67"/>
      <c r="I1003" s="67"/>
      <c r="J1003" s="67"/>
      <c r="K1003" s="67"/>
      <c r="L1003" s="67"/>
      <c r="M1003" s="67"/>
      <c r="N1003" s="67"/>
      <c r="O1003" s="66" t="s">
        <v>47</v>
      </c>
      <c r="T1003" s="64">
        <v>0</v>
      </c>
      <c r="AC1003" s="64">
        <v>1</v>
      </c>
    </row>
    <row r="1004" spans="1:29" ht="30" customHeight="1">
      <c r="A1004" s="66" t="s">
        <v>3150</v>
      </c>
      <c r="B1004" s="66" t="s">
        <v>4483</v>
      </c>
      <c r="C1004" s="66" t="s">
        <v>4484</v>
      </c>
      <c r="D1004" s="66" t="s">
        <v>4485</v>
      </c>
      <c r="E1004" s="66" t="s">
        <v>59</v>
      </c>
      <c r="F1004" s="72">
        <v>1</v>
      </c>
      <c r="G1004" s="67"/>
      <c r="H1004" s="67"/>
      <c r="I1004" s="67"/>
      <c r="J1004" s="67"/>
      <c r="K1004" s="67"/>
      <c r="L1004" s="67"/>
      <c r="M1004" s="67"/>
      <c r="N1004" s="67"/>
      <c r="O1004" s="66" t="s">
        <v>47</v>
      </c>
      <c r="T1004" s="64">
        <v>0</v>
      </c>
      <c r="AC1004" s="64">
        <v>1</v>
      </c>
    </row>
    <row r="1005" spans="1:29" ht="30" customHeight="1">
      <c r="A1005" s="66" t="s">
        <v>3150</v>
      </c>
      <c r="B1005" s="66" t="s">
        <v>4486</v>
      </c>
      <c r="C1005" s="66" t="s">
        <v>4487</v>
      </c>
      <c r="D1005" s="66" t="s">
        <v>4488</v>
      </c>
      <c r="E1005" s="66" t="s">
        <v>59</v>
      </c>
      <c r="F1005" s="72">
        <v>1</v>
      </c>
      <c r="G1005" s="67"/>
      <c r="H1005" s="67"/>
      <c r="I1005" s="67"/>
      <c r="J1005" s="67"/>
      <c r="K1005" s="67"/>
      <c r="L1005" s="67"/>
      <c r="M1005" s="67"/>
      <c r="N1005" s="67"/>
      <c r="O1005" s="66" t="s">
        <v>47</v>
      </c>
      <c r="T1005" s="64">
        <v>0</v>
      </c>
      <c r="AC1005" s="64">
        <v>1</v>
      </c>
    </row>
    <row r="1006" spans="1:29" ht="30" customHeight="1">
      <c r="A1006" s="66" t="s">
        <v>3150</v>
      </c>
      <c r="B1006" s="66" t="s">
        <v>4489</v>
      </c>
      <c r="C1006" s="66" t="s">
        <v>4490</v>
      </c>
      <c r="D1006" s="66" t="s">
        <v>4488</v>
      </c>
      <c r="E1006" s="66" t="s">
        <v>59</v>
      </c>
      <c r="F1006" s="72">
        <v>1</v>
      </c>
      <c r="G1006" s="67"/>
      <c r="H1006" s="67"/>
      <c r="I1006" s="67"/>
      <c r="J1006" s="67"/>
      <c r="K1006" s="67"/>
      <c r="L1006" s="67"/>
      <c r="M1006" s="67"/>
      <c r="N1006" s="67"/>
      <c r="O1006" s="66" t="s">
        <v>47</v>
      </c>
      <c r="T1006" s="64">
        <v>0</v>
      </c>
      <c r="AC1006" s="64">
        <v>1</v>
      </c>
    </row>
    <row r="1007" spans="1:29" ht="30" customHeight="1">
      <c r="A1007" s="66" t="s">
        <v>3150</v>
      </c>
      <c r="B1007" s="66" t="s">
        <v>4491</v>
      </c>
      <c r="C1007" s="66" t="s">
        <v>4492</v>
      </c>
      <c r="D1007" s="66" t="s">
        <v>4493</v>
      </c>
      <c r="E1007" s="66" t="s">
        <v>59</v>
      </c>
      <c r="F1007" s="72">
        <v>2</v>
      </c>
      <c r="G1007" s="67"/>
      <c r="H1007" s="67"/>
      <c r="I1007" s="67"/>
      <c r="J1007" s="67"/>
      <c r="K1007" s="67"/>
      <c r="L1007" s="67"/>
      <c r="M1007" s="67"/>
      <c r="N1007" s="67"/>
      <c r="O1007" s="66" t="s">
        <v>47</v>
      </c>
      <c r="T1007" s="64">
        <v>0</v>
      </c>
      <c r="AC1007" s="64">
        <v>1</v>
      </c>
    </row>
    <row r="1008" spans="1:29" ht="30" customHeight="1">
      <c r="A1008" s="66" t="s">
        <v>3150</v>
      </c>
      <c r="B1008" s="66" t="s">
        <v>4494</v>
      </c>
      <c r="C1008" s="66" t="s">
        <v>4495</v>
      </c>
      <c r="D1008" s="66" t="s">
        <v>4496</v>
      </c>
      <c r="E1008" s="66" t="s">
        <v>211</v>
      </c>
      <c r="F1008" s="72">
        <v>1</v>
      </c>
      <c r="G1008" s="67"/>
      <c r="H1008" s="67"/>
      <c r="I1008" s="67"/>
      <c r="J1008" s="67"/>
      <c r="K1008" s="67"/>
      <c r="L1008" s="67"/>
      <c r="M1008" s="67"/>
      <c r="N1008" s="67"/>
      <c r="O1008" s="66" t="s">
        <v>47</v>
      </c>
      <c r="T1008" s="64">
        <v>0</v>
      </c>
      <c r="AC1008" s="64">
        <v>1</v>
      </c>
    </row>
    <row r="1009" spans="1:29" ht="30" customHeight="1">
      <c r="A1009" s="66" t="s">
        <v>3150</v>
      </c>
      <c r="B1009" s="66" t="s">
        <v>4497</v>
      </c>
      <c r="C1009" s="66" t="s">
        <v>4495</v>
      </c>
      <c r="D1009" s="66" t="s">
        <v>4498</v>
      </c>
      <c r="E1009" s="66" t="s">
        <v>211</v>
      </c>
      <c r="F1009" s="72">
        <v>1</v>
      </c>
      <c r="G1009" s="67"/>
      <c r="H1009" s="67"/>
      <c r="I1009" s="67"/>
      <c r="J1009" s="67"/>
      <c r="K1009" s="67"/>
      <c r="L1009" s="67"/>
      <c r="M1009" s="67"/>
      <c r="N1009" s="67"/>
      <c r="O1009" s="66" t="s">
        <v>47</v>
      </c>
      <c r="T1009" s="64">
        <v>0</v>
      </c>
      <c r="AC1009" s="64">
        <v>1</v>
      </c>
    </row>
    <row r="1010" spans="1:29" ht="30" customHeight="1">
      <c r="A1010" s="66" t="s">
        <v>3150</v>
      </c>
      <c r="B1010" s="66" t="s">
        <v>4499</v>
      </c>
      <c r="C1010" s="66" t="s">
        <v>4495</v>
      </c>
      <c r="D1010" s="66" t="s">
        <v>4500</v>
      </c>
      <c r="E1010" s="66" t="s">
        <v>211</v>
      </c>
      <c r="F1010" s="72">
        <v>1</v>
      </c>
      <c r="G1010" s="67"/>
      <c r="H1010" s="67"/>
      <c r="I1010" s="67"/>
      <c r="J1010" s="67"/>
      <c r="K1010" s="67"/>
      <c r="L1010" s="67"/>
      <c r="M1010" s="67"/>
      <c r="N1010" s="67"/>
      <c r="O1010" s="66" t="s">
        <v>47</v>
      </c>
      <c r="T1010" s="64">
        <v>0</v>
      </c>
      <c r="AC1010" s="64">
        <v>1</v>
      </c>
    </row>
    <row r="1011" spans="1:29" ht="30" customHeight="1">
      <c r="A1011" s="66" t="s">
        <v>3150</v>
      </c>
      <c r="B1011" s="66" t="s">
        <v>4501</v>
      </c>
      <c r="C1011" s="66" t="s">
        <v>4495</v>
      </c>
      <c r="D1011" s="66" t="s">
        <v>4502</v>
      </c>
      <c r="E1011" s="66" t="s">
        <v>211</v>
      </c>
      <c r="F1011" s="72">
        <v>1</v>
      </c>
      <c r="G1011" s="67"/>
      <c r="H1011" s="67"/>
      <c r="I1011" s="67"/>
      <c r="J1011" s="67"/>
      <c r="K1011" s="67"/>
      <c r="L1011" s="67"/>
      <c r="M1011" s="67"/>
      <c r="N1011" s="67"/>
      <c r="O1011" s="66" t="s">
        <v>47</v>
      </c>
      <c r="T1011" s="64">
        <v>0</v>
      </c>
      <c r="AC1011" s="64">
        <v>1</v>
      </c>
    </row>
    <row r="1012" spans="1:29" ht="30" customHeight="1">
      <c r="A1012" s="66" t="s">
        <v>3150</v>
      </c>
      <c r="B1012" s="66" t="s">
        <v>4503</v>
      </c>
      <c r="C1012" s="66" t="s">
        <v>4495</v>
      </c>
      <c r="D1012" s="66" t="s">
        <v>4504</v>
      </c>
      <c r="E1012" s="66" t="s">
        <v>211</v>
      </c>
      <c r="F1012" s="72">
        <v>1</v>
      </c>
      <c r="G1012" s="67"/>
      <c r="H1012" s="67"/>
      <c r="I1012" s="67"/>
      <c r="J1012" s="67"/>
      <c r="K1012" s="67"/>
      <c r="L1012" s="67"/>
      <c r="M1012" s="67"/>
      <c r="N1012" s="67"/>
      <c r="O1012" s="66" t="s">
        <v>47</v>
      </c>
      <c r="T1012" s="64">
        <v>0</v>
      </c>
      <c r="AC1012" s="64">
        <v>1</v>
      </c>
    </row>
    <row r="1013" spans="1:29" ht="30" customHeight="1">
      <c r="A1013" s="66" t="s">
        <v>3150</v>
      </c>
      <c r="B1013" s="66" t="s">
        <v>4505</v>
      </c>
      <c r="C1013" s="66" t="s">
        <v>4506</v>
      </c>
      <c r="D1013" s="66" t="s">
        <v>4507</v>
      </c>
      <c r="E1013" s="66" t="s">
        <v>352</v>
      </c>
      <c r="F1013" s="72">
        <v>1</v>
      </c>
      <c r="G1013" s="67"/>
      <c r="H1013" s="67"/>
      <c r="I1013" s="67"/>
      <c r="J1013" s="67"/>
      <c r="K1013" s="67"/>
      <c r="L1013" s="67"/>
      <c r="M1013" s="67"/>
      <c r="N1013" s="67"/>
      <c r="O1013" s="66" t="s">
        <v>47</v>
      </c>
      <c r="T1013" s="64">
        <v>0</v>
      </c>
      <c r="AC1013" s="64">
        <v>1</v>
      </c>
    </row>
    <row r="1014" spans="1:29" ht="30" customHeight="1">
      <c r="A1014" s="66" t="s">
        <v>3150</v>
      </c>
      <c r="B1014" s="66" t="s">
        <v>4508</v>
      </c>
      <c r="C1014" s="66" t="s">
        <v>4509</v>
      </c>
      <c r="D1014" s="66" t="s">
        <v>47</v>
      </c>
      <c r="E1014" s="66" t="s">
        <v>59</v>
      </c>
      <c r="F1014" s="72">
        <v>1</v>
      </c>
      <c r="G1014" s="67"/>
      <c r="H1014" s="67"/>
      <c r="I1014" s="67"/>
      <c r="J1014" s="67"/>
      <c r="K1014" s="67"/>
      <c r="L1014" s="67"/>
      <c r="M1014" s="67"/>
      <c r="N1014" s="67"/>
      <c r="O1014" s="66" t="s">
        <v>47</v>
      </c>
      <c r="T1014" s="64">
        <v>0</v>
      </c>
      <c r="AC1014" s="64">
        <v>1</v>
      </c>
    </row>
    <row r="1015" spans="1:29" ht="30" customHeight="1">
      <c r="A1015" s="66" t="s">
        <v>3150</v>
      </c>
      <c r="B1015" s="66" t="s">
        <v>4510</v>
      </c>
      <c r="C1015" s="66" t="s">
        <v>4511</v>
      </c>
      <c r="D1015" s="66" t="s">
        <v>47</v>
      </c>
      <c r="E1015" s="66" t="s">
        <v>59</v>
      </c>
      <c r="F1015" s="72">
        <v>1</v>
      </c>
      <c r="G1015" s="67"/>
      <c r="H1015" s="67"/>
      <c r="I1015" s="67"/>
      <c r="J1015" s="67"/>
      <c r="K1015" s="67"/>
      <c r="L1015" s="67"/>
      <c r="M1015" s="67"/>
      <c r="N1015" s="67"/>
      <c r="O1015" s="66" t="s">
        <v>47</v>
      </c>
      <c r="T1015" s="64">
        <v>0</v>
      </c>
      <c r="AC1015" s="64">
        <v>1</v>
      </c>
    </row>
    <row r="1016" spans="1:29" ht="30" customHeight="1">
      <c r="A1016" s="66" t="s">
        <v>3150</v>
      </c>
      <c r="B1016" s="66" t="s">
        <v>4512</v>
      </c>
      <c r="C1016" s="66" t="s">
        <v>4513</v>
      </c>
      <c r="D1016" s="66" t="s">
        <v>47</v>
      </c>
      <c r="E1016" s="66" t="s">
        <v>59</v>
      </c>
      <c r="F1016" s="72">
        <v>2</v>
      </c>
      <c r="G1016" s="67"/>
      <c r="H1016" s="67"/>
      <c r="I1016" s="67"/>
      <c r="J1016" s="67"/>
      <c r="K1016" s="67"/>
      <c r="L1016" s="67"/>
      <c r="M1016" s="67"/>
      <c r="N1016" s="67"/>
      <c r="O1016" s="66" t="s">
        <v>47</v>
      </c>
      <c r="T1016" s="64">
        <v>0</v>
      </c>
      <c r="AC1016" s="64">
        <v>1</v>
      </c>
    </row>
    <row r="1017" spans="1:29" ht="30" customHeight="1">
      <c r="A1017" s="66" t="s">
        <v>3150</v>
      </c>
      <c r="B1017" s="66" t="s">
        <v>4514</v>
      </c>
      <c r="C1017" s="66" t="s">
        <v>4515</v>
      </c>
      <c r="D1017" s="66" t="s">
        <v>47</v>
      </c>
      <c r="E1017" s="66" t="s">
        <v>59</v>
      </c>
      <c r="F1017" s="72">
        <v>1</v>
      </c>
      <c r="G1017" s="67"/>
      <c r="H1017" s="67"/>
      <c r="I1017" s="67"/>
      <c r="J1017" s="67"/>
      <c r="K1017" s="67"/>
      <c r="L1017" s="67"/>
      <c r="M1017" s="67"/>
      <c r="N1017" s="67"/>
      <c r="O1017" s="66" t="s">
        <v>47</v>
      </c>
      <c r="T1017" s="64">
        <v>0</v>
      </c>
      <c r="AC1017" s="64">
        <v>1</v>
      </c>
    </row>
    <row r="1018" spans="1:29" ht="30" customHeight="1">
      <c r="A1018" s="66" t="s">
        <v>3150</v>
      </c>
      <c r="B1018" s="66" t="s">
        <v>4516</v>
      </c>
      <c r="C1018" s="66" t="s">
        <v>4517</v>
      </c>
      <c r="D1018" s="66" t="s">
        <v>47</v>
      </c>
      <c r="E1018" s="66" t="s">
        <v>59</v>
      </c>
      <c r="F1018" s="72">
        <v>1</v>
      </c>
      <c r="G1018" s="67"/>
      <c r="H1018" s="67"/>
      <c r="I1018" s="67"/>
      <c r="J1018" s="67"/>
      <c r="K1018" s="67"/>
      <c r="L1018" s="67"/>
      <c r="M1018" s="67"/>
      <c r="N1018" s="67"/>
      <c r="O1018" s="66" t="s">
        <v>47</v>
      </c>
      <c r="T1018" s="64">
        <v>0</v>
      </c>
      <c r="AC1018" s="64">
        <v>1</v>
      </c>
    </row>
    <row r="1019" spans="1:29" ht="30" customHeight="1">
      <c r="A1019" s="66" t="s">
        <v>3150</v>
      </c>
      <c r="B1019" s="66" t="s">
        <v>4518</v>
      </c>
      <c r="C1019" s="66" t="s">
        <v>4519</v>
      </c>
      <c r="D1019" s="66" t="s">
        <v>47</v>
      </c>
      <c r="E1019" s="66" t="s">
        <v>59</v>
      </c>
      <c r="F1019" s="72">
        <v>1</v>
      </c>
      <c r="G1019" s="67"/>
      <c r="H1019" s="67"/>
      <c r="I1019" s="67"/>
      <c r="J1019" s="67"/>
      <c r="K1019" s="67"/>
      <c r="L1019" s="67"/>
      <c r="M1019" s="67"/>
      <c r="N1019" s="67"/>
      <c r="O1019" s="66" t="s">
        <v>47</v>
      </c>
      <c r="T1019" s="64">
        <v>0</v>
      </c>
      <c r="AC1019" s="64">
        <v>1</v>
      </c>
    </row>
    <row r="1020" spans="1:29" ht="30" customHeight="1">
      <c r="A1020" s="66" t="s">
        <v>3150</v>
      </c>
      <c r="B1020" s="66" t="s">
        <v>4520</v>
      </c>
      <c r="C1020" s="66" t="s">
        <v>4521</v>
      </c>
      <c r="D1020" s="66" t="s">
        <v>4522</v>
      </c>
      <c r="E1020" s="66" t="s">
        <v>59</v>
      </c>
      <c r="F1020" s="72">
        <v>2</v>
      </c>
      <c r="G1020" s="67"/>
      <c r="H1020" s="67"/>
      <c r="I1020" s="67"/>
      <c r="J1020" s="67"/>
      <c r="K1020" s="67"/>
      <c r="L1020" s="67"/>
      <c r="M1020" s="67"/>
      <c r="N1020" s="67"/>
      <c r="O1020" s="66" t="s">
        <v>47</v>
      </c>
      <c r="T1020" s="64">
        <v>0</v>
      </c>
      <c r="AC1020" s="64">
        <v>1</v>
      </c>
    </row>
    <row r="1021" spans="1:29" ht="30" customHeight="1">
      <c r="A1021" s="66" t="s">
        <v>3150</v>
      </c>
      <c r="B1021" s="66" t="s">
        <v>4523</v>
      </c>
      <c r="C1021" s="66" t="s">
        <v>4524</v>
      </c>
      <c r="D1021" s="66" t="s">
        <v>4525</v>
      </c>
      <c r="E1021" s="66" t="s">
        <v>59</v>
      </c>
      <c r="F1021" s="72">
        <v>1</v>
      </c>
      <c r="G1021" s="67"/>
      <c r="H1021" s="67"/>
      <c r="I1021" s="67"/>
      <c r="J1021" s="67"/>
      <c r="K1021" s="67"/>
      <c r="L1021" s="67"/>
      <c r="M1021" s="67"/>
      <c r="N1021" s="67"/>
      <c r="O1021" s="66" t="s">
        <v>47</v>
      </c>
      <c r="T1021" s="64">
        <v>0</v>
      </c>
      <c r="AC1021" s="64">
        <v>1</v>
      </c>
    </row>
    <row r="1022" spans="1:29" ht="30" customHeight="1">
      <c r="A1022" s="66" t="s">
        <v>3150</v>
      </c>
      <c r="B1022" s="66" t="s">
        <v>4526</v>
      </c>
      <c r="C1022" s="66" t="s">
        <v>4527</v>
      </c>
      <c r="D1022" s="66" t="s">
        <v>4528</v>
      </c>
      <c r="E1022" s="66" t="s">
        <v>59</v>
      </c>
      <c r="F1022" s="72">
        <v>1</v>
      </c>
      <c r="G1022" s="67"/>
      <c r="H1022" s="67"/>
      <c r="I1022" s="67"/>
      <c r="J1022" s="67"/>
      <c r="K1022" s="67"/>
      <c r="L1022" s="67"/>
      <c r="M1022" s="67"/>
      <c r="N1022" s="67"/>
      <c r="O1022" s="66" t="s">
        <v>47</v>
      </c>
      <c r="T1022" s="64">
        <v>0</v>
      </c>
      <c r="AC1022" s="64">
        <v>1</v>
      </c>
    </row>
    <row r="1023" spans="1:29" ht="30" customHeight="1">
      <c r="A1023" s="66" t="s">
        <v>3150</v>
      </c>
      <c r="B1023" s="66" t="s">
        <v>4529</v>
      </c>
      <c r="C1023" s="66" t="s">
        <v>4530</v>
      </c>
      <c r="D1023" s="66" t="s">
        <v>4531</v>
      </c>
      <c r="E1023" s="66" t="s">
        <v>211</v>
      </c>
      <c r="F1023" s="72">
        <v>2</v>
      </c>
      <c r="G1023" s="67"/>
      <c r="H1023" s="67"/>
      <c r="I1023" s="67"/>
      <c r="J1023" s="67"/>
      <c r="K1023" s="67"/>
      <c r="L1023" s="67"/>
      <c r="M1023" s="67"/>
      <c r="N1023" s="67"/>
      <c r="O1023" s="66" t="s">
        <v>47</v>
      </c>
      <c r="T1023" s="64">
        <v>0</v>
      </c>
      <c r="AC1023" s="64">
        <v>1</v>
      </c>
    </row>
    <row r="1024" spans="1:29" ht="30" customHeight="1">
      <c r="A1024" s="66" t="s">
        <v>3150</v>
      </c>
      <c r="B1024" s="66" t="s">
        <v>4532</v>
      </c>
      <c r="C1024" s="66" t="s">
        <v>4533</v>
      </c>
      <c r="D1024" s="66" t="s">
        <v>47</v>
      </c>
      <c r="E1024" s="66" t="s">
        <v>59</v>
      </c>
      <c r="F1024" s="72">
        <v>1</v>
      </c>
      <c r="G1024" s="67"/>
      <c r="H1024" s="67"/>
      <c r="I1024" s="67"/>
      <c r="J1024" s="67"/>
      <c r="K1024" s="67"/>
      <c r="L1024" s="67"/>
      <c r="M1024" s="67"/>
      <c r="N1024" s="67"/>
      <c r="O1024" s="66" t="s">
        <v>47</v>
      </c>
      <c r="T1024" s="64">
        <v>0</v>
      </c>
      <c r="AC1024" s="64">
        <v>1</v>
      </c>
    </row>
    <row r="1025" spans="1:29" ht="30" customHeight="1">
      <c r="A1025" s="66" t="s">
        <v>3150</v>
      </c>
      <c r="B1025" s="66" t="s">
        <v>4534</v>
      </c>
      <c r="C1025" s="66" t="s">
        <v>4535</v>
      </c>
      <c r="D1025" s="66" t="s">
        <v>4536</v>
      </c>
      <c r="E1025" s="66" t="s">
        <v>59</v>
      </c>
      <c r="F1025" s="72">
        <v>2</v>
      </c>
      <c r="G1025" s="67"/>
      <c r="H1025" s="67"/>
      <c r="I1025" s="67"/>
      <c r="J1025" s="67"/>
      <c r="K1025" s="67"/>
      <c r="L1025" s="67"/>
      <c r="M1025" s="67"/>
      <c r="N1025" s="67"/>
      <c r="O1025" s="66" t="s">
        <v>47</v>
      </c>
      <c r="T1025" s="64">
        <v>0</v>
      </c>
      <c r="AC1025" s="64">
        <v>1</v>
      </c>
    </row>
    <row r="1026" spans="1:29" ht="30" customHeight="1">
      <c r="A1026" s="66" t="s">
        <v>3150</v>
      </c>
      <c r="B1026" s="66" t="s">
        <v>4537</v>
      </c>
      <c r="C1026" s="66" t="s">
        <v>4538</v>
      </c>
      <c r="D1026" s="66" t="s">
        <v>47</v>
      </c>
      <c r="E1026" s="66" t="s">
        <v>47</v>
      </c>
      <c r="F1026" s="72">
        <v>0</v>
      </c>
      <c r="G1026" s="67"/>
      <c r="H1026" s="67"/>
      <c r="I1026" s="67"/>
      <c r="J1026" s="67"/>
      <c r="K1026" s="67"/>
      <c r="L1026" s="67"/>
      <c r="M1026" s="67"/>
      <c r="N1026" s="67"/>
      <c r="O1026" s="66" t="s">
        <v>47</v>
      </c>
      <c r="T1026" s="64">
        <v>0</v>
      </c>
      <c r="AC1026" s="64">
        <v>1</v>
      </c>
    </row>
    <row r="1027" spans="1:29" ht="30" customHeight="1">
      <c r="A1027" s="66" t="s">
        <v>3150</v>
      </c>
      <c r="B1027" s="66" t="s">
        <v>4539</v>
      </c>
      <c r="C1027" s="66" t="s">
        <v>4540</v>
      </c>
      <c r="D1027" s="66" t="s">
        <v>4541</v>
      </c>
      <c r="E1027" s="66" t="s">
        <v>53</v>
      </c>
      <c r="F1027" s="72">
        <v>439</v>
      </c>
      <c r="G1027" s="67"/>
      <c r="H1027" s="67"/>
      <c r="I1027" s="67"/>
      <c r="J1027" s="67"/>
      <c r="K1027" s="67"/>
      <c r="L1027" s="67"/>
      <c r="M1027" s="67"/>
      <c r="N1027" s="67"/>
      <c r="O1027" s="66" t="s">
        <v>47</v>
      </c>
      <c r="T1027" s="64">
        <v>0</v>
      </c>
      <c r="AC1027" s="64">
        <v>1</v>
      </c>
    </row>
    <row r="1028" spans="1:29" ht="30" customHeight="1">
      <c r="A1028" s="66" t="s">
        <v>3150</v>
      </c>
      <c r="B1028" s="66" t="s">
        <v>4542</v>
      </c>
      <c r="C1028" s="66" t="s">
        <v>4540</v>
      </c>
      <c r="D1028" s="66" t="s">
        <v>4543</v>
      </c>
      <c r="E1028" s="66" t="s">
        <v>53</v>
      </c>
      <c r="F1028" s="72">
        <v>59</v>
      </c>
      <c r="G1028" s="67"/>
      <c r="H1028" s="67"/>
      <c r="I1028" s="67"/>
      <c r="J1028" s="67"/>
      <c r="K1028" s="67"/>
      <c r="L1028" s="67"/>
      <c r="M1028" s="67"/>
      <c r="N1028" s="67"/>
      <c r="O1028" s="66" t="s">
        <v>47</v>
      </c>
      <c r="T1028" s="64">
        <v>0</v>
      </c>
      <c r="AC1028" s="64">
        <v>1</v>
      </c>
    </row>
    <row r="1029" spans="1:29" ht="30" customHeight="1">
      <c r="A1029" s="66" t="s">
        <v>3150</v>
      </c>
      <c r="B1029" s="66" t="s">
        <v>4544</v>
      </c>
      <c r="C1029" s="66" t="s">
        <v>4540</v>
      </c>
      <c r="D1029" s="66" t="s">
        <v>4545</v>
      </c>
      <c r="E1029" s="66" t="s">
        <v>53</v>
      </c>
      <c r="F1029" s="72">
        <v>72</v>
      </c>
      <c r="G1029" s="67"/>
      <c r="H1029" s="67"/>
      <c r="I1029" s="67"/>
      <c r="J1029" s="67"/>
      <c r="K1029" s="67"/>
      <c r="L1029" s="67"/>
      <c r="M1029" s="67"/>
      <c r="N1029" s="67"/>
      <c r="O1029" s="66" t="s">
        <v>47</v>
      </c>
      <c r="T1029" s="64">
        <v>0</v>
      </c>
      <c r="AC1029" s="64">
        <v>1</v>
      </c>
    </row>
    <row r="1030" spans="1:29" ht="30" customHeight="1">
      <c r="A1030" s="66" t="s">
        <v>3150</v>
      </c>
      <c r="B1030" s="66" t="s">
        <v>4546</v>
      </c>
      <c r="C1030" s="66" t="s">
        <v>4540</v>
      </c>
      <c r="D1030" s="66" t="s">
        <v>4547</v>
      </c>
      <c r="E1030" s="66" t="s">
        <v>53</v>
      </c>
      <c r="F1030" s="72">
        <v>42</v>
      </c>
      <c r="G1030" s="67"/>
      <c r="H1030" s="67"/>
      <c r="I1030" s="67"/>
      <c r="J1030" s="67"/>
      <c r="K1030" s="67"/>
      <c r="L1030" s="67"/>
      <c r="M1030" s="67"/>
      <c r="N1030" s="67"/>
      <c r="O1030" s="66" t="s">
        <v>47</v>
      </c>
      <c r="T1030" s="64">
        <v>0</v>
      </c>
      <c r="AC1030" s="64">
        <v>1</v>
      </c>
    </row>
    <row r="1031" spans="1:29" ht="30" customHeight="1">
      <c r="A1031" s="66" t="s">
        <v>3150</v>
      </c>
      <c r="B1031" s="66" t="s">
        <v>4548</v>
      </c>
      <c r="C1031" s="66" t="s">
        <v>4549</v>
      </c>
      <c r="D1031" s="66" t="s">
        <v>4550</v>
      </c>
      <c r="E1031" s="66" t="s">
        <v>53</v>
      </c>
      <c r="F1031" s="72">
        <v>7</v>
      </c>
      <c r="G1031" s="67"/>
      <c r="H1031" s="67"/>
      <c r="I1031" s="67"/>
      <c r="J1031" s="67"/>
      <c r="K1031" s="67"/>
      <c r="L1031" s="67"/>
      <c r="M1031" s="67"/>
      <c r="N1031" s="67"/>
      <c r="O1031" s="66" t="s">
        <v>47</v>
      </c>
      <c r="T1031" s="64">
        <v>0</v>
      </c>
      <c r="AC1031" s="64">
        <v>1</v>
      </c>
    </row>
    <row r="1032" spans="1:29" ht="30" customHeight="1">
      <c r="A1032" s="66" t="s">
        <v>3150</v>
      </c>
      <c r="B1032" s="66" t="s">
        <v>4551</v>
      </c>
      <c r="C1032" s="66" t="s">
        <v>4549</v>
      </c>
      <c r="D1032" s="66" t="s">
        <v>4552</v>
      </c>
      <c r="E1032" s="66" t="s">
        <v>53</v>
      </c>
      <c r="F1032" s="72">
        <v>2</v>
      </c>
      <c r="G1032" s="67"/>
      <c r="H1032" s="67"/>
      <c r="I1032" s="67"/>
      <c r="J1032" s="67"/>
      <c r="K1032" s="67"/>
      <c r="L1032" s="67"/>
      <c r="M1032" s="67"/>
      <c r="N1032" s="67"/>
      <c r="O1032" s="66" t="s">
        <v>47</v>
      </c>
      <c r="T1032" s="64">
        <v>0</v>
      </c>
      <c r="AC1032" s="64">
        <v>1</v>
      </c>
    </row>
    <row r="1033" spans="1:29" ht="30" customHeight="1">
      <c r="A1033" s="66" t="s">
        <v>3150</v>
      </c>
      <c r="B1033" s="66" t="s">
        <v>4553</v>
      </c>
      <c r="C1033" s="66" t="s">
        <v>4554</v>
      </c>
      <c r="D1033" s="66" t="s">
        <v>4555</v>
      </c>
      <c r="E1033" s="66" t="s">
        <v>4556</v>
      </c>
      <c r="F1033" s="72">
        <v>1</v>
      </c>
      <c r="G1033" s="67"/>
      <c r="H1033" s="67"/>
      <c r="I1033" s="67"/>
      <c r="J1033" s="67"/>
      <c r="K1033" s="67"/>
      <c r="L1033" s="67"/>
      <c r="M1033" s="67"/>
      <c r="N1033" s="67"/>
      <c r="O1033" s="66" t="s">
        <v>47</v>
      </c>
      <c r="T1033" s="64">
        <v>0</v>
      </c>
      <c r="AC1033" s="64">
        <v>1</v>
      </c>
    </row>
    <row r="1034" spans="1:29" ht="30" customHeight="1">
      <c r="A1034" s="66" t="s">
        <v>3150</v>
      </c>
      <c r="B1034" s="66" t="s">
        <v>4557</v>
      </c>
      <c r="C1034" s="66" t="s">
        <v>4558</v>
      </c>
      <c r="D1034" s="66" t="s">
        <v>4550</v>
      </c>
      <c r="E1034" s="66" t="s">
        <v>59</v>
      </c>
      <c r="F1034" s="72">
        <v>14</v>
      </c>
      <c r="G1034" s="67"/>
      <c r="H1034" s="67"/>
      <c r="I1034" s="67"/>
      <c r="J1034" s="67"/>
      <c r="K1034" s="67"/>
      <c r="L1034" s="67"/>
      <c r="M1034" s="67"/>
      <c r="N1034" s="67"/>
      <c r="O1034" s="66" t="s">
        <v>47</v>
      </c>
      <c r="T1034" s="64">
        <v>0</v>
      </c>
      <c r="AC1034" s="64">
        <v>1</v>
      </c>
    </row>
    <row r="1035" spans="1:29" ht="30" customHeight="1">
      <c r="A1035" s="66" t="s">
        <v>3150</v>
      </c>
      <c r="B1035" s="66" t="s">
        <v>4559</v>
      </c>
      <c r="C1035" s="66" t="s">
        <v>4558</v>
      </c>
      <c r="D1035" s="66" t="s">
        <v>4552</v>
      </c>
      <c r="E1035" s="66" t="s">
        <v>59</v>
      </c>
      <c r="F1035" s="72">
        <v>4</v>
      </c>
      <c r="G1035" s="67"/>
      <c r="H1035" s="67"/>
      <c r="I1035" s="67"/>
      <c r="J1035" s="67"/>
      <c r="K1035" s="67"/>
      <c r="L1035" s="67"/>
      <c r="M1035" s="67"/>
      <c r="N1035" s="67"/>
      <c r="O1035" s="66" t="s">
        <v>47</v>
      </c>
      <c r="T1035" s="64">
        <v>0</v>
      </c>
      <c r="AC1035" s="64">
        <v>1</v>
      </c>
    </row>
    <row r="1036" spans="1:29" ht="30" customHeight="1">
      <c r="A1036" s="66" t="s">
        <v>3150</v>
      </c>
      <c r="B1036" s="66" t="s">
        <v>4560</v>
      </c>
      <c r="C1036" s="66" t="s">
        <v>4561</v>
      </c>
      <c r="D1036" s="66" t="s">
        <v>4562</v>
      </c>
      <c r="E1036" s="66" t="s">
        <v>53</v>
      </c>
      <c r="F1036" s="72">
        <v>757</v>
      </c>
      <c r="G1036" s="67"/>
      <c r="H1036" s="67"/>
      <c r="I1036" s="67"/>
      <c r="J1036" s="67"/>
      <c r="K1036" s="67"/>
      <c r="L1036" s="67"/>
      <c r="M1036" s="67"/>
      <c r="N1036" s="67"/>
      <c r="O1036" s="66" t="s">
        <v>47</v>
      </c>
      <c r="T1036" s="64">
        <v>0</v>
      </c>
      <c r="AC1036" s="64">
        <v>1</v>
      </c>
    </row>
    <row r="1037" spans="1:29" ht="30" customHeight="1">
      <c r="A1037" s="66" t="s">
        <v>3150</v>
      </c>
      <c r="B1037" s="66" t="s">
        <v>4563</v>
      </c>
      <c r="C1037" s="66" t="s">
        <v>4564</v>
      </c>
      <c r="D1037" s="66" t="s">
        <v>4565</v>
      </c>
      <c r="E1037" s="66" t="s">
        <v>53</v>
      </c>
      <c r="F1037" s="72">
        <v>300</v>
      </c>
      <c r="G1037" s="67"/>
      <c r="H1037" s="67"/>
      <c r="I1037" s="67"/>
      <c r="J1037" s="67"/>
      <c r="K1037" s="67"/>
      <c r="L1037" s="67"/>
      <c r="M1037" s="67"/>
      <c r="N1037" s="67"/>
      <c r="O1037" s="66" t="s">
        <v>47</v>
      </c>
      <c r="T1037" s="64">
        <v>0</v>
      </c>
      <c r="AC1037" s="64">
        <v>1</v>
      </c>
    </row>
    <row r="1038" spans="1:29" ht="30" customHeight="1">
      <c r="A1038" s="66" t="s">
        <v>3150</v>
      </c>
      <c r="B1038" s="66" t="s">
        <v>4566</v>
      </c>
      <c r="C1038" s="66" t="s">
        <v>4564</v>
      </c>
      <c r="D1038" s="66" t="s">
        <v>4567</v>
      </c>
      <c r="E1038" s="66" t="s">
        <v>53</v>
      </c>
      <c r="F1038" s="72">
        <v>43</v>
      </c>
      <c r="G1038" s="67"/>
      <c r="H1038" s="67"/>
      <c r="I1038" s="67"/>
      <c r="J1038" s="67"/>
      <c r="K1038" s="67"/>
      <c r="L1038" s="67"/>
      <c r="M1038" s="67"/>
      <c r="N1038" s="67"/>
      <c r="O1038" s="66" t="s">
        <v>47</v>
      </c>
      <c r="T1038" s="64">
        <v>0</v>
      </c>
      <c r="AC1038" s="64">
        <v>1</v>
      </c>
    </row>
    <row r="1039" spans="1:29" ht="30" customHeight="1">
      <c r="A1039" s="66" t="s">
        <v>3150</v>
      </c>
      <c r="B1039" s="66" t="s">
        <v>4568</v>
      </c>
      <c r="C1039" s="66" t="s">
        <v>4569</v>
      </c>
      <c r="D1039" s="66" t="s">
        <v>4570</v>
      </c>
      <c r="E1039" s="66" t="s">
        <v>53</v>
      </c>
      <c r="F1039" s="72">
        <v>63</v>
      </c>
      <c r="G1039" s="67"/>
      <c r="H1039" s="67"/>
      <c r="I1039" s="67"/>
      <c r="J1039" s="67"/>
      <c r="K1039" s="67"/>
      <c r="L1039" s="67"/>
      <c r="M1039" s="67"/>
      <c r="N1039" s="67"/>
      <c r="O1039" s="66" t="s">
        <v>47</v>
      </c>
      <c r="T1039" s="64">
        <v>0</v>
      </c>
      <c r="AC1039" s="64">
        <v>1</v>
      </c>
    </row>
    <row r="1040" spans="1:29" ht="30" customHeight="1">
      <c r="A1040" s="66" t="s">
        <v>3150</v>
      </c>
      <c r="B1040" s="66" t="s">
        <v>4571</v>
      </c>
      <c r="C1040" s="66" t="s">
        <v>4572</v>
      </c>
      <c r="D1040" s="66" t="s">
        <v>4573</v>
      </c>
      <c r="E1040" s="66" t="s">
        <v>53</v>
      </c>
      <c r="F1040" s="72">
        <v>234</v>
      </c>
      <c r="G1040" s="67"/>
      <c r="H1040" s="67"/>
      <c r="I1040" s="67"/>
      <c r="J1040" s="67"/>
      <c r="K1040" s="67"/>
      <c r="L1040" s="67"/>
      <c r="M1040" s="67"/>
      <c r="N1040" s="67"/>
      <c r="O1040" s="66" t="s">
        <v>47</v>
      </c>
      <c r="T1040" s="64">
        <v>0</v>
      </c>
      <c r="AC1040" s="64">
        <v>1</v>
      </c>
    </row>
    <row r="1041" spans="1:29" ht="30" customHeight="1">
      <c r="A1041" s="66" t="s">
        <v>3150</v>
      </c>
      <c r="B1041" s="66" t="s">
        <v>4574</v>
      </c>
      <c r="C1041" s="66" t="s">
        <v>4575</v>
      </c>
      <c r="D1041" s="66" t="s">
        <v>4576</v>
      </c>
      <c r="E1041" s="66" t="s">
        <v>53</v>
      </c>
      <c r="F1041" s="72">
        <v>56</v>
      </c>
      <c r="G1041" s="67"/>
      <c r="H1041" s="67"/>
      <c r="I1041" s="67"/>
      <c r="J1041" s="67"/>
      <c r="K1041" s="67"/>
      <c r="L1041" s="67"/>
      <c r="M1041" s="67"/>
      <c r="N1041" s="67"/>
      <c r="O1041" s="66" t="s">
        <v>47</v>
      </c>
      <c r="T1041" s="64">
        <v>0</v>
      </c>
      <c r="AC1041" s="64">
        <v>1</v>
      </c>
    </row>
    <row r="1042" spans="1:29" ht="30" customHeight="1">
      <c r="A1042" s="66" t="s">
        <v>3150</v>
      </c>
      <c r="B1042" s="66" t="s">
        <v>4577</v>
      </c>
      <c r="C1042" s="66" t="s">
        <v>4578</v>
      </c>
      <c r="D1042" s="66" t="s">
        <v>4541</v>
      </c>
      <c r="E1042" s="66" t="s">
        <v>59</v>
      </c>
      <c r="F1042" s="72">
        <v>222</v>
      </c>
      <c r="G1042" s="67"/>
      <c r="H1042" s="67"/>
      <c r="I1042" s="67"/>
      <c r="J1042" s="67"/>
      <c r="K1042" s="67"/>
      <c r="L1042" s="67"/>
      <c r="M1042" s="67"/>
      <c r="N1042" s="67"/>
      <c r="O1042" s="66" t="s">
        <v>47</v>
      </c>
      <c r="T1042" s="64">
        <v>0</v>
      </c>
      <c r="AC1042" s="64">
        <v>1</v>
      </c>
    </row>
    <row r="1043" spans="1:29" ht="30" customHeight="1">
      <c r="A1043" s="66" t="s">
        <v>3150</v>
      </c>
      <c r="B1043" s="66" t="s">
        <v>4579</v>
      </c>
      <c r="C1043" s="66" t="s">
        <v>4578</v>
      </c>
      <c r="D1043" s="66" t="s">
        <v>4543</v>
      </c>
      <c r="E1043" s="66" t="s">
        <v>59</v>
      </c>
      <c r="F1043" s="72">
        <v>30</v>
      </c>
      <c r="G1043" s="67"/>
      <c r="H1043" s="67"/>
      <c r="I1043" s="67"/>
      <c r="J1043" s="67"/>
      <c r="K1043" s="67"/>
      <c r="L1043" s="67"/>
      <c r="M1043" s="67"/>
      <c r="N1043" s="67"/>
      <c r="O1043" s="66" t="s">
        <v>47</v>
      </c>
      <c r="T1043" s="64">
        <v>0</v>
      </c>
      <c r="AC1043" s="64">
        <v>1</v>
      </c>
    </row>
    <row r="1044" spans="1:29" ht="30" customHeight="1">
      <c r="A1044" s="66" t="s">
        <v>3150</v>
      </c>
      <c r="B1044" s="66" t="s">
        <v>4580</v>
      </c>
      <c r="C1044" s="66" t="s">
        <v>4578</v>
      </c>
      <c r="D1044" s="66" t="s">
        <v>4545</v>
      </c>
      <c r="E1044" s="66" t="s">
        <v>59</v>
      </c>
      <c r="F1044" s="72">
        <v>37</v>
      </c>
      <c r="G1044" s="67"/>
      <c r="H1044" s="67"/>
      <c r="I1044" s="67"/>
      <c r="J1044" s="67"/>
      <c r="K1044" s="67"/>
      <c r="L1044" s="67"/>
      <c r="M1044" s="67"/>
      <c r="N1044" s="67"/>
      <c r="O1044" s="66" t="s">
        <v>47</v>
      </c>
      <c r="T1044" s="64">
        <v>0</v>
      </c>
      <c r="AC1044" s="64">
        <v>1</v>
      </c>
    </row>
    <row r="1045" spans="1:29" ht="30" customHeight="1">
      <c r="A1045" s="66" t="s">
        <v>3150</v>
      </c>
      <c r="B1045" s="66" t="s">
        <v>4581</v>
      </c>
      <c r="C1045" s="66" t="s">
        <v>4578</v>
      </c>
      <c r="D1045" s="66" t="s">
        <v>4547</v>
      </c>
      <c r="E1045" s="66" t="s">
        <v>59</v>
      </c>
      <c r="F1045" s="72">
        <v>22</v>
      </c>
      <c r="G1045" s="67"/>
      <c r="H1045" s="67"/>
      <c r="I1045" s="67"/>
      <c r="J1045" s="67"/>
      <c r="K1045" s="67"/>
      <c r="L1045" s="67"/>
      <c r="M1045" s="67"/>
      <c r="N1045" s="67"/>
      <c r="O1045" s="66" t="s">
        <v>47</v>
      </c>
      <c r="T1045" s="64">
        <v>0</v>
      </c>
      <c r="AC1045" s="64">
        <v>1</v>
      </c>
    </row>
    <row r="1046" spans="1:29" ht="30" customHeight="1">
      <c r="A1046" s="66" t="s">
        <v>3150</v>
      </c>
      <c r="B1046" s="66" t="s">
        <v>4582</v>
      </c>
      <c r="C1046" s="66" t="s">
        <v>4583</v>
      </c>
      <c r="D1046" s="66" t="s">
        <v>4541</v>
      </c>
      <c r="E1046" s="66" t="s">
        <v>59</v>
      </c>
      <c r="F1046" s="72">
        <v>80</v>
      </c>
      <c r="G1046" s="67"/>
      <c r="H1046" s="67"/>
      <c r="I1046" s="67"/>
      <c r="J1046" s="67"/>
      <c r="K1046" s="67"/>
      <c r="L1046" s="67"/>
      <c r="M1046" s="67"/>
      <c r="N1046" s="67"/>
      <c r="O1046" s="66" t="s">
        <v>47</v>
      </c>
      <c r="T1046" s="64">
        <v>0</v>
      </c>
      <c r="AC1046" s="64">
        <v>1</v>
      </c>
    </row>
    <row r="1047" spans="1:29" ht="30" customHeight="1">
      <c r="A1047" s="66" t="s">
        <v>3150</v>
      </c>
      <c r="B1047" s="66" t="s">
        <v>4584</v>
      </c>
      <c r="C1047" s="66" t="s">
        <v>4583</v>
      </c>
      <c r="D1047" s="66" t="s">
        <v>4543</v>
      </c>
      <c r="E1047" s="66" t="s">
        <v>59</v>
      </c>
      <c r="F1047" s="72">
        <v>11</v>
      </c>
      <c r="G1047" s="67"/>
      <c r="H1047" s="67"/>
      <c r="I1047" s="67"/>
      <c r="J1047" s="67"/>
      <c r="K1047" s="67"/>
      <c r="L1047" s="67"/>
      <c r="M1047" s="67"/>
      <c r="N1047" s="67"/>
      <c r="O1047" s="66" t="s">
        <v>47</v>
      </c>
      <c r="T1047" s="64">
        <v>0</v>
      </c>
      <c r="AC1047" s="64">
        <v>1</v>
      </c>
    </row>
    <row r="1048" spans="1:29" ht="30" customHeight="1">
      <c r="A1048" s="66" t="s">
        <v>3150</v>
      </c>
      <c r="B1048" s="66" t="s">
        <v>4585</v>
      </c>
      <c r="C1048" s="66" t="s">
        <v>4583</v>
      </c>
      <c r="D1048" s="66" t="s">
        <v>4545</v>
      </c>
      <c r="E1048" s="66" t="s">
        <v>59</v>
      </c>
      <c r="F1048" s="72">
        <v>13</v>
      </c>
      <c r="G1048" s="67"/>
      <c r="H1048" s="67"/>
      <c r="I1048" s="67"/>
      <c r="J1048" s="67"/>
      <c r="K1048" s="67"/>
      <c r="L1048" s="67"/>
      <c r="M1048" s="67"/>
      <c r="N1048" s="67"/>
      <c r="O1048" s="66" t="s">
        <v>47</v>
      </c>
      <c r="T1048" s="64">
        <v>0</v>
      </c>
      <c r="AC1048" s="64">
        <v>1</v>
      </c>
    </row>
    <row r="1049" spans="1:29" ht="30" customHeight="1">
      <c r="A1049" s="66" t="s">
        <v>3150</v>
      </c>
      <c r="B1049" s="66" t="s">
        <v>4586</v>
      </c>
      <c r="C1049" s="66" t="s">
        <v>4583</v>
      </c>
      <c r="D1049" s="66" t="s">
        <v>4547</v>
      </c>
      <c r="E1049" s="66" t="s">
        <v>59</v>
      </c>
      <c r="F1049" s="72">
        <v>8</v>
      </c>
      <c r="G1049" s="67"/>
      <c r="H1049" s="67"/>
      <c r="I1049" s="67"/>
      <c r="J1049" s="67"/>
      <c r="K1049" s="67"/>
      <c r="L1049" s="67"/>
      <c r="M1049" s="67"/>
      <c r="N1049" s="67"/>
      <c r="O1049" s="66" t="s">
        <v>47</v>
      </c>
      <c r="T1049" s="64">
        <v>0</v>
      </c>
      <c r="AC1049" s="64">
        <v>1</v>
      </c>
    </row>
    <row r="1050" spans="1:29" ht="30" customHeight="1">
      <c r="A1050" s="66" t="s">
        <v>3150</v>
      </c>
      <c r="B1050" s="66" t="s">
        <v>4587</v>
      </c>
      <c r="C1050" s="66" t="s">
        <v>1750</v>
      </c>
      <c r="D1050" s="66" t="s">
        <v>269</v>
      </c>
      <c r="E1050" s="66" t="s">
        <v>59</v>
      </c>
      <c r="F1050" s="72">
        <v>112</v>
      </c>
      <c r="G1050" s="67"/>
      <c r="H1050" s="67"/>
      <c r="I1050" s="67"/>
      <c r="J1050" s="67"/>
      <c r="K1050" s="67"/>
      <c r="L1050" s="67"/>
      <c r="M1050" s="67"/>
      <c r="N1050" s="67"/>
      <c r="O1050" s="66" t="s">
        <v>47</v>
      </c>
      <c r="T1050" s="64">
        <v>0</v>
      </c>
      <c r="AC1050" s="64">
        <v>1</v>
      </c>
    </row>
    <row r="1051" spans="1:29" ht="30" customHeight="1">
      <c r="A1051" s="66" t="s">
        <v>3150</v>
      </c>
      <c r="B1051" s="66" t="s">
        <v>4588</v>
      </c>
      <c r="C1051" s="66" t="s">
        <v>4589</v>
      </c>
      <c r="D1051" s="66" t="s">
        <v>269</v>
      </c>
      <c r="E1051" s="66" t="s">
        <v>59</v>
      </c>
      <c r="F1051" s="72">
        <v>112</v>
      </c>
      <c r="G1051" s="67"/>
      <c r="H1051" s="67"/>
      <c r="I1051" s="67"/>
      <c r="J1051" s="67"/>
      <c r="K1051" s="67"/>
      <c r="L1051" s="67"/>
      <c r="M1051" s="67"/>
      <c r="N1051" s="67"/>
      <c r="O1051" s="66" t="s">
        <v>47</v>
      </c>
      <c r="T1051" s="64">
        <v>0</v>
      </c>
      <c r="AC1051" s="64">
        <v>1</v>
      </c>
    </row>
    <row r="1052" spans="1:29" ht="30" customHeight="1">
      <c r="A1052" s="66" t="s">
        <v>3150</v>
      </c>
      <c r="B1052" s="66" t="s">
        <v>4590</v>
      </c>
      <c r="C1052" s="66" t="s">
        <v>4591</v>
      </c>
      <c r="D1052" s="66" t="s">
        <v>4592</v>
      </c>
      <c r="E1052" s="66" t="s">
        <v>59</v>
      </c>
      <c r="F1052" s="72">
        <v>23</v>
      </c>
      <c r="G1052" s="67"/>
      <c r="H1052" s="67"/>
      <c r="I1052" s="67"/>
      <c r="J1052" s="67"/>
      <c r="K1052" s="67"/>
      <c r="L1052" s="67"/>
      <c r="M1052" s="67"/>
      <c r="N1052" s="67"/>
      <c r="O1052" s="66" t="s">
        <v>47</v>
      </c>
      <c r="T1052" s="64">
        <v>0</v>
      </c>
      <c r="AC1052" s="64">
        <v>1</v>
      </c>
    </row>
    <row r="1053" spans="1:29" ht="30" customHeight="1">
      <c r="A1053" s="66" t="s">
        <v>3150</v>
      </c>
      <c r="B1053" s="66" t="s">
        <v>4593</v>
      </c>
      <c r="C1053" s="66" t="s">
        <v>4594</v>
      </c>
      <c r="D1053" s="66" t="s">
        <v>4595</v>
      </c>
      <c r="E1053" s="66" t="s">
        <v>59</v>
      </c>
      <c r="F1053" s="72">
        <v>4</v>
      </c>
      <c r="G1053" s="67"/>
      <c r="H1053" s="67"/>
      <c r="I1053" s="67"/>
      <c r="J1053" s="67"/>
      <c r="K1053" s="67"/>
      <c r="L1053" s="67"/>
      <c r="M1053" s="67"/>
      <c r="N1053" s="67"/>
      <c r="O1053" s="66" t="s">
        <v>47</v>
      </c>
      <c r="T1053" s="64">
        <v>0</v>
      </c>
      <c r="AC1053" s="64">
        <v>1</v>
      </c>
    </row>
    <row r="1054" spans="1:29" ht="30" customHeight="1">
      <c r="A1054" s="66" t="s">
        <v>3150</v>
      </c>
      <c r="B1054" s="66" t="s">
        <v>4596</v>
      </c>
      <c r="C1054" s="66" t="s">
        <v>4594</v>
      </c>
      <c r="D1054" s="66" t="s">
        <v>4597</v>
      </c>
      <c r="E1054" s="66" t="s">
        <v>59</v>
      </c>
      <c r="F1054" s="72">
        <v>2</v>
      </c>
      <c r="G1054" s="67"/>
      <c r="H1054" s="67"/>
      <c r="I1054" s="67"/>
      <c r="J1054" s="67"/>
      <c r="K1054" s="67"/>
      <c r="L1054" s="67"/>
      <c r="M1054" s="67"/>
      <c r="N1054" s="67"/>
      <c r="O1054" s="66" t="s">
        <v>47</v>
      </c>
      <c r="T1054" s="64">
        <v>0</v>
      </c>
      <c r="AC1054" s="64">
        <v>1</v>
      </c>
    </row>
    <row r="1055" spans="1:29" ht="30" customHeight="1">
      <c r="A1055" s="66" t="s">
        <v>3150</v>
      </c>
      <c r="B1055" s="66" t="s">
        <v>4598</v>
      </c>
      <c r="C1055" s="66" t="s">
        <v>4599</v>
      </c>
      <c r="D1055" s="66" t="s">
        <v>4600</v>
      </c>
      <c r="E1055" s="66" t="s">
        <v>59</v>
      </c>
      <c r="F1055" s="72">
        <v>4</v>
      </c>
      <c r="G1055" s="67"/>
      <c r="H1055" s="67"/>
      <c r="I1055" s="67"/>
      <c r="J1055" s="67"/>
      <c r="K1055" s="67"/>
      <c r="L1055" s="67"/>
      <c r="M1055" s="67"/>
      <c r="N1055" s="67"/>
      <c r="O1055" s="66" t="s">
        <v>47</v>
      </c>
      <c r="T1055" s="64">
        <v>0</v>
      </c>
      <c r="AC1055" s="64">
        <v>1</v>
      </c>
    </row>
    <row r="1056" spans="1:29" ht="30" customHeight="1">
      <c r="A1056" s="66" t="s">
        <v>3150</v>
      </c>
      <c r="B1056" s="66" t="s">
        <v>4601</v>
      </c>
      <c r="C1056" s="66" t="s">
        <v>4602</v>
      </c>
      <c r="D1056" s="66" t="s">
        <v>4603</v>
      </c>
      <c r="E1056" s="66" t="s">
        <v>59</v>
      </c>
      <c r="F1056" s="72">
        <v>3</v>
      </c>
      <c r="G1056" s="67"/>
      <c r="H1056" s="67"/>
      <c r="I1056" s="67"/>
      <c r="J1056" s="67"/>
      <c r="K1056" s="67"/>
      <c r="L1056" s="67"/>
      <c r="M1056" s="67"/>
      <c r="N1056" s="67"/>
      <c r="O1056" s="66" t="s">
        <v>47</v>
      </c>
      <c r="T1056" s="64">
        <v>0</v>
      </c>
      <c r="AC1056" s="64">
        <v>1</v>
      </c>
    </row>
    <row r="1057" spans="1:29" ht="30" customHeight="1">
      <c r="A1057" s="66" t="s">
        <v>3150</v>
      </c>
      <c r="B1057" s="66" t="s">
        <v>4604</v>
      </c>
      <c r="C1057" s="66" t="s">
        <v>4602</v>
      </c>
      <c r="D1057" s="66" t="s">
        <v>4605</v>
      </c>
      <c r="E1057" s="66" t="s">
        <v>59</v>
      </c>
      <c r="F1057" s="72">
        <v>3</v>
      </c>
      <c r="G1057" s="67"/>
      <c r="H1057" s="67"/>
      <c r="I1057" s="67"/>
      <c r="J1057" s="67"/>
      <c r="K1057" s="67"/>
      <c r="L1057" s="67"/>
      <c r="M1057" s="67"/>
      <c r="N1057" s="67"/>
      <c r="O1057" s="66" t="s">
        <v>47</v>
      </c>
      <c r="T1057" s="64">
        <v>0</v>
      </c>
      <c r="AC1057" s="64">
        <v>1</v>
      </c>
    </row>
    <row r="1058" spans="1:29" ht="30" customHeight="1">
      <c r="A1058" s="66" t="s">
        <v>3150</v>
      </c>
      <c r="B1058" s="66" t="s">
        <v>4606</v>
      </c>
      <c r="C1058" s="66" t="s">
        <v>4602</v>
      </c>
      <c r="D1058" s="66" t="s">
        <v>4607</v>
      </c>
      <c r="E1058" s="66" t="s">
        <v>59</v>
      </c>
      <c r="F1058" s="72">
        <v>5</v>
      </c>
      <c r="G1058" s="67"/>
      <c r="H1058" s="67"/>
      <c r="I1058" s="67"/>
      <c r="J1058" s="67"/>
      <c r="K1058" s="67"/>
      <c r="L1058" s="67"/>
      <c r="M1058" s="67"/>
      <c r="N1058" s="67"/>
      <c r="O1058" s="66" t="s">
        <v>47</v>
      </c>
      <c r="T1058" s="64">
        <v>0</v>
      </c>
      <c r="AC1058" s="64">
        <v>1</v>
      </c>
    </row>
    <row r="1059" spans="1:29" ht="30" customHeight="1">
      <c r="A1059" s="66" t="s">
        <v>3150</v>
      </c>
      <c r="B1059" s="66" t="s">
        <v>4608</v>
      </c>
      <c r="C1059" s="66" t="s">
        <v>4609</v>
      </c>
      <c r="D1059" s="66" t="s">
        <v>4610</v>
      </c>
      <c r="E1059" s="66" t="s">
        <v>4556</v>
      </c>
      <c r="F1059" s="72">
        <v>1</v>
      </c>
      <c r="G1059" s="67"/>
      <c r="H1059" s="67"/>
      <c r="I1059" s="67"/>
      <c r="J1059" s="67"/>
      <c r="K1059" s="67"/>
      <c r="L1059" s="67"/>
      <c r="M1059" s="67"/>
      <c r="N1059" s="67"/>
      <c r="O1059" s="66" t="s">
        <v>47</v>
      </c>
      <c r="T1059" s="64">
        <v>0</v>
      </c>
      <c r="AC1059" s="64">
        <v>1</v>
      </c>
    </row>
    <row r="1060" spans="1:29" ht="30" customHeight="1">
      <c r="A1060" s="66" t="s">
        <v>3150</v>
      </c>
      <c r="B1060" s="66" t="s">
        <v>4118</v>
      </c>
      <c r="C1060" s="66" t="s">
        <v>2484</v>
      </c>
      <c r="D1060" s="66" t="s">
        <v>4119</v>
      </c>
      <c r="E1060" s="66" t="s">
        <v>1265</v>
      </c>
      <c r="F1060" s="72">
        <v>33</v>
      </c>
      <c r="G1060" s="67"/>
      <c r="H1060" s="67"/>
      <c r="I1060" s="67"/>
      <c r="J1060" s="67"/>
      <c r="K1060" s="67"/>
      <c r="L1060" s="67"/>
      <c r="M1060" s="67"/>
      <c r="N1060" s="67"/>
      <c r="O1060" s="66" t="s">
        <v>47</v>
      </c>
      <c r="T1060" s="64">
        <v>0</v>
      </c>
      <c r="W1060" s="64">
        <v>3</v>
      </c>
      <c r="AC1060" s="64">
        <v>1</v>
      </c>
    </row>
    <row r="1061" spans="1:29" ht="30" customHeight="1">
      <c r="A1061" s="66" t="s">
        <v>3150</v>
      </c>
      <c r="B1061" s="66" t="s">
        <v>4611</v>
      </c>
      <c r="C1061" s="66" t="s">
        <v>2484</v>
      </c>
      <c r="D1061" s="66" t="s">
        <v>4612</v>
      </c>
      <c r="E1061" s="66" t="s">
        <v>1265</v>
      </c>
      <c r="F1061" s="72">
        <v>6</v>
      </c>
      <c r="G1061" s="67"/>
      <c r="H1061" s="67"/>
      <c r="I1061" s="67"/>
      <c r="J1061" s="67"/>
      <c r="K1061" s="67"/>
      <c r="L1061" s="67"/>
      <c r="M1061" s="67"/>
      <c r="N1061" s="67"/>
      <c r="O1061" s="66" t="s">
        <v>47</v>
      </c>
      <c r="T1061" s="64">
        <v>0</v>
      </c>
      <c r="W1061" s="64">
        <v>3</v>
      </c>
      <c r="AC1061" s="64">
        <v>1</v>
      </c>
    </row>
    <row r="1062" spans="1:29" ht="30" customHeight="1">
      <c r="A1062" s="66" t="s">
        <v>3150</v>
      </c>
      <c r="B1062" s="66" t="s">
        <v>4120</v>
      </c>
      <c r="C1062" s="66" t="s">
        <v>2484</v>
      </c>
      <c r="D1062" s="66" t="s">
        <v>4121</v>
      </c>
      <c r="E1062" s="66" t="s">
        <v>1265</v>
      </c>
      <c r="F1062" s="72">
        <v>19</v>
      </c>
      <c r="G1062" s="67"/>
      <c r="H1062" s="67"/>
      <c r="I1062" s="67"/>
      <c r="J1062" s="67"/>
      <c r="K1062" s="67"/>
      <c r="L1062" s="67"/>
      <c r="M1062" s="67"/>
      <c r="N1062" s="67"/>
      <c r="O1062" s="66" t="s">
        <v>47</v>
      </c>
      <c r="T1062" s="64">
        <v>0</v>
      </c>
      <c r="W1062" s="64">
        <v>3</v>
      </c>
      <c r="AC1062" s="64">
        <v>1</v>
      </c>
    </row>
    <row r="1063" spans="1:29" ht="30" customHeight="1">
      <c r="A1063" s="66" t="s">
        <v>3150</v>
      </c>
      <c r="B1063" s="66" t="s">
        <v>4613</v>
      </c>
      <c r="C1063" s="66" t="s">
        <v>2484</v>
      </c>
      <c r="D1063" s="66" t="s">
        <v>4614</v>
      </c>
      <c r="E1063" s="66" t="s">
        <v>1265</v>
      </c>
      <c r="F1063" s="72">
        <v>4</v>
      </c>
      <c r="G1063" s="67"/>
      <c r="H1063" s="67"/>
      <c r="I1063" s="67"/>
      <c r="J1063" s="67"/>
      <c r="K1063" s="67"/>
      <c r="L1063" s="67"/>
      <c r="M1063" s="67"/>
      <c r="N1063" s="67"/>
      <c r="O1063" s="66" t="s">
        <v>47</v>
      </c>
      <c r="T1063" s="64">
        <v>0</v>
      </c>
      <c r="W1063" s="64">
        <v>3</v>
      </c>
      <c r="AC1063" s="64">
        <v>1</v>
      </c>
    </row>
    <row r="1064" spans="1:29" ht="30" customHeight="1">
      <c r="A1064" s="66" t="s">
        <v>3150</v>
      </c>
      <c r="B1064" s="66" t="s">
        <v>4615</v>
      </c>
      <c r="C1064" s="66" t="s">
        <v>2484</v>
      </c>
      <c r="D1064" s="66" t="s">
        <v>4616</v>
      </c>
      <c r="E1064" s="66" t="s">
        <v>1265</v>
      </c>
      <c r="F1064" s="72">
        <v>4</v>
      </c>
      <c r="G1064" s="67"/>
      <c r="H1064" s="67"/>
      <c r="I1064" s="67"/>
      <c r="J1064" s="67"/>
      <c r="K1064" s="67"/>
      <c r="L1064" s="67"/>
      <c r="M1064" s="67"/>
      <c r="N1064" s="67"/>
      <c r="O1064" s="66" t="s">
        <v>47</v>
      </c>
      <c r="T1064" s="64">
        <v>0</v>
      </c>
      <c r="W1064" s="64">
        <v>3</v>
      </c>
      <c r="AC1064" s="64">
        <v>1</v>
      </c>
    </row>
    <row r="1065" spans="1:29" ht="30" customHeight="1">
      <c r="A1065" s="66" t="s">
        <v>3150</v>
      </c>
      <c r="B1065" s="66" t="s">
        <v>4122</v>
      </c>
      <c r="C1065" s="66" t="s">
        <v>2484</v>
      </c>
      <c r="D1065" s="66" t="s">
        <v>1366</v>
      </c>
      <c r="E1065" s="66" t="s">
        <v>1265</v>
      </c>
      <c r="F1065" s="72">
        <v>2</v>
      </c>
      <c r="G1065" s="67"/>
      <c r="H1065" s="67"/>
      <c r="I1065" s="67"/>
      <c r="J1065" s="67"/>
      <c r="K1065" s="67"/>
      <c r="L1065" s="67"/>
      <c r="M1065" s="67"/>
      <c r="N1065" s="67"/>
      <c r="O1065" s="66" t="s">
        <v>47</v>
      </c>
      <c r="T1065" s="64">
        <v>0</v>
      </c>
      <c r="W1065" s="64">
        <v>3</v>
      </c>
      <c r="AC1065" s="64">
        <v>1</v>
      </c>
    </row>
    <row r="1066" spans="1:29" ht="30" customHeight="1">
      <c r="A1066" s="66" t="s">
        <v>3150</v>
      </c>
      <c r="B1066" s="66" t="s">
        <v>4123</v>
      </c>
      <c r="C1066" s="66" t="s">
        <v>1367</v>
      </c>
      <c r="D1066" s="66" t="s">
        <v>1368</v>
      </c>
      <c r="E1066" s="66" t="s">
        <v>352</v>
      </c>
      <c r="F1066" s="72">
        <v>1</v>
      </c>
      <c r="G1066" s="67"/>
      <c r="H1066" s="67"/>
      <c r="I1066" s="67"/>
      <c r="J1066" s="67"/>
      <c r="K1066" s="67"/>
      <c r="L1066" s="67"/>
      <c r="M1066" s="67"/>
      <c r="N1066" s="67"/>
      <c r="O1066" s="66" t="s">
        <v>47</v>
      </c>
      <c r="P1066" s="64">
        <v>1066</v>
      </c>
      <c r="R1066" s="64">
        <v>1</v>
      </c>
      <c r="S1066" s="64">
        <v>0</v>
      </c>
      <c r="T1066" s="64">
        <v>0.02</v>
      </c>
      <c r="AC1066" s="64">
        <v>1</v>
      </c>
    </row>
    <row r="1067" spans="1:29" ht="30" customHeight="1">
      <c r="A1067" s="66" t="s">
        <v>3150</v>
      </c>
      <c r="B1067" s="66" t="s">
        <v>4617</v>
      </c>
      <c r="C1067" s="66" t="s">
        <v>4618</v>
      </c>
      <c r="D1067" s="66" t="s">
        <v>4619</v>
      </c>
      <c r="E1067" s="66" t="s">
        <v>352</v>
      </c>
      <c r="F1067" s="72">
        <v>1</v>
      </c>
      <c r="G1067" s="67"/>
      <c r="H1067" s="67"/>
      <c r="I1067" s="67"/>
      <c r="J1067" s="67"/>
      <c r="K1067" s="67"/>
      <c r="L1067" s="67"/>
      <c r="M1067" s="67"/>
      <c r="N1067" s="67"/>
      <c r="O1067" s="66" t="s">
        <v>47</v>
      </c>
      <c r="R1067" s="64">
        <v>0</v>
      </c>
      <c r="S1067" s="64">
        <v>0</v>
      </c>
      <c r="T1067" s="64">
        <v>0</v>
      </c>
      <c r="AC1067" s="64">
        <v>1</v>
      </c>
    </row>
    <row r="1068" spans="1:29" ht="30" customHeight="1">
      <c r="A1068" s="66" t="s">
        <v>3150</v>
      </c>
      <c r="B1068" s="66" t="s">
        <v>4620</v>
      </c>
      <c r="C1068" s="66" t="s">
        <v>4621</v>
      </c>
      <c r="D1068" s="66" t="s">
        <v>4622</v>
      </c>
      <c r="E1068" s="66" t="s">
        <v>352</v>
      </c>
      <c r="F1068" s="72">
        <v>1</v>
      </c>
      <c r="G1068" s="67"/>
      <c r="H1068" s="67"/>
      <c r="I1068" s="67"/>
      <c r="J1068" s="67"/>
      <c r="K1068" s="67"/>
      <c r="L1068" s="67"/>
      <c r="M1068" s="67"/>
      <c r="N1068" s="67"/>
      <c r="O1068" s="66" t="s">
        <v>47</v>
      </c>
      <c r="R1068" s="64">
        <v>0</v>
      </c>
      <c r="S1068" s="64">
        <v>0</v>
      </c>
      <c r="T1068" s="64">
        <v>0</v>
      </c>
      <c r="AC1068" s="64">
        <v>1</v>
      </c>
    </row>
    <row r="1069" spans="1:29" ht="30" customHeight="1">
      <c r="A1069" s="66" t="s">
        <v>3150</v>
      </c>
      <c r="B1069" s="66" t="s">
        <v>4623</v>
      </c>
      <c r="C1069" s="66" t="s">
        <v>4624</v>
      </c>
      <c r="D1069" s="66" t="s">
        <v>4625</v>
      </c>
      <c r="E1069" s="66" t="s">
        <v>352</v>
      </c>
      <c r="F1069" s="72">
        <v>1</v>
      </c>
      <c r="G1069" s="67"/>
      <c r="H1069" s="67"/>
      <c r="I1069" s="67"/>
      <c r="J1069" s="67"/>
      <c r="K1069" s="67"/>
      <c r="L1069" s="67"/>
      <c r="M1069" s="67"/>
      <c r="N1069" s="67"/>
      <c r="O1069" s="66" t="s">
        <v>47</v>
      </c>
      <c r="R1069" s="64">
        <v>0</v>
      </c>
      <c r="S1069" s="64">
        <v>0</v>
      </c>
      <c r="T1069" s="64">
        <v>0</v>
      </c>
      <c r="AC1069" s="64">
        <v>1</v>
      </c>
    </row>
    <row r="1070" spans="1:29" ht="30" customHeight="1">
      <c r="A1070" s="66" t="s">
        <v>3150</v>
      </c>
      <c r="B1070" s="66" t="s">
        <v>4626</v>
      </c>
      <c r="C1070" s="66" t="s">
        <v>4627</v>
      </c>
      <c r="D1070" s="66" t="s">
        <v>4628</v>
      </c>
      <c r="E1070" s="66" t="s">
        <v>352</v>
      </c>
      <c r="F1070" s="72">
        <v>1</v>
      </c>
      <c r="G1070" s="67"/>
      <c r="H1070" s="67"/>
      <c r="I1070" s="67"/>
      <c r="J1070" s="67"/>
      <c r="K1070" s="67"/>
      <c r="L1070" s="67"/>
      <c r="M1070" s="67"/>
      <c r="N1070" s="67"/>
      <c r="O1070" s="66" t="s">
        <v>47</v>
      </c>
      <c r="R1070" s="64">
        <v>0</v>
      </c>
      <c r="S1070" s="64">
        <v>0</v>
      </c>
      <c r="T1070" s="64">
        <v>0</v>
      </c>
      <c r="AC1070" s="64">
        <v>1</v>
      </c>
    </row>
    <row r="1071" spans="1:29" ht="30" customHeight="1">
      <c r="A1071" s="66" t="s">
        <v>3150</v>
      </c>
      <c r="B1071" s="66" t="s">
        <v>4629</v>
      </c>
      <c r="C1071" s="66" t="s">
        <v>2826</v>
      </c>
      <c r="D1071" s="66" t="s">
        <v>4630</v>
      </c>
      <c r="E1071" s="66" t="s">
        <v>352</v>
      </c>
      <c r="F1071" s="72">
        <v>1</v>
      </c>
      <c r="G1071" s="67"/>
      <c r="H1071" s="67"/>
      <c r="I1071" s="67"/>
      <c r="J1071" s="67"/>
      <c r="K1071" s="67"/>
      <c r="L1071" s="67"/>
      <c r="M1071" s="67"/>
      <c r="N1071" s="67"/>
      <c r="O1071" s="66" t="s">
        <v>47</v>
      </c>
      <c r="R1071" s="64">
        <v>0</v>
      </c>
      <c r="S1071" s="64">
        <v>0</v>
      </c>
      <c r="T1071" s="64">
        <v>0</v>
      </c>
      <c r="AC1071" s="64">
        <v>1</v>
      </c>
    </row>
    <row r="1072" spans="1:29" ht="30" customHeight="1">
      <c r="A1072" s="66" t="s">
        <v>3150</v>
      </c>
      <c r="B1072" s="66" t="s">
        <v>4631</v>
      </c>
      <c r="C1072" s="66" t="s">
        <v>2831</v>
      </c>
      <c r="D1072" s="66" t="s">
        <v>4632</v>
      </c>
      <c r="E1072" s="66" t="s">
        <v>352</v>
      </c>
      <c r="F1072" s="72">
        <v>1</v>
      </c>
      <c r="G1072" s="67"/>
      <c r="H1072" s="67"/>
      <c r="I1072" s="67"/>
      <c r="J1072" s="67"/>
      <c r="K1072" s="67"/>
      <c r="L1072" s="67"/>
      <c r="M1072" s="67"/>
      <c r="N1072" s="67"/>
      <c r="O1072" s="66" t="s">
        <v>47</v>
      </c>
      <c r="R1072" s="64">
        <v>0</v>
      </c>
      <c r="S1072" s="64">
        <v>0</v>
      </c>
      <c r="T1072" s="64">
        <v>0</v>
      </c>
      <c r="AC1072" s="64">
        <v>1</v>
      </c>
    </row>
    <row r="1073" spans="1:29" ht="30" customHeight="1">
      <c r="A1073" s="66" t="s">
        <v>3150</v>
      </c>
      <c r="B1073" s="66" t="s">
        <v>4633</v>
      </c>
      <c r="C1073" s="66" t="s">
        <v>4634</v>
      </c>
      <c r="D1073" s="66" t="s">
        <v>4635</v>
      </c>
      <c r="E1073" s="66" t="s">
        <v>352</v>
      </c>
      <c r="F1073" s="72">
        <v>1</v>
      </c>
      <c r="G1073" s="67"/>
      <c r="H1073" s="67"/>
      <c r="I1073" s="67"/>
      <c r="J1073" s="67"/>
      <c r="K1073" s="67"/>
      <c r="L1073" s="67"/>
      <c r="M1073" s="67"/>
      <c r="N1073" s="67"/>
      <c r="O1073" s="66" t="s">
        <v>47</v>
      </c>
      <c r="R1073" s="64">
        <v>0</v>
      </c>
      <c r="S1073" s="64">
        <v>0</v>
      </c>
      <c r="T1073" s="64">
        <v>0</v>
      </c>
      <c r="AC1073" s="64">
        <v>1</v>
      </c>
    </row>
    <row r="1074" spans="1:29" ht="30" customHeight="1">
      <c r="A1074" s="66" t="s">
        <v>3150</v>
      </c>
      <c r="B1074" s="66" t="s">
        <v>4636</v>
      </c>
      <c r="C1074" s="66" t="s">
        <v>4637</v>
      </c>
      <c r="D1074" s="66" t="s">
        <v>4638</v>
      </c>
      <c r="E1074" s="66" t="s">
        <v>352</v>
      </c>
      <c r="F1074" s="72">
        <v>1</v>
      </c>
      <c r="G1074" s="67"/>
      <c r="H1074" s="67"/>
      <c r="I1074" s="67"/>
      <c r="J1074" s="67"/>
      <c r="K1074" s="67"/>
      <c r="L1074" s="67"/>
      <c r="M1074" s="67"/>
      <c r="N1074" s="67"/>
      <c r="O1074" s="66" t="s">
        <v>47</v>
      </c>
      <c r="R1074" s="64">
        <v>0</v>
      </c>
      <c r="S1074" s="64">
        <v>0</v>
      </c>
      <c r="T1074" s="64">
        <v>0</v>
      </c>
      <c r="AC1074" s="64">
        <v>1</v>
      </c>
    </row>
    <row r="1075" spans="1:29" ht="30" customHeight="1">
      <c r="A1075" s="66" t="s">
        <v>3150</v>
      </c>
      <c r="B1075" s="66" t="s">
        <v>4639</v>
      </c>
      <c r="C1075" s="66" t="s">
        <v>4640</v>
      </c>
      <c r="D1075" s="66" t="s">
        <v>4641</v>
      </c>
      <c r="E1075" s="66" t="s">
        <v>352</v>
      </c>
      <c r="F1075" s="72">
        <v>1</v>
      </c>
      <c r="G1075" s="67"/>
      <c r="H1075" s="67"/>
      <c r="I1075" s="67"/>
      <c r="J1075" s="67"/>
      <c r="K1075" s="67"/>
      <c r="L1075" s="67"/>
      <c r="M1075" s="67"/>
      <c r="N1075" s="67"/>
      <c r="O1075" s="66" t="s">
        <v>47</v>
      </c>
      <c r="R1075" s="64">
        <v>0</v>
      </c>
      <c r="S1075" s="64">
        <v>0</v>
      </c>
      <c r="T1075" s="64">
        <v>0</v>
      </c>
      <c r="AC1075" s="64">
        <v>1</v>
      </c>
    </row>
    <row r="1076" spans="1:29" ht="30" customHeight="1">
      <c r="A1076" s="66" t="s">
        <v>3150</v>
      </c>
      <c r="B1076" s="66" t="s">
        <v>4642</v>
      </c>
      <c r="C1076" s="66" t="s">
        <v>4380</v>
      </c>
      <c r="D1076" s="66" t="s">
        <v>4381</v>
      </c>
      <c r="E1076" s="66" t="s">
        <v>352</v>
      </c>
      <c r="F1076" s="72">
        <v>1</v>
      </c>
      <c r="G1076" s="67"/>
      <c r="H1076" s="67"/>
      <c r="I1076" s="67"/>
      <c r="J1076" s="67"/>
      <c r="K1076" s="67"/>
      <c r="L1076" s="67"/>
      <c r="M1076" s="67"/>
      <c r="N1076" s="67"/>
      <c r="O1076" s="66" t="s">
        <v>47</v>
      </c>
      <c r="R1076" s="64">
        <v>0</v>
      </c>
      <c r="S1076" s="64">
        <v>0</v>
      </c>
      <c r="T1076" s="64">
        <v>0</v>
      </c>
      <c r="AC1076" s="64">
        <v>1</v>
      </c>
    </row>
    <row r="1077" spans="1:29" ht="30" customHeight="1">
      <c r="A1077" s="66" t="s">
        <v>3150</v>
      </c>
      <c r="B1077" s="66" t="s">
        <v>4643</v>
      </c>
      <c r="C1077" s="66" t="s">
        <v>1188</v>
      </c>
      <c r="D1077" s="66" t="s">
        <v>4383</v>
      </c>
      <c r="E1077" s="66" t="s">
        <v>352</v>
      </c>
      <c r="F1077" s="72">
        <v>1</v>
      </c>
      <c r="G1077" s="67"/>
      <c r="H1077" s="67"/>
      <c r="I1077" s="67"/>
      <c r="J1077" s="67"/>
      <c r="K1077" s="67"/>
      <c r="L1077" s="67"/>
      <c r="M1077" s="67"/>
      <c r="N1077" s="67"/>
      <c r="O1077" s="66" t="s">
        <v>47</v>
      </c>
      <c r="R1077" s="64">
        <v>0</v>
      </c>
      <c r="S1077" s="64">
        <v>0</v>
      </c>
      <c r="T1077" s="64">
        <v>0</v>
      </c>
      <c r="AC1077" s="64">
        <v>1</v>
      </c>
    </row>
    <row r="1078" spans="1:29" ht="30" customHeight="1">
      <c r="A1078" s="66" t="s">
        <v>3150</v>
      </c>
      <c r="B1078" s="66" t="s">
        <v>4644</v>
      </c>
      <c r="C1078" s="66" t="s">
        <v>1188</v>
      </c>
      <c r="D1078" s="66" t="s">
        <v>4385</v>
      </c>
      <c r="E1078" s="66" t="s">
        <v>352</v>
      </c>
      <c r="F1078" s="72">
        <v>1</v>
      </c>
      <c r="G1078" s="67"/>
      <c r="H1078" s="67"/>
      <c r="I1078" s="67"/>
      <c r="J1078" s="67"/>
      <c r="K1078" s="67"/>
      <c r="L1078" s="67"/>
      <c r="M1078" s="67"/>
      <c r="N1078" s="67"/>
      <c r="O1078" s="66" t="s">
        <v>47</v>
      </c>
      <c r="R1078" s="64">
        <v>0</v>
      </c>
      <c r="S1078" s="64">
        <v>0</v>
      </c>
      <c r="T1078" s="64">
        <v>0</v>
      </c>
      <c r="AC1078" s="64">
        <v>1</v>
      </c>
    </row>
    <row r="1079" spans="1:29" ht="30" customHeight="1">
      <c r="A1079" s="67"/>
      <c r="B1079" s="67"/>
      <c r="C1079" s="67"/>
      <c r="D1079" s="67"/>
      <c r="E1079" s="67"/>
      <c r="F1079" s="72"/>
      <c r="G1079" s="67"/>
      <c r="H1079" s="67"/>
      <c r="I1079" s="67"/>
      <c r="J1079" s="67"/>
      <c r="K1079" s="67"/>
      <c r="L1079" s="67"/>
      <c r="M1079" s="67"/>
      <c r="N1079" s="67"/>
      <c r="O1079" s="67"/>
    </row>
    <row r="1080" spans="1:29" ht="30" customHeight="1">
      <c r="A1080" s="67"/>
      <c r="B1080" s="67"/>
      <c r="C1080" s="67"/>
      <c r="D1080" s="67"/>
      <c r="E1080" s="67"/>
      <c r="F1080" s="72"/>
      <c r="G1080" s="67"/>
      <c r="H1080" s="67"/>
      <c r="I1080" s="67"/>
      <c r="J1080" s="67"/>
      <c r="K1080" s="67"/>
      <c r="L1080" s="67"/>
      <c r="M1080" s="67"/>
      <c r="N1080" s="67"/>
      <c r="O1080" s="67"/>
    </row>
    <row r="1081" spans="1:29" ht="30" customHeight="1">
      <c r="A1081" s="67"/>
      <c r="B1081" s="67"/>
      <c r="C1081" s="67"/>
      <c r="D1081" s="67"/>
      <c r="E1081" s="67"/>
      <c r="F1081" s="72"/>
      <c r="G1081" s="67"/>
      <c r="H1081" s="67"/>
      <c r="I1081" s="67"/>
      <c r="J1081" s="67"/>
      <c r="K1081" s="67"/>
      <c r="L1081" s="67"/>
      <c r="M1081" s="67"/>
      <c r="N1081" s="67"/>
      <c r="O1081" s="67"/>
    </row>
    <row r="1082" spans="1:29" ht="30" customHeight="1">
      <c r="A1082" s="67"/>
      <c r="B1082" s="67"/>
      <c r="C1082" s="67"/>
      <c r="D1082" s="67"/>
      <c r="E1082" s="67"/>
      <c r="F1082" s="72"/>
      <c r="G1082" s="67"/>
      <c r="H1082" s="67"/>
      <c r="I1082" s="67"/>
      <c r="J1082" s="67"/>
      <c r="K1082" s="67"/>
      <c r="L1082" s="67"/>
      <c r="M1082" s="67"/>
      <c r="N1082" s="67"/>
      <c r="O1082" s="67"/>
    </row>
    <row r="1083" spans="1:29" ht="30" customHeight="1">
      <c r="A1083" s="67"/>
      <c r="B1083" s="67"/>
      <c r="C1083" s="67"/>
      <c r="D1083" s="67"/>
      <c r="E1083" s="67"/>
      <c r="F1083" s="72"/>
      <c r="G1083" s="67"/>
      <c r="H1083" s="67"/>
      <c r="I1083" s="67"/>
      <c r="J1083" s="67"/>
      <c r="K1083" s="67"/>
      <c r="L1083" s="67"/>
      <c r="M1083" s="67"/>
      <c r="N1083" s="67"/>
      <c r="O1083" s="67"/>
    </row>
    <row r="1084" spans="1:29" ht="30" customHeight="1">
      <c r="A1084" s="67"/>
      <c r="B1084" s="67"/>
      <c r="C1084" s="67"/>
      <c r="D1084" s="67"/>
      <c r="E1084" s="67"/>
      <c r="F1084" s="72"/>
      <c r="G1084" s="67"/>
      <c r="H1084" s="67"/>
      <c r="I1084" s="67"/>
      <c r="J1084" s="67"/>
      <c r="K1084" s="67"/>
      <c r="L1084" s="67"/>
      <c r="M1084" s="67"/>
      <c r="N1084" s="67"/>
      <c r="O1084" s="67"/>
    </row>
    <row r="1085" spans="1:29" ht="30" customHeight="1">
      <c r="A1085" s="67"/>
      <c r="B1085" s="67"/>
      <c r="C1085" s="67"/>
      <c r="D1085" s="67"/>
      <c r="E1085" s="67"/>
      <c r="F1085" s="72"/>
      <c r="G1085" s="67"/>
      <c r="H1085" s="67"/>
      <c r="I1085" s="67"/>
      <c r="J1085" s="67"/>
      <c r="K1085" s="67"/>
      <c r="L1085" s="67"/>
      <c r="M1085" s="67"/>
      <c r="N1085" s="67"/>
      <c r="O1085" s="67"/>
    </row>
    <row r="1086" spans="1:29" ht="30" customHeight="1">
      <c r="A1086" s="67"/>
      <c r="B1086" s="67"/>
      <c r="C1086" s="67"/>
      <c r="D1086" s="67"/>
      <c r="E1086" s="67"/>
      <c r="F1086" s="72"/>
      <c r="G1086" s="67"/>
      <c r="H1086" s="67"/>
      <c r="I1086" s="67"/>
      <c r="J1086" s="67"/>
      <c r="K1086" s="67"/>
      <c r="L1086" s="67"/>
      <c r="M1086" s="67"/>
      <c r="N1086" s="67"/>
      <c r="O1086" s="67"/>
    </row>
    <row r="1087" spans="1:29" ht="30" customHeight="1">
      <c r="A1087" s="67"/>
      <c r="B1087" s="67"/>
      <c r="C1087" s="67"/>
      <c r="D1087" s="67"/>
      <c r="E1087" s="67"/>
      <c r="F1087" s="72"/>
      <c r="G1087" s="67"/>
      <c r="H1087" s="67"/>
      <c r="I1087" s="67"/>
      <c r="J1087" s="67"/>
      <c r="K1087" s="67"/>
      <c r="L1087" s="67"/>
      <c r="M1087" s="67"/>
      <c r="N1087" s="67"/>
      <c r="O1087" s="67"/>
    </row>
    <row r="1088" spans="1:29" ht="30" customHeight="1">
      <c r="A1088" s="67"/>
      <c r="B1088" s="67"/>
      <c r="C1088" s="67"/>
      <c r="D1088" s="67"/>
      <c r="E1088" s="67"/>
      <c r="F1088" s="72"/>
      <c r="G1088" s="67"/>
      <c r="H1088" s="67"/>
      <c r="I1088" s="67"/>
      <c r="J1088" s="67"/>
      <c r="K1088" s="67"/>
      <c r="L1088" s="67"/>
      <c r="M1088" s="67"/>
      <c r="N1088" s="67"/>
      <c r="O1088" s="67"/>
    </row>
    <row r="1089" spans="1:29" ht="30" customHeight="1">
      <c r="A1089" s="67"/>
      <c r="B1089" s="67"/>
      <c r="C1089" s="67"/>
      <c r="D1089" s="67"/>
      <c r="E1089" s="67"/>
      <c r="F1089" s="72"/>
      <c r="G1089" s="67"/>
      <c r="H1089" s="67"/>
      <c r="I1089" s="67"/>
      <c r="J1089" s="67"/>
      <c r="K1089" s="67"/>
      <c r="L1089" s="67"/>
      <c r="M1089" s="67"/>
      <c r="N1089" s="67"/>
      <c r="O1089" s="67"/>
    </row>
    <row r="1090" spans="1:29" ht="30" customHeight="1">
      <c r="A1090" s="67"/>
      <c r="B1090" s="67"/>
      <c r="C1090" s="67"/>
      <c r="D1090" s="67"/>
      <c r="E1090" s="67"/>
      <c r="F1090" s="72"/>
      <c r="G1090" s="67"/>
      <c r="H1090" s="67"/>
      <c r="I1090" s="67"/>
      <c r="J1090" s="67"/>
      <c r="K1090" s="67"/>
      <c r="L1090" s="67"/>
      <c r="M1090" s="67"/>
      <c r="N1090" s="67"/>
      <c r="O1090" s="67"/>
    </row>
    <row r="1091" spans="1:29" ht="30" customHeight="1">
      <c r="A1091" s="67"/>
      <c r="B1091" s="67"/>
      <c r="C1091" s="67"/>
      <c r="D1091" s="67"/>
      <c r="E1091" s="67"/>
      <c r="F1091" s="72"/>
      <c r="G1091" s="67"/>
      <c r="H1091" s="67"/>
      <c r="I1091" s="67"/>
      <c r="J1091" s="67"/>
      <c r="K1091" s="67"/>
      <c r="L1091" s="67"/>
      <c r="M1091" s="67"/>
      <c r="N1091" s="67"/>
      <c r="O1091" s="67"/>
    </row>
    <row r="1092" spans="1:29" ht="30" customHeight="1">
      <c r="A1092" s="67"/>
      <c r="B1092" s="67"/>
      <c r="C1092" s="67"/>
      <c r="D1092" s="67"/>
      <c r="E1092" s="67"/>
      <c r="F1092" s="72"/>
      <c r="G1092" s="67"/>
      <c r="H1092" s="67"/>
      <c r="I1092" s="67"/>
      <c r="J1092" s="67"/>
      <c r="K1092" s="67"/>
      <c r="L1092" s="67"/>
      <c r="M1092" s="67"/>
      <c r="N1092" s="67"/>
      <c r="O1092" s="67"/>
    </row>
    <row r="1093" spans="1:29" ht="30" customHeight="1">
      <c r="A1093" s="67"/>
      <c r="B1093" s="67"/>
      <c r="C1093" s="67"/>
      <c r="D1093" s="67"/>
      <c r="E1093" s="67"/>
      <c r="F1093" s="72"/>
      <c r="G1093" s="67"/>
      <c r="H1093" s="67"/>
      <c r="I1093" s="67"/>
      <c r="J1093" s="67"/>
      <c r="K1093" s="67"/>
      <c r="L1093" s="67"/>
      <c r="M1093" s="67"/>
      <c r="N1093" s="67"/>
      <c r="O1093" s="67"/>
    </row>
    <row r="1094" spans="1:29" ht="30" customHeight="1">
      <c r="A1094" s="67"/>
      <c r="B1094" s="67"/>
      <c r="C1094" s="67"/>
      <c r="D1094" s="67"/>
      <c r="E1094" s="67"/>
      <c r="F1094" s="72"/>
      <c r="G1094" s="67"/>
      <c r="H1094" s="67"/>
      <c r="I1094" s="67"/>
      <c r="J1094" s="67"/>
      <c r="K1094" s="67"/>
      <c r="L1094" s="67"/>
      <c r="M1094" s="67"/>
      <c r="N1094" s="67"/>
      <c r="O1094" s="67"/>
    </row>
    <row r="1095" spans="1:29" ht="30" customHeight="1">
      <c r="A1095" s="67"/>
      <c r="B1095" s="67"/>
      <c r="C1095" s="67" t="s">
        <v>77</v>
      </c>
      <c r="D1095" s="67"/>
      <c r="E1095" s="67"/>
      <c r="F1095" s="72"/>
      <c r="G1095" s="67"/>
      <c r="H1095" s="67"/>
      <c r="I1095" s="67"/>
      <c r="J1095" s="67"/>
      <c r="K1095" s="67"/>
      <c r="L1095" s="67"/>
      <c r="M1095" s="67"/>
      <c r="N1095" s="67"/>
      <c r="O1095" s="67"/>
    </row>
    <row r="1096" spans="1:29" ht="30" customHeight="1">
      <c r="A1096" s="67"/>
      <c r="B1096" s="67"/>
      <c r="C1096" s="70" t="s">
        <v>3151</v>
      </c>
      <c r="D1096" s="70"/>
      <c r="E1096" s="70"/>
      <c r="F1096" s="71"/>
      <c r="G1096" s="70"/>
      <c r="H1096" s="70"/>
      <c r="I1096" s="70"/>
      <c r="J1096" s="70"/>
      <c r="K1096" s="70"/>
      <c r="L1096" s="70"/>
      <c r="M1096" s="70"/>
      <c r="N1096" s="70"/>
      <c r="O1096" s="70"/>
    </row>
    <row r="1097" spans="1:29" ht="30" customHeight="1">
      <c r="A1097" s="66" t="s">
        <v>3152</v>
      </c>
      <c r="B1097" s="66" t="s">
        <v>4645</v>
      </c>
      <c r="C1097" s="66" t="s">
        <v>4646</v>
      </c>
      <c r="D1097" s="66" t="s">
        <v>4647</v>
      </c>
      <c r="E1097" s="66" t="s">
        <v>83</v>
      </c>
      <c r="F1097" s="72">
        <v>1</v>
      </c>
      <c r="G1097" s="67"/>
      <c r="H1097" s="67"/>
      <c r="I1097" s="67"/>
      <c r="J1097" s="67"/>
      <c r="K1097" s="67"/>
      <c r="L1097" s="67"/>
      <c r="M1097" s="67"/>
      <c r="N1097" s="67"/>
      <c r="O1097" s="66" t="s">
        <v>47</v>
      </c>
      <c r="T1097" s="64">
        <v>0</v>
      </c>
      <c r="AC1097" s="64">
        <v>1</v>
      </c>
    </row>
    <row r="1098" spans="1:29" ht="30" customHeight="1">
      <c r="A1098" s="66" t="s">
        <v>3152</v>
      </c>
      <c r="B1098" s="66" t="s">
        <v>4648</v>
      </c>
      <c r="C1098" s="66" t="s">
        <v>4649</v>
      </c>
      <c r="D1098" s="66" t="s">
        <v>4650</v>
      </c>
      <c r="E1098" s="66" t="s">
        <v>352</v>
      </c>
      <c r="F1098" s="72">
        <v>5</v>
      </c>
      <c r="G1098" s="67"/>
      <c r="H1098" s="67"/>
      <c r="I1098" s="67"/>
      <c r="J1098" s="67"/>
      <c r="K1098" s="67"/>
      <c r="L1098" s="67"/>
      <c r="M1098" s="67"/>
      <c r="N1098" s="67"/>
      <c r="O1098" s="66" t="s">
        <v>47</v>
      </c>
      <c r="T1098" s="64">
        <v>0</v>
      </c>
      <c r="AC1098" s="64">
        <v>1</v>
      </c>
    </row>
    <row r="1099" spans="1:29" ht="30" customHeight="1">
      <c r="A1099" s="66" t="s">
        <v>3152</v>
      </c>
      <c r="B1099" s="66" t="s">
        <v>4651</v>
      </c>
      <c r="C1099" s="66" t="s">
        <v>4652</v>
      </c>
      <c r="D1099" s="66" t="s">
        <v>4650</v>
      </c>
      <c r="E1099" s="66" t="s">
        <v>352</v>
      </c>
      <c r="F1099" s="72">
        <v>1</v>
      </c>
      <c r="G1099" s="67"/>
      <c r="H1099" s="67"/>
      <c r="I1099" s="67"/>
      <c r="J1099" s="67"/>
      <c r="K1099" s="67"/>
      <c r="L1099" s="67"/>
      <c r="M1099" s="67"/>
      <c r="N1099" s="67"/>
      <c r="O1099" s="66" t="s">
        <v>47</v>
      </c>
      <c r="T1099" s="64">
        <v>0</v>
      </c>
      <c r="AC1099" s="64">
        <v>1</v>
      </c>
    </row>
    <row r="1100" spans="1:29" ht="30" customHeight="1">
      <c r="A1100" s="66" t="s">
        <v>3152</v>
      </c>
      <c r="B1100" s="66" t="s">
        <v>4653</v>
      </c>
      <c r="C1100" s="66" t="s">
        <v>4654</v>
      </c>
      <c r="D1100" s="66" t="s">
        <v>4650</v>
      </c>
      <c r="E1100" s="66" t="s">
        <v>352</v>
      </c>
      <c r="F1100" s="72">
        <v>7</v>
      </c>
      <c r="G1100" s="67"/>
      <c r="H1100" s="67"/>
      <c r="I1100" s="67"/>
      <c r="J1100" s="67"/>
      <c r="K1100" s="67"/>
      <c r="L1100" s="67"/>
      <c r="M1100" s="67"/>
      <c r="N1100" s="67"/>
      <c r="O1100" s="66" t="s">
        <v>47</v>
      </c>
      <c r="T1100" s="64">
        <v>0</v>
      </c>
      <c r="AC1100" s="64">
        <v>1</v>
      </c>
    </row>
    <row r="1101" spans="1:29" ht="30" customHeight="1">
      <c r="A1101" s="66" t="s">
        <v>3152</v>
      </c>
      <c r="B1101" s="66" t="s">
        <v>4655</v>
      </c>
      <c r="C1101" s="66" t="s">
        <v>4656</v>
      </c>
      <c r="D1101" s="66" t="s">
        <v>4650</v>
      </c>
      <c r="E1101" s="66" t="s">
        <v>352</v>
      </c>
      <c r="F1101" s="72">
        <v>1</v>
      </c>
      <c r="G1101" s="67"/>
      <c r="H1101" s="67"/>
      <c r="I1101" s="67"/>
      <c r="J1101" s="67"/>
      <c r="K1101" s="67"/>
      <c r="L1101" s="67"/>
      <c r="M1101" s="67"/>
      <c r="N1101" s="67"/>
      <c r="O1101" s="66" t="s">
        <v>47</v>
      </c>
      <c r="T1101" s="64">
        <v>0</v>
      </c>
      <c r="AC1101" s="64">
        <v>1</v>
      </c>
    </row>
    <row r="1102" spans="1:29" ht="30" customHeight="1">
      <c r="A1102" s="66" t="s">
        <v>3152</v>
      </c>
      <c r="B1102" s="66" t="s">
        <v>4657</v>
      </c>
      <c r="C1102" s="66" t="s">
        <v>4658</v>
      </c>
      <c r="D1102" s="66" t="s">
        <v>4650</v>
      </c>
      <c r="E1102" s="66" t="s">
        <v>352</v>
      </c>
      <c r="F1102" s="72">
        <v>7</v>
      </c>
      <c r="G1102" s="67"/>
      <c r="H1102" s="67"/>
      <c r="I1102" s="67"/>
      <c r="J1102" s="67"/>
      <c r="K1102" s="67"/>
      <c r="L1102" s="67"/>
      <c r="M1102" s="67"/>
      <c r="N1102" s="67"/>
      <c r="O1102" s="66" t="s">
        <v>47</v>
      </c>
      <c r="T1102" s="64">
        <v>0</v>
      </c>
      <c r="AC1102" s="64">
        <v>1</v>
      </c>
    </row>
    <row r="1103" spans="1:29" ht="30" customHeight="1">
      <c r="A1103" s="66" t="s">
        <v>3152</v>
      </c>
      <c r="B1103" s="66" t="s">
        <v>4659</v>
      </c>
      <c r="C1103" s="66" t="s">
        <v>4660</v>
      </c>
      <c r="D1103" s="66" t="s">
        <v>4650</v>
      </c>
      <c r="E1103" s="66" t="s">
        <v>352</v>
      </c>
      <c r="F1103" s="72">
        <v>1</v>
      </c>
      <c r="G1103" s="67"/>
      <c r="H1103" s="67"/>
      <c r="I1103" s="67"/>
      <c r="J1103" s="67"/>
      <c r="K1103" s="67"/>
      <c r="L1103" s="67"/>
      <c r="M1103" s="67"/>
      <c r="N1103" s="67"/>
      <c r="O1103" s="66" t="s">
        <v>47</v>
      </c>
      <c r="T1103" s="64">
        <v>0</v>
      </c>
      <c r="AC1103" s="64">
        <v>1</v>
      </c>
    </row>
    <row r="1104" spans="1:29" ht="30" customHeight="1">
      <c r="A1104" s="66" t="s">
        <v>3152</v>
      </c>
      <c r="B1104" s="66" t="s">
        <v>4661</v>
      </c>
      <c r="C1104" s="66" t="s">
        <v>4662</v>
      </c>
      <c r="D1104" s="66" t="s">
        <v>4663</v>
      </c>
      <c r="E1104" s="66" t="s">
        <v>352</v>
      </c>
      <c r="F1104" s="72">
        <v>1</v>
      </c>
      <c r="G1104" s="67"/>
      <c r="H1104" s="67"/>
      <c r="I1104" s="67"/>
      <c r="J1104" s="67"/>
      <c r="K1104" s="67"/>
      <c r="L1104" s="67"/>
      <c r="M1104" s="67"/>
      <c r="N1104" s="67"/>
      <c r="O1104" s="66" t="s">
        <v>47</v>
      </c>
      <c r="T1104" s="64">
        <v>0</v>
      </c>
      <c r="AC1104" s="64">
        <v>1</v>
      </c>
    </row>
    <row r="1105" spans="1:29" ht="30" customHeight="1">
      <c r="A1105" s="66" t="s">
        <v>3152</v>
      </c>
      <c r="B1105" s="66" t="s">
        <v>4664</v>
      </c>
      <c r="C1105" s="66" t="s">
        <v>1188</v>
      </c>
      <c r="D1105" s="66" t="s">
        <v>4131</v>
      </c>
      <c r="E1105" s="66" t="s">
        <v>352</v>
      </c>
      <c r="F1105" s="72">
        <v>1</v>
      </c>
      <c r="G1105" s="67"/>
      <c r="H1105" s="67"/>
      <c r="I1105" s="67"/>
      <c r="J1105" s="67"/>
      <c r="K1105" s="67"/>
      <c r="L1105" s="67"/>
      <c r="M1105" s="67"/>
      <c r="N1105" s="67"/>
      <c r="O1105" s="66" t="s">
        <v>47</v>
      </c>
      <c r="R1105" s="64">
        <v>0</v>
      </c>
      <c r="S1105" s="64">
        <v>0</v>
      </c>
      <c r="T1105" s="64">
        <v>0</v>
      </c>
      <c r="AC1105" s="64">
        <v>1</v>
      </c>
    </row>
    <row r="1106" spans="1:29" ht="30" customHeight="1">
      <c r="A1106" s="67"/>
      <c r="B1106" s="67"/>
      <c r="C1106" s="67"/>
      <c r="D1106" s="67"/>
      <c r="E1106" s="67"/>
      <c r="F1106" s="72"/>
      <c r="G1106" s="67"/>
      <c r="H1106" s="67"/>
      <c r="I1106" s="67"/>
      <c r="J1106" s="67"/>
      <c r="K1106" s="67"/>
      <c r="L1106" s="67"/>
      <c r="M1106" s="67"/>
      <c r="N1106" s="67"/>
      <c r="O1106" s="67"/>
    </row>
    <row r="1107" spans="1:29" ht="30" customHeight="1">
      <c r="A1107" s="67"/>
      <c r="B1107" s="67"/>
      <c r="C1107" s="67"/>
      <c r="D1107" s="67"/>
      <c r="E1107" s="67"/>
      <c r="F1107" s="72"/>
      <c r="G1107" s="67"/>
      <c r="H1107" s="67"/>
      <c r="I1107" s="67"/>
      <c r="J1107" s="67"/>
      <c r="K1107" s="67"/>
      <c r="L1107" s="67"/>
      <c r="M1107" s="67"/>
      <c r="N1107" s="67"/>
      <c r="O1107" s="67"/>
    </row>
    <row r="1108" spans="1:29" ht="30" customHeight="1">
      <c r="A1108" s="67"/>
      <c r="B1108" s="67"/>
      <c r="C1108" s="67"/>
      <c r="D1108" s="67"/>
      <c r="E1108" s="67"/>
      <c r="F1108" s="72"/>
      <c r="G1108" s="67"/>
      <c r="H1108" s="67"/>
      <c r="I1108" s="67"/>
      <c r="J1108" s="67"/>
      <c r="K1108" s="67"/>
      <c r="L1108" s="67"/>
      <c r="M1108" s="67"/>
      <c r="N1108" s="67"/>
      <c r="O1108" s="67"/>
    </row>
    <row r="1109" spans="1:29" ht="30" customHeight="1">
      <c r="A1109" s="67"/>
      <c r="B1109" s="67"/>
      <c r="C1109" s="67"/>
      <c r="D1109" s="67"/>
      <c r="E1109" s="67"/>
      <c r="F1109" s="72"/>
      <c r="G1109" s="67"/>
      <c r="H1109" s="67"/>
      <c r="I1109" s="67"/>
      <c r="J1109" s="67"/>
      <c r="K1109" s="67"/>
      <c r="L1109" s="67"/>
      <c r="M1109" s="67"/>
      <c r="N1109" s="67"/>
      <c r="O1109" s="67"/>
    </row>
    <row r="1110" spans="1:29" ht="30" customHeight="1">
      <c r="A1110" s="67"/>
      <c r="B1110" s="67"/>
      <c r="C1110" s="67"/>
      <c r="D1110" s="67"/>
      <c r="E1110" s="67"/>
      <c r="F1110" s="72"/>
      <c r="G1110" s="67"/>
      <c r="H1110" s="67"/>
      <c r="I1110" s="67"/>
      <c r="J1110" s="67"/>
      <c r="K1110" s="67"/>
      <c r="L1110" s="67"/>
      <c r="M1110" s="67"/>
      <c r="N1110" s="67"/>
      <c r="O1110" s="67"/>
    </row>
    <row r="1111" spans="1:29" ht="30" customHeight="1">
      <c r="A1111" s="67"/>
      <c r="B1111" s="67"/>
      <c r="C1111" s="67"/>
      <c r="D1111" s="67"/>
      <c r="E1111" s="67"/>
      <c r="F1111" s="72"/>
      <c r="G1111" s="67"/>
      <c r="H1111" s="67"/>
      <c r="I1111" s="67"/>
      <c r="J1111" s="67"/>
      <c r="K1111" s="67"/>
      <c r="L1111" s="67"/>
      <c r="M1111" s="67"/>
      <c r="N1111" s="67"/>
      <c r="O1111" s="67"/>
    </row>
    <row r="1112" spans="1:29" ht="30" customHeight="1">
      <c r="A1112" s="67"/>
      <c r="B1112" s="67"/>
      <c r="C1112" s="67"/>
      <c r="D1112" s="67"/>
      <c r="E1112" s="67"/>
      <c r="F1112" s="72"/>
      <c r="G1112" s="67"/>
      <c r="H1112" s="67"/>
      <c r="I1112" s="67"/>
      <c r="J1112" s="67"/>
      <c r="K1112" s="67"/>
      <c r="L1112" s="67"/>
      <c r="M1112" s="67"/>
      <c r="N1112" s="67"/>
      <c r="O1112" s="67"/>
    </row>
    <row r="1113" spans="1:29" ht="30" customHeight="1">
      <c r="A1113" s="67"/>
      <c r="B1113" s="67"/>
      <c r="C1113" s="67"/>
      <c r="D1113" s="67"/>
      <c r="E1113" s="67"/>
      <c r="F1113" s="72"/>
      <c r="G1113" s="67"/>
      <c r="H1113" s="67"/>
      <c r="I1113" s="67"/>
      <c r="J1113" s="67"/>
      <c r="K1113" s="67"/>
      <c r="L1113" s="67"/>
      <c r="M1113" s="67"/>
      <c r="N1113" s="67"/>
      <c r="O1113" s="67"/>
    </row>
    <row r="1114" spans="1:29" ht="30" customHeight="1">
      <c r="A1114" s="67"/>
      <c r="B1114" s="67"/>
      <c r="C1114" s="67"/>
      <c r="D1114" s="67"/>
      <c r="E1114" s="67"/>
      <c r="F1114" s="72"/>
      <c r="G1114" s="67"/>
      <c r="H1114" s="67"/>
      <c r="I1114" s="67"/>
      <c r="J1114" s="67"/>
      <c r="K1114" s="67"/>
      <c r="L1114" s="67"/>
      <c r="M1114" s="67"/>
      <c r="N1114" s="67"/>
      <c r="O1114" s="67"/>
    </row>
    <row r="1115" spans="1:29" ht="30" customHeight="1">
      <c r="A1115" s="67"/>
      <c r="B1115" s="67"/>
      <c r="C1115" s="67"/>
      <c r="D1115" s="67"/>
      <c r="E1115" s="67"/>
      <c r="F1115" s="72"/>
      <c r="G1115" s="67"/>
      <c r="H1115" s="67"/>
      <c r="I1115" s="67"/>
      <c r="J1115" s="67"/>
      <c r="K1115" s="67"/>
      <c r="L1115" s="67"/>
      <c r="M1115" s="67"/>
      <c r="N1115" s="67"/>
      <c r="O1115" s="67"/>
    </row>
    <row r="1116" spans="1:29" ht="30" customHeight="1">
      <c r="A1116" s="67"/>
      <c r="B1116" s="67"/>
      <c r="C1116" s="67"/>
      <c r="D1116" s="67"/>
      <c r="E1116" s="67"/>
      <c r="F1116" s="72"/>
      <c r="G1116" s="67"/>
      <c r="H1116" s="67"/>
      <c r="I1116" s="67"/>
      <c r="J1116" s="67"/>
      <c r="K1116" s="67"/>
      <c r="L1116" s="67"/>
      <c r="M1116" s="67"/>
      <c r="N1116" s="67"/>
      <c r="O1116" s="67"/>
    </row>
    <row r="1117" spans="1:29" ht="30" customHeight="1">
      <c r="A1117" s="67"/>
      <c r="B1117" s="67"/>
      <c r="C1117" s="67"/>
      <c r="D1117" s="67"/>
      <c r="E1117" s="67"/>
      <c r="F1117" s="72"/>
      <c r="G1117" s="67"/>
      <c r="H1117" s="67"/>
      <c r="I1117" s="67"/>
      <c r="J1117" s="67"/>
      <c r="K1117" s="67"/>
      <c r="L1117" s="67"/>
      <c r="M1117" s="67"/>
      <c r="N1117" s="67"/>
      <c r="O1117" s="67"/>
    </row>
    <row r="1118" spans="1:29" ht="30" customHeight="1">
      <c r="A1118" s="67"/>
      <c r="B1118" s="67"/>
      <c r="C1118" s="67"/>
      <c r="D1118" s="67"/>
      <c r="E1118" s="67"/>
      <c r="F1118" s="72"/>
      <c r="G1118" s="67"/>
      <c r="H1118" s="67"/>
      <c r="I1118" s="67"/>
      <c r="J1118" s="67"/>
      <c r="K1118" s="67"/>
      <c r="L1118" s="67"/>
      <c r="M1118" s="67"/>
      <c r="N1118" s="67"/>
      <c r="O1118" s="67"/>
    </row>
    <row r="1119" spans="1:29" ht="30" customHeight="1">
      <c r="A1119" s="67"/>
      <c r="B1119" s="67"/>
      <c r="C1119" s="67"/>
      <c r="D1119" s="67"/>
      <c r="E1119" s="67"/>
      <c r="F1119" s="72"/>
      <c r="G1119" s="67"/>
      <c r="H1119" s="67"/>
      <c r="I1119" s="67"/>
      <c r="J1119" s="67"/>
      <c r="K1119" s="67"/>
      <c r="L1119" s="67"/>
      <c r="M1119" s="67"/>
      <c r="N1119" s="67"/>
      <c r="O1119" s="67"/>
    </row>
    <row r="1120" spans="1:29" ht="30" customHeight="1">
      <c r="A1120" s="67"/>
      <c r="B1120" s="67"/>
      <c r="C1120" s="67"/>
      <c r="D1120" s="67"/>
      <c r="E1120" s="67"/>
      <c r="F1120" s="72"/>
      <c r="G1120" s="67"/>
      <c r="H1120" s="67"/>
      <c r="I1120" s="67"/>
      <c r="J1120" s="67"/>
      <c r="K1120" s="67"/>
      <c r="L1120" s="67"/>
      <c r="M1120" s="67"/>
      <c r="N1120" s="67"/>
      <c r="O1120" s="67"/>
    </row>
    <row r="1121" spans="1:29" ht="30" customHeight="1">
      <c r="A1121" s="67"/>
      <c r="B1121" s="67"/>
      <c r="C1121" s="67" t="s">
        <v>77</v>
      </c>
      <c r="D1121" s="67"/>
      <c r="E1121" s="67"/>
      <c r="F1121" s="72"/>
      <c r="G1121" s="67"/>
      <c r="H1121" s="67"/>
      <c r="I1121" s="67"/>
      <c r="J1121" s="67"/>
      <c r="K1121" s="67"/>
      <c r="L1121" s="67"/>
      <c r="M1121" s="67"/>
      <c r="N1121" s="67"/>
      <c r="O1121" s="67"/>
    </row>
    <row r="1122" spans="1:29" ht="30" customHeight="1">
      <c r="A1122" s="67"/>
      <c r="B1122" s="67"/>
      <c r="C1122" s="70" t="s">
        <v>3153</v>
      </c>
      <c r="D1122" s="70"/>
      <c r="E1122" s="70"/>
      <c r="F1122" s="71"/>
      <c r="G1122" s="70"/>
      <c r="H1122" s="70"/>
      <c r="I1122" s="70"/>
      <c r="J1122" s="70"/>
      <c r="K1122" s="70"/>
      <c r="L1122" s="70"/>
      <c r="M1122" s="70"/>
      <c r="N1122" s="70"/>
      <c r="O1122" s="70"/>
    </row>
    <row r="1123" spans="1:29" ht="30" customHeight="1">
      <c r="A1123" s="66" t="s">
        <v>3154</v>
      </c>
      <c r="B1123" s="66" t="s">
        <v>4665</v>
      </c>
      <c r="C1123" s="66" t="s">
        <v>4666</v>
      </c>
      <c r="D1123" s="66" t="s">
        <v>4667</v>
      </c>
      <c r="E1123" s="66" t="s">
        <v>53</v>
      </c>
      <c r="F1123" s="72">
        <v>170</v>
      </c>
      <c r="G1123" s="67"/>
      <c r="H1123" s="67"/>
      <c r="I1123" s="67"/>
      <c r="J1123" s="67"/>
      <c r="K1123" s="67"/>
      <c r="L1123" s="67"/>
      <c r="M1123" s="67"/>
      <c r="N1123" s="67"/>
      <c r="O1123" s="66" t="s">
        <v>47</v>
      </c>
      <c r="T1123" s="64">
        <v>0</v>
      </c>
      <c r="AC1123" s="64">
        <v>1</v>
      </c>
    </row>
    <row r="1124" spans="1:29" ht="30" customHeight="1">
      <c r="A1124" s="66" t="s">
        <v>3154</v>
      </c>
      <c r="B1124" s="66" t="s">
        <v>4668</v>
      </c>
      <c r="C1124" s="66" t="s">
        <v>4666</v>
      </c>
      <c r="D1124" s="66" t="s">
        <v>4669</v>
      </c>
      <c r="E1124" s="66" t="s">
        <v>53</v>
      </c>
      <c r="F1124" s="72">
        <v>148</v>
      </c>
      <c r="G1124" s="67"/>
      <c r="H1124" s="67"/>
      <c r="I1124" s="67"/>
      <c r="J1124" s="67"/>
      <c r="K1124" s="67"/>
      <c r="L1124" s="67"/>
      <c r="M1124" s="67"/>
      <c r="N1124" s="67"/>
      <c r="O1124" s="66" t="s">
        <v>47</v>
      </c>
      <c r="T1124" s="64">
        <v>0</v>
      </c>
      <c r="AC1124" s="64">
        <v>1</v>
      </c>
    </row>
    <row r="1125" spans="1:29" ht="30" customHeight="1">
      <c r="A1125" s="66" t="s">
        <v>3154</v>
      </c>
      <c r="B1125" s="66" t="s">
        <v>4670</v>
      </c>
      <c r="C1125" s="66" t="s">
        <v>4666</v>
      </c>
      <c r="D1125" s="66" t="s">
        <v>4671</v>
      </c>
      <c r="E1125" s="66" t="s">
        <v>53</v>
      </c>
      <c r="F1125" s="72">
        <v>93</v>
      </c>
      <c r="G1125" s="67"/>
      <c r="H1125" s="67"/>
      <c r="I1125" s="67"/>
      <c r="J1125" s="67"/>
      <c r="K1125" s="67"/>
      <c r="L1125" s="67"/>
      <c r="M1125" s="67"/>
      <c r="N1125" s="67"/>
      <c r="O1125" s="66" t="s">
        <v>47</v>
      </c>
      <c r="T1125" s="64">
        <v>0</v>
      </c>
      <c r="AC1125" s="64">
        <v>1</v>
      </c>
    </row>
    <row r="1126" spans="1:29" ht="30" customHeight="1">
      <c r="A1126" s="66" t="s">
        <v>3154</v>
      </c>
      <c r="B1126" s="66" t="s">
        <v>4672</v>
      </c>
      <c r="C1126" s="66" t="s">
        <v>4666</v>
      </c>
      <c r="D1126" s="66" t="s">
        <v>4673</v>
      </c>
      <c r="E1126" s="66" t="s">
        <v>53</v>
      </c>
      <c r="F1126" s="72">
        <v>41</v>
      </c>
      <c r="G1126" s="67"/>
      <c r="H1126" s="67"/>
      <c r="I1126" s="67"/>
      <c r="J1126" s="67"/>
      <c r="K1126" s="67"/>
      <c r="L1126" s="67"/>
      <c r="M1126" s="67"/>
      <c r="N1126" s="67"/>
      <c r="O1126" s="66" t="s">
        <v>47</v>
      </c>
      <c r="T1126" s="64">
        <v>0</v>
      </c>
      <c r="AC1126" s="64">
        <v>1</v>
      </c>
    </row>
    <row r="1127" spans="1:29" ht="30" customHeight="1">
      <c r="A1127" s="66" t="s">
        <v>3154</v>
      </c>
      <c r="B1127" s="66" t="s">
        <v>4674</v>
      </c>
      <c r="C1127" s="66" t="s">
        <v>4666</v>
      </c>
      <c r="D1127" s="66" t="s">
        <v>4675</v>
      </c>
      <c r="E1127" s="66" t="s">
        <v>53</v>
      </c>
      <c r="F1127" s="72">
        <v>64</v>
      </c>
      <c r="G1127" s="67"/>
      <c r="H1127" s="67"/>
      <c r="I1127" s="67"/>
      <c r="J1127" s="67"/>
      <c r="K1127" s="67"/>
      <c r="L1127" s="67"/>
      <c r="M1127" s="67"/>
      <c r="N1127" s="67"/>
      <c r="O1127" s="66" t="s">
        <v>47</v>
      </c>
      <c r="T1127" s="64">
        <v>0</v>
      </c>
      <c r="AC1127" s="64">
        <v>1</v>
      </c>
    </row>
    <row r="1128" spans="1:29" ht="30" customHeight="1">
      <c r="A1128" s="66" t="s">
        <v>3154</v>
      </c>
      <c r="B1128" s="66" t="s">
        <v>4676</v>
      </c>
      <c r="C1128" s="66" t="s">
        <v>4666</v>
      </c>
      <c r="D1128" s="66" t="s">
        <v>4677</v>
      </c>
      <c r="E1128" s="66" t="s">
        <v>53</v>
      </c>
      <c r="F1128" s="72">
        <v>48</v>
      </c>
      <c r="G1128" s="67"/>
      <c r="H1128" s="67"/>
      <c r="I1128" s="67"/>
      <c r="J1128" s="67"/>
      <c r="K1128" s="67"/>
      <c r="L1128" s="67"/>
      <c r="M1128" s="67"/>
      <c r="N1128" s="67"/>
      <c r="O1128" s="66" t="s">
        <v>47</v>
      </c>
      <c r="T1128" s="64">
        <v>0</v>
      </c>
      <c r="AC1128" s="64">
        <v>1</v>
      </c>
    </row>
    <row r="1129" spans="1:29" ht="30" customHeight="1">
      <c r="A1129" s="66" t="s">
        <v>3154</v>
      </c>
      <c r="B1129" s="66" t="s">
        <v>4678</v>
      </c>
      <c r="C1129" s="66" t="s">
        <v>4666</v>
      </c>
      <c r="D1129" s="66" t="s">
        <v>4679</v>
      </c>
      <c r="E1129" s="66" t="s">
        <v>53</v>
      </c>
      <c r="F1129" s="72">
        <v>8</v>
      </c>
      <c r="G1129" s="67"/>
      <c r="H1129" s="67"/>
      <c r="I1129" s="67"/>
      <c r="J1129" s="67"/>
      <c r="K1129" s="67"/>
      <c r="L1129" s="67"/>
      <c r="M1129" s="67"/>
      <c r="N1129" s="67"/>
      <c r="O1129" s="66" t="s">
        <v>47</v>
      </c>
      <c r="T1129" s="64">
        <v>0</v>
      </c>
      <c r="AC1129" s="64">
        <v>1</v>
      </c>
    </row>
    <row r="1130" spans="1:29" ht="30" customHeight="1">
      <c r="A1130" s="66" t="s">
        <v>3154</v>
      </c>
      <c r="B1130" s="66" t="s">
        <v>4680</v>
      </c>
      <c r="C1130" s="66" t="s">
        <v>4666</v>
      </c>
      <c r="D1130" s="66" t="s">
        <v>4681</v>
      </c>
      <c r="E1130" s="66" t="s">
        <v>53</v>
      </c>
      <c r="F1130" s="72">
        <v>12</v>
      </c>
      <c r="G1130" s="67"/>
      <c r="H1130" s="67"/>
      <c r="I1130" s="67"/>
      <c r="J1130" s="67"/>
      <c r="K1130" s="67"/>
      <c r="L1130" s="67"/>
      <c r="M1130" s="67"/>
      <c r="N1130" s="67"/>
      <c r="O1130" s="66" t="s">
        <v>47</v>
      </c>
      <c r="T1130" s="64">
        <v>0</v>
      </c>
      <c r="AC1130" s="64">
        <v>1</v>
      </c>
    </row>
    <row r="1131" spans="1:29" ht="30" customHeight="1">
      <c r="A1131" s="66" t="s">
        <v>3154</v>
      </c>
      <c r="B1131" s="66" t="s">
        <v>4682</v>
      </c>
      <c r="C1131" s="66" t="s">
        <v>4666</v>
      </c>
      <c r="D1131" s="66" t="s">
        <v>4683</v>
      </c>
      <c r="E1131" s="66" t="s">
        <v>53</v>
      </c>
      <c r="F1131" s="72">
        <v>15</v>
      </c>
      <c r="G1131" s="67"/>
      <c r="H1131" s="67"/>
      <c r="I1131" s="67"/>
      <c r="J1131" s="67"/>
      <c r="K1131" s="67"/>
      <c r="L1131" s="67"/>
      <c r="M1131" s="67"/>
      <c r="N1131" s="67"/>
      <c r="O1131" s="66" t="s">
        <v>47</v>
      </c>
      <c r="T1131" s="64">
        <v>0</v>
      </c>
      <c r="AC1131" s="64">
        <v>1</v>
      </c>
    </row>
    <row r="1132" spans="1:29" ht="30" customHeight="1">
      <c r="A1132" s="66" t="s">
        <v>3154</v>
      </c>
      <c r="B1132" s="66" t="s">
        <v>4684</v>
      </c>
      <c r="C1132" s="66" t="s">
        <v>4685</v>
      </c>
      <c r="D1132" s="66" t="s">
        <v>4686</v>
      </c>
      <c r="E1132" s="66" t="s">
        <v>71</v>
      </c>
      <c r="F1132" s="72">
        <v>8</v>
      </c>
      <c r="G1132" s="67"/>
      <c r="H1132" s="67"/>
      <c r="I1132" s="67"/>
      <c r="J1132" s="67"/>
      <c r="K1132" s="67"/>
      <c r="L1132" s="67"/>
      <c r="M1132" s="67"/>
      <c r="N1132" s="67"/>
      <c r="O1132" s="66" t="s">
        <v>47</v>
      </c>
      <c r="T1132" s="64">
        <v>0</v>
      </c>
      <c r="AC1132" s="64">
        <v>1</v>
      </c>
    </row>
    <row r="1133" spans="1:29" ht="30" customHeight="1">
      <c r="A1133" s="66" t="s">
        <v>3154</v>
      </c>
      <c r="B1133" s="66" t="s">
        <v>4687</v>
      </c>
      <c r="C1133" s="66" t="s">
        <v>1188</v>
      </c>
      <c r="D1133" s="66" t="s">
        <v>4131</v>
      </c>
      <c r="E1133" s="66" t="s">
        <v>352</v>
      </c>
      <c r="F1133" s="72">
        <v>1</v>
      </c>
      <c r="G1133" s="67"/>
      <c r="H1133" s="67"/>
      <c r="I1133" s="67"/>
      <c r="J1133" s="67"/>
      <c r="K1133" s="67"/>
      <c r="L1133" s="67"/>
      <c r="M1133" s="67"/>
      <c r="N1133" s="67"/>
      <c r="O1133" s="66" t="s">
        <v>47</v>
      </c>
      <c r="R1133" s="64">
        <v>0</v>
      </c>
      <c r="S1133" s="64">
        <v>0</v>
      </c>
      <c r="T1133" s="64">
        <v>0</v>
      </c>
      <c r="AC1133" s="64">
        <v>1</v>
      </c>
    </row>
    <row r="1134" spans="1:29" ht="30" customHeight="1">
      <c r="A1134" s="67"/>
      <c r="B1134" s="67"/>
      <c r="C1134" s="67"/>
      <c r="D1134" s="67"/>
      <c r="E1134" s="67"/>
      <c r="F1134" s="72"/>
      <c r="G1134" s="67"/>
      <c r="H1134" s="67"/>
      <c r="I1134" s="67"/>
      <c r="J1134" s="67"/>
      <c r="K1134" s="67"/>
      <c r="L1134" s="67"/>
      <c r="M1134" s="67"/>
      <c r="N1134" s="67"/>
      <c r="O1134" s="67"/>
    </row>
    <row r="1135" spans="1:29" ht="30" customHeight="1">
      <c r="A1135" s="67"/>
      <c r="B1135" s="67"/>
      <c r="C1135" s="67"/>
      <c r="D1135" s="67"/>
      <c r="E1135" s="67"/>
      <c r="F1135" s="72"/>
      <c r="G1135" s="67"/>
      <c r="H1135" s="67"/>
      <c r="I1135" s="67"/>
      <c r="J1135" s="67"/>
      <c r="K1135" s="67"/>
      <c r="L1135" s="67"/>
      <c r="M1135" s="67"/>
      <c r="N1135" s="67"/>
      <c r="O1135" s="67"/>
    </row>
    <row r="1136" spans="1:29" ht="30" customHeight="1">
      <c r="A1136" s="67"/>
      <c r="B1136" s="67"/>
      <c r="C1136" s="67"/>
      <c r="D1136" s="67"/>
      <c r="E1136" s="67"/>
      <c r="F1136" s="72"/>
      <c r="G1136" s="67"/>
      <c r="H1136" s="67"/>
      <c r="I1136" s="67"/>
      <c r="J1136" s="67"/>
      <c r="K1136" s="67"/>
      <c r="L1136" s="67"/>
      <c r="M1136" s="67"/>
      <c r="N1136" s="67"/>
      <c r="O1136" s="67"/>
    </row>
    <row r="1137" spans="1:29" ht="30" customHeight="1">
      <c r="A1137" s="67"/>
      <c r="B1137" s="67"/>
      <c r="C1137" s="67"/>
      <c r="D1137" s="67"/>
      <c r="E1137" s="67"/>
      <c r="F1137" s="72"/>
      <c r="G1137" s="67"/>
      <c r="H1137" s="67"/>
      <c r="I1137" s="67"/>
      <c r="J1137" s="67"/>
      <c r="K1137" s="67"/>
      <c r="L1137" s="67"/>
      <c r="M1137" s="67"/>
      <c r="N1137" s="67"/>
      <c r="O1137" s="67"/>
    </row>
    <row r="1138" spans="1:29" ht="30" customHeight="1">
      <c r="A1138" s="67"/>
      <c r="B1138" s="67"/>
      <c r="C1138" s="67"/>
      <c r="D1138" s="67"/>
      <c r="E1138" s="67"/>
      <c r="F1138" s="72"/>
      <c r="G1138" s="67"/>
      <c r="H1138" s="67"/>
      <c r="I1138" s="67"/>
      <c r="J1138" s="67"/>
      <c r="K1138" s="67"/>
      <c r="L1138" s="67"/>
      <c r="M1138" s="67"/>
      <c r="N1138" s="67"/>
      <c r="O1138" s="67"/>
    </row>
    <row r="1139" spans="1:29" ht="30" customHeight="1">
      <c r="A1139" s="67"/>
      <c r="B1139" s="67"/>
      <c r="C1139" s="67"/>
      <c r="D1139" s="67"/>
      <c r="E1139" s="67"/>
      <c r="F1139" s="72"/>
      <c r="G1139" s="67"/>
      <c r="H1139" s="67"/>
      <c r="I1139" s="67"/>
      <c r="J1139" s="67"/>
      <c r="K1139" s="67"/>
      <c r="L1139" s="67"/>
      <c r="M1139" s="67"/>
      <c r="N1139" s="67"/>
      <c r="O1139" s="67"/>
    </row>
    <row r="1140" spans="1:29" ht="30" customHeight="1">
      <c r="A1140" s="67"/>
      <c r="B1140" s="67"/>
      <c r="C1140" s="67"/>
      <c r="D1140" s="67"/>
      <c r="E1140" s="67"/>
      <c r="F1140" s="72"/>
      <c r="G1140" s="67"/>
      <c r="H1140" s="67"/>
      <c r="I1140" s="67"/>
      <c r="J1140" s="67"/>
      <c r="K1140" s="67"/>
      <c r="L1140" s="67"/>
      <c r="M1140" s="67"/>
      <c r="N1140" s="67"/>
      <c r="O1140" s="67"/>
    </row>
    <row r="1141" spans="1:29" ht="30" customHeight="1">
      <c r="A1141" s="67"/>
      <c r="B1141" s="67"/>
      <c r="C1141" s="67"/>
      <c r="D1141" s="67"/>
      <c r="E1141" s="67"/>
      <c r="F1141" s="72"/>
      <c r="G1141" s="67"/>
      <c r="H1141" s="67"/>
      <c r="I1141" s="67"/>
      <c r="J1141" s="67"/>
      <c r="K1141" s="67"/>
      <c r="L1141" s="67"/>
      <c r="M1141" s="67"/>
      <c r="N1141" s="67"/>
      <c r="O1141" s="67"/>
    </row>
    <row r="1142" spans="1:29" ht="30" customHeight="1">
      <c r="A1142" s="67"/>
      <c r="B1142" s="67"/>
      <c r="C1142" s="67"/>
      <c r="D1142" s="67"/>
      <c r="E1142" s="67"/>
      <c r="F1142" s="72"/>
      <c r="G1142" s="67"/>
      <c r="H1142" s="67"/>
      <c r="I1142" s="67"/>
      <c r="J1142" s="67"/>
      <c r="K1142" s="67"/>
      <c r="L1142" s="67"/>
      <c r="M1142" s="67"/>
      <c r="N1142" s="67"/>
      <c r="O1142" s="67"/>
    </row>
    <row r="1143" spans="1:29" ht="30" customHeight="1">
      <c r="A1143" s="67"/>
      <c r="B1143" s="67"/>
      <c r="C1143" s="67"/>
      <c r="D1143" s="67"/>
      <c r="E1143" s="67"/>
      <c r="F1143" s="72"/>
      <c r="G1143" s="67"/>
      <c r="H1143" s="67"/>
      <c r="I1143" s="67"/>
      <c r="J1143" s="67"/>
      <c r="K1143" s="67"/>
      <c r="L1143" s="67"/>
      <c r="M1143" s="67"/>
      <c r="N1143" s="67"/>
      <c r="O1143" s="67"/>
    </row>
    <row r="1144" spans="1:29" ht="30" customHeight="1">
      <c r="A1144" s="67"/>
      <c r="B1144" s="67"/>
      <c r="C1144" s="67"/>
      <c r="D1144" s="67"/>
      <c r="E1144" s="67"/>
      <c r="F1144" s="72"/>
      <c r="G1144" s="67"/>
      <c r="H1144" s="67"/>
      <c r="I1144" s="67"/>
      <c r="J1144" s="67"/>
      <c r="K1144" s="67"/>
      <c r="L1144" s="67"/>
      <c r="M1144" s="67"/>
      <c r="N1144" s="67"/>
      <c r="O1144" s="67"/>
    </row>
    <row r="1145" spans="1:29" ht="30" customHeight="1">
      <c r="A1145" s="67"/>
      <c r="B1145" s="67"/>
      <c r="C1145" s="67"/>
      <c r="D1145" s="67"/>
      <c r="E1145" s="67"/>
      <c r="F1145" s="72"/>
      <c r="G1145" s="67"/>
      <c r="H1145" s="67"/>
      <c r="I1145" s="67"/>
      <c r="J1145" s="67"/>
      <c r="K1145" s="67"/>
      <c r="L1145" s="67"/>
      <c r="M1145" s="67"/>
      <c r="N1145" s="67"/>
      <c r="O1145" s="67"/>
    </row>
    <row r="1146" spans="1:29" ht="30" customHeight="1">
      <c r="A1146" s="67"/>
      <c r="B1146" s="67"/>
      <c r="C1146" s="67"/>
      <c r="D1146" s="67"/>
      <c r="E1146" s="67"/>
      <c r="F1146" s="72"/>
      <c r="G1146" s="67"/>
      <c r="H1146" s="67"/>
      <c r="I1146" s="67"/>
      <c r="J1146" s="67"/>
      <c r="K1146" s="67"/>
      <c r="L1146" s="67"/>
      <c r="M1146" s="67"/>
      <c r="N1146" s="67"/>
      <c r="O1146" s="67"/>
    </row>
    <row r="1147" spans="1:29" ht="30" customHeight="1">
      <c r="A1147" s="67"/>
      <c r="B1147" s="67"/>
      <c r="C1147" s="67" t="s">
        <v>77</v>
      </c>
      <c r="D1147" s="67"/>
      <c r="E1147" s="67"/>
      <c r="F1147" s="72"/>
      <c r="G1147" s="67"/>
      <c r="H1147" s="67"/>
      <c r="I1147" s="67"/>
      <c r="J1147" s="67"/>
      <c r="K1147" s="67"/>
      <c r="L1147" s="67"/>
      <c r="M1147" s="67"/>
      <c r="N1147" s="67"/>
      <c r="O1147" s="67"/>
    </row>
    <row r="1148" spans="1:29" ht="30" customHeight="1">
      <c r="A1148" s="67"/>
      <c r="B1148" s="67"/>
      <c r="C1148" s="70" t="s">
        <v>3155</v>
      </c>
      <c r="D1148" s="70"/>
      <c r="E1148" s="70"/>
      <c r="F1148" s="71"/>
      <c r="G1148" s="70"/>
      <c r="H1148" s="70"/>
      <c r="I1148" s="70"/>
      <c r="J1148" s="70"/>
      <c r="K1148" s="70"/>
      <c r="L1148" s="70"/>
      <c r="M1148" s="70"/>
      <c r="N1148" s="70"/>
      <c r="O1148" s="70"/>
    </row>
    <row r="1149" spans="1:29" ht="30" customHeight="1">
      <c r="A1149" s="66" t="s">
        <v>3156</v>
      </c>
      <c r="B1149" s="66" t="s">
        <v>4688</v>
      </c>
      <c r="C1149" s="66" t="s">
        <v>4689</v>
      </c>
      <c r="D1149" s="66" t="s">
        <v>47</v>
      </c>
      <c r="E1149" s="66" t="s">
        <v>352</v>
      </c>
      <c r="F1149" s="72">
        <v>1</v>
      </c>
      <c r="G1149" s="67"/>
      <c r="H1149" s="67"/>
      <c r="I1149" s="67"/>
      <c r="J1149" s="67"/>
      <c r="K1149" s="67"/>
      <c r="L1149" s="67"/>
      <c r="M1149" s="67"/>
      <c r="N1149" s="67"/>
      <c r="O1149" s="66" t="s">
        <v>47</v>
      </c>
      <c r="T1149" s="64">
        <v>0</v>
      </c>
      <c r="AC1149" s="64">
        <v>1</v>
      </c>
    </row>
    <row r="1150" spans="1:29" ht="30" customHeight="1">
      <c r="A1150" s="67"/>
      <c r="B1150" s="67"/>
      <c r="C1150" s="67"/>
      <c r="D1150" s="67"/>
      <c r="E1150" s="67"/>
      <c r="F1150" s="72"/>
      <c r="G1150" s="67"/>
      <c r="H1150" s="67"/>
      <c r="I1150" s="67"/>
      <c r="J1150" s="67"/>
      <c r="K1150" s="67"/>
      <c r="L1150" s="67"/>
      <c r="M1150" s="67"/>
      <c r="N1150" s="67"/>
      <c r="O1150" s="67"/>
    </row>
    <row r="1151" spans="1:29" ht="30" customHeight="1">
      <c r="A1151" s="67"/>
      <c r="B1151" s="67"/>
      <c r="C1151" s="67"/>
      <c r="D1151" s="67"/>
      <c r="E1151" s="67"/>
      <c r="F1151" s="72"/>
      <c r="G1151" s="67"/>
      <c r="H1151" s="67"/>
      <c r="I1151" s="67"/>
      <c r="J1151" s="67"/>
      <c r="K1151" s="67"/>
      <c r="L1151" s="67"/>
      <c r="M1151" s="67"/>
      <c r="N1151" s="67"/>
      <c r="O1151" s="67"/>
    </row>
    <row r="1152" spans="1:29" ht="30" customHeight="1">
      <c r="A1152" s="67"/>
      <c r="B1152" s="67"/>
      <c r="C1152" s="67"/>
      <c r="D1152" s="67"/>
      <c r="E1152" s="67"/>
      <c r="F1152" s="72"/>
      <c r="G1152" s="67"/>
      <c r="H1152" s="67"/>
      <c r="I1152" s="67"/>
      <c r="J1152" s="67"/>
      <c r="K1152" s="67"/>
      <c r="L1152" s="67"/>
      <c r="M1152" s="67"/>
      <c r="N1152" s="67"/>
      <c r="O1152" s="67"/>
    </row>
    <row r="1153" spans="1:15" ht="30" customHeight="1">
      <c r="A1153" s="67"/>
      <c r="B1153" s="67"/>
      <c r="C1153" s="67"/>
      <c r="D1153" s="67"/>
      <c r="E1153" s="67"/>
      <c r="F1153" s="72"/>
      <c r="G1153" s="67"/>
      <c r="H1153" s="67"/>
      <c r="I1153" s="67"/>
      <c r="J1153" s="67"/>
      <c r="K1153" s="67"/>
      <c r="L1153" s="67"/>
      <c r="M1153" s="67"/>
      <c r="N1153" s="67"/>
      <c r="O1153" s="67"/>
    </row>
    <row r="1154" spans="1:15" ht="30" customHeight="1">
      <c r="A1154" s="67"/>
      <c r="B1154" s="67"/>
      <c r="C1154" s="67"/>
      <c r="D1154" s="67"/>
      <c r="E1154" s="67"/>
      <c r="F1154" s="72"/>
      <c r="G1154" s="67"/>
      <c r="H1154" s="67"/>
      <c r="I1154" s="67"/>
      <c r="J1154" s="67"/>
      <c r="K1154" s="67"/>
      <c r="L1154" s="67"/>
      <c r="M1154" s="67"/>
      <c r="N1154" s="67"/>
      <c r="O1154" s="67"/>
    </row>
    <row r="1155" spans="1:15" ht="30" customHeight="1">
      <c r="A1155" s="67"/>
      <c r="B1155" s="67"/>
      <c r="C1155" s="67"/>
      <c r="D1155" s="67"/>
      <c r="E1155" s="67"/>
      <c r="F1155" s="72"/>
      <c r="G1155" s="67"/>
      <c r="H1155" s="67"/>
      <c r="I1155" s="67"/>
      <c r="J1155" s="67"/>
      <c r="K1155" s="67"/>
      <c r="L1155" s="67"/>
      <c r="M1155" s="67"/>
      <c r="N1155" s="67"/>
      <c r="O1155" s="67"/>
    </row>
    <row r="1156" spans="1:15" ht="30" customHeight="1">
      <c r="A1156" s="67"/>
      <c r="B1156" s="67"/>
      <c r="C1156" s="67"/>
      <c r="D1156" s="67"/>
      <c r="E1156" s="67"/>
      <c r="F1156" s="72"/>
      <c r="G1156" s="67"/>
      <c r="H1156" s="67"/>
      <c r="I1156" s="67"/>
      <c r="J1156" s="67"/>
      <c r="K1156" s="67"/>
      <c r="L1156" s="67"/>
      <c r="M1156" s="67"/>
      <c r="N1156" s="67"/>
      <c r="O1156" s="67"/>
    </row>
    <row r="1157" spans="1:15" ht="30" customHeight="1">
      <c r="A1157" s="67"/>
      <c r="B1157" s="67"/>
      <c r="C1157" s="67"/>
      <c r="D1157" s="67"/>
      <c r="E1157" s="67"/>
      <c r="F1157" s="72"/>
      <c r="G1157" s="67"/>
      <c r="H1157" s="67"/>
      <c r="I1157" s="67"/>
      <c r="J1157" s="67"/>
      <c r="K1157" s="67"/>
      <c r="L1157" s="67"/>
      <c r="M1157" s="67"/>
      <c r="N1157" s="67"/>
      <c r="O1157" s="67"/>
    </row>
    <row r="1158" spans="1:15" ht="30" customHeight="1">
      <c r="A1158" s="67"/>
      <c r="B1158" s="67"/>
      <c r="C1158" s="67"/>
      <c r="D1158" s="67"/>
      <c r="E1158" s="67"/>
      <c r="F1158" s="72"/>
      <c r="G1158" s="67"/>
      <c r="H1158" s="67"/>
      <c r="I1158" s="67"/>
      <c r="J1158" s="67"/>
      <c r="K1158" s="67"/>
      <c r="L1158" s="67"/>
      <c r="M1158" s="67"/>
      <c r="N1158" s="67"/>
      <c r="O1158" s="67"/>
    </row>
    <row r="1159" spans="1:15" ht="30" customHeight="1">
      <c r="A1159" s="67"/>
      <c r="B1159" s="67"/>
      <c r="C1159" s="67"/>
      <c r="D1159" s="67"/>
      <c r="E1159" s="67"/>
      <c r="F1159" s="72"/>
      <c r="G1159" s="67"/>
      <c r="H1159" s="67"/>
      <c r="I1159" s="67"/>
      <c r="J1159" s="67"/>
      <c r="K1159" s="67"/>
      <c r="L1159" s="67"/>
      <c r="M1159" s="67"/>
      <c r="N1159" s="67"/>
      <c r="O1159" s="67"/>
    </row>
    <row r="1160" spans="1:15" ht="30" customHeight="1">
      <c r="A1160" s="67"/>
      <c r="B1160" s="67"/>
      <c r="C1160" s="67"/>
      <c r="D1160" s="67"/>
      <c r="E1160" s="67"/>
      <c r="F1160" s="72"/>
      <c r="G1160" s="67"/>
      <c r="H1160" s="67"/>
      <c r="I1160" s="67"/>
      <c r="J1160" s="67"/>
      <c r="K1160" s="67"/>
      <c r="L1160" s="67"/>
      <c r="M1160" s="67"/>
      <c r="N1160" s="67"/>
      <c r="O1160" s="67"/>
    </row>
    <row r="1161" spans="1:15" ht="30" customHeight="1">
      <c r="A1161" s="67"/>
      <c r="B1161" s="67"/>
      <c r="C1161" s="67"/>
      <c r="D1161" s="67"/>
      <c r="E1161" s="67"/>
      <c r="F1161" s="72"/>
      <c r="G1161" s="67"/>
      <c r="H1161" s="67"/>
      <c r="I1161" s="67"/>
      <c r="J1161" s="67"/>
      <c r="K1161" s="67"/>
      <c r="L1161" s="67"/>
      <c r="M1161" s="67"/>
      <c r="N1161" s="67"/>
      <c r="O1161" s="67"/>
    </row>
    <row r="1162" spans="1:15" ht="30" customHeight="1">
      <c r="A1162" s="67"/>
      <c r="B1162" s="67"/>
      <c r="C1162" s="67"/>
      <c r="D1162" s="67"/>
      <c r="E1162" s="67"/>
      <c r="F1162" s="72"/>
      <c r="G1162" s="67"/>
      <c r="H1162" s="67"/>
      <c r="I1162" s="67"/>
      <c r="J1162" s="67"/>
      <c r="K1162" s="67"/>
      <c r="L1162" s="67"/>
      <c r="M1162" s="67"/>
      <c r="N1162" s="67"/>
      <c r="O1162" s="67"/>
    </row>
    <row r="1163" spans="1:15" ht="30" customHeight="1">
      <c r="A1163" s="67"/>
      <c r="B1163" s="67"/>
      <c r="C1163" s="67"/>
      <c r="D1163" s="67"/>
      <c r="E1163" s="67"/>
      <c r="F1163" s="72"/>
      <c r="G1163" s="67"/>
      <c r="H1163" s="67"/>
      <c r="I1163" s="67"/>
      <c r="J1163" s="67"/>
      <c r="K1163" s="67"/>
      <c r="L1163" s="67"/>
      <c r="M1163" s="67"/>
      <c r="N1163" s="67"/>
      <c r="O1163" s="67"/>
    </row>
    <row r="1164" spans="1:15" ht="30" customHeight="1">
      <c r="A1164" s="67"/>
      <c r="B1164" s="67"/>
      <c r="C1164" s="67"/>
      <c r="D1164" s="67"/>
      <c r="E1164" s="67"/>
      <c r="F1164" s="72"/>
      <c r="G1164" s="67"/>
      <c r="H1164" s="67"/>
      <c r="I1164" s="67"/>
      <c r="J1164" s="67"/>
      <c r="K1164" s="67"/>
      <c r="L1164" s="67"/>
      <c r="M1164" s="67"/>
      <c r="N1164" s="67"/>
      <c r="O1164" s="67"/>
    </row>
    <row r="1165" spans="1:15" ht="30" customHeight="1">
      <c r="A1165" s="67"/>
      <c r="B1165" s="67"/>
      <c r="C1165" s="67"/>
      <c r="D1165" s="67"/>
      <c r="E1165" s="67"/>
      <c r="F1165" s="72"/>
      <c r="G1165" s="67"/>
      <c r="H1165" s="67"/>
      <c r="I1165" s="67"/>
      <c r="J1165" s="67"/>
      <c r="K1165" s="67"/>
      <c r="L1165" s="67"/>
      <c r="M1165" s="67"/>
      <c r="N1165" s="67"/>
      <c r="O1165" s="67"/>
    </row>
    <row r="1166" spans="1:15" ht="30" customHeight="1">
      <c r="A1166" s="67"/>
      <c r="B1166" s="67"/>
      <c r="C1166" s="67"/>
      <c r="D1166" s="67"/>
      <c r="E1166" s="67"/>
      <c r="F1166" s="72"/>
      <c r="G1166" s="67"/>
      <c r="H1166" s="67"/>
      <c r="I1166" s="67"/>
      <c r="J1166" s="67"/>
      <c r="K1166" s="67"/>
      <c r="L1166" s="67"/>
      <c r="M1166" s="67"/>
      <c r="N1166" s="67"/>
      <c r="O1166" s="67"/>
    </row>
    <row r="1167" spans="1:15" ht="30" customHeight="1">
      <c r="A1167" s="67"/>
      <c r="B1167" s="67"/>
      <c r="C1167" s="67"/>
      <c r="D1167" s="67"/>
      <c r="E1167" s="67"/>
      <c r="F1167" s="72"/>
      <c r="G1167" s="67"/>
      <c r="H1167" s="67"/>
      <c r="I1167" s="67"/>
      <c r="J1167" s="67"/>
      <c r="K1167" s="67"/>
      <c r="L1167" s="67"/>
      <c r="M1167" s="67"/>
      <c r="N1167" s="67"/>
      <c r="O1167" s="67"/>
    </row>
    <row r="1168" spans="1:15" ht="30" customHeight="1">
      <c r="A1168" s="67"/>
      <c r="B1168" s="67"/>
      <c r="C1168" s="67"/>
      <c r="D1168" s="67"/>
      <c r="E1168" s="67"/>
      <c r="F1168" s="72"/>
      <c r="G1168" s="67"/>
      <c r="H1168" s="67"/>
      <c r="I1168" s="67"/>
      <c r="J1168" s="67"/>
      <c r="K1168" s="67"/>
      <c r="L1168" s="67"/>
      <c r="M1168" s="67"/>
      <c r="N1168" s="67"/>
      <c r="O1168" s="67"/>
    </row>
    <row r="1169" spans="1:29" ht="30" customHeight="1">
      <c r="A1169" s="67"/>
      <c r="B1169" s="67"/>
      <c r="C1169" s="67"/>
      <c r="D1169" s="67"/>
      <c r="E1169" s="67"/>
      <c r="F1169" s="72"/>
      <c r="G1169" s="67"/>
      <c r="H1169" s="67"/>
      <c r="I1169" s="67"/>
      <c r="J1169" s="67"/>
      <c r="K1169" s="67"/>
      <c r="L1169" s="67"/>
      <c r="M1169" s="67"/>
      <c r="N1169" s="67"/>
      <c r="O1169" s="67"/>
    </row>
    <row r="1170" spans="1:29" ht="30" customHeight="1">
      <c r="A1170" s="67"/>
      <c r="B1170" s="67"/>
      <c r="C1170" s="67"/>
      <c r="D1170" s="67"/>
      <c r="E1170" s="67"/>
      <c r="F1170" s="72"/>
      <c r="G1170" s="67"/>
      <c r="H1170" s="67"/>
      <c r="I1170" s="67"/>
      <c r="J1170" s="67"/>
      <c r="K1170" s="67"/>
      <c r="L1170" s="67"/>
      <c r="M1170" s="67"/>
      <c r="N1170" s="67"/>
      <c r="O1170" s="67"/>
    </row>
    <row r="1171" spans="1:29" ht="30" customHeight="1">
      <c r="A1171" s="67"/>
      <c r="B1171" s="67"/>
      <c r="C1171" s="67"/>
      <c r="D1171" s="67"/>
      <c r="E1171" s="67"/>
      <c r="F1171" s="72"/>
      <c r="G1171" s="67"/>
      <c r="H1171" s="67"/>
      <c r="I1171" s="67"/>
      <c r="J1171" s="67"/>
      <c r="K1171" s="67"/>
      <c r="L1171" s="67"/>
      <c r="M1171" s="67"/>
      <c r="N1171" s="67"/>
      <c r="O1171" s="67"/>
    </row>
    <row r="1172" spans="1:29" ht="30" customHeight="1">
      <c r="A1172" s="67"/>
      <c r="B1172" s="67"/>
      <c r="C1172" s="67"/>
      <c r="D1172" s="67"/>
      <c r="E1172" s="67"/>
      <c r="F1172" s="72"/>
      <c r="G1172" s="67"/>
      <c r="H1172" s="67"/>
      <c r="I1172" s="67"/>
      <c r="J1172" s="67"/>
      <c r="K1172" s="67"/>
      <c r="L1172" s="67"/>
      <c r="M1172" s="67"/>
      <c r="N1172" s="67"/>
      <c r="O1172" s="67"/>
    </row>
    <row r="1173" spans="1:29" ht="30" customHeight="1">
      <c r="A1173" s="67"/>
      <c r="B1173" s="67"/>
      <c r="C1173" s="67" t="s">
        <v>77</v>
      </c>
      <c r="D1173" s="67"/>
      <c r="E1173" s="67"/>
      <c r="F1173" s="72"/>
      <c r="G1173" s="67"/>
      <c r="H1173" s="67"/>
      <c r="I1173" s="67"/>
      <c r="J1173" s="67"/>
      <c r="K1173" s="67"/>
      <c r="L1173" s="67"/>
      <c r="M1173" s="67"/>
      <c r="N1173" s="67"/>
      <c r="O1173" s="67"/>
    </row>
    <row r="1174" spans="1:29" ht="30" customHeight="1">
      <c r="A1174" s="67"/>
      <c r="B1174" s="67"/>
      <c r="C1174" s="70" t="s">
        <v>3157</v>
      </c>
      <c r="D1174" s="70"/>
      <c r="E1174" s="70"/>
      <c r="F1174" s="71"/>
      <c r="G1174" s="70"/>
      <c r="H1174" s="70"/>
      <c r="I1174" s="70"/>
      <c r="J1174" s="70"/>
      <c r="K1174" s="70"/>
      <c r="L1174" s="70"/>
      <c r="M1174" s="70"/>
      <c r="N1174" s="70"/>
      <c r="O1174" s="70"/>
    </row>
    <row r="1175" spans="1:29" ht="30" customHeight="1">
      <c r="A1175" s="66" t="s">
        <v>3158</v>
      </c>
      <c r="B1175" s="66" t="s">
        <v>4690</v>
      </c>
      <c r="C1175" s="66" t="s">
        <v>4691</v>
      </c>
      <c r="D1175" s="66" t="s">
        <v>47</v>
      </c>
      <c r="E1175" s="66" t="s">
        <v>352</v>
      </c>
      <c r="F1175" s="72">
        <v>1</v>
      </c>
      <c r="G1175" s="67"/>
      <c r="H1175" s="67"/>
      <c r="I1175" s="67"/>
      <c r="J1175" s="67"/>
      <c r="K1175" s="67"/>
      <c r="L1175" s="67"/>
      <c r="M1175" s="67"/>
      <c r="N1175" s="67"/>
      <c r="O1175" s="66" t="s">
        <v>47</v>
      </c>
      <c r="T1175" s="64">
        <v>0</v>
      </c>
      <c r="AC1175" s="64">
        <v>1</v>
      </c>
    </row>
    <row r="1176" spans="1:29" ht="30" customHeight="1">
      <c r="A1176" s="67"/>
      <c r="B1176" s="67"/>
      <c r="C1176" s="67"/>
      <c r="D1176" s="67"/>
      <c r="E1176" s="67"/>
      <c r="F1176" s="72"/>
      <c r="G1176" s="67"/>
      <c r="H1176" s="67"/>
      <c r="I1176" s="67"/>
      <c r="J1176" s="67"/>
      <c r="K1176" s="67"/>
      <c r="L1176" s="67"/>
      <c r="M1176" s="67"/>
      <c r="N1176" s="67"/>
      <c r="O1176" s="67"/>
    </row>
    <row r="1177" spans="1:29" ht="30" customHeight="1">
      <c r="A1177" s="67"/>
      <c r="B1177" s="67"/>
      <c r="C1177" s="67"/>
      <c r="D1177" s="67"/>
      <c r="E1177" s="67"/>
      <c r="F1177" s="72"/>
      <c r="G1177" s="67"/>
      <c r="H1177" s="67"/>
      <c r="I1177" s="67"/>
      <c r="J1177" s="67"/>
      <c r="K1177" s="67"/>
      <c r="L1177" s="67"/>
      <c r="M1177" s="67"/>
      <c r="N1177" s="67"/>
      <c r="O1177" s="67"/>
    </row>
    <row r="1178" spans="1:29" ht="30" customHeight="1">
      <c r="A1178" s="67"/>
      <c r="B1178" s="67"/>
      <c r="C1178" s="67"/>
      <c r="D1178" s="67"/>
      <c r="E1178" s="67"/>
      <c r="F1178" s="72"/>
      <c r="G1178" s="67"/>
      <c r="H1178" s="67"/>
      <c r="I1178" s="67"/>
      <c r="J1178" s="67"/>
      <c r="K1178" s="67"/>
      <c r="L1178" s="67"/>
      <c r="M1178" s="67"/>
      <c r="N1178" s="67"/>
      <c r="O1178" s="67"/>
    </row>
    <row r="1179" spans="1:29" ht="30" customHeight="1">
      <c r="A1179" s="67"/>
      <c r="B1179" s="67"/>
      <c r="C1179" s="67"/>
      <c r="D1179" s="67"/>
      <c r="E1179" s="67"/>
      <c r="F1179" s="72"/>
      <c r="G1179" s="67"/>
      <c r="H1179" s="67"/>
      <c r="I1179" s="67"/>
      <c r="J1179" s="67"/>
      <c r="K1179" s="67"/>
      <c r="L1179" s="67"/>
      <c r="M1179" s="67"/>
      <c r="N1179" s="67"/>
      <c r="O1179" s="67"/>
    </row>
    <row r="1180" spans="1:29" ht="30" customHeight="1">
      <c r="A1180" s="67"/>
      <c r="B1180" s="67"/>
      <c r="C1180" s="67"/>
      <c r="D1180" s="67"/>
      <c r="E1180" s="67"/>
      <c r="F1180" s="72"/>
      <c r="G1180" s="67"/>
      <c r="H1180" s="67"/>
      <c r="I1180" s="67"/>
      <c r="J1180" s="67"/>
      <c r="K1180" s="67"/>
      <c r="L1180" s="67"/>
      <c r="M1180" s="67"/>
      <c r="N1180" s="67"/>
      <c r="O1180" s="67"/>
    </row>
    <row r="1181" spans="1:29" ht="30" customHeight="1">
      <c r="A1181" s="67"/>
      <c r="B1181" s="67"/>
      <c r="C1181" s="67"/>
      <c r="D1181" s="67"/>
      <c r="E1181" s="67"/>
      <c r="F1181" s="72"/>
      <c r="G1181" s="67"/>
      <c r="H1181" s="67"/>
      <c r="I1181" s="67"/>
      <c r="J1181" s="67"/>
      <c r="K1181" s="67"/>
      <c r="L1181" s="67"/>
      <c r="M1181" s="67"/>
      <c r="N1181" s="67"/>
      <c r="O1181" s="67"/>
    </row>
    <row r="1182" spans="1:29" ht="30" customHeight="1">
      <c r="A1182" s="67"/>
      <c r="B1182" s="67"/>
      <c r="C1182" s="67"/>
      <c r="D1182" s="67"/>
      <c r="E1182" s="67"/>
      <c r="F1182" s="72"/>
      <c r="G1182" s="67"/>
      <c r="H1182" s="67"/>
      <c r="I1182" s="67"/>
      <c r="J1182" s="67"/>
      <c r="K1182" s="67"/>
      <c r="L1182" s="67"/>
      <c r="M1182" s="67"/>
      <c r="N1182" s="67"/>
      <c r="O1182" s="67"/>
    </row>
    <row r="1183" spans="1:29" ht="30" customHeight="1">
      <c r="A1183" s="67"/>
      <c r="B1183" s="67"/>
      <c r="C1183" s="67"/>
      <c r="D1183" s="67"/>
      <c r="E1183" s="67"/>
      <c r="F1183" s="72"/>
      <c r="G1183" s="67"/>
      <c r="H1183" s="67"/>
      <c r="I1183" s="67"/>
      <c r="J1183" s="67"/>
      <c r="K1183" s="67"/>
      <c r="L1183" s="67"/>
      <c r="M1183" s="67"/>
      <c r="N1183" s="67"/>
      <c r="O1183" s="67"/>
    </row>
    <row r="1184" spans="1:29" ht="30" customHeight="1">
      <c r="A1184" s="67"/>
      <c r="B1184" s="67"/>
      <c r="C1184" s="67"/>
      <c r="D1184" s="67"/>
      <c r="E1184" s="67"/>
      <c r="F1184" s="72"/>
      <c r="G1184" s="67"/>
      <c r="H1184" s="67"/>
      <c r="I1184" s="67"/>
      <c r="J1184" s="67"/>
      <c r="K1184" s="67"/>
      <c r="L1184" s="67"/>
      <c r="M1184" s="67"/>
      <c r="N1184" s="67"/>
      <c r="O1184" s="67"/>
    </row>
    <row r="1185" spans="1:15" ht="30" customHeight="1">
      <c r="A1185" s="67"/>
      <c r="B1185" s="67"/>
      <c r="C1185" s="67"/>
      <c r="D1185" s="67"/>
      <c r="E1185" s="67"/>
      <c r="F1185" s="72"/>
      <c r="G1185" s="67"/>
      <c r="H1185" s="67"/>
      <c r="I1185" s="67"/>
      <c r="J1185" s="67"/>
      <c r="K1185" s="67"/>
      <c r="L1185" s="67"/>
      <c r="M1185" s="67"/>
      <c r="N1185" s="67"/>
      <c r="O1185" s="67"/>
    </row>
    <row r="1186" spans="1:15" ht="30" customHeight="1">
      <c r="A1186" s="67"/>
      <c r="B1186" s="67"/>
      <c r="C1186" s="67"/>
      <c r="D1186" s="67"/>
      <c r="E1186" s="67"/>
      <c r="F1186" s="72"/>
      <c r="G1186" s="67"/>
      <c r="H1186" s="67"/>
      <c r="I1186" s="67"/>
      <c r="J1186" s="67"/>
      <c r="K1186" s="67"/>
      <c r="L1186" s="67"/>
      <c r="M1186" s="67"/>
      <c r="N1186" s="67"/>
      <c r="O1186" s="67"/>
    </row>
    <row r="1187" spans="1:15" ht="30" customHeight="1">
      <c r="A1187" s="67"/>
      <c r="B1187" s="67"/>
      <c r="C1187" s="67"/>
      <c r="D1187" s="67"/>
      <c r="E1187" s="67"/>
      <c r="F1187" s="72"/>
      <c r="G1187" s="67"/>
      <c r="H1187" s="67"/>
      <c r="I1187" s="67"/>
      <c r="J1187" s="67"/>
      <c r="K1187" s="67"/>
      <c r="L1187" s="67"/>
      <c r="M1187" s="67"/>
      <c r="N1187" s="67"/>
      <c r="O1187" s="67"/>
    </row>
    <row r="1188" spans="1:15" ht="30" customHeight="1">
      <c r="A1188" s="67"/>
      <c r="B1188" s="67"/>
      <c r="C1188" s="67"/>
      <c r="D1188" s="67"/>
      <c r="E1188" s="67"/>
      <c r="F1188" s="72"/>
      <c r="G1188" s="67"/>
      <c r="H1188" s="67"/>
      <c r="I1188" s="67"/>
      <c r="J1188" s="67"/>
      <c r="K1188" s="67"/>
      <c r="L1188" s="67"/>
      <c r="M1188" s="67"/>
      <c r="N1188" s="67"/>
      <c r="O1188" s="67"/>
    </row>
    <row r="1189" spans="1:15" ht="30" customHeight="1">
      <c r="A1189" s="67"/>
      <c r="B1189" s="67"/>
      <c r="C1189" s="67"/>
      <c r="D1189" s="67"/>
      <c r="E1189" s="67"/>
      <c r="F1189" s="72"/>
      <c r="G1189" s="67"/>
      <c r="H1189" s="67"/>
      <c r="I1189" s="67"/>
      <c r="J1189" s="67"/>
      <c r="K1189" s="67"/>
      <c r="L1189" s="67"/>
      <c r="M1189" s="67"/>
      <c r="N1189" s="67"/>
      <c r="O1189" s="67"/>
    </row>
    <row r="1190" spans="1:15" ht="30" customHeight="1">
      <c r="A1190" s="67"/>
      <c r="B1190" s="67"/>
      <c r="C1190" s="67"/>
      <c r="D1190" s="67"/>
      <c r="E1190" s="67"/>
      <c r="F1190" s="72"/>
      <c r="G1190" s="67"/>
      <c r="H1190" s="67"/>
      <c r="I1190" s="67"/>
      <c r="J1190" s="67"/>
      <c r="K1190" s="67"/>
      <c r="L1190" s="67"/>
      <c r="M1190" s="67"/>
      <c r="N1190" s="67"/>
      <c r="O1190" s="67"/>
    </row>
    <row r="1191" spans="1:15" ht="30" customHeight="1">
      <c r="A1191" s="67"/>
      <c r="B1191" s="67"/>
      <c r="C1191" s="67"/>
      <c r="D1191" s="67"/>
      <c r="E1191" s="67"/>
      <c r="F1191" s="72"/>
      <c r="G1191" s="67"/>
      <c r="H1191" s="67"/>
      <c r="I1191" s="67"/>
      <c r="J1191" s="67"/>
      <c r="K1191" s="67"/>
      <c r="L1191" s="67"/>
      <c r="M1191" s="67"/>
      <c r="N1191" s="67"/>
      <c r="O1191" s="67"/>
    </row>
    <row r="1192" spans="1:15" ht="30" customHeight="1">
      <c r="A1192" s="67"/>
      <c r="B1192" s="67"/>
      <c r="C1192" s="67"/>
      <c r="D1192" s="67"/>
      <c r="E1192" s="67"/>
      <c r="F1192" s="72"/>
      <c r="G1192" s="67"/>
      <c r="H1192" s="67"/>
      <c r="I1192" s="67"/>
      <c r="J1192" s="67"/>
      <c r="K1192" s="67"/>
      <c r="L1192" s="67"/>
      <c r="M1192" s="67"/>
      <c r="N1192" s="67"/>
      <c r="O1192" s="67"/>
    </row>
    <row r="1193" spans="1:15" ht="30" customHeight="1">
      <c r="A1193" s="67"/>
      <c r="B1193" s="67"/>
      <c r="C1193" s="67"/>
      <c r="D1193" s="67"/>
      <c r="E1193" s="67"/>
      <c r="F1193" s="72"/>
      <c r="G1193" s="67"/>
      <c r="H1193" s="67"/>
      <c r="I1193" s="67"/>
      <c r="J1193" s="67"/>
      <c r="K1193" s="67"/>
      <c r="L1193" s="67"/>
      <c r="M1193" s="67"/>
      <c r="N1193" s="67"/>
      <c r="O1193" s="67"/>
    </row>
    <row r="1194" spans="1:15" ht="30" customHeight="1">
      <c r="A1194" s="67"/>
      <c r="B1194" s="67"/>
      <c r="C1194" s="67"/>
      <c r="D1194" s="67"/>
      <c r="E1194" s="67"/>
      <c r="F1194" s="72"/>
      <c r="G1194" s="67"/>
      <c r="H1194" s="67"/>
      <c r="I1194" s="67"/>
      <c r="J1194" s="67"/>
      <c r="K1194" s="67"/>
      <c r="L1194" s="67"/>
      <c r="M1194" s="67"/>
      <c r="N1194" s="67"/>
      <c r="O1194" s="67"/>
    </row>
    <row r="1195" spans="1:15" ht="30" customHeight="1">
      <c r="A1195" s="67"/>
      <c r="B1195" s="67"/>
      <c r="C1195" s="67"/>
      <c r="D1195" s="67"/>
      <c r="E1195" s="67"/>
      <c r="F1195" s="72"/>
      <c r="G1195" s="67"/>
      <c r="H1195" s="67"/>
      <c r="I1195" s="67"/>
      <c r="J1195" s="67"/>
      <c r="K1195" s="67"/>
      <c r="L1195" s="67"/>
      <c r="M1195" s="67"/>
      <c r="N1195" s="67"/>
      <c r="O1195" s="67"/>
    </row>
    <row r="1196" spans="1:15" ht="30" customHeight="1">
      <c r="A1196" s="67"/>
      <c r="B1196" s="67"/>
      <c r="C1196" s="67"/>
      <c r="D1196" s="67"/>
      <c r="E1196" s="67"/>
      <c r="F1196" s="72"/>
      <c r="G1196" s="67"/>
      <c r="H1196" s="67"/>
      <c r="I1196" s="67"/>
      <c r="J1196" s="67"/>
      <c r="K1196" s="67"/>
      <c r="L1196" s="67"/>
      <c r="M1196" s="67"/>
      <c r="N1196" s="67"/>
      <c r="O1196" s="67"/>
    </row>
    <row r="1197" spans="1:15" ht="30" customHeight="1">
      <c r="A1197" s="67"/>
      <c r="B1197" s="67"/>
      <c r="C1197" s="67"/>
      <c r="D1197" s="67"/>
      <c r="E1197" s="67"/>
      <c r="F1197" s="72"/>
      <c r="G1197" s="67"/>
      <c r="H1197" s="67"/>
      <c r="I1197" s="67"/>
      <c r="J1197" s="67"/>
      <c r="K1197" s="67"/>
      <c r="L1197" s="67"/>
      <c r="M1197" s="67"/>
      <c r="N1197" s="67"/>
      <c r="O1197" s="67"/>
    </row>
    <row r="1198" spans="1:15" ht="30" customHeight="1">
      <c r="A1198" s="67"/>
      <c r="B1198" s="67"/>
      <c r="C1198" s="67"/>
      <c r="D1198" s="67"/>
      <c r="E1198" s="67"/>
      <c r="F1198" s="72"/>
      <c r="G1198" s="67"/>
      <c r="H1198" s="67"/>
      <c r="I1198" s="67"/>
      <c r="J1198" s="67"/>
      <c r="K1198" s="67"/>
      <c r="L1198" s="67"/>
      <c r="M1198" s="67"/>
      <c r="N1198" s="67"/>
      <c r="O1198" s="67"/>
    </row>
    <row r="1199" spans="1:15" ht="30" customHeight="1">
      <c r="A1199" s="67"/>
      <c r="B1199" s="67"/>
      <c r="C1199" s="67" t="s">
        <v>77</v>
      </c>
      <c r="D1199" s="67"/>
      <c r="E1199" s="67"/>
      <c r="F1199" s="72"/>
      <c r="G1199" s="67"/>
      <c r="H1199" s="67"/>
      <c r="I1199" s="67"/>
      <c r="J1199" s="67"/>
      <c r="K1199" s="67"/>
      <c r="L1199" s="67"/>
      <c r="M1199" s="67"/>
      <c r="N1199" s="67"/>
      <c r="O1199" s="67"/>
    </row>
    <row r="1200" spans="1:15" hidden="1">
      <c r="A1200" s="64" t="s">
        <v>3159</v>
      </c>
    </row>
    <row r="1201" spans="1:15" ht="17.25">
      <c r="A1201" s="68"/>
      <c r="B1201" s="68"/>
      <c r="C1201" s="68" t="s">
        <v>4692</v>
      </c>
      <c r="D1201" s="68"/>
      <c r="E1201" s="68"/>
      <c r="F1201" s="68"/>
      <c r="G1201" s="68"/>
      <c r="H1201" s="68"/>
      <c r="I1201" s="68"/>
      <c r="J1201" s="68"/>
      <c r="K1201" s="68"/>
      <c r="L1201" s="68"/>
      <c r="M1201" s="68"/>
      <c r="N1201" s="68"/>
      <c r="O1201" s="68"/>
    </row>
  </sheetData>
  <mergeCells count="12">
    <mergeCell ref="M2:N2"/>
    <mergeCell ref="O2:O3"/>
    <mergeCell ref="C1:O1"/>
    <mergeCell ref="A2:A3"/>
    <mergeCell ref="B2:B3"/>
    <mergeCell ref="C2:C3"/>
    <mergeCell ref="D2:D3"/>
    <mergeCell ref="E2:E3"/>
    <mergeCell ref="F2:F3"/>
    <mergeCell ref="G2:H2"/>
    <mergeCell ref="I2:J2"/>
    <mergeCell ref="K2:L2"/>
  </mergeCells>
  <phoneticPr fontId="1" type="noConversion"/>
  <pageMargins left="0.78740157480314954" right="0" top="0.39370078740157477" bottom="0.39370078740157477" header="0.3" footer="0.3"/>
  <pageSetup paperSize="9" scale="60" orientation="landscape" r:id="rId1"/>
  <rowBreaks count="22" manualBreakCount="22">
    <brk id="29" max="16383" man="1"/>
    <brk id="55" max="16383" man="1"/>
    <brk id="159" max="16383" man="1"/>
    <brk id="211" max="16383" man="1"/>
    <brk id="237" max="16383" man="1"/>
    <brk id="341" max="16383" man="1"/>
    <brk id="471" max="16383" man="1"/>
    <brk id="549" max="16383" man="1"/>
    <brk id="601" max="16383" man="1"/>
    <brk id="627" max="16383" man="1"/>
    <brk id="653" max="16383" man="1"/>
    <brk id="731" max="16383" man="1"/>
    <brk id="757" max="16383" man="1"/>
    <brk id="783" max="16383" man="1"/>
    <brk id="809" max="16383" man="1"/>
    <brk id="913" max="16383" man="1"/>
    <brk id="965" max="16383" man="1"/>
    <brk id="991" max="16383" man="1"/>
    <brk id="1095" max="16383" man="1"/>
    <brk id="1121" max="16383" man="1"/>
    <brk id="1147" max="16383" man="1"/>
    <brk id="117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7030A0"/>
  </sheetPr>
  <dimension ref="A1:AC1591"/>
  <sheetViews>
    <sheetView topLeftCell="C1" zoomScale="85" zoomScaleNormal="85" workbookViewId="0">
      <selection activeCell="J7" sqref="J7"/>
    </sheetView>
  </sheetViews>
  <sheetFormatPr defaultRowHeight="16.5"/>
  <cols>
    <col min="1" max="2" width="11.625" style="64" hidden="1" customWidth="1"/>
    <col min="3" max="3" width="28.625" style="64" customWidth="1"/>
    <col min="4" max="4" width="20.625" style="64" customWidth="1"/>
    <col min="5" max="5" width="4.625" style="64" customWidth="1"/>
    <col min="6" max="6" width="10.625" style="64" customWidth="1"/>
    <col min="7" max="7" width="13.625" style="64" customWidth="1"/>
    <col min="8" max="8" width="16.625" style="64" customWidth="1"/>
    <col min="9" max="9" width="13.625" style="64" customWidth="1"/>
    <col min="10" max="10" width="16.625" style="64" customWidth="1"/>
    <col min="11" max="11" width="13.625" style="64" customWidth="1"/>
    <col min="12" max="12" width="16.625" style="64" customWidth="1"/>
    <col min="13" max="13" width="13.625" style="64" customWidth="1"/>
    <col min="14" max="14" width="16.625" style="64" customWidth="1"/>
    <col min="15" max="15" width="12.625" style="64" customWidth="1"/>
    <col min="16" max="17" width="9" style="64"/>
    <col min="18" max="19" width="1.625" style="64" customWidth="1"/>
    <col min="20" max="20" width="5.625" style="64" customWidth="1"/>
    <col min="21" max="29" width="1.625" style="64" customWidth="1"/>
    <col min="30" max="256" width="9" style="64"/>
    <col min="257" max="258" width="0" style="64" hidden="1" customWidth="1"/>
    <col min="259" max="259" width="28.625" style="64" customWidth="1"/>
    <col min="260" max="260" width="20.625" style="64" customWidth="1"/>
    <col min="261" max="261" width="4.625" style="64" customWidth="1"/>
    <col min="262" max="262" width="10.625" style="64" customWidth="1"/>
    <col min="263" max="263" width="13.625" style="64" customWidth="1"/>
    <col min="264" max="264" width="16.625" style="64" customWidth="1"/>
    <col min="265" max="265" width="13.625" style="64" customWidth="1"/>
    <col min="266" max="266" width="16.625" style="64" customWidth="1"/>
    <col min="267" max="267" width="13.625" style="64" customWidth="1"/>
    <col min="268" max="268" width="16.625" style="64" customWidth="1"/>
    <col min="269" max="269" width="13.625" style="64" customWidth="1"/>
    <col min="270" max="270" width="16.625" style="64" customWidth="1"/>
    <col min="271" max="271" width="12.625" style="64" customWidth="1"/>
    <col min="272" max="273" width="9" style="64"/>
    <col min="274" max="275" width="1.625" style="64" customWidth="1"/>
    <col min="276" max="276" width="5.625" style="64" customWidth="1"/>
    <col min="277" max="285" width="1.625" style="64" customWidth="1"/>
    <col min="286" max="512" width="9" style="64"/>
    <col min="513" max="514" width="0" style="64" hidden="1" customWidth="1"/>
    <col min="515" max="515" width="28.625" style="64" customWidth="1"/>
    <col min="516" max="516" width="20.625" style="64" customWidth="1"/>
    <col min="517" max="517" width="4.625" style="64" customWidth="1"/>
    <col min="518" max="518" width="10.625" style="64" customWidth="1"/>
    <col min="519" max="519" width="13.625" style="64" customWidth="1"/>
    <col min="520" max="520" width="16.625" style="64" customWidth="1"/>
    <col min="521" max="521" width="13.625" style="64" customWidth="1"/>
    <col min="522" max="522" width="16.625" style="64" customWidth="1"/>
    <col min="523" max="523" width="13.625" style="64" customWidth="1"/>
    <col min="524" max="524" width="16.625" style="64" customWidth="1"/>
    <col min="525" max="525" width="13.625" style="64" customWidth="1"/>
    <col min="526" max="526" width="16.625" style="64" customWidth="1"/>
    <col min="527" max="527" width="12.625" style="64" customWidth="1"/>
    <col min="528" max="529" width="9" style="64"/>
    <col min="530" max="531" width="1.625" style="64" customWidth="1"/>
    <col min="532" max="532" width="5.625" style="64" customWidth="1"/>
    <col min="533" max="541" width="1.625" style="64" customWidth="1"/>
    <col min="542" max="768" width="9" style="64"/>
    <col min="769" max="770" width="0" style="64" hidden="1" customWidth="1"/>
    <col min="771" max="771" width="28.625" style="64" customWidth="1"/>
    <col min="772" max="772" width="20.625" style="64" customWidth="1"/>
    <col min="773" max="773" width="4.625" style="64" customWidth="1"/>
    <col min="774" max="774" width="10.625" style="64" customWidth="1"/>
    <col min="775" max="775" width="13.625" style="64" customWidth="1"/>
    <col min="776" max="776" width="16.625" style="64" customWidth="1"/>
    <col min="777" max="777" width="13.625" style="64" customWidth="1"/>
    <col min="778" max="778" width="16.625" style="64" customWidth="1"/>
    <col min="779" max="779" width="13.625" style="64" customWidth="1"/>
    <col min="780" max="780" width="16.625" style="64" customWidth="1"/>
    <col min="781" max="781" width="13.625" style="64" customWidth="1"/>
    <col min="782" max="782" width="16.625" style="64" customWidth="1"/>
    <col min="783" max="783" width="12.625" style="64" customWidth="1"/>
    <col min="784" max="785" width="9" style="64"/>
    <col min="786" max="787" width="1.625" style="64" customWidth="1"/>
    <col min="788" max="788" width="5.625" style="64" customWidth="1"/>
    <col min="789" max="797" width="1.625" style="64" customWidth="1"/>
    <col min="798" max="1024" width="9" style="64"/>
    <col min="1025" max="1026" width="0" style="64" hidden="1" customWidth="1"/>
    <col min="1027" max="1027" width="28.625" style="64" customWidth="1"/>
    <col min="1028" max="1028" width="20.625" style="64" customWidth="1"/>
    <col min="1029" max="1029" width="4.625" style="64" customWidth="1"/>
    <col min="1030" max="1030" width="10.625" style="64" customWidth="1"/>
    <col min="1031" max="1031" width="13.625" style="64" customWidth="1"/>
    <col min="1032" max="1032" width="16.625" style="64" customWidth="1"/>
    <col min="1033" max="1033" width="13.625" style="64" customWidth="1"/>
    <col min="1034" max="1034" width="16.625" style="64" customWidth="1"/>
    <col min="1035" max="1035" width="13.625" style="64" customWidth="1"/>
    <col min="1036" max="1036" width="16.625" style="64" customWidth="1"/>
    <col min="1037" max="1037" width="13.625" style="64" customWidth="1"/>
    <col min="1038" max="1038" width="16.625" style="64" customWidth="1"/>
    <col min="1039" max="1039" width="12.625" style="64" customWidth="1"/>
    <col min="1040" max="1041" width="9" style="64"/>
    <col min="1042" max="1043" width="1.625" style="64" customWidth="1"/>
    <col min="1044" max="1044" width="5.625" style="64" customWidth="1"/>
    <col min="1045" max="1053" width="1.625" style="64" customWidth="1"/>
    <col min="1054" max="1280" width="9" style="64"/>
    <col min="1281" max="1282" width="0" style="64" hidden="1" customWidth="1"/>
    <col min="1283" max="1283" width="28.625" style="64" customWidth="1"/>
    <col min="1284" max="1284" width="20.625" style="64" customWidth="1"/>
    <col min="1285" max="1285" width="4.625" style="64" customWidth="1"/>
    <col min="1286" max="1286" width="10.625" style="64" customWidth="1"/>
    <col min="1287" max="1287" width="13.625" style="64" customWidth="1"/>
    <col min="1288" max="1288" width="16.625" style="64" customWidth="1"/>
    <col min="1289" max="1289" width="13.625" style="64" customWidth="1"/>
    <col min="1290" max="1290" width="16.625" style="64" customWidth="1"/>
    <col min="1291" max="1291" width="13.625" style="64" customWidth="1"/>
    <col min="1292" max="1292" width="16.625" style="64" customWidth="1"/>
    <col min="1293" max="1293" width="13.625" style="64" customWidth="1"/>
    <col min="1294" max="1294" width="16.625" style="64" customWidth="1"/>
    <col min="1295" max="1295" width="12.625" style="64" customWidth="1"/>
    <col min="1296" max="1297" width="9" style="64"/>
    <col min="1298" max="1299" width="1.625" style="64" customWidth="1"/>
    <col min="1300" max="1300" width="5.625" style="64" customWidth="1"/>
    <col min="1301" max="1309" width="1.625" style="64" customWidth="1"/>
    <col min="1310" max="1536" width="9" style="64"/>
    <col min="1537" max="1538" width="0" style="64" hidden="1" customWidth="1"/>
    <col min="1539" max="1539" width="28.625" style="64" customWidth="1"/>
    <col min="1540" max="1540" width="20.625" style="64" customWidth="1"/>
    <col min="1541" max="1541" width="4.625" style="64" customWidth="1"/>
    <col min="1542" max="1542" width="10.625" style="64" customWidth="1"/>
    <col min="1543" max="1543" width="13.625" style="64" customWidth="1"/>
    <col min="1544" max="1544" width="16.625" style="64" customWidth="1"/>
    <col min="1545" max="1545" width="13.625" style="64" customWidth="1"/>
    <col min="1546" max="1546" width="16.625" style="64" customWidth="1"/>
    <col min="1547" max="1547" width="13.625" style="64" customWidth="1"/>
    <col min="1548" max="1548" width="16.625" style="64" customWidth="1"/>
    <col min="1549" max="1549" width="13.625" style="64" customWidth="1"/>
    <col min="1550" max="1550" width="16.625" style="64" customWidth="1"/>
    <col min="1551" max="1551" width="12.625" style="64" customWidth="1"/>
    <col min="1552" max="1553" width="9" style="64"/>
    <col min="1554" max="1555" width="1.625" style="64" customWidth="1"/>
    <col min="1556" max="1556" width="5.625" style="64" customWidth="1"/>
    <col min="1557" max="1565" width="1.625" style="64" customWidth="1"/>
    <col min="1566" max="1792" width="9" style="64"/>
    <col min="1793" max="1794" width="0" style="64" hidden="1" customWidth="1"/>
    <col min="1795" max="1795" width="28.625" style="64" customWidth="1"/>
    <col min="1796" max="1796" width="20.625" style="64" customWidth="1"/>
    <col min="1797" max="1797" width="4.625" style="64" customWidth="1"/>
    <col min="1798" max="1798" width="10.625" style="64" customWidth="1"/>
    <col min="1799" max="1799" width="13.625" style="64" customWidth="1"/>
    <col min="1800" max="1800" width="16.625" style="64" customWidth="1"/>
    <col min="1801" max="1801" width="13.625" style="64" customWidth="1"/>
    <col min="1802" max="1802" width="16.625" style="64" customWidth="1"/>
    <col min="1803" max="1803" width="13.625" style="64" customWidth="1"/>
    <col min="1804" max="1804" width="16.625" style="64" customWidth="1"/>
    <col min="1805" max="1805" width="13.625" style="64" customWidth="1"/>
    <col min="1806" max="1806" width="16.625" style="64" customWidth="1"/>
    <col min="1807" max="1807" width="12.625" style="64" customWidth="1"/>
    <col min="1808" max="1809" width="9" style="64"/>
    <col min="1810" max="1811" width="1.625" style="64" customWidth="1"/>
    <col min="1812" max="1812" width="5.625" style="64" customWidth="1"/>
    <col min="1813" max="1821" width="1.625" style="64" customWidth="1"/>
    <col min="1822" max="2048" width="9" style="64"/>
    <col min="2049" max="2050" width="0" style="64" hidden="1" customWidth="1"/>
    <col min="2051" max="2051" width="28.625" style="64" customWidth="1"/>
    <col min="2052" max="2052" width="20.625" style="64" customWidth="1"/>
    <col min="2053" max="2053" width="4.625" style="64" customWidth="1"/>
    <col min="2054" max="2054" width="10.625" style="64" customWidth="1"/>
    <col min="2055" max="2055" width="13.625" style="64" customWidth="1"/>
    <col min="2056" max="2056" width="16.625" style="64" customWidth="1"/>
    <col min="2057" max="2057" width="13.625" style="64" customWidth="1"/>
    <col min="2058" max="2058" width="16.625" style="64" customWidth="1"/>
    <col min="2059" max="2059" width="13.625" style="64" customWidth="1"/>
    <col min="2060" max="2060" width="16.625" style="64" customWidth="1"/>
    <col min="2061" max="2061" width="13.625" style="64" customWidth="1"/>
    <col min="2062" max="2062" width="16.625" style="64" customWidth="1"/>
    <col min="2063" max="2063" width="12.625" style="64" customWidth="1"/>
    <col min="2064" max="2065" width="9" style="64"/>
    <col min="2066" max="2067" width="1.625" style="64" customWidth="1"/>
    <col min="2068" max="2068" width="5.625" style="64" customWidth="1"/>
    <col min="2069" max="2077" width="1.625" style="64" customWidth="1"/>
    <col min="2078" max="2304" width="9" style="64"/>
    <col min="2305" max="2306" width="0" style="64" hidden="1" customWidth="1"/>
    <col min="2307" max="2307" width="28.625" style="64" customWidth="1"/>
    <col min="2308" max="2308" width="20.625" style="64" customWidth="1"/>
    <col min="2309" max="2309" width="4.625" style="64" customWidth="1"/>
    <col min="2310" max="2310" width="10.625" style="64" customWidth="1"/>
    <col min="2311" max="2311" width="13.625" style="64" customWidth="1"/>
    <col min="2312" max="2312" width="16.625" style="64" customWidth="1"/>
    <col min="2313" max="2313" width="13.625" style="64" customWidth="1"/>
    <col min="2314" max="2314" width="16.625" style="64" customWidth="1"/>
    <col min="2315" max="2315" width="13.625" style="64" customWidth="1"/>
    <col min="2316" max="2316" width="16.625" style="64" customWidth="1"/>
    <col min="2317" max="2317" width="13.625" style="64" customWidth="1"/>
    <col min="2318" max="2318" width="16.625" style="64" customWidth="1"/>
    <col min="2319" max="2319" width="12.625" style="64" customWidth="1"/>
    <col min="2320" max="2321" width="9" style="64"/>
    <col min="2322" max="2323" width="1.625" style="64" customWidth="1"/>
    <col min="2324" max="2324" width="5.625" style="64" customWidth="1"/>
    <col min="2325" max="2333" width="1.625" style="64" customWidth="1"/>
    <col min="2334" max="2560" width="9" style="64"/>
    <col min="2561" max="2562" width="0" style="64" hidden="1" customWidth="1"/>
    <col min="2563" max="2563" width="28.625" style="64" customWidth="1"/>
    <col min="2564" max="2564" width="20.625" style="64" customWidth="1"/>
    <col min="2565" max="2565" width="4.625" style="64" customWidth="1"/>
    <col min="2566" max="2566" width="10.625" style="64" customWidth="1"/>
    <col min="2567" max="2567" width="13.625" style="64" customWidth="1"/>
    <col min="2568" max="2568" width="16.625" style="64" customWidth="1"/>
    <col min="2569" max="2569" width="13.625" style="64" customWidth="1"/>
    <col min="2570" max="2570" width="16.625" style="64" customWidth="1"/>
    <col min="2571" max="2571" width="13.625" style="64" customWidth="1"/>
    <col min="2572" max="2572" width="16.625" style="64" customWidth="1"/>
    <col min="2573" max="2573" width="13.625" style="64" customWidth="1"/>
    <col min="2574" max="2574" width="16.625" style="64" customWidth="1"/>
    <col min="2575" max="2575" width="12.625" style="64" customWidth="1"/>
    <col min="2576" max="2577" width="9" style="64"/>
    <col min="2578" max="2579" width="1.625" style="64" customWidth="1"/>
    <col min="2580" max="2580" width="5.625" style="64" customWidth="1"/>
    <col min="2581" max="2589" width="1.625" style="64" customWidth="1"/>
    <col min="2590" max="2816" width="9" style="64"/>
    <col min="2817" max="2818" width="0" style="64" hidden="1" customWidth="1"/>
    <col min="2819" max="2819" width="28.625" style="64" customWidth="1"/>
    <col min="2820" max="2820" width="20.625" style="64" customWidth="1"/>
    <col min="2821" max="2821" width="4.625" style="64" customWidth="1"/>
    <col min="2822" max="2822" width="10.625" style="64" customWidth="1"/>
    <col min="2823" max="2823" width="13.625" style="64" customWidth="1"/>
    <col min="2824" max="2824" width="16.625" style="64" customWidth="1"/>
    <col min="2825" max="2825" width="13.625" style="64" customWidth="1"/>
    <col min="2826" max="2826" width="16.625" style="64" customWidth="1"/>
    <col min="2827" max="2827" width="13.625" style="64" customWidth="1"/>
    <col min="2828" max="2828" width="16.625" style="64" customWidth="1"/>
    <col min="2829" max="2829" width="13.625" style="64" customWidth="1"/>
    <col min="2830" max="2830" width="16.625" style="64" customWidth="1"/>
    <col min="2831" max="2831" width="12.625" style="64" customWidth="1"/>
    <col min="2832" max="2833" width="9" style="64"/>
    <col min="2834" max="2835" width="1.625" style="64" customWidth="1"/>
    <col min="2836" max="2836" width="5.625" style="64" customWidth="1"/>
    <col min="2837" max="2845" width="1.625" style="64" customWidth="1"/>
    <col min="2846" max="3072" width="9" style="64"/>
    <col min="3073" max="3074" width="0" style="64" hidden="1" customWidth="1"/>
    <col min="3075" max="3075" width="28.625" style="64" customWidth="1"/>
    <col min="3076" max="3076" width="20.625" style="64" customWidth="1"/>
    <col min="3077" max="3077" width="4.625" style="64" customWidth="1"/>
    <col min="3078" max="3078" width="10.625" style="64" customWidth="1"/>
    <col min="3079" max="3079" width="13.625" style="64" customWidth="1"/>
    <col min="3080" max="3080" width="16.625" style="64" customWidth="1"/>
    <col min="3081" max="3081" width="13.625" style="64" customWidth="1"/>
    <col min="3082" max="3082" width="16.625" style="64" customWidth="1"/>
    <col min="3083" max="3083" width="13.625" style="64" customWidth="1"/>
    <col min="3084" max="3084" width="16.625" style="64" customWidth="1"/>
    <col min="3085" max="3085" width="13.625" style="64" customWidth="1"/>
    <col min="3086" max="3086" width="16.625" style="64" customWidth="1"/>
    <col min="3087" max="3087" width="12.625" style="64" customWidth="1"/>
    <col min="3088" max="3089" width="9" style="64"/>
    <col min="3090" max="3091" width="1.625" style="64" customWidth="1"/>
    <col min="3092" max="3092" width="5.625" style="64" customWidth="1"/>
    <col min="3093" max="3101" width="1.625" style="64" customWidth="1"/>
    <col min="3102" max="3328" width="9" style="64"/>
    <col min="3329" max="3330" width="0" style="64" hidden="1" customWidth="1"/>
    <col min="3331" max="3331" width="28.625" style="64" customWidth="1"/>
    <col min="3332" max="3332" width="20.625" style="64" customWidth="1"/>
    <col min="3333" max="3333" width="4.625" style="64" customWidth="1"/>
    <col min="3334" max="3334" width="10.625" style="64" customWidth="1"/>
    <col min="3335" max="3335" width="13.625" style="64" customWidth="1"/>
    <col min="3336" max="3336" width="16.625" style="64" customWidth="1"/>
    <col min="3337" max="3337" width="13.625" style="64" customWidth="1"/>
    <col min="3338" max="3338" width="16.625" style="64" customWidth="1"/>
    <col min="3339" max="3339" width="13.625" style="64" customWidth="1"/>
    <col min="3340" max="3340" width="16.625" style="64" customWidth="1"/>
    <col min="3341" max="3341" width="13.625" style="64" customWidth="1"/>
    <col min="3342" max="3342" width="16.625" style="64" customWidth="1"/>
    <col min="3343" max="3343" width="12.625" style="64" customWidth="1"/>
    <col min="3344" max="3345" width="9" style="64"/>
    <col min="3346" max="3347" width="1.625" style="64" customWidth="1"/>
    <col min="3348" max="3348" width="5.625" style="64" customWidth="1"/>
    <col min="3349" max="3357" width="1.625" style="64" customWidth="1"/>
    <col min="3358" max="3584" width="9" style="64"/>
    <col min="3585" max="3586" width="0" style="64" hidden="1" customWidth="1"/>
    <col min="3587" max="3587" width="28.625" style="64" customWidth="1"/>
    <col min="3588" max="3588" width="20.625" style="64" customWidth="1"/>
    <col min="3589" max="3589" width="4.625" style="64" customWidth="1"/>
    <col min="3590" max="3590" width="10.625" style="64" customWidth="1"/>
    <col min="3591" max="3591" width="13.625" style="64" customWidth="1"/>
    <col min="3592" max="3592" width="16.625" style="64" customWidth="1"/>
    <col min="3593" max="3593" width="13.625" style="64" customWidth="1"/>
    <col min="3594" max="3594" width="16.625" style="64" customWidth="1"/>
    <col min="3595" max="3595" width="13.625" style="64" customWidth="1"/>
    <col min="3596" max="3596" width="16.625" style="64" customWidth="1"/>
    <col min="3597" max="3597" width="13.625" style="64" customWidth="1"/>
    <col min="3598" max="3598" width="16.625" style="64" customWidth="1"/>
    <col min="3599" max="3599" width="12.625" style="64" customWidth="1"/>
    <col min="3600" max="3601" width="9" style="64"/>
    <col min="3602" max="3603" width="1.625" style="64" customWidth="1"/>
    <col min="3604" max="3604" width="5.625" style="64" customWidth="1"/>
    <col min="3605" max="3613" width="1.625" style="64" customWidth="1"/>
    <col min="3614" max="3840" width="9" style="64"/>
    <col min="3841" max="3842" width="0" style="64" hidden="1" customWidth="1"/>
    <col min="3843" max="3843" width="28.625" style="64" customWidth="1"/>
    <col min="3844" max="3844" width="20.625" style="64" customWidth="1"/>
    <col min="3845" max="3845" width="4.625" style="64" customWidth="1"/>
    <col min="3846" max="3846" width="10.625" style="64" customWidth="1"/>
    <col min="3847" max="3847" width="13.625" style="64" customWidth="1"/>
    <col min="3848" max="3848" width="16.625" style="64" customWidth="1"/>
    <col min="3849" max="3849" width="13.625" style="64" customWidth="1"/>
    <col min="3850" max="3850" width="16.625" style="64" customWidth="1"/>
    <col min="3851" max="3851" width="13.625" style="64" customWidth="1"/>
    <col min="3852" max="3852" width="16.625" style="64" customWidth="1"/>
    <col min="3853" max="3853" width="13.625" style="64" customWidth="1"/>
    <col min="3854" max="3854" width="16.625" style="64" customWidth="1"/>
    <col min="3855" max="3855" width="12.625" style="64" customWidth="1"/>
    <col min="3856" max="3857" width="9" style="64"/>
    <col min="3858" max="3859" width="1.625" style="64" customWidth="1"/>
    <col min="3860" max="3860" width="5.625" style="64" customWidth="1"/>
    <col min="3861" max="3869" width="1.625" style="64" customWidth="1"/>
    <col min="3870" max="4096" width="9" style="64"/>
    <col min="4097" max="4098" width="0" style="64" hidden="1" customWidth="1"/>
    <col min="4099" max="4099" width="28.625" style="64" customWidth="1"/>
    <col min="4100" max="4100" width="20.625" style="64" customWidth="1"/>
    <col min="4101" max="4101" width="4.625" style="64" customWidth="1"/>
    <col min="4102" max="4102" width="10.625" style="64" customWidth="1"/>
    <col min="4103" max="4103" width="13.625" style="64" customWidth="1"/>
    <col min="4104" max="4104" width="16.625" style="64" customWidth="1"/>
    <col min="4105" max="4105" width="13.625" style="64" customWidth="1"/>
    <col min="4106" max="4106" width="16.625" style="64" customWidth="1"/>
    <col min="4107" max="4107" width="13.625" style="64" customWidth="1"/>
    <col min="4108" max="4108" width="16.625" style="64" customWidth="1"/>
    <col min="4109" max="4109" width="13.625" style="64" customWidth="1"/>
    <col min="4110" max="4110" width="16.625" style="64" customWidth="1"/>
    <col min="4111" max="4111" width="12.625" style="64" customWidth="1"/>
    <col min="4112" max="4113" width="9" style="64"/>
    <col min="4114" max="4115" width="1.625" style="64" customWidth="1"/>
    <col min="4116" max="4116" width="5.625" style="64" customWidth="1"/>
    <col min="4117" max="4125" width="1.625" style="64" customWidth="1"/>
    <col min="4126" max="4352" width="9" style="64"/>
    <col min="4353" max="4354" width="0" style="64" hidden="1" customWidth="1"/>
    <col min="4355" max="4355" width="28.625" style="64" customWidth="1"/>
    <col min="4356" max="4356" width="20.625" style="64" customWidth="1"/>
    <col min="4357" max="4357" width="4.625" style="64" customWidth="1"/>
    <col min="4358" max="4358" width="10.625" style="64" customWidth="1"/>
    <col min="4359" max="4359" width="13.625" style="64" customWidth="1"/>
    <col min="4360" max="4360" width="16.625" style="64" customWidth="1"/>
    <col min="4361" max="4361" width="13.625" style="64" customWidth="1"/>
    <col min="4362" max="4362" width="16.625" style="64" customWidth="1"/>
    <col min="4363" max="4363" width="13.625" style="64" customWidth="1"/>
    <col min="4364" max="4364" width="16.625" style="64" customWidth="1"/>
    <col min="4365" max="4365" width="13.625" style="64" customWidth="1"/>
    <col min="4366" max="4366" width="16.625" style="64" customWidth="1"/>
    <col min="4367" max="4367" width="12.625" style="64" customWidth="1"/>
    <col min="4368" max="4369" width="9" style="64"/>
    <col min="4370" max="4371" width="1.625" style="64" customWidth="1"/>
    <col min="4372" max="4372" width="5.625" style="64" customWidth="1"/>
    <col min="4373" max="4381" width="1.625" style="64" customWidth="1"/>
    <col min="4382" max="4608" width="9" style="64"/>
    <col min="4609" max="4610" width="0" style="64" hidden="1" customWidth="1"/>
    <col min="4611" max="4611" width="28.625" style="64" customWidth="1"/>
    <col min="4612" max="4612" width="20.625" style="64" customWidth="1"/>
    <col min="4613" max="4613" width="4.625" style="64" customWidth="1"/>
    <col min="4614" max="4614" width="10.625" style="64" customWidth="1"/>
    <col min="4615" max="4615" width="13.625" style="64" customWidth="1"/>
    <col min="4616" max="4616" width="16.625" style="64" customWidth="1"/>
    <col min="4617" max="4617" width="13.625" style="64" customWidth="1"/>
    <col min="4618" max="4618" width="16.625" style="64" customWidth="1"/>
    <col min="4619" max="4619" width="13.625" style="64" customWidth="1"/>
    <col min="4620" max="4620" width="16.625" style="64" customWidth="1"/>
    <col min="4621" max="4621" width="13.625" style="64" customWidth="1"/>
    <col min="4622" max="4622" width="16.625" style="64" customWidth="1"/>
    <col min="4623" max="4623" width="12.625" style="64" customWidth="1"/>
    <col min="4624" max="4625" width="9" style="64"/>
    <col min="4626" max="4627" width="1.625" style="64" customWidth="1"/>
    <col min="4628" max="4628" width="5.625" style="64" customWidth="1"/>
    <col min="4629" max="4637" width="1.625" style="64" customWidth="1"/>
    <col min="4638" max="4864" width="9" style="64"/>
    <col min="4865" max="4866" width="0" style="64" hidden="1" customWidth="1"/>
    <col min="4867" max="4867" width="28.625" style="64" customWidth="1"/>
    <col min="4868" max="4868" width="20.625" style="64" customWidth="1"/>
    <col min="4869" max="4869" width="4.625" style="64" customWidth="1"/>
    <col min="4870" max="4870" width="10.625" style="64" customWidth="1"/>
    <col min="4871" max="4871" width="13.625" style="64" customWidth="1"/>
    <col min="4872" max="4872" width="16.625" style="64" customWidth="1"/>
    <col min="4873" max="4873" width="13.625" style="64" customWidth="1"/>
    <col min="4874" max="4874" width="16.625" style="64" customWidth="1"/>
    <col min="4875" max="4875" width="13.625" style="64" customWidth="1"/>
    <col min="4876" max="4876" width="16.625" style="64" customWidth="1"/>
    <col min="4877" max="4877" width="13.625" style="64" customWidth="1"/>
    <col min="4878" max="4878" width="16.625" style="64" customWidth="1"/>
    <col min="4879" max="4879" width="12.625" style="64" customWidth="1"/>
    <col min="4880" max="4881" width="9" style="64"/>
    <col min="4882" max="4883" width="1.625" style="64" customWidth="1"/>
    <col min="4884" max="4884" width="5.625" style="64" customWidth="1"/>
    <col min="4885" max="4893" width="1.625" style="64" customWidth="1"/>
    <col min="4894" max="5120" width="9" style="64"/>
    <col min="5121" max="5122" width="0" style="64" hidden="1" customWidth="1"/>
    <col min="5123" max="5123" width="28.625" style="64" customWidth="1"/>
    <col min="5124" max="5124" width="20.625" style="64" customWidth="1"/>
    <col min="5125" max="5125" width="4.625" style="64" customWidth="1"/>
    <col min="5126" max="5126" width="10.625" style="64" customWidth="1"/>
    <col min="5127" max="5127" width="13.625" style="64" customWidth="1"/>
    <col min="5128" max="5128" width="16.625" style="64" customWidth="1"/>
    <col min="5129" max="5129" width="13.625" style="64" customWidth="1"/>
    <col min="5130" max="5130" width="16.625" style="64" customWidth="1"/>
    <col min="5131" max="5131" width="13.625" style="64" customWidth="1"/>
    <col min="5132" max="5132" width="16.625" style="64" customWidth="1"/>
    <col min="5133" max="5133" width="13.625" style="64" customWidth="1"/>
    <col min="5134" max="5134" width="16.625" style="64" customWidth="1"/>
    <col min="5135" max="5135" width="12.625" style="64" customWidth="1"/>
    <col min="5136" max="5137" width="9" style="64"/>
    <col min="5138" max="5139" width="1.625" style="64" customWidth="1"/>
    <col min="5140" max="5140" width="5.625" style="64" customWidth="1"/>
    <col min="5141" max="5149" width="1.625" style="64" customWidth="1"/>
    <col min="5150" max="5376" width="9" style="64"/>
    <col min="5377" max="5378" width="0" style="64" hidden="1" customWidth="1"/>
    <col min="5379" max="5379" width="28.625" style="64" customWidth="1"/>
    <col min="5380" max="5380" width="20.625" style="64" customWidth="1"/>
    <col min="5381" max="5381" width="4.625" style="64" customWidth="1"/>
    <col min="5382" max="5382" width="10.625" style="64" customWidth="1"/>
    <col min="5383" max="5383" width="13.625" style="64" customWidth="1"/>
    <col min="5384" max="5384" width="16.625" style="64" customWidth="1"/>
    <col min="5385" max="5385" width="13.625" style="64" customWidth="1"/>
    <col min="5386" max="5386" width="16.625" style="64" customWidth="1"/>
    <col min="5387" max="5387" width="13.625" style="64" customWidth="1"/>
    <col min="5388" max="5388" width="16.625" style="64" customWidth="1"/>
    <col min="5389" max="5389" width="13.625" style="64" customWidth="1"/>
    <col min="5390" max="5390" width="16.625" style="64" customWidth="1"/>
    <col min="5391" max="5391" width="12.625" style="64" customWidth="1"/>
    <col min="5392" max="5393" width="9" style="64"/>
    <col min="5394" max="5395" width="1.625" style="64" customWidth="1"/>
    <col min="5396" max="5396" width="5.625" style="64" customWidth="1"/>
    <col min="5397" max="5405" width="1.625" style="64" customWidth="1"/>
    <col min="5406" max="5632" width="9" style="64"/>
    <col min="5633" max="5634" width="0" style="64" hidden="1" customWidth="1"/>
    <col min="5635" max="5635" width="28.625" style="64" customWidth="1"/>
    <col min="5636" max="5636" width="20.625" style="64" customWidth="1"/>
    <col min="5637" max="5637" width="4.625" style="64" customWidth="1"/>
    <col min="5638" max="5638" width="10.625" style="64" customWidth="1"/>
    <col min="5639" max="5639" width="13.625" style="64" customWidth="1"/>
    <col min="5640" max="5640" width="16.625" style="64" customWidth="1"/>
    <col min="5641" max="5641" width="13.625" style="64" customWidth="1"/>
    <col min="5642" max="5642" width="16.625" style="64" customWidth="1"/>
    <col min="5643" max="5643" width="13.625" style="64" customWidth="1"/>
    <col min="5644" max="5644" width="16.625" style="64" customWidth="1"/>
    <col min="5645" max="5645" width="13.625" style="64" customWidth="1"/>
    <col min="5646" max="5646" width="16.625" style="64" customWidth="1"/>
    <col min="5647" max="5647" width="12.625" style="64" customWidth="1"/>
    <col min="5648" max="5649" width="9" style="64"/>
    <col min="5650" max="5651" width="1.625" style="64" customWidth="1"/>
    <col min="5652" max="5652" width="5.625" style="64" customWidth="1"/>
    <col min="5653" max="5661" width="1.625" style="64" customWidth="1"/>
    <col min="5662" max="5888" width="9" style="64"/>
    <col min="5889" max="5890" width="0" style="64" hidden="1" customWidth="1"/>
    <col min="5891" max="5891" width="28.625" style="64" customWidth="1"/>
    <col min="5892" max="5892" width="20.625" style="64" customWidth="1"/>
    <col min="5893" max="5893" width="4.625" style="64" customWidth="1"/>
    <col min="5894" max="5894" width="10.625" style="64" customWidth="1"/>
    <col min="5895" max="5895" width="13.625" style="64" customWidth="1"/>
    <col min="5896" max="5896" width="16.625" style="64" customWidth="1"/>
    <col min="5897" max="5897" width="13.625" style="64" customWidth="1"/>
    <col min="5898" max="5898" width="16.625" style="64" customWidth="1"/>
    <col min="5899" max="5899" width="13.625" style="64" customWidth="1"/>
    <col min="5900" max="5900" width="16.625" style="64" customWidth="1"/>
    <col min="5901" max="5901" width="13.625" style="64" customWidth="1"/>
    <col min="5902" max="5902" width="16.625" style="64" customWidth="1"/>
    <col min="5903" max="5903" width="12.625" style="64" customWidth="1"/>
    <col min="5904" max="5905" width="9" style="64"/>
    <col min="5906" max="5907" width="1.625" style="64" customWidth="1"/>
    <col min="5908" max="5908" width="5.625" style="64" customWidth="1"/>
    <col min="5909" max="5917" width="1.625" style="64" customWidth="1"/>
    <col min="5918" max="6144" width="9" style="64"/>
    <col min="6145" max="6146" width="0" style="64" hidden="1" customWidth="1"/>
    <col min="6147" max="6147" width="28.625" style="64" customWidth="1"/>
    <col min="6148" max="6148" width="20.625" style="64" customWidth="1"/>
    <col min="6149" max="6149" width="4.625" style="64" customWidth="1"/>
    <col min="6150" max="6150" width="10.625" style="64" customWidth="1"/>
    <col min="6151" max="6151" width="13.625" style="64" customWidth="1"/>
    <col min="6152" max="6152" width="16.625" style="64" customWidth="1"/>
    <col min="6153" max="6153" width="13.625" style="64" customWidth="1"/>
    <col min="6154" max="6154" width="16.625" style="64" customWidth="1"/>
    <col min="6155" max="6155" width="13.625" style="64" customWidth="1"/>
    <col min="6156" max="6156" width="16.625" style="64" customWidth="1"/>
    <col min="6157" max="6157" width="13.625" style="64" customWidth="1"/>
    <col min="6158" max="6158" width="16.625" style="64" customWidth="1"/>
    <col min="6159" max="6159" width="12.625" style="64" customWidth="1"/>
    <col min="6160" max="6161" width="9" style="64"/>
    <col min="6162" max="6163" width="1.625" style="64" customWidth="1"/>
    <col min="6164" max="6164" width="5.625" style="64" customWidth="1"/>
    <col min="6165" max="6173" width="1.625" style="64" customWidth="1"/>
    <col min="6174" max="6400" width="9" style="64"/>
    <col min="6401" max="6402" width="0" style="64" hidden="1" customWidth="1"/>
    <col min="6403" max="6403" width="28.625" style="64" customWidth="1"/>
    <col min="6404" max="6404" width="20.625" style="64" customWidth="1"/>
    <col min="6405" max="6405" width="4.625" style="64" customWidth="1"/>
    <col min="6406" max="6406" width="10.625" style="64" customWidth="1"/>
    <col min="6407" max="6407" width="13.625" style="64" customWidth="1"/>
    <col min="6408" max="6408" width="16.625" style="64" customWidth="1"/>
    <col min="6409" max="6409" width="13.625" style="64" customWidth="1"/>
    <col min="6410" max="6410" width="16.625" style="64" customWidth="1"/>
    <col min="6411" max="6411" width="13.625" style="64" customWidth="1"/>
    <col min="6412" max="6412" width="16.625" style="64" customWidth="1"/>
    <col min="6413" max="6413" width="13.625" style="64" customWidth="1"/>
    <col min="6414" max="6414" width="16.625" style="64" customWidth="1"/>
    <col min="6415" max="6415" width="12.625" style="64" customWidth="1"/>
    <col min="6416" max="6417" width="9" style="64"/>
    <col min="6418" max="6419" width="1.625" style="64" customWidth="1"/>
    <col min="6420" max="6420" width="5.625" style="64" customWidth="1"/>
    <col min="6421" max="6429" width="1.625" style="64" customWidth="1"/>
    <col min="6430" max="6656" width="9" style="64"/>
    <col min="6657" max="6658" width="0" style="64" hidden="1" customWidth="1"/>
    <col min="6659" max="6659" width="28.625" style="64" customWidth="1"/>
    <col min="6660" max="6660" width="20.625" style="64" customWidth="1"/>
    <col min="6661" max="6661" width="4.625" style="64" customWidth="1"/>
    <col min="6662" max="6662" width="10.625" style="64" customWidth="1"/>
    <col min="6663" max="6663" width="13.625" style="64" customWidth="1"/>
    <col min="6664" max="6664" width="16.625" style="64" customWidth="1"/>
    <col min="6665" max="6665" width="13.625" style="64" customWidth="1"/>
    <col min="6666" max="6666" width="16.625" style="64" customWidth="1"/>
    <col min="6667" max="6667" width="13.625" style="64" customWidth="1"/>
    <col min="6668" max="6668" width="16.625" style="64" customWidth="1"/>
    <col min="6669" max="6669" width="13.625" style="64" customWidth="1"/>
    <col min="6670" max="6670" width="16.625" style="64" customWidth="1"/>
    <col min="6671" max="6671" width="12.625" style="64" customWidth="1"/>
    <col min="6672" max="6673" width="9" style="64"/>
    <col min="6674" max="6675" width="1.625" style="64" customWidth="1"/>
    <col min="6676" max="6676" width="5.625" style="64" customWidth="1"/>
    <col min="6677" max="6685" width="1.625" style="64" customWidth="1"/>
    <col min="6686" max="6912" width="9" style="64"/>
    <col min="6913" max="6914" width="0" style="64" hidden="1" customWidth="1"/>
    <col min="6915" max="6915" width="28.625" style="64" customWidth="1"/>
    <col min="6916" max="6916" width="20.625" style="64" customWidth="1"/>
    <col min="6917" max="6917" width="4.625" style="64" customWidth="1"/>
    <col min="6918" max="6918" width="10.625" style="64" customWidth="1"/>
    <col min="6919" max="6919" width="13.625" style="64" customWidth="1"/>
    <col min="6920" max="6920" width="16.625" style="64" customWidth="1"/>
    <col min="6921" max="6921" width="13.625" style="64" customWidth="1"/>
    <col min="6922" max="6922" width="16.625" style="64" customWidth="1"/>
    <col min="6923" max="6923" width="13.625" style="64" customWidth="1"/>
    <col min="6924" max="6924" width="16.625" style="64" customWidth="1"/>
    <col min="6925" max="6925" width="13.625" style="64" customWidth="1"/>
    <col min="6926" max="6926" width="16.625" style="64" customWidth="1"/>
    <col min="6927" max="6927" width="12.625" style="64" customWidth="1"/>
    <col min="6928" max="6929" width="9" style="64"/>
    <col min="6930" max="6931" width="1.625" style="64" customWidth="1"/>
    <col min="6932" max="6932" width="5.625" style="64" customWidth="1"/>
    <col min="6933" max="6941" width="1.625" style="64" customWidth="1"/>
    <col min="6942" max="7168" width="9" style="64"/>
    <col min="7169" max="7170" width="0" style="64" hidden="1" customWidth="1"/>
    <col min="7171" max="7171" width="28.625" style="64" customWidth="1"/>
    <col min="7172" max="7172" width="20.625" style="64" customWidth="1"/>
    <col min="7173" max="7173" width="4.625" style="64" customWidth="1"/>
    <col min="7174" max="7174" width="10.625" style="64" customWidth="1"/>
    <col min="7175" max="7175" width="13.625" style="64" customWidth="1"/>
    <col min="7176" max="7176" width="16.625" style="64" customWidth="1"/>
    <col min="7177" max="7177" width="13.625" style="64" customWidth="1"/>
    <col min="7178" max="7178" width="16.625" style="64" customWidth="1"/>
    <col min="7179" max="7179" width="13.625" style="64" customWidth="1"/>
    <col min="7180" max="7180" width="16.625" style="64" customWidth="1"/>
    <col min="7181" max="7181" width="13.625" style="64" customWidth="1"/>
    <col min="7182" max="7182" width="16.625" style="64" customWidth="1"/>
    <col min="7183" max="7183" width="12.625" style="64" customWidth="1"/>
    <col min="7184" max="7185" width="9" style="64"/>
    <col min="7186" max="7187" width="1.625" style="64" customWidth="1"/>
    <col min="7188" max="7188" width="5.625" style="64" customWidth="1"/>
    <col min="7189" max="7197" width="1.625" style="64" customWidth="1"/>
    <col min="7198" max="7424" width="9" style="64"/>
    <col min="7425" max="7426" width="0" style="64" hidden="1" customWidth="1"/>
    <col min="7427" max="7427" width="28.625" style="64" customWidth="1"/>
    <col min="7428" max="7428" width="20.625" style="64" customWidth="1"/>
    <col min="7429" max="7429" width="4.625" style="64" customWidth="1"/>
    <col min="7430" max="7430" width="10.625" style="64" customWidth="1"/>
    <col min="7431" max="7431" width="13.625" style="64" customWidth="1"/>
    <col min="7432" max="7432" width="16.625" style="64" customWidth="1"/>
    <col min="7433" max="7433" width="13.625" style="64" customWidth="1"/>
    <col min="7434" max="7434" width="16.625" style="64" customWidth="1"/>
    <col min="7435" max="7435" width="13.625" style="64" customWidth="1"/>
    <col min="7436" max="7436" width="16.625" style="64" customWidth="1"/>
    <col min="7437" max="7437" width="13.625" style="64" customWidth="1"/>
    <col min="7438" max="7438" width="16.625" style="64" customWidth="1"/>
    <col min="7439" max="7439" width="12.625" style="64" customWidth="1"/>
    <col min="7440" max="7441" width="9" style="64"/>
    <col min="7442" max="7443" width="1.625" style="64" customWidth="1"/>
    <col min="7444" max="7444" width="5.625" style="64" customWidth="1"/>
    <col min="7445" max="7453" width="1.625" style="64" customWidth="1"/>
    <col min="7454" max="7680" width="9" style="64"/>
    <col min="7681" max="7682" width="0" style="64" hidden="1" customWidth="1"/>
    <col min="7683" max="7683" width="28.625" style="64" customWidth="1"/>
    <col min="7684" max="7684" width="20.625" style="64" customWidth="1"/>
    <col min="7685" max="7685" width="4.625" style="64" customWidth="1"/>
    <col min="7686" max="7686" width="10.625" style="64" customWidth="1"/>
    <col min="7687" max="7687" width="13.625" style="64" customWidth="1"/>
    <col min="7688" max="7688" width="16.625" style="64" customWidth="1"/>
    <col min="7689" max="7689" width="13.625" style="64" customWidth="1"/>
    <col min="7690" max="7690" width="16.625" style="64" customWidth="1"/>
    <col min="7691" max="7691" width="13.625" style="64" customWidth="1"/>
    <col min="7692" max="7692" width="16.625" style="64" customWidth="1"/>
    <col min="7693" max="7693" width="13.625" style="64" customWidth="1"/>
    <col min="7694" max="7694" width="16.625" style="64" customWidth="1"/>
    <col min="7695" max="7695" width="12.625" style="64" customWidth="1"/>
    <col min="7696" max="7697" width="9" style="64"/>
    <col min="7698" max="7699" width="1.625" style="64" customWidth="1"/>
    <col min="7700" max="7700" width="5.625" style="64" customWidth="1"/>
    <col min="7701" max="7709" width="1.625" style="64" customWidth="1"/>
    <col min="7710" max="7936" width="9" style="64"/>
    <col min="7937" max="7938" width="0" style="64" hidden="1" customWidth="1"/>
    <col min="7939" max="7939" width="28.625" style="64" customWidth="1"/>
    <col min="7940" max="7940" width="20.625" style="64" customWidth="1"/>
    <col min="7941" max="7941" width="4.625" style="64" customWidth="1"/>
    <col min="7942" max="7942" width="10.625" style="64" customWidth="1"/>
    <col min="7943" max="7943" width="13.625" style="64" customWidth="1"/>
    <col min="7944" max="7944" width="16.625" style="64" customWidth="1"/>
    <col min="7945" max="7945" width="13.625" style="64" customWidth="1"/>
    <col min="7946" max="7946" width="16.625" style="64" customWidth="1"/>
    <col min="7947" max="7947" width="13.625" style="64" customWidth="1"/>
    <col min="7948" max="7948" width="16.625" style="64" customWidth="1"/>
    <col min="7949" max="7949" width="13.625" style="64" customWidth="1"/>
    <col min="7950" max="7950" width="16.625" style="64" customWidth="1"/>
    <col min="7951" max="7951" width="12.625" style="64" customWidth="1"/>
    <col min="7952" max="7953" width="9" style="64"/>
    <col min="7954" max="7955" width="1.625" style="64" customWidth="1"/>
    <col min="7956" max="7956" width="5.625" style="64" customWidth="1"/>
    <col min="7957" max="7965" width="1.625" style="64" customWidth="1"/>
    <col min="7966" max="8192" width="9" style="64"/>
    <col min="8193" max="8194" width="0" style="64" hidden="1" customWidth="1"/>
    <col min="8195" max="8195" width="28.625" style="64" customWidth="1"/>
    <col min="8196" max="8196" width="20.625" style="64" customWidth="1"/>
    <col min="8197" max="8197" width="4.625" style="64" customWidth="1"/>
    <col min="8198" max="8198" width="10.625" style="64" customWidth="1"/>
    <col min="8199" max="8199" width="13.625" style="64" customWidth="1"/>
    <col min="8200" max="8200" width="16.625" style="64" customWidth="1"/>
    <col min="8201" max="8201" width="13.625" style="64" customWidth="1"/>
    <col min="8202" max="8202" width="16.625" style="64" customWidth="1"/>
    <col min="8203" max="8203" width="13.625" style="64" customWidth="1"/>
    <col min="8204" max="8204" width="16.625" style="64" customWidth="1"/>
    <col min="8205" max="8205" width="13.625" style="64" customWidth="1"/>
    <col min="8206" max="8206" width="16.625" style="64" customWidth="1"/>
    <col min="8207" max="8207" width="12.625" style="64" customWidth="1"/>
    <col min="8208" max="8209" width="9" style="64"/>
    <col min="8210" max="8211" width="1.625" style="64" customWidth="1"/>
    <col min="8212" max="8212" width="5.625" style="64" customWidth="1"/>
    <col min="8213" max="8221" width="1.625" style="64" customWidth="1"/>
    <col min="8222" max="8448" width="9" style="64"/>
    <col min="8449" max="8450" width="0" style="64" hidden="1" customWidth="1"/>
    <col min="8451" max="8451" width="28.625" style="64" customWidth="1"/>
    <col min="8452" max="8452" width="20.625" style="64" customWidth="1"/>
    <col min="8453" max="8453" width="4.625" style="64" customWidth="1"/>
    <col min="8454" max="8454" width="10.625" style="64" customWidth="1"/>
    <col min="8455" max="8455" width="13.625" style="64" customWidth="1"/>
    <col min="8456" max="8456" width="16.625" style="64" customWidth="1"/>
    <col min="8457" max="8457" width="13.625" style="64" customWidth="1"/>
    <col min="8458" max="8458" width="16.625" style="64" customWidth="1"/>
    <col min="8459" max="8459" width="13.625" style="64" customWidth="1"/>
    <col min="8460" max="8460" width="16.625" style="64" customWidth="1"/>
    <col min="8461" max="8461" width="13.625" style="64" customWidth="1"/>
    <col min="8462" max="8462" width="16.625" style="64" customWidth="1"/>
    <col min="8463" max="8463" width="12.625" style="64" customWidth="1"/>
    <col min="8464" max="8465" width="9" style="64"/>
    <col min="8466" max="8467" width="1.625" style="64" customWidth="1"/>
    <col min="8468" max="8468" width="5.625" style="64" customWidth="1"/>
    <col min="8469" max="8477" width="1.625" style="64" customWidth="1"/>
    <col min="8478" max="8704" width="9" style="64"/>
    <col min="8705" max="8706" width="0" style="64" hidden="1" customWidth="1"/>
    <col min="8707" max="8707" width="28.625" style="64" customWidth="1"/>
    <col min="8708" max="8708" width="20.625" style="64" customWidth="1"/>
    <col min="8709" max="8709" width="4.625" style="64" customWidth="1"/>
    <col min="8710" max="8710" width="10.625" style="64" customWidth="1"/>
    <col min="8711" max="8711" width="13.625" style="64" customWidth="1"/>
    <col min="8712" max="8712" width="16.625" style="64" customWidth="1"/>
    <col min="8713" max="8713" width="13.625" style="64" customWidth="1"/>
    <col min="8714" max="8714" width="16.625" style="64" customWidth="1"/>
    <col min="8715" max="8715" width="13.625" style="64" customWidth="1"/>
    <col min="8716" max="8716" width="16.625" style="64" customWidth="1"/>
    <col min="8717" max="8717" width="13.625" style="64" customWidth="1"/>
    <col min="8718" max="8718" width="16.625" style="64" customWidth="1"/>
    <col min="8719" max="8719" width="12.625" style="64" customWidth="1"/>
    <col min="8720" max="8721" width="9" style="64"/>
    <col min="8722" max="8723" width="1.625" style="64" customWidth="1"/>
    <col min="8724" max="8724" width="5.625" style="64" customWidth="1"/>
    <col min="8725" max="8733" width="1.625" style="64" customWidth="1"/>
    <col min="8734" max="8960" width="9" style="64"/>
    <col min="8961" max="8962" width="0" style="64" hidden="1" customWidth="1"/>
    <col min="8963" max="8963" width="28.625" style="64" customWidth="1"/>
    <col min="8964" max="8964" width="20.625" style="64" customWidth="1"/>
    <col min="8965" max="8965" width="4.625" style="64" customWidth="1"/>
    <col min="8966" max="8966" width="10.625" style="64" customWidth="1"/>
    <col min="8967" max="8967" width="13.625" style="64" customWidth="1"/>
    <col min="8968" max="8968" width="16.625" style="64" customWidth="1"/>
    <col min="8969" max="8969" width="13.625" style="64" customWidth="1"/>
    <col min="8970" max="8970" width="16.625" style="64" customWidth="1"/>
    <col min="8971" max="8971" width="13.625" style="64" customWidth="1"/>
    <col min="8972" max="8972" width="16.625" style="64" customWidth="1"/>
    <col min="8973" max="8973" width="13.625" style="64" customWidth="1"/>
    <col min="8974" max="8974" width="16.625" style="64" customWidth="1"/>
    <col min="8975" max="8975" width="12.625" style="64" customWidth="1"/>
    <col min="8976" max="8977" width="9" style="64"/>
    <col min="8978" max="8979" width="1.625" style="64" customWidth="1"/>
    <col min="8980" max="8980" width="5.625" style="64" customWidth="1"/>
    <col min="8981" max="8989" width="1.625" style="64" customWidth="1"/>
    <col min="8990" max="9216" width="9" style="64"/>
    <col min="9217" max="9218" width="0" style="64" hidden="1" customWidth="1"/>
    <col min="9219" max="9219" width="28.625" style="64" customWidth="1"/>
    <col min="9220" max="9220" width="20.625" style="64" customWidth="1"/>
    <col min="9221" max="9221" width="4.625" style="64" customWidth="1"/>
    <col min="9222" max="9222" width="10.625" style="64" customWidth="1"/>
    <col min="9223" max="9223" width="13.625" style="64" customWidth="1"/>
    <col min="9224" max="9224" width="16.625" style="64" customWidth="1"/>
    <col min="9225" max="9225" width="13.625" style="64" customWidth="1"/>
    <col min="9226" max="9226" width="16.625" style="64" customWidth="1"/>
    <col min="9227" max="9227" width="13.625" style="64" customWidth="1"/>
    <col min="9228" max="9228" width="16.625" style="64" customWidth="1"/>
    <col min="9229" max="9229" width="13.625" style="64" customWidth="1"/>
    <col min="9230" max="9230" width="16.625" style="64" customWidth="1"/>
    <col min="9231" max="9231" width="12.625" style="64" customWidth="1"/>
    <col min="9232" max="9233" width="9" style="64"/>
    <col min="9234" max="9235" width="1.625" style="64" customWidth="1"/>
    <col min="9236" max="9236" width="5.625" style="64" customWidth="1"/>
    <col min="9237" max="9245" width="1.625" style="64" customWidth="1"/>
    <col min="9246" max="9472" width="9" style="64"/>
    <col min="9473" max="9474" width="0" style="64" hidden="1" customWidth="1"/>
    <col min="9475" max="9475" width="28.625" style="64" customWidth="1"/>
    <col min="9476" max="9476" width="20.625" style="64" customWidth="1"/>
    <col min="9477" max="9477" width="4.625" style="64" customWidth="1"/>
    <col min="9478" max="9478" width="10.625" style="64" customWidth="1"/>
    <col min="9479" max="9479" width="13.625" style="64" customWidth="1"/>
    <col min="9480" max="9480" width="16.625" style="64" customWidth="1"/>
    <col min="9481" max="9481" width="13.625" style="64" customWidth="1"/>
    <col min="9482" max="9482" width="16.625" style="64" customWidth="1"/>
    <col min="9483" max="9483" width="13.625" style="64" customWidth="1"/>
    <col min="9484" max="9484" width="16.625" style="64" customWidth="1"/>
    <col min="9485" max="9485" width="13.625" style="64" customWidth="1"/>
    <col min="9486" max="9486" width="16.625" style="64" customWidth="1"/>
    <col min="9487" max="9487" width="12.625" style="64" customWidth="1"/>
    <col min="9488" max="9489" width="9" style="64"/>
    <col min="9490" max="9491" width="1.625" style="64" customWidth="1"/>
    <col min="9492" max="9492" width="5.625" style="64" customWidth="1"/>
    <col min="9493" max="9501" width="1.625" style="64" customWidth="1"/>
    <col min="9502" max="9728" width="9" style="64"/>
    <col min="9729" max="9730" width="0" style="64" hidden="1" customWidth="1"/>
    <col min="9731" max="9731" width="28.625" style="64" customWidth="1"/>
    <col min="9732" max="9732" width="20.625" style="64" customWidth="1"/>
    <col min="9733" max="9733" width="4.625" style="64" customWidth="1"/>
    <col min="9734" max="9734" width="10.625" style="64" customWidth="1"/>
    <col min="9735" max="9735" width="13.625" style="64" customWidth="1"/>
    <col min="9736" max="9736" width="16.625" style="64" customWidth="1"/>
    <col min="9737" max="9737" width="13.625" style="64" customWidth="1"/>
    <col min="9738" max="9738" width="16.625" style="64" customWidth="1"/>
    <col min="9739" max="9739" width="13.625" style="64" customWidth="1"/>
    <col min="9740" max="9740" width="16.625" style="64" customWidth="1"/>
    <col min="9741" max="9741" width="13.625" style="64" customWidth="1"/>
    <col min="9742" max="9742" width="16.625" style="64" customWidth="1"/>
    <col min="9743" max="9743" width="12.625" style="64" customWidth="1"/>
    <col min="9744" max="9745" width="9" style="64"/>
    <col min="9746" max="9747" width="1.625" style="64" customWidth="1"/>
    <col min="9748" max="9748" width="5.625" style="64" customWidth="1"/>
    <col min="9749" max="9757" width="1.625" style="64" customWidth="1"/>
    <col min="9758" max="9984" width="9" style="64"/>
    <col min="9985" max="9986" width="0" style="64" hidden="1" customWidth="1"/>
    <col min="9987" max="9987" width="28.625" style="64" customWidth="1"/>
    <col min="9988" max="9988" width="20.625" style="64" customWidth="1"/>
    <col min="9989" max="9989" width="4.625" style="64" customWidth="1"/>
    <col min="9990" max="9990" width="10.625" style="64" customWidth="1"/>
    <col min="9991" max="9991" width="13.625" style="64" customWidth="1"/>
    <col min="9992" max="9992" width="16.625" style="64" customWidth="1"/>
    <col min="9993" max="9993" width="13.625" style="64" customWidth="1"/>
    <col min="9994" max="9994" width="16.625" style="64" customWidth="1"/>
    <col min="9995" max="9995" width="13.625" style="64" customWidth="1"/>
    <col min="9996" max="9996" width="16.625" style="64" customWidth="1"/>
    <col min="9997" max="9997" width="13.625" style="64" customWidth="1"/>
    <col min="9998" max="9998" width="16.625" style="64" customWidth="1"/>
    <col min="9999" max="9999" width="12.625" style="64" customWidth="1"/>
    <col min="10000" max="10001" width="9" style="64"/>
    <col min="10002" max="10003" width="1.625" style="64" customWidth="1"/>
    <col min="10004" max="10004" width="5.625" style="64" customWidth="1"/>
    <col min="10005" max="10013" width="1.625" style="64" customWidth="1"/>
    <col min="10014" max="10240" width="9" style="64"/>
    <col min="10241" max="10242" width="0" style="64" hidden="1" customWidth="1"/>
    <col min="10243" max="10243" width="28.625" style="64" customWidth="1"/>
    <col min="10244" max="10244" width="20.625" style="64" customWidth="1"/>
    <col min="10245" max="10245" width="4.625" style="64" customWidth="1"/>
    <col min="10246" max="10246" width="10.625" style="64" customWidth="1"/>
    <col min="10247" max="10247" width="13.625" style="64" customWidth="1"/>
    <col min="10248" max="10248" width="16.625" style="64" customWidth="1"/>
    <col min="10249" max="10249" width="13.625" style="64" customWidth="1"/>
    <col min="10250" max="10250" width="16.625" style="64" customWidth="1"/>
    <col min="10251" max="10251" width="13.625" style="64" customWidth="1"/>
    <col min="10252" max="10252" width="16.625" style="64" customWidth="1"/>
    <col min="10253" max="10253" width="13.625" style="64" customWidth="1"/>
    <col min="10254" max="10254" width="16.625" style="64" customWidth="1"/>
    <col min="10255" max="10255" width="12.625" style="64" customWidth="1"/>
    <col min="10256" max="10257" width="9" style="64"/>
    <col min="10258" max="10259" width="1.625" style="64" customWidth="1"/>
    <col min="10260" max="10260" width="5.625" style="64" customWidth="1"/>
    <col min="10261" max="10269" width="1.625" style="64" customWidth="1"/>
    <col min="10270" max="10496" width="9" style="64"/>
    <col min="10497" max="10498" width="0" style="64" hidden="1" customWidth="1"/>
    <col min="10499" max="10499" width="28.625" style="64" customWidth="1"/>
    <col min="10500" max="10500" width="20.625" style="64" customWidth="1"/>
    <col min="10501" max="10501" width="4.625" style="64" customWidth="1"/>
    <col min="10502" max="10502" width="10.625" style="64" customWidth="1"/>
    <col min="10503" max="10503" width="13.625" style="64" customWidth="1"/>
    <col min="10504" max="10504" width="16.625" style="64" customWidth="1"/>
    <col min="10505" max="10505" width="13.625" style="64" customWidth="1"/>
    <col min="10506" max="10506" width="16.625" style="64" customWidth="1"/>
    <col min="10507" max="10507" width="13.625" style="64" customWidth="1"/>
    <col min="10508" max="10508" width="16.625" style="64" customWidth="1"/>
    <col min="10509" max="10509" width="13.625" style="64" customWidth="1"/>
    <col min="10510" max="10510" width="16.625" style="64" customWidth="1"/>
    <col min="10511" max="10511" width="12.625" style="64" customWidth="1"/>
    <col min="10512" max="10513" width="9" style="64"/>
    <col min="10514" max="10515" width="1.625" style="64" customWidth="1"/>
    <col min="10516" max="10516" width="5.625" style="64" customWidth="1"/>
    <col min="10517" max="10525" width="1.625" style="64" customWidth="1"/>
    <col min="10526" max="10752" width="9" style="64"/>
    <col min="10753" max="10754" width="0" style="64" hidden="1" customWidth="1"/>
    <col min="10755" max="10755" width="28.625" style="64" customWidth="1"/>
    <col min="10756" max="10756" width="20.625" style="64" customWidth="1"/>
    <col min="10757" max="10757" width="4.625" style="64" customWidth="1"/>
    <col min="10758" max="10758" width="10.625" style="64" customWidth="1"/>
    <col min="10759" max="10759" width="13.625" style="64" customWidth="1"/>
    <col min="10760" max="10760" width="16.625" style="64" customWidth="1"/>
    <col min="10761" max="10761" width="13.625" style="64" customWidth="1"/>
    <col min="10762" max="10762" width="16.625" style="64" customWidth="1"/>
    <col min="10763" max="10763" width="13.625" style="64" customWidth="1"/>
    <col min="10764" max="10764" width="16.625" style="64" customWidth="1"/>
    <col min="10765" max="10765" width="13.625" style="64" customWidth="1"/>
    <col min="10766" max="10766" width="16.625" style="64" customWidth="1"/>
    <col min="10767" max="10767" width="12.625" style="64" customWidth="1"/>
    <col min="10768" max="10769" width="9" style="64"/>
    <col min="10770" max="10771" width="1.625" style="64" customWidth="1"/>
    <col min="10772" max="10772" width="5.625" style="64" customWidth="1"/>
    <col min="10773" max="10781" width="1.625" style="64" customWidth="1"/>
    <col min="10782" max="11008" width="9" style="64"/>
    <col min="11009" max="11010" width="0" style="64" hidden="1" customWidth="1"/>
    <col min="11011" max="11011" width="28.625" style="64" customWidth="1"/>
    <col min="11012" max="11012" width="20.625" style="64" customWidth="1"/>
    <col min="11013" max="11013" width="4.625" style="64" customWidth="1"/>
    <col min="11014" max="11014" width="10.625" style="64" customWidth="1"/>
    <col min="11015" max="11015" width="13.625" style="64" customWidth="1"/>
    <col min="11016" max="11016" width="16.625" style="64" customWidth="1"/>
    <col min="11017" max="11017" width="13.625" style="64" customWidth="1"/>
    <col min="11018" max="11018" width="16.625" style="64" customWidth="1"/>
    <col min="11019" max="11019" width="13.625" style="64" customWidth="1"/>
    <col min="11020" max="11020" width="16.625" style="64" customWidth="1"/>
    <col min="11021" max="11021" width="13.625" style="64" customWidth="1"/>
    <col min="11022" max="11022" width="16.625" style="64" customWidth="1"/>
    <col min="11023" max="11023" width="12.625" style="64" customWidth="1"/>
    <col min="11024" max="11025" width="9" style="64"/>
    <col min="11026" max="11027" width="1.625" style="64" customWidth="1"/>
    <col min="11028" max="11028" width="5.625" style="64" customWidth="1"/>
    <col min="11029" max="11037" width="1.625" style="64" customWidth="1"/>
    <col min="11038" max="11264" width="9" style="64"/>
    <col min="11265" max="11266" width="0" style="64" hidden="1" customWidth="1"/>
    <col min="11267" max="11267" width="28.625" style="64" customWidth="1"/>
    <col min="11268" max="11268" width="20.625" style="64" customWidth="1"/>
    <col min="11269" max="11269" width="4.625" style="64" customWidth="1"/>
    <col min="11270" max="11270" width="10.625" style="64" customWidth="1"/>
    <col min="11271" max="11271" width="13.625" style="64" customWidth="1"/>
    <col min="11272" max="11272" width="16.625" style="64" customWidth="1"/>
    <col min="11273" max="11273" width="13.625" style="64" customWidth="1"/>
    <col min="11274" max="11274" width="16.625" style="64" customWidth="1"/>
    <col min="11275" max="11275" width="13.625" style="64" customWidth="1"/>
    <col min="11276" max="11276" width="16.625" style="64" customWidth="1"/>
    <col min="11277" max="11277" width="13.625" style="64" customWidth="1"/>
    <col min="11278" max="11278" width="16.625" style="64" customWidth="1"/>
    <col min="11279" max="11279" width="12.625" style="64" customWidth="1"/>
    <col min="11280" max="11281" width="9" style="64"/>
    <col min="11282" max="11283" width="1.625" style="64" customWidth="1"/>
    <col min="11284" max="11284" width="5.625" style="64" customWidth="1"/>
    <col min="11285" max="11293" width="1.625" style="64" customWidth="1"/>
    <col min="11294" max="11520" width="9" style="64"/>
    <col min="11521" max="11522" width="0" style="64" hidden="1" customWidth="1"/>
    <col min="11523" max="11523" width="28.625" style="64" customWidth="1"/>
    <col min="11524" max="11524" width="20.625" style="64" customWidth="1"/>
    <col min="11525" max="11525" width="4.625" style="64" customWidth="1"/>
    <col min="11526" max="11526" width="10.625" style="64" customWidth="1"/>
    <col min="11527" max="11527" width="13.625" style="64" customWidth="1"/>
    <col min="11528" max="11528" width="16.625" style="64" customWidth="1"/>
    <col min="11529" max="11529" width="13.625" style="64" customWidth="1"/>
    <col min="11530" max="11530" width="16.625" style="64" customWidth="1"/>
    <col min="11531" max="11531" width="13.625" style="64" customWidth="1"/>
    <col min="11532" max="11532" width="16.625" style="64" customWidth="1"/>
    <col min="11533" max="11533" width="13.625" style="64" customWidth="1"/>
    <col min="11534" max="11534" width="16.625" style="64" customWidth="1"/>
    <col min="11535" max="11535" width="12.625" style="64" customWidth="1"/>
    <col min="11536" max="11537" width="9" style="64"/>
    <col min="11538" max="11539" width="1.625" style="64" customWidth="1"/>
    <col min="11540" max="11540" width="5.625" style="64" customWidth="1"/>
    <col min="11541" max="11549" width="1.625" style="64" customWidth="1"/>
    <col min="11550" max="11776" width="9" style="64"/>
    <col min="11777" max="11778" width="0" style="64" hidden="1" customWidth="1"/>
    <col min="11779" max="11779" width="28.625" style="64" customWidth="1"/>
    <col min="11780" max="11780" width="20.625" style="64" customWidth="1"/>
    <col min="11781" max="11781" width="4.625" style="64" customWidth="1"/>
    <col min="11782" max="11782" width="10.625" style="64" customWidth="1"/>
    <col min="11783" max="11783" width="13.625" style="64" customWidth="1"/>
    <col min="11784" max="11784" width="16.625" style="64" customWidth="1"/>
    <col min="11785" max="11785" width="13.625" style="64" customWidth="1"/>
    <col min="11786" max="11786" width="16.625" style="64" customWidth="1"/>
    <col min="11787" max="11787" width="13.625" style="64" customWidth="1"/>
    <col min="11788" max="11788" width="16.625" style="64" customWidth="1"/>
    <col min="11789" max="11789" width="13.625" style="64" customWidth="1"/>
    <col min="11790" max="11790" width="16.625" style="64" customWidth="1"/>
    <col min="11791" max="11791" width="12.625" style="64" customWidth="1"/>
    <col min="11792" max="11793" width="9" style="64"/>
    <col min="11794" max="11795" width="1.625" style="64" customWidth="1"/>
    <col min="11796" max="11796" width="5.625" style="64" customWidth="1"/>
    <col min="11797" max="11805" width="1.625" style="64" customWidth="1"/>
    <col min="11806" max="12032" width="9" style="64"/>
    <col min="12033" max="12034" width="0" style="64" hidden="1" customWidth="1"/>
    <col min="12035" max="12035" width="28.625" style="64" customWidth="1"/>
    <col min="12036" max="12036" width="20.625" style="64" customWidth="1"/>
    <col min="12037" max="12037" width="4.625" style="64" customWidth="1"/>
    <col min="12038" max="12038" width="10.625" style="64" customWidth="1"/>
    <col min="12039" max="12039" width="13.625" style="64" customWidth="1"/>
    <col min="12040" max="12040" width="16.625" style="64" customWidth="1"/>
    <col min="12041" max="12041" width="13.625" style="64" customWidth="1"/>
    <col min="12042" max="12042" width="16.625" style="64" customWidth="1"/>
    <col min="12043" max="12043" width="13.625" style="64" customWidth="1"/>
    <col min="12044" max="12044" width="16.625" style="64" customWidth="1"/>
    <col min="12045" max="12045" width="13.625" style="64" customWidth="1"/>
    <col min="12046" max="12046" width="16.625" style="64" customWidth="1"/>
    <col min="12047" max="12047" width="12.625" style="64" customWidth="1"/>
    <col min="12048" max="12049" width="9" style="64"/>
    <col min="12050" max="12051" width="1.625" style="64" customWidth="1"/>
    <col min="12052" max="12052" width="5.625" style="64" customWidth="1"/>
    <col min="12053" max="12061" width="1.625" style="64" customWidth="1"/>
    <col min="12062" max="12288" width="9" style="64"/>
    <col min="12289" max="12290" width="0" style="64" hidden="1" customWidth="1"/>
    <col min="12291" max="12291" width="28.625" style="64" customWidth="1"/>
    <col min="12292" max="12292" width="20.625" style="64" customWidth="1"/>
    <col min="12293" max="12293" width="4.625" style="64" customWidth="1"/>
    <col min="12294" max="12294" width="10.625" style="64" customWidth="1"/>
    <col min="12295" max="12295" width="13.625" style="64" customWidth="1"/>
    <col min="12296" max="12296" width="16.625" style="64" customWidth="1"/>
    <col min="12297" max="12297" width="13.625" style="64" customWidth="1"/>
    <col min="12298" max="12298" width="16.625" style="64" customWidth="1"/>
    <col min="12299" max="12299" width="13.625" style="64" customWidth="1"/>
    <col min="12300" max="12300" width="16.625" style="64" customWidth="1"/>
    <col min="12301" max="12301" width="13.625" style="64" customWidth="1"/>
    <col min="12302" max="12302" width="16.625" style="64" customWidth="1"/>
    <col min="12303" max="12303" width="12.625" style="64" customWidth="1"/>
    <col min="12304" max="12305" width="9" style="64"/>
    <col min="12306" max="12307" width="1.625" style="64" customWidth="1"/>
    <col min="12308" max="12308" width="5.625" style="64" customWidth="1"/>
    <col min="12309" max="12317" width="1.625" style="64" customWidth="1"/>
    <col min="12318" max="12544" width="9" style="64"/>
    <col min="12545" max="12546" width="0" style="64" hidden="1" customWidth="1"/>
    <col min="12547" max="12547" width="28.625" style="64" customWidth="1"/>
    <col min="12548" max="12548" width="20.625" style="64" customWidth="1"/>
    <col min="12549" max="12549" width="4.625" style="64" customWidth="1"/>
    <col min="12550" max="12550" width="10.625" style="64" customWidth="1"/>
    <col min="12551" max="12551" width="13.625" style="64" customWidth="1"/>
    <col min="12552" max="12552" width="16.625" style="64" customWidth="1"/>
    <col min="12553" max="12553" width="13.625" style="64" customWidth="1"/>
    <col min="12554" max="12554" width="16.625" style="64" customWidth="1"/>
    <col min="12555" max="12555" width="13.625" style="64" customWidth="1"/>
    <col min="12556" max="12556" width="16.625" style="64" customWidth="1"/>
    <col min="12557" max="12557" width="13.625" style="64" customWidth="1"/>
    <col min="12558" max="12558" width="16.625" style="64" customWidth="1"/>
    <col min="12559" max="12559" width="12.625" style="64" customWidth="1"/>
    <col min="12560" max="12561" width="9" style="64"/>
    <col min="12562" max="12563" width="1.625" style="64" customWidth="1"/>
    <col min="12564" max="12564" width="5.625" style="64" customWidth="1"/>
    <col min="12565" max="12573" width="1.625" style="64" customWidth="1"/>
    <col min="12574" max="12800" width="9" style="64"/>
    <col min="12801" max="12802" width="0" style="64" hidden="1" customWidth="1"/>
    <col min="12803" max="12803" width="28.625" style="64" customWidth="1"/>
    <col min="12804" max="12804" width="20.625" style="64" customWidth="1"/>
    <col min="12805" max="12805" width="4.625" style="64" customWidth="1"/>
    <col min="12806" max="12806" width="10.625" style="64" customWidth="1"/>
    <col min="12807" max="12807" width="13.625" style="64" customWidth="1"/>
    <col min="12808" max="12808" width="16.625" style="64" customWidth="1"/>
    <col min="12809" max="12809" width="13.625" style="64" customWidth="1"/>
    <col min="12810" max="12810" width="16.625" style="64" customWidth="1"/>
    <col min="12811" max="12811" width="13.625" style="64" customWidth="1"/>
    <col min="12812" max="12812" width="16.625" style="64" customWidth="1"/>
    <col min="12813" max="12813" width="13.625" style="64" customWidth="1"/>
    <col min="12814" max="12814" width="16.625" style="64" customWidth="1"/>
    <col min="12815" max="12815" width="12.625" style="64" customWidth="1"/>
    <col min="12816" max="12817" width="9" style="64"/>
    <col min="12818" max="12819" width="1.625" style="64" customWidth="1"/>
    <col min="12820" max="12820" width="5.625" style="64" customWidth="1"/>
    <col min="12821" max="12829" width="1.625" style="64" customWidth="1"/>
    <col min="12830" max="13056" width="9" style="64"/>
    <col min="13057" max="13058" width="0" style="64" hidden="1" customWidth="1"/>
    <col min="13059" max="13059" width="28.625" style="64" customWidth="1"/>
    <col min="13060" max="13060" width="20.625" style="64" customWidth="1"/>
    <col min="13061" max="13061" width="4.625" style="64" customWidth="1"/>
    <col min="13062" max="13062" width="10.625" style="64" customWidth="1"/>
    <col min="13063" max="13063" width="13.625" style="64" customWidth="1"/>
    <col min="13064" max="13064" width="16.625" style="64" customWidth="1"/>
    <col min="13065" max="13065" width="13.625" style="64" customWidth="1"/>
    <col min="13066" max="13066" width="16.625" style="64" customWidth="1"/>
    <col min="13067" max="13067" width="13.625" style="64" customWidth="1"/>
    <col min="13068" max="13068" width="16.625" style="64" customWidth="1"/>
    <col min="13069" max="13069" width="13.625" style="64" customWidth="1"/>
    <col min="13070" max="13070" width="16.625" style="64" customWidth="1"/>
    <col min="13071" max="13071" width="12.625" style="64" customWidth="1"/>
    <col min="13072" max="13073" width="9" style="64"/>
    <col min="13074" max="13075" width="1.625" style="64" customWidth="1"/>
    <col min="13076" max="13076" width="5.625" style="64" customWidth="1"/>
    <col min="13077" max="13085" width="1.625" style="64" customWidth="1"/>
    <col min="13086" max="13312" width="9" style="64"/>
    <col min="13313" max="13314" width="0" style="64" hidden="1" customWidth="1"/>
    <col min="13315" max="13315" width="28.625" style="64" customWidth="1"/>
    <col min="13316" max="13316" width="20.625" style="64" customWidth="1"/>
    <col min="13317" max="13317" width="4.625" style="64" customWidth="1"/>
    <col min="13318" max="13318" width="10.625" style="64" customWidth="1"/>
    <col min="13319" max="13319" width="13.625" style="64" customWidth="1"/>
    <col min="13320" max="13320" width="16.625" style="64" customWidth="1"/>
    <col min="13321" max="13321" width="13.625" style="64" customWidth="1"/>
    <col min="13322" max="13322" width="16.625" style="64" customWidth="1"/>
    <col min="13323" max="13323" width="13.625" style="64" customWidth="1"/>
    <col min="13324" max="13324" width="16.625" style="64" customWidth="1"/>
    <col min="13325" max="13325" width="13.625" style="64" customWidth="1"/>
    <col min="13326" max="13326" width="16.625" style="64" customWidth="1"/>
    <col min="13327" max="13327" width="12.625" style="64" customWidth="1"/>
    <col min="13328" max="13329" width="9" style="64"/>
    <col min="13330" max="13331" width="1.625" style="64" customWidth="1"/>
    <col min="13332" max="13332" width="5.625" style="64" customWidth="1"/>
    <col min="13333" max="13341" width="1.625" style="64" customWidth="1"/>
    <col min="13342" max="13568" width="9" style="64"/>
    <col min="13569" max="13570" width="0" style="64" hidden="1" customWidth="1"/>
    <col min="13571" max="13571" width="28.625" style="64" customWidth="1"/>
    <col min="13572" max="13572" width="20.625" style="64" customWidth="1"/>
    <col min="13573" max="13573" width="4.625" style="64" customWidth="1"/>
    <col min="13574" max="13574" width="10.625" style="64" customWidth="1"/>
    <col min="13575" max="13575" width="13.625" style="64" customWidth="1"/>
    <col min="13576" max="13576" width="16.625" style="64" customWidth="1"/>
    <col min="13577" max="13577" width="13.625" style="64" customWidth="1"/>
    <col min="13578" max="13578" width="16.625" style="64" customWidth="1"/>
    <col min="13579" max="13579" width="13.625" style="64" customWidth="1"/>
    <col min="13580" max="13580" width="16.625" style="64" customWidth="1"/>
    <col min="13581" max="13581" width="13.625" style="64" customWidth="1"/>
    <col min="13582" max="13582" width="16.625" style="64" customWidth="1"/>
    <col min="13583" max="13583" width="12.625" style="64" customWidth="1"/>
    <col min="13584" max="13585" width="9" style="64"/>
    <col min="13586" max="13587" width="1.625" style="64" customWidth="1"/>
    <col min="13588" max="13588" width="5.625" style="64" customWidth="1"/>
    <col min="13589" max="13597" width="1.625" style="64" customWidth="1"/>
    <col min="13598" max="13824" width="9" style="64"/>
    <col min="13825" max="13826" width="0" style="64" hidden="1" customWidth="1"/>
    <col min="13827" max="13827" width="28.625" style="64" customWidth="1"/>
    <col min="13828" max="13828" width="20.625" style="64" customWidth="1"/>
    <col min="13829" max="13829" width="4.625" style="64" customWidth="1"/>
    <col min="13830" max="13830" width="10.625" style="64" customWidth="1"/>
    <col min="13831" max="13831" width="13.625" style="64" customWidth="1"/>
    <col min="13832" max="13832" width="16.625" style="64" customWidth="1"/>
    <col min="13833" max="13833" width="13.625" style="64" customWidth="1"/>
    <col min="13834" max="13834" width="16.625" style="64" customWidth="1"/>
    <col min="13835" max="13835" width="13.625" style="64" customWidth="1"/>
    <col min="13836" max="13836" width="16.625" style="64" customWidth="1"/>
    <col min="13837" max="13837" width="13.625" style="64" customWidth="1"/>
    <col min="13838" max="13838" width="16.625" style="64" customWidth="1"/>
    <col min="13839" max="13839" width="12.625" style="64" customWidth="1"/>
    <col min="13840" max="13841" width="9" style="64"/>
    <col min="13842" max="13843" width="1.625" style="64" customWidth="1"/>
    <col min="13844" max="13844" width="5.625" style="64" customWidth="1"/>
    <col min="13845" max="13853" width="1.625" style="64" customWidth="1"/>
    <col min="13854" max="14080" width="9" style="64"/>
    <col min="14081" max="14082" width="0" style="64" hidden="1" customWidth="1"/>
    <col min="14083" max="14083" width="28.625" style="64" customWidth="1"/>
    <col min="14084" max="14084" width="20.625" style="64" customWidth="1"/>
    <col min="14085" max="14085" width="4.625" style="64" customWidth="1"/>
    <col min="14086" max="14086" width="10.625" style="64" customWidth="1"/>
    <col min="14087" max="14087" width="13.625" style="64" customWidth="1"/>
    <col min="14088" max="14088" width="16.625" style="64" customWidth="1"/>
    <col min="14089" max="14089" width="13.625" style="64" customWidth="1"/>
    <col min="14090" max="14090" width="16.625" style="64" customWidth="1"/>
    <col min="14091" max="14091" width="13.625" style="64" customWidth="1"/>
    <col min="14092" max="14092" width="16.625" style="64" customWidth="1"/>
    <col min="14093" max="14093" width="13.625" style="64" customWidth="1"/>
    <col min="14094" max="14094" width="16.625" style="64" customWidth="1"/>
    <col min="14095" max="14095" width="12.625" style="64" customWidth="1"/>
    <col min="14096" max="14097" width="9" style="64"/>
    <col min="14098" max="14099" width="1.625" style="64" customWidth="1"/>
    <col min="14100" max="14100" width="5.625" style="64" customWidth="1"/>
    <col min="14101" max="14109" width="1.625" style="64" customWidth="1"/>
    <col min="14110" max="14336" width="9" style="64"/>
    <col min="14337" max="14338" width="0" style="64" hidden="1" customWidth="1"/>
    <col min="14339" max="14339" width="28.625" style="64" customWidth="1"/>
    <col min="14340" max="14340" width="20.625" style="64" customWidth="1"/>
    <col min="14341" max="14341" width="4.625" style="64" customWidth="1"/>
    <col min="14342" max="14342" width="10.625" style="64" customWidth="1"/>
    <col min="14343" max="14343" width="13.625" style="64" customWidth="1"/>
    <col min="14344" max="14344" width="16.625" style="64" customWidth="1"/>
    <col min="14345" max="14345" width="13.625" style="64" customWidth="1"/>
    <col min="14346" max="14346" width="16.625" style="64" customWidth="1"/>
    <col min="14347" max="14347" width="13.625" style="64" customWidth="1"/>
    <col min="14348" max="14348" width="16.625" style="64" customWidth="1"/>
    <col min="14349" max="14349" width="13.625" style="64" customWidth="1"/>
    <col min="14350" max="14350" width="16.625" style="64" customWidth="1"/>
    <col min="14351" max="14351" width="12.625" style="64" customWidth="1"/>
    <col min="14352" max="14353" width="9" style="64"/>
    <col min="14354" max="14355" width="1.625" style="64" customWidth="1"/>
    <col min="14356" max="14356" width="5.625" style="64" customWidth="1"/>
    <col min="14357" max="14365" width="1.625" style="64" customWidth="1"/>
    <col min="14366" max="14592" width="9" style="64"/>
    <col min="14593" max="14594" width="0" style="64" hidden="1" customWidth="1"/>
    <col min="14595" max="14595" width="28.625" style="64" customWidth="1"/>
    <col min="14596" max="14596" width="20.625" style="64" customWidth="1"/>
    <col min="14597" max="14597" width="4.625" style="64" customWidth="1"/>
    <col min="14598" max="14598" width="10.625" style="64" customWidth="1"/>
    <col min="14599" max="14599" width="13.625" style="64" customWidth="1"/>
    <col min="14600" max="14600" width="16.625" style="64" customWidth="1"/>
    <col min="14601" max="14601" width="13.625" style="64" customWidth="1"/>
    <col min="14602" max="14602" width="16.625" style="64" customWidth="1"/>
    <col min="14603" max="14603" width="13.625" style="64" customWidth="1"/>
    <col min="14604" max="14604" width="16.625" style="64" customWidth="1"/>
    <col min="14605" max="14605" width="13.625" style="64" customWidth="1"/>
    <col min="14606" max="14606" width="16.625" style="64" customWidth="1"/>
    <col min="14607" max="14607" width="12.625" style="64" customWidth="1"/>
    <col min="14608" max="14609" width="9" style="64"/>
    <col min="14610" max="14611" width="1.625" style="64" customWidth="1"/>
    <col min="14612" max="14612" width="5.625" style="64" customWidth="1"/>
    <col min="14613" max="14621" width="1.625" style="64" customWidth="1"/>
    <col min="14622" max="14848" width="9" style="64"/>
    <col min="14849" max="14850" width="0" style="64" hidden="1" customWidth="1"/>
    <col min="14851" max="14851" width="28.625" style="64" customWidth="1"/>
    <col min="14852" max="14852" width="20.625" style="64" customWidth="1"/>
    <col min="14853" max="14853" width="4.625" style="64" customWidth="1"/>
    <col min="14854" max="14854" width="10.625" style="64" customWidth="1"/>
    <col min="14855" max="14855" width="13.625" style="64" customWidth="1"/>
    <col min="14856" max="14856" width="16.625" style="64" customWidth="1"/>
    <col min="14857" max="14857" width="13.625" style="64" customWidth="1"/>
    <col min="14858" max="14858" width="16.625" style="64" customWidth="1"/>
    <col min="14859" max="14859" width="13.625" style="64" customWidth="1"/>
    <col min="14860" max="14860" width="16.625" style="64" customWidth="1"/>
    <col min="14861" max="14861" width="13.625" style="64" customWidth="1"/>
    <col min="14862" max="14862" width="16.625" style="64" customWidth="1"/>
    <col min="14863" max="14863" width="12.625" style="64" customWidth="1"/>
    <col min="14864" max="14865" width="9" style="64"/>
    <col min="14866" max="14867" width="1.625" style="64" customWidth="1"/>
    <col min="14868" max="14868" width="5.625" style="64" customWidth="1"/>
    <col min="14869" max="14877" width="1.625" style="64" customWidth="1"/>
    <col min="14878" max="15104" width="9" style="64"/>
    <col min="15105" max="15106" width="0" style="64" hidden="1" customWidth="1"/>
    <col min="15107" max="15107" width="28.625" style="64" customWidth="1"/>
    <col min="15108" max="15108" width="20.625" style="64" customWidth="1"/>
    <col min="15109" max="15109" width="4.625" style="64" customWidth="1"/>
    <col min="15110" max="15110" width="10.625" style="64" customWidth="1"/>
    <col min="15111" max="15111" width="13.625" style="64" customWidth="1"/>
    <col min="15112" max="15112" width="16.625" style="64" customWidth="1"/>
    <col min="15113" max="15113" width="13.625" style="64" customWidth="1"/>
    <col min="15114" max="15114" width="16.625" style="64" customWidth="1"/>
    <col min="15115" max="15115" width="13.625" style="64" customWidth="1"/>
    <col min="15116" max="15116" width="16.625" style="64" customWidth="1"/>
    <col min="15117" max="15117" width="13.625" style="64" customWidth="1"/>
    <col min="15118" max="15118" width="16.625" style="64" customWidth="1"/>
    <col min="15119" max="15119" width="12.625" style="64" customWidth="1"/>
    <col min="15120" max="15121" width="9" style="64"/>
    <col min="15122" max="15123" width="1.625" style="64" customWidth="1"/>
    <col min="15124" max="15124" width="5.625" style="64" customWidth="1"/>
    <col min="15125" max="15133" width="1.625" style="64" customWidth="1"/>
    <col min="15134" max="15360" width="9" style="64"/>
    <col min="15361" max="15362" width="0" style="64" hidden="1" customWidth="1"/>
    <col min="15363" max="15363" width="28.625" style="64" customWidth="1"/>
    <col min="15364" max="15364" width="20.625" style="64" customWidth="1"/>
    <col min="15365" max="15365" width="4.625" style="64" customWidth="1"/>
    <col min="15366" max="15366" width="10.625" style="64" customWidth="1"/>
    <col min="15367" max="15367" width="13.625" style="64" customWidth="1"/>
    <col min="15368" max="15368" width="16.625" style="64" customWidth="1"/>
    <col min="15369" max="15369" width="13.625" style="64" customWidth="1"/>
    <col min="15370" max="15370" width="16.625" style="64" customWidth="1"/>
    <col min="15371" max="15371" width="13.625" style="64" customWidth="1"/>
    <col min="15372" max="15372" width="16.625" style="64" customWidth="1"/>
    <col min="15373" max="15373" width="13.625" style="64" customWidth="1"/>
    <col min="15374" max="15374" width="16.625" style="64" customWidth="1"/>
    <col min="15375" max="15375" width="12.625" style="64" customWidth="1"/>
    <col min="15376" max="15377" width="9" style="64"/>
    <col min="15378" max="15379" width="1.625" style="64" customWidth="1"/>
    <col min="15380" max="15380" width="5.625" style="64" customWidth="1"/>
    <col min="15381" max="15389" width="1.625" style="64" customWidth="1"/>
    <col min="15390" max="15616" width="9" style="64"/>
    <col min="15617" max="15618" width="0" style="64" hidden="1" customWidth="1"/>
    <col min="15619" max="15619" width="28.625" style="64" customWidth="1"/>
    <col min="15620" max="15620" width="20.625" style="64" customWidth="1"/>
    <col min="15621" max="15621" width="4.625" style="64" customWidth="1"/>
    <col min="15622" max="15622" width="10.625" style="64" customWidth="1"/>
    <col min="15623" max="15623" width="13.625" style="64" customWidth="1"/>
    <col min="15624" max="15624" width="16.625" style="64" customWidth="1"/>
    <col min="15625" max="15625" width="13.625" style="64" customWidth="1"/>
    <col min="15626" max="15626" width="16.625" style="64" customWidth="1"/>
    <col min="15627" max="15627" width="13.625" style="64" customWidth="1"/>
    <col min="15628" max="15628" width="16.625" style="64" customWidth="1"/>
    <col min="15629" max="15629" width="13.625" style="64" customWidth="1"/>
    <col min="15630" max="15630" width="16.625" style="64" customWidth="1"/>
    <col min="15631" max="15631" width="12.625" style="64" customWidth="1"/>
    <col min="15632" max="15633" width="9" style="64"/>
    <col min="15634" max="15635" width="1.625" style="64" customWidth="1"/>
    <col min="15636" max="15636" width="5.625" style="64" customWidth="1"/>
    <col min="15637" max="15645" width="1.625" style="64" customWidth="1"/>
    <col min="15646" max="15872" width="9" style="64"/>
    <col min="15873" max="15874" width="0" style="64" hidden="1" customWidth="1"/>
    <col min="15875" max="15875" width="28.625" style="64" customWidth="1"/>
    <col min="15876" max="15876" width="20.625" style="64" customWidth="1"/>
    <col min="15877" max="15877" width="4.625" style="64" customWidth="1"/>
    <col min="15878" max="15878" width="10.625" style="64" customWidth="1"/>
    <col min="15879" max="15879" width="13.625" style="64" customWidth="1"/>
    <col min="15880" max="15880" width="16.625" style="64" customWidth="1"/>
    <col min="15881" max="15881" width="13.625" style="64" customWidth="1"/>
    <col min="15882" max="15882" width="16.625" style="64" customWidth="1"/>
    <col min="15883" max="15883" width="13.625" style="64" customWidth="1"/>
    <col min="15884" max="15884" width="16.625" style="64" customWidth="1"/>
    <col min="15885" max="15885" width="13.625" style="64" customWidth="1"/>
    <col min="15886" max="15886" width="16.625" style="64" customWidth="1"/>
    <col min="15887" max="15887" width="12.625" style="64" customWidth="1"/>
    <col min="15888" max="15889" width="9" style="64"/>
    <col min="15890" max="15891" width="1.625" style="64" customWidth="1"/>
    <col min="15892" max="15892" width="5.625" style="64" customWidth="1"/>
    <col min="15893" max="15901" width="1.625" style="64" customWidth="1"/>
    <col min="15902" max="16128" width="9" style="64"/>
    <col min="16129" max="16130" width="0" style="64" hidden="1" customWidth="1"/>
    <col min="16131" max="16131" width="28.625" style="64" customWidth="1"/>
    <col min="16132" max="16132" width="20.625" style="64" customWidth="1"/>
    <col min="16133" max="16133" width="4.625" style="64" customWidth="1"/>
    <col min="16134" max="16134" width="10.625" style="64" customWidth="1"/>
    <col min="16135" max="16135" width="13.625" style="64" customWidth="1"/>
    <col min="16136" max="16136" width="16.625" style="64" customWidth="1"/>
    <col min="16137" max="16137" width="13.625" style="64" customWidth="1"/>
    <col min="16138" max="16138" width="16.625" style="64" customWidth="1"/>
    <col min="16139" max="16139" width="13.625" style="64" customWidth="1"/>
    <col min="16140" max="16140" width="16.625" style="64" customWidth="1"/>
    <col min="16141" max="16141" width="13.625" style="64" customWidth="1"/>
    <col min="16142" max="16142" width="16.625" style="64" customWidth="1"/>
    <col min="16143" max="16143" width="12.625" style="64" customWidth="1"/>
    <col min="16144" max="16145" width="9" style="64"/>
    <col min="16146" max="16147" width="1.625" style="64" customWidth="1"/>
    <col min="16148" max="16148" width="5.625" style="64" customWidth="1"/>
    <col min="16149" max="16157" width="1.625" style="64" customWidth="1"/>
    <col min="16158" max="16384" width="9" style="64"/>
  </cols>
  <sheetData>
    <row r="1" spans="1:29" ht="30" customHeight="1">
      <c r="A1" s="216" t="s">
        <v>3115</v>
      </c>
      <c r="B1" s="216"/>
      <c r="C1" s="216"/>
      <c r="D1" s="216"/>
      <c r="E1" s="216"/>
      <c r="F1" s="216"/>
      <c r="G1" s="216"/>
      <c r="H1" s="216"/>
      <c r="I1" s="216"/>
      <c r="J1" s="218"/>
      <c r="K1" s="218"/>
      <c r="L1" s="218"/>
      <c r="M1" s="218"/>
      <c r="N1" s="218"/>
      <c r="O1" s="218"/>
    </row>
    <row r="2" spans="1:29" ht="30" customHeight="1">
      <c r="A2" s="217" t="s">
        <v>1242</v>
      </c>
      <c r="B2" s="217" t="s">
        <v>4723</v>
      </c>
      <c r="C2" s="217" t="s">
        <v>3161</v>
      </c>
      <c r="D2" s="217" t="s">
        <v>3116</v>
      </c>
      <c r="E2" s="217" t="s">
        <v>3</v>
      </c>
      <c r="F2" s="217" t="s">
        <v>4</v>
      </c>
      <c r="G2" s="217" t="s">
        <v>5</v>
      </c>
      <c r="H2" s="217"/>
      <c r="I2" s="217" t="s">
        <v>8</v>
      </c>
      <c r="J2" s="217"/>
      <c r="K2" s="217" t="s">
        <v>1238</v>
      </c>
      <c r="L2" s="217"/>
      <c r="M2" s="217" t="s">
        <v>1239</v>
      </c>
      <c r="N2" s="217"/>
      <c r="O2" s="217" t="s">
        <v>3117</v>
      </c>
    </row>
    <row r="3" spans="1:29" ht="30" customHeight="1">
      <c r="A3" s="217"/>
      <c r="B3" s="217"/>
      <c r="C3" s="217"/>
      <c r="D3" s="217"/>
      <c r="E3" s="217"/>
      <c r="F3" s="217"/>
      <c r="G3" s="65" t="s">
        <v>3118</v>
      </c>
      <c r="H3" s="65" t="s">
        <v>3119</v>
      </c>
      <c r="I3" s="65" t="s">
        <v>3118</v>
      </c>
      <c r="J3" s="65" t="s">
        <v>3119</v>
      </c>
      <c r="K3" s="65" t="s">
        <v>3118</v>
      </c>
      <c r="L3" s="65" t="s">
        <v>3119</v>
      </c>
      <c r="M3" s="65" t="s">
        <v>3118</v>
      </c>
      <c r="N3" s="65" t="s">
        <v>3119</v>
      </c>
      <c r="O3" s="217"/>
    </row>
    <row r="4" spans="1:29" ht="30" customHeight="1">
      <c r="A4" s="72"/>
      <c r="B4" s="72"/>
      <c r="C4" s="73" t="s">
        <v>4724</v>
      </c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</row>
    <row r="5" spans="1:29" ht="30" customHeight="1">
      <c r="A5" s="73" t="s">
        <v>4693</v>
      </c>
      <c r="B5" s="73" t="s">
        <v>4725</v>
      </c>
      <c r="C5" s="73" t="s">
        <v>4726</v>
      </c>
      <c r="D5" s="73" t="s">
        <v>4727</v>
      </c>
      <c r="E5" s="73" t="s">
        <v>1180</v>
      </c>
      <c r="F5" s="72">
        <v>4.9000000000000002E-2</v>
      </c>
      <c r="G5" s="72"/>
      <c r="H5" s="74"/>
      <c r="I5" s="75"/>
      <c r="J5" s="74"/>
      <c r="K5" s="75"/>
      <c r="L5" s="74"/>
      <c r="M5" s="75"/>
      <c r="N5" s="74"/>
      <c r="O5" s="73" t="s">
        <v>47</v>
      </c>
      <c r="R5" s="64">
        <v>0</v>
      </c>
      <c r="S5" s="64">
        <v>0</v>
      </c>
      <c r="T5" s="64">
        <v>0</v>
      </c>
      <c r="AC5" s="64">
        <v>1</v>
      </c>
    </row>
    <row r="6" spans="1:29" ht="30" customHeight="1">
      <c r="A6" s="73" t="s">
        <v>4693</v>
      </c>
      <c r="B6" s="73" t="s">
        <v>4728</v>
      </c>
      <c r="C6" s="73" t="s">
        <v>1541</v>
      </c>
      <c r="D6" s="73" t="s">
        <v>1340</v>
      </c>
      <c r="E6" s="73" t="s">
        <v>4729</v>
      </c>
      <c r="F6" s="72">
        <v>0.13200000000000001</v>
      </c>
      <c r="G6" s="72"/>
      <c r="H6" s="74"/>
      <c r="I6" s="75"/>
      <c r="J6" s="74"/>
      <c r="K6" s="75"/>
      <c r="L6" s="74"/>
      <c r="M6" s="75"/>
      <c r="N6" s="74"/>
      <c r="O6" s="73" t="s">
        <v>47</v>
      </c>
      <c r="R6" s="64">
        <v>0</v>
      </c>
      <c r="S6" s="64">
        <v>0</v>
      </c>
      <c r="T6" s="64">
        <v>0</v>
      </c>
      <c r="AC6" s="64">
        <v>1</v>
      </c>
    </row>
    <row r="7" spans="1:29" ht="30" customHeight="1">
      <c r="A7" s="73" t="s">
        <v>4693</v>
      </c>
      <c r="B7" s="73" t="s">
        <v>4730</v>
      </c>
      <c r="C7" s="73" t="s">
        <v>2484</v>
      </c>
      <c r="D7" s="73" t="s">
        <v>2090</v>
      </c>
      <c r="E7" s="73" t="s">
        <v>1265</v>
      </c>
      <c r="F7" s="72">
        <v>8.5000000000000006E-2</v>
      </c>
      <c r="G7" s="72"/>
      <c r="H7" s="74"/>
      <c r="I7" s="75"/>
      <c r="J7" s="74"/>
      <c r="K7" s="75"/>
      <c r="L7" s="74"/>
      <c r="M7" s="75"/>
      <c r="N7" s="74"/>
      <c r="O7" s="73" t="s">
        <v>47</v>
      </c>
      <c r="R7" s="64">
        <v>0</v>
      </c>
      <c r="S7" s="64">
        <v>0</v>
      </c>
      <c r="T7" s="64">
        <v>0</v>
      </c>
      <c r="W7" s="64">
        <v>3</v>
      </c>
      <c r="AC7" s="64">
        <v>1</v>
      </c>
    </row>
    <row r="8" spans="1:29" ht="30" customHeight="1">
      <c r="A8" s="73" t="s">
        <v>4693</v>
      </c>
      <c r="B8" s="73" t="s">
        <v>4123</v>
      </c>
      <c r="C8" s="73" t="s">
        <v>1367</v>
      </c>
      <c r="D8" s="73" t="s">
        <v>4731</v>
      </c>
      <c r="E8" s="73" t="s">
        <v>352</v>
      </c>
      <c r="F8" s="72">
        <v>1</v>
      </c>
      <c r="G8" s="72"/>
      <c r="H8" s="74"/>
      <c r="I8" s="75"/>
      <c r="J8" s="74"/>
      <c r="K8" s="75"/>
      <c r="L8" s="74"/>
      <c r="M8" s="75"/>
      <c r="N8" s="74"/>
      <c r="O8" s="73" t="s">
        <v>47</v>
      </c>
      <c r="P8" s="64">
        <v>8</v>
      </c>
      <c r="R8" s="64">
        <v>1</v>
      </c>
      <c r="S8" s="64">
        <v>0</v>
      </c>
      <c r="T8" s="64">
        <v>0.03</v>
      </c>
      <c r="AC8" s="64">
        <v>1</v>
      </c>
    </row>
    <row r="9" spans="1:29" ht="30" customHeight="1">
      <c r="A9" s="72"/>
      <c r="B9" s="72"/>
      <c r="C9" s="72" t="s">
        <v>77</v>
      </c>
      <c r="D9" s="72"/>
      <c r="E9" s="72"/>
      <c r="F9" s="72"/>
      <c r="G9" s="72"/>
      <c r="H9" s="67"/>
      <c r="I9" s="72"/>
      <c r="J9" s="67"/>
      <c r="K9" s="72"/>
      <c r="L9" s="67"/>
      <c r="M9" s="72"/>
      <c r="N9" s="67"/>
      <c r="O9" s="72"/>
    </row>
    <row r="10" spans="1:29" ht="30" customHeight="1">
      <c r="A10" s="72"/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</row>
    <row r="11" spans="1:29" ht="30" customHeight="1">
      <c r="A11" s="72"/>
      <c r="B11" s="72"/>
      <c r="C11" s="73" t="s">
        <v>4732</v>
      </c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</row>
    <row r="12" spans="1:29" ht="30" customHeight="1">
      <c r="A12" s="73" t="s">
        <v>4695</v>
      </c>
      <c r="B12" s="73" t="s">
        <v>4733</v>
      </c>
      <c r="C12" s="73" t="s">
        <v>4734</v>
      </c>
      <c r="D12" s="73" t="s">
        <v>4735</v>
      </c>
      <c r="E12" s="73" t="s">
        <v>1180</v>
      </c>
      <c r="F12" s="72">
        <v>0.04</v>
      </c>
      <c r="G12" s="72"/>
      <c r="H12" s="74"/>
      <c r="I12" s="75"/>
      <c r="J12" s="74"/>
      <c r="K12" s="75"/>
      <c r="L12" s="74"/>
      <c r="M12" s="75"/>
      <c r="N12" s="74"/>
      <c r="O12" s="73" t="s">
        <v>47</v>
      </c>
      <c r="R12" s="64">
        <v>0</v>
      </c>
      <c r="S12" s="64">
        <v>0</v>
      </c>
      <c r="T12" s="64">
        <v>0</v>
      </c>
      <c r="AC12" s="64">
        <v>1</v>
      </c>
    </row>
    <row r="13" spans="1:29" ht="30" customHeight="1">
      <c r="A13" s="73" t="s">
        <v>4695</v>
      </c>
      <c r="B13" s="73" t="s">
        <v>4736</v>
      </c>
      <c r="C13" s="73" t="s">
        <v>4737</v>
      </c>
      <c r="D13" s="73" t="s">
        <v>4738</v>
      </c>
      <c r="E13" s="73" t="s">
        <v>4739</v>
      </c>
      <c r="F13" s="72">
        <v>191</v>
      </c>
      <c r="G13" s="72"/>
      <c r="H13" s="74"/>
      <c r="I13" s="75"/>
      <c r="J13" s="74"/>
      <c r="K13" s="75"/>
      <c r="L13" s="74"/>
      <c r="M13" s="75"/>
      <c r="N13" s="74"/>
      <c r="O13" s="73" t="s">
        <v>47</v>
      </c>
      <c r="R13" s="64">
        <v>0</v>
      </c>
      <c r="S13" s="64">
        <v>0</v>
      </c>
      <c r="T13" s="64">
        <v>0</v>
      </c>
      <c r="AC13" s="64">
        <v>1</v>
      </c>
    </row>
    <row r="14" spans="1:29" ht="30" customHeight="1">
      <c r="A14" s="73" t="s">
        <v>4695</v>
      </c>
      <c r="B14" s="73" t="s">
        <v>4730</v>
      </c>
      <c r="C14" s="73" t="s">
        <v>2484</v>
      </c>
      <c r="D14" s="73" t="s">
        <v>2090</v>
      </c>
      <c r="E14" s="73" t="s">
        <v>1265</v>
      </c>
      <c r="F14" s="72">
        <v>8.4000000000000005E-2</v>
      </c>
      <c r="G14" s="72"/>
      <c r="H14" s="74"/>
      <c r="I14" s="75"/>
      <c r="J14" s="74"/>
      <c r="K14" s="75"/>
      <c r="L14" s="74"/>
      <c r="M14" s="75"/>
      <c r="N14" s="74"/>
      <c r="O14" s="73" t="s">
        <v>47</v>
      </c>
      <c r="R14" s="64">
        <v>0</v>
      </c>
      <c r="S14" s="64">
        <v>0</v>
      </c>
      <c r="T14" s="64">
        <v>0</v>
      </c>
      <c r="W14" s="64">
        <v>3</v>
      </c>
      <c r="AC14" s="64">
        <v>1</v>
      </c>
    </row>
    <row r="15" spans="1:29" ht="30" customHeight="1">
      <c r="A15" s="73" t="s">
        <v>4695</v>
      </c>
      <c r="B15" s="73" t="s">
        <v>4123</v>
      </c>
      <c r="C15" s="73" t="s">
        <v>1367</v>
      </c>
      <c r="D15" s="73" t="s">
        <v>4740</v>
      </c>
      <c r="E15" s="73" t="s">
        <v>352</v>
      </c>
      <c r="F15" s="72">
        <v>1</v>
      </c>
      <c r="G15" s="72"/>
      <c r="H15" s="74"/>
      <c r="I15" s="75"/>
      <c r="J15" s="74"/>
      <c r="K15" s="75"/>
      <c r="L15" s="74"/>
      <c r="M15" s="75"/>
      <c r="N15" s="74"/>
      <c r="O15" s="73" t="s">
        <v>47</v>
      </c>
      <c r="P15" s="64">
        <v>15</v>
      </c>
      <c r="R15" s="64">
        <v>1</v>
      </c>
      <c r="S15" s="64">
        <v>0</v>
      </c>
      <c r="T15" s="64">
        <v>0.04</v>
      </c>
      <c r="AC15" s="64">
        <v>1</v>
      </c>
    </row>
    <row r="16" spans="1:29" ht="30" customHeight="1">
      <c r="A16" s="72"/>
      <c r="B16" s="72"/>
      <c r="C16" s="72" t="s">
        <v>77</v>
      </c>
      <c r="D16" s="72"/>
      <c r="E16" s="72"/>
      <c r="F16" s="72"/>
      <c r="G16" s="72"/>
      <c r="H16" s="67"/>
      <c r="I16" s="72"/>
      <c r="J16" s="67"/>
      <c r="K16" s="72"/>
      <c r="L16" s="67"/>
      <c r="M16" s="72"/>
      <c r="N16" s="67"/>
      <c r="O16" s="72"/>
    </row>
    <row r="17" spans="1:29" ht="30" customHeight="1">
      <c r="A17" s="72"/>
      <c r="B17" s="72"/>
      <c r="C17" s="72"/>
      <c r="D17" s="72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</row>
    <row r="18" spans="1:29" ht="30" customHeight="1">
      <c r="A18" s="72"/>
      <c r="B18" s="72"/>
      <c r="C18" s="73" t="s">
        <v>4741</v>
      </c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</row>
    <row r="19" spans="1:29" ht="30" customHeight="1">
      <c r="A19" s="73" t="s">
        <v>3313</v>
      </c>
      <c r="B19" s="73" t="s">
        <v>4733</v>
      </c>
      <c r="C19" s="73" t="s">
        <v>4734</v>
      </c>
      <c r="D19" s="73" t="s">
        <v>4735</v>
      </c>
      <c r="E19" s="73" t="s">
        <v>1180</v>
      </c>
      <c r="F19" s="72">
        <v>5.5E-2</v>
      </c>
      <c r="G19" s="72"/>
      <c r="H19" s="74"/>
      <c r="I19" s="75"/>
      <c r="J19" s="74"/>
      <c r="K19" s="75"/>
      <c r="L19" s="74"/>
      <c r="M19" s="75"/>
      <c r="N19" s="74"/>
      <c r="O19" s="73" t="s">
        <v>47</v>
      </c>
      <c r="R19" s="64">
        <v>0</v>
      </c>
      <c r="S19" s="64">
        <v>0</v>
      </c>
      <c r="T19" s="64">
        <v>0</v>
      </c>
      <c r="AC19" s="64">
        <v>1</v>
      </c>
    </row>
    <row r="20" spans="1:29" ht="30" customHeight="1">
      <c r="A20" s="73" t="s">
        <v>3313</v>
      </c>
      <c r="B20" s="73" t="s">
        <v>4736</v>
      </c>
      <c r="C20" s="73" t="s">
        <v>4737</v>
      </c>
      <c r="D20" s="73" t="s">
        <v>4738</v>
      </c>
      <c r="E20" s="73" t="s">
        <v>4739</v>
      </c>
      <c r="F20" s="72">
        <v>265</v>
      </c>
      <c r="G20" s="72"/>
      <c r="H20" s="74"/>
      <c r="I20" s="75"/>
      <c r="J20" s="74"/>
      <c r="K20" s="75"/>
      <c r="L20" s="74"/>
      <c r="M20" s="75"/>
      <c r="N20" s="74"/>
      <c r="O20" s="73" t="s">
        <v>47</v>
      </c>
      <c r="R20" s="64">
        <v>0</v>
      </c>
      <c r="S20" s="64">
        <v>0</v>
      </c>
      <c r="T20" s="64">
        <v>0</v>
      </c>
      <c r="AC20" s="64">
        <v>1</v>
      </c>
    </row>
    <row r="21" spans="1:29" ht="30" customHeight="1">
      <c r="A21" s="73" t="s">
        <v>3313</v>
      </c>
      <c r="B21" s="73" t="s">
        <v>4730</v>
      </c>
      <c r="C21" s="73" t="s">
        <v>2484</v>
      </c>
      <c r="D21" s="73" t="s">
        <v>2090</v>
      </c>
      <c r="E21" s="73" t="s">
        <v>1265</v>
      </c>
      <c r="F21" s="72">
        <v>9.9000000000000005E-2</v>
      </c>
      <c r="G21" s="72"/>
      <c r="H21" s="74"/>
      <c r="I21" s="75"/>
      <c r="J21" s="74"/>
      <c r="K21" s="75"/>
      <c r="L21" s="74"/>
      <c r="M21" s="75"/>
      <c r="N21" s="74"/>
      <c r="O21" s="73" t="s">
        <v>47</v>
      </c>
      <c r="R21" s="64">
        <v>0</v>
      </c>
      <c r="S21" s="64">
        <v>0</v>
      </c>
      <c r="T21" s="64">
        <v>0</v>
      </c>
      <c r="W21" s="64">
        <v>3</v>
      </c>
      <c r="AC21" s="64">
        <v>1</v>
      </c>
    </row>
    <row r="22" spans="1:29" ht="30" customHeight="1">
      <c r="A22" s="73" t="s">
        <v>3313</v>
      </c>
      <c r="B22" s="73" t="s">
        <v>4123</v>
      </c>
      <c r="C22" s="73" t="s">
        <v>1367</v>
      </c>
      <c r="D22" s="73" t="s">
        <v>4740</v>
      </c>
      <c r="E22" s="73" t="s">
        <v>352</v>
      </c>
      <c r="F22" s="72">
        <v>1</v>
      </c>
      <c r="G22" s="72"/>
      <c r="H22" s="74"/>
      <c r="I22" s="75"/>
      <c r="J22" s="74"/>
      <c r="K22" s="75"/>
      <c r="L22" s="74"/>
      <c r="M22" s="75"/>
      <c r="N22" s="74"/>
      <c r="O22" s="73" t="s">
        <v>47</v>
      </c>
      <c r="P22" s="64">
        <v>22</v>
      </c>
      <c r="R22" s="64">
        <v>1</v>
      </c>
      <c r="S22" s="64">
        <v>0</v>
      </c>
      <c r="T22" s="64">
        <v>0.04</v>
      </c>
      <c r="AC22" s="64">
        <v>1</v>
      </c>
    </row>
    <row r="23" spans="1:29" ht="30" customHeight="1">
      <c r="A23" s="72"/>
      <c r="B23" s="72"/>
      <c r="C23" s="72" t="s">
        <v>77</v>
      </c>
      <c r="D23" s="72"/>
      <c r="E23" s="72"/>
      <c r="F23" s="72"/>
      <c r="G23" s="72"/>
      <c r="H23" s="67"/>
      <c r="I23" s="72"/>
      <c r="J23" s="67"/>
      <c r="K23" s="72"/>
      <c r="L23" s="67"/>
      <c r="M23" s="72"/>
      <c r="N23" s="67"/>
      <c r="O23" s="72"/>
    </row>
    <row r="24" spans="1:29" ht="30" customHeight="1">
      <c r="A24" s="72"/>
      <c r="B24" s="72"/>
      <c r="C24" s="72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</row>
    <row r="25" spans="1:29" ht="30" customHeight="1">
      <c r="A25" s="72"/>
      <c r="B25" s="72"/>
      <c r="C25" s="73" t="s">
        <v>4742</v>
      </c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</row>
    <row r="26" spans="1:29" ht="30" customHeight="1">
      <c r="A26" s="73" t="s">
        <v>3758</v>
      </c>
      <c r="B26" s="73" t="s">
        <v>4733</v>
      </c>
      <c r="C26" s="73" t="s">
        <v>4734</v>
      </c>
      <c r="D26" s="73" t="s">
        <v>4735</v>
      </c>
      <c r="E26" s="73" t="s">
        <v>1180</v>
      </c>
      <c r="F26" s="72">
        <v>0.16800000000000001</v>
      </c>
      <c r="G26" s="72"/>
      <c r="H26" s="74"/>
      <c r="I26" s="75"/>
      <c r="J26" s="74"/>
      <c r="K26" s="75"/>
      <c r="L26" s="74"/>
      <c r="M26" s="75"/>
      <c r="N26" s="74"/>
      <c r="O26" s="73" t="s">
        <v>47</v>
      </c>
      <c r="R26" s="64">
        <v>0</v>
      </c>
      <c r="S26" s="64">
        <v>0</v>
      </c>
      <c r="T26" s="64">
        <v>0</v>
      </c>
      <c r="AC26" s="64">
        <v>1</v>
      </c>
    </row>
    <row r="27" spans="1:29" ht="30" customHeight="1">
      <c r="A27" s="73" t="s">
        <v>3758</v>
      </c>
      <c r="B27" s="73" t="s">
        <v>4736</v>
      </c>
      <c r="C27" s="73" t="s">
        <v>4737</v>
      </c>
      <c r="D27" s="73" t="s">
        <v>4738</v>
      </c>
      <c r="E27" s="73" t="s">
        <v>4739</v>
      </c>
      <c r="F27" s="72">
        <v>343</v>
      </c>
      <c r="G27" s="72"/>
      <c r="H27" s="74"/>
      <c r="I27" s="75"/>
      <c r="J27" s="74"/>
      <c r="K27" s="75"/>
      <c r="L27" s="74"/>
      <c r="M27" s="75"/>
      <c r="N27" s="74"/>
      <c r="O27" s="73" t="s">
        <v>47</v>
      </c>
      <c r="R27" s="64">
        <v>0</v>
      </c>
      <c r="S27" s="64">
        <v>0</v>
      </c>
      <c r="T27" s="64">
        <v>0</v>
      </c>
      <c r="AC27" s="64">
        <v>1</v>
      </c>
    </row>
    <row r="28" spans="1:29" ht="30" customHeight="1">
      <c r="A28" s="73" t="s">
        <v>3758</v>
      </c>
      <c r="B28" s="73" t="s">
        <v>4730</v>
      </c>
      <c r="C28" s="73" t="s">
        <v>2484</v>
      </c>
      <c r="D28" s="73" t="s">
        <v>2090</v>
      </c>
      <c r="E28" s="73" t="s">
        <v>1265</v>
      </c>
      <c r="F28" s="72">
        <v>0.11899999999999999</v>
      </c>
      <c r="G28" s="72"/>
      <c r="H28" s="74"/>
      <c r="I28" s="75"/>
      <c r="J28" s="74"/>
      <c r="K28" s="75"/>
      <c r="L28" s="74"/>
      <c r="M28" s="75"/>
      <c r="N28" s="74"/>
      <c r="O28" s="73" t="s">
        <v>47</v>
      </c>
      <c r="R28" s="64">
        <v>0</v>
      </c>
      <c r="S28" s="64">
        <v>0</v>
      </c>
      <c r="T28" s="64">
        <v>0</v>
      </c>
      <c r="W28" s="64">
        <v>3</v>
      </c>
      <c r="AC28" s="64">
        <v>1</v>
      </c>
    </row>
    <row r="29" spans="1:29" ht="30" customHeight="1">
      <c r="A29" s="73" t="s">
        <v>3758</v>
      </c>
      <c r="B29" s="73" t="s">
        <v>4123</v>
      </c>
      <c r="C29" s="73" t="s">
        <v>1367</v>
      </c>
      <c r="D29" s="73" t="s">
        <v>4740</v>
      </c>
      <c r="E29" s="73" t="s">
        <v>352</v>
      </c>
      <c r="F29" s="72">
        <v>1</v>
      </c>
      <c r="G29" s="72"/>
      <c r="H29" s="74"/>
      <c r="I29" s="75"/>
      <c r="J29" s="74"/>
      <c r="K29" s="75"/>
      <c r="L29" s="74"/>
      <c r="M29" s="75"/>
      <c r="N29" s="74"/>
      <c r="O29" s="73" t="s">
        <v>47</v>
      </c>
      <c r="P29" s="64">
        <v>29</v>
      </c>
      <c r="R29" s="64">
        <v>1</v>
      </c>
      <c r="S29" s="64">
        <v>0</v>
      </c>
      <c r="T29" s="64">
        <v>0.04</v>
      </c>
      <c r="AC29" s="64">
        <v>1</v>
      </c>
    </row>
    <row r="30" spans="1:29" ht="30" customHeight="1">
      <c r="A30" s="72"/>
      <c r="B30" s="72"/>
      <c r="C30" s="72" t="s">
        <v>77</v>
      </c>
      <c r="D30" s="72"/>
      <c r="E30" s="72"/>
      <c r="F30" s="72"/>
      <c r="G30" s="72"/>
      <c r="H30" s="67"/>
      <c r="I30" s="72"/>
      <c r="J30" s="67"/>
      <c r="K30" s="72"/>
      <c r="L30" s="67"/>
      <c r="M30" s="72"/>
      <c r="N30" s="67"/>
      <c r="O30" s="72"/>
    </row>
    <row r="31" spans="1:29" ht="30" customHeight="1">
      <c r="A31" s="72"/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72"/>
    </row>
    <row r="32" spans="1:29" ht="30" customHeight="1">
      <c r="A32" s="72"/>
      <c r="B32" s="72"/>
      <c r="C32" s="73" t="s">
        <v>4743</v>
      </c>
      <c r="D32" s="72"/>
      <c r="E32" s="72"/>
      <c r="F32" s="72"/>
      <c r="G32" s="72"/>
      <c r="H32" s="72"/>
      <c r="I32" s="72"/>
      <c r="J32" s="72"/>
      <c r="K32" s="72"/>
      <c r="L32" s="72"/>
      <c r="M32" s="72"/>
      <c r="N32" s="72"/>
      <c r="O32" s="72"/>
    </row>
    <row r="33" spans="1:29" ht="30" customHeight="1">
      <c r="A33" s="73" t="s">
        <v>3316</v>
      </c>
      <c r="B33" s="73" t="s">
        <v>4733</v>
      </c>
      <c r="C33" s="73" t="s">
        <v>4734</v>
      </c>
      <c r="D33" s="73" t="s">
        <v>4735</v>
      </c>
      <c r="E33" s="73" t="s">
        <v>1180</v>
      </c>
      <c r="F33" s="72">
        <v>0.21299999999999999</v>
      </c>
      <c r="G33" s="72"/>
      <c r="H33" s="74"/>
      <c r="I33" s="75"/>
      <c r="J33" s="74"/>
      <c r="K33" s="75"/>
      <c r="L33" s="74"/>
      <c r="M33" s="75"/>
      <c r="N33" s="74"/>
      <c r="O33" s="73" t="s">
        <v>47</v>
      </c>
      <c r="R33" s="64">
        <v>0</v>
      </c>
      <c r="S33" s="64">
        <v>0</v>
      </c>
      <c r="T33" s="64">
        <v>0</v>
      </c>
      <c r="AC33" s="64">
        <v>1</v>
      </c>
    </row>
    <row r="34" spans="1:29" ht="30" customHeight="1">
      <c r="A34" s="73" t="s">
        <v>3316</v>
      </c>
      <c r="B34" s="73" t="s">
        <v>4736</v>
      </c>
      <c r="C34" s="73" t="s">
        <v>4737</v>
      </c>
      <c r="D34" s="73" t="s">
        <v>4738</v>
      </c>
      <c r="E34" s="73" t="s">
        <v>4739</v>
      </c>
      <c r="F34" s="72">
        <v>430</v>
      </c>
      <c r="G34" s="72"/>
      <c r="H34" s="74"/>
      <c r="I34" s="75"/>
      <c r="J34" s="74"/>
      <c r="K34" s="75"/>
      <c r="L34" s="74"/>
      <c r="M34" s="75"/>
      <c r="N34" s="74"/>
      <c r="O34" s="73" t="s">
        <v>47</v>
      </c>
      <c r="R34" s="64">
        <v>0</v>
      </c>
      <c r="S34" s="64">
        <v>0</v>
      </c>
      <c r="T34" s="64">
        <v>0</v>
      </c>
      <c r="AC34" s="64">
        <v>1</v>
      </c>
    </row>
    <row r="35" spans="1:29" ht="30" customHeight="1">
      <c r="A35" s="73" t="s">
        <v>3316</v>
      </c>
      <c r="B35" s="73" t="s">
        <v>4730</v>
      </c>
      <c r="C35" s="73" t="s">
        <v>2484</v>
      </c>
      <c r="D35" s="73" t="s">
        <v>2090</v>
      </c>
      <c r="E35" s="73" t="s">
        <v>1265</v>
      </c>
      <c r="F35" s="72">
        <v>0.13500000000000001</v>
      </c>
      <c r="G35" s="72"/>
      <c r="H35" s="74"/>
      <c r="I35" s="75"/>
      <c r="J35" s="74"/>
      <c r="K35" s="75"/>
      <c r="L35" s="74"/>
      <c r="M35" s="75"/>
      <c r="N35" s="74"/>
      <c r="O35" s="73" t="s">
        <v>47</v>
      </c>
      <c r="R35" s="64">
        <v>0</v>
      </c>
      <c r="S35" s="64">
        <v>0</v>
      </c>
      <c r="T35" s="64">
        <v>0</v>
      </c>
      <c r="W35" s="64">
        <v>3</v>
      </c>
      <c r="AC35" s="64">
        <v>1</v>
      </c>
    </row>
    <row r="36" spans="1:29" ht="30" customHeight="1">
      <c r="A36" s="73" t="s">
        <v>3316</v>
      </c>
      <c r="B36" s="73" t="s">
        <v>4123</v>
      </c>
      <c r="C36" s="73" t="s">
        <v>1367</v>
      </c>
      <c r="D36" s="73" t="s">
        <v>4740</v>
      </c>
      <c r="E36" s="73" t="s">
        <v>352</v>
      </c>
      <c r="F36" s="72">
        <v>1</v>
      </c>
      <c r="G36" s="72"/>
      <c r="H36" s="74"/>
      <c r="I36" s="75"/>
      <c r="J36" s="74"/>
      <c r="K36" s="75"/>
      <c r="L36" s="74"/>
      <c r="M36" s="75"/>
      <c r="N36" s="74"/>
      <c r="O36" s="73" t="s">
        <v>47</v>
      </c>
      <c r="P36" s="64">
        <v>36</v>
      </c>
      <c r="R36" s="64">
        <v>1</v>
      </c>
      <c r="S36" s="64">
        <v>0</v>
      </c>
      <c r="T36" s="64">
        <v>0.04</v>
      </c>
      <c r="AC36" s="64">
        <v>1</v>
      </c>
    </row>
    <row r="37" spans="1:29" ht="30" customHeight="1">
      <c r="A37" s="72"/>
      <c r="B37" s="72"/>
      <c r="C37" s="72" t="s">
        <v>77</v>
      </c>
      <c r="D37" s="72"/>
      <c r="E37" s="72"/>
      <c r="F37" s="72"/>
      <c r="G37" s="72"/>
      <c r="H37" s="67"/>
      <c r="I37" s="72"/>
      <c r="J37" s="67"/>
      <c r="K37" s="72"/>
      <c r="L37" s="67"/>
      <c r="M37" s="72"/>
      <c r="N37" s="67"/>
      <c r="O37" s="72"/>
    </row>
    <row r="38" spans="1:29" ht="30" customHeight="1">
      <c r="A38" s="72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</row>
    <row r="39" spans="1:29" ht="30" customHeight="1">
      <c r="A39" s="72"/>
      <c r="B39" s="72"/>
      <c r="C39" s="73" t="s">
        <v>4744</v>
      </c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</row>
    <row r="40" spans="1:29" ht="30" customHeight="1">
      <c r="A40" s="73" t="s">
        <v>3318</v>
      </c>
      <c r="B40" s="73" t="s">
        <v>4733</v>
      </c>
      <c r="C40" s="73" t="s">
        <v>4734</v>
      </c>
      <c r="D40" s="73" t="s">
        <v>4735</v>
      </c>
      <c r="E40" s="73" t="s">
        <v>1180</v>
      </c>
      <c r="F40" s="72">
        <v>0.313</v>
      </c>
      <c r="G40" s="72"/>
      <c r="H40" s="74"/>
      <c r="I40" s="75"/>
      <c r="J40" s="74"/>
      <c r="K40" s="75"/>
      <c r="L40" s="74"/>
      <c r="M40" s="75"/>
      <c r="N40" s="74"/>
      <c r="O40" s="73" t="s">
        <v>47</v>
      </c>
      <c r="R40" s="64">
        <v>0</v>
      </c>
      <c r="S40" s="64">
        <v>0</v>
      </c>
      <c r="T40" s="64">
        <v>0</v>
      </c>
      <c r="AC40" s="64">
        <v>1</v>
      </c>
    </row>
    <row r="41" spans="1:29" ht="30" customHeight="1">
      <c r="A41" s="73" t="s">
        <v>3318</v>
      </c>
      <c r="B41" s="73" t="s">
        <v>4736</v>
      </c>
      <c r="C41" s="73" t="s">
        <v>4737</v>
      </c>
      <c r="D41" s="73" t="s">
        <v>4738</v>
      </c>
      <c r="E41" s="73" t="s">
        <v>4739</v>
      </c>
      <c r="F41" s="72">
        <v>699</v>
      </c>
      <c r="G41" s="72"/>
      <c r="H41" s="74"/>
      <c r="I41" s="75"/>
      <c r="J41" s="74"/>
      <c r="K41" s="75"/>
      <c r="L41" s="74"/>
      <c r="M41" s="75"/>
      <c r="N41" s="74"/>
      <c r="O41" s="73" t="s">
        <v>47</v>
      </c>
      <c r="R41" s="64">
        <v>0</v>
      </c>
      <c r="S41" s="64">
        <v>0</v>
      </c>
      <c r="T41" s="64">
        <v>0</v>
      </c>
      <c r="AC41" s="64">
        <v>1</v>
      </c>
    </row>
    <row r="42" spans="1:29" ht="30" customHeight="1">
      <c r="A42" s="73" t="s">
        <v>3318</v>
      </c>
      <c r="B42" s="73" t="s">
        <v>4730</v>
      </c>
      <c r="C42" s="73" t="s">
        <v>2484</v>
      </c>
      <c r="D42" s="73" t="s">
        <v>2090</v>
      </c>
      <c r="E42" s="73" t="s">
        <v>1265</v>
      </c>
      <c r="F42" s="72">
        <v>0.16700000000000001</v>
      </c>
      <c r="G42" s="72"/>
      <c r="H42" s="74"/>
      <c r="I42" s="75"/>
      <c r="J42" s="74"/>
      <c r="K42" s="75"/>
      <c r="L42" s="74"/>
      <c r="M42" s="75"/>
      <c r="N42" s="74"/>
      <c r="O42" s="73" t="s">
        <v>47</v>
      </c>
      <c r="R42" s="64">
        <v>0</v>
      </c>
      <c r="S42" s="64">
        <v>0</v>
      </c>
      <c r="T42" s="64">
        <v>0</v>
      </c>
      <c r="W42" s="64">
        <v>3</v>
      </c>
      <c r="AC42" s="64">
        <v>1</v>
      </c>
    </row>
    <row r="43" spans="1:29" ht="30" customHeight="1">
      <c r="A43" s="73" t="s">
        <v>3318</v>
      </c>
      <c r="B43" s="73" t="s">
        <v>4123</v>
      </c>
      <c r="C43" s="73" t="s">
        <v>1367</v>
      </c>
      <c r="D43" s="73" t="s">
        <v>4740</v>
      </c>
      <c r="E43" s="73" t="s">
        <v>352</v>
      </c>
      <c r="F43" s="72">
        <v>1</v>
      </c>
      <c r="G43" s="72"/>
      <c r="H43" s="74"/>
      <c r="I43" s="75"/>
      <c r="J43" s="74"/>
      <c r="K43" s="75"/>
      <c r="L43" s="74"/>
      <c r="M43" s="75"/>
      <c r="N43" s="74"/>
      <c r="O43" s="73" t="s">
        <v>47</v>
      </c>
      <c r="P43" s="64">
        <v>43</v>
      </c>
      <c r="R43" s="64">
        <v>1</v>
      </c>
      <c r="S43" s="64">
        <v>0</v>
      </c>
      <c r="T43" s="64">
        <v>0.04</v>
      </c>
      <c r="AC43" s="64">
        <v>1</v>
      </c>
    </row>
    <row r="44" spans="1:29" ht="30" customHeight="1">
      <c r="A44" s="72"/>
      <c r="B44" s="72"/>
      <c r="C44" s="72" t="s">
        <v>77</v>
      </c>
      <c r="D44" s="72"/>
      <c r="E44" s="72"/>
      <c r="F44" s="72"/>
      <c r="G44" s="72"/>
      <c r="H44" s="67"/>
      <c r="I44" s="72"/>
      <c r="J44" s="67"/>
      <c r="K44" s="72"/>
      <c r="L44" s="67"/>
      <c r="M44" s="72"/>
      <c r="N44" s="67"/>
      <c r="O44" s="72"/>
    </row>
    <row r="45" spans="1:29" ht="30" customHeight="1">
      <c r="A45" s="72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</row>
    <row r="46" spans="1:29" ht="30" customHeight="1">
      <c r="A46" s="72"/>
      <c r="B46" s="72"/>
      <c r="C46" s="73" t="s">
        <v>4745</v>
      </c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</row>
    <row r="47" spans="1:29" ht="30" customHeight="1">
      <c r="A47" s="73" t="s">
        <v>4696</v>
      </c>
      <c r="B47" s="73" t="s">
        <v>4725</v>
      </c>
      <c r="C47" s="73" t="s">
        <v>4726</v>
      </c>
      <c r="D47" s="73" t="s">
        <v>4727</v>
      </c>
      <c r="E47" s="73" t="s">
        <v>1180</v>
      </c>
      <c r="F47" s="72">
        <v>0.2</v>
      </c>
      <c r="G47" s="72"/>
      <c r="H47" s="74"/>
      <c r="I47" s="75"/>
      <c r="J47" s="74"/>
      <c r="K47" s="75"/>
      <c r="L47" s="74"/>
      <c r="M47" s="75"/>
      <c r="N47" s="74"/>
      <c r="O47" s="73" t="s">
        <v>47</v>
      </c>
      <c r="R47" s="64">
        <v>0</v>
      </c>
      <c r="S47" s="64">
        <v>0</v>
      </c>
      <c r="T47" s="64">
        <v>0</v>
      </c>
      <c r="AC47" s="64">
        <v>1</v>
      </c>
    </row>
    <row r="48" spans="1:29" ht="30" customHeight="1">
      <c r="A48" s="73" t="s">
        <v>4696</v>
      </c>
      <c r="B48" s="73" t="s">
        <v>4728</v>
      </c>
      <c r="C48" s="73" t="s">
        <v>1541</v>
      </c>
      <c r="D48" s="73" t="s">
        <v>1340</v>
      </c>
      <c r="E48" s="73" t="s">
        <v>4729</v>
      </c>
      <c r="F48" s="72">
        <v>0.7</v>
      </c>
      <c r="G48" s="72"/>
      <c r="H48" s="74"/>
      <c r="I48" s="75"/>
      <c r="J48" s="74"/>
      <c r="K48" s="75"/>
      <c r="L48" s="74"/>
      <c r="M48" s="75"/>
      <c r="N48" s="74"/>
      <c r="O48" s="73" t="s">
        <v>47</v>
      </c>
      <c r="R48" s="64">
        <v>0</v>
      </c>
      <c r="S48" s="64">
        <v>0</v>
      </c>
      <c r="T48" s="64">
        <v>0</v>
      </c>
      <c r="AC48" s="64">
        <v>1</v>
      </c>
    </row>
    <row r="49" spans="1:29" ht="30" customHeight="1">
      <c r="A49" s="73" t="s">
        <v>4696</v>
      </c>
      <c r="B49" s="73" t="s">
        <v>4730</v>
      </c>
      <c r="C49" s="73" t="s">
        <v>2484</v>
      </c>
      <c r="D49" s="73" t="s">
        <v>2090</v>
      </c>
      <c r="E49" s="73" t="s">
        <v>1265</v>
      </c>
      <c r="F49" s="72">
        <v>3.5999999999999997E-2</v>
      </c>
      <c r="G49" s="72"/>
      <c r="H49" s="74"/>
      <c r="I49" s="75"/>
      <c r="J49" s="74"/>
      <c r="K49" s="75"/>
      <c r="L49" s="74"/>
      <c r="M49" s="75"/>
      <c r="N49" s="74"/>
      <c r="O49" s="73" t="s">
        <v>47</v>
      </c>
      <c r="R49" s="64">
        <v>0</v>
      </c>
      <c r="S49" s="64">
        <v>0</v>
      </c>
      <c r="T49" s="64">
        <v>0</v>
      </c>
      <c r="W49" s="64">
        <v>3</v>
      </c>
      <c r="AC49" s="64">
        <v>1</v>
      </c>
    </row>
    <row r="50" spans="1:29" ht="30" customHeight="1">
      <c r="A50" s="73" t="s">
        <v>4696</v>
      </c>
      <c r="B50" s="73" t="s">
        <v>4746</v>
      </c>
      <c r="C50" s="73" t="s">
        <v>2484</v>
      </c>
      <c r="D50" s="73" t="s">
        <v>1520</v>
      </c>
      <c r="E50" s="73" t="s">
        <v>1265</v>
      </c>
      <c r="F50" s="72">
        <v>1.0999999999999999E-2</v>
      </c>
      <c r="G50" s="72"/>
      <c r="H50" s="74"/>
      <c r="I50" s="75"/>
      <c r="J50" s="74"/>
      <c r="K50" s="75"/>
      <c r="L50" s="74"/>
      <c r="M50" s="75"/>
      <c r="N50" s="74"/>
      <c r="O50" s="73" t="s">
        <v>47</v>
      </c>
      <c r="R50" s="64">
        <v>0</v>
      </c>
      <c r="S50" s="64">
        <v>0</v>
      </c>
      <c r="T50" s="64">
        <v>0</v>
      </c>
      <c r="W50" s="64">
        <v>3</v>
      </c>
      <c r="AC50" s="64">
        <v>1</v>
      </c>
    </row>
    <row r="51" spans="1:29" ht="30" customHeight="1">
      <c r="A51" s="73" t="s">
        <v>4696</v>
      </c>
      <c r="B51" s="73" t="s">
        <v>4123</v>
      </c>
      <c r="C51" s="73" t="s">
        <v>1367</v>
      </c>
      <c r="D51" s="73" t="s">
        <v>4747</v>
      </c>
      <c r="E51" s="73" t="s">
        <v>352</v>
      </c>
      <c r="F51" s="72">
        <v>1</v>
      </c>
      <c r="G51" s="72"/>
      <c r="H51" s="74"/>
      <c r="I51" s="75"/>
      <c r="J51" s="74"/>
      <c r="K51" s="75"/>
      <c r="L51" s="74"/>
      <c r="M51" s="75"/>
      <c r="N51" s="74"/>
      <c r="O51" s="73" t="s">
        <v>47</v>
      </c>
      <c r="P51" s="64">
        <v>51</v>
      </c>
      <c r="R51" s="64">
        <v>1</v>
      </c>
      <c r="S51" s="64">
        <v>0</v>
      </c>
      <c r="T51" s="64">
        <v>0.02</v>
      </c>
      <c r="AC51" s="64">
        <v>1</v>
      </c>
    </row>
    <row r="52" spans="1:29" ht="30" customHeight="1">
      <c r="A52" s="72"/>
      <c r="B52" s="72"/>
      <c r="C52" s="72" t="s">
        <v>77</v>
      </c>
      <c r="D52" s="72"/>
      <c r="E52" s="72"/>
      <c r="F52" s="72"/>
      <c r="G52" s="72"/>
      <c r="H52" s="67"/>
      <c r="I52" s="72"/>
      <c r="J52" s="67"/>
      <c r="K52" s="72"/>
      <c r="L52" s="67"/>
      <c r="M52" s="72"/>
      <c r="N52" s="67"/>
      <c r="O52" s="72"/>
    </row>
    <row r="53" spans="1:29" ht="30" customHeight="1">
      <c r="A53" s="72"/>
      <c r="B53" s="72"/>
      <c r="C53" s="72"/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</row>
    <row r="54" spans="1:29" ht="30" customHeight="1">
      <c r="A54" s="72"/>
      <c r="B54" s="72"/>
      <c r="C54" s="73" t="s">
        <v>4748</v>
      </c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</row>
    <row r="55" spans="1:29" ht="30" customHeight="1">
      <c r="A55" s="73" t="s">
        <v>4699</v>
      </c>
      <c r="B55" s="73" t="s">
        <v>4749</v>
      </c>
      <c r="C55" s="73" t="s">
        <v>4750</v>
      </c>
      <c r="D55" s="73" t="s">
        <v>4751</v>
      </c>
      <c r="E55" s="73" t="s">
        <v>4739</v>
      </c>
      <c r="F55" s="72">
        <v>2.7</v>
      </c>
      <c r="G55" s="72"/>
      <c r="H55" s="74"/>
      <c r="I55" s="75"/>
      <c r="J55" s="74"/>
      <c r="K55" s="75"/>
      <c r="L55" s="74"/>
      <c r="M55" s="75"/>
      <c r="N55" s="74"/>
      <c r="O55" s="73" t="s">
        <v>47</v>
      </c>
      <c r="R55" s="64">
        <v>0</v>
      </c>
      <c r="S55" s="64">
        <v>0</v>
      </c>
      <c r="T55" s="64">
        <v>0</v>
      </c>
      <c r="AC55" s="64">
        <v>1</v>
      </c>
    </row>
    <row r="56" spans="1:29" ht="30" customHeight="1">
      <c r="A56" s="73" t="s">
        <v>4699</v>
      </c>
      <c r="B56" s="73" t="s">
        <v>4752</v>
      </c>
      <c r="C56" s="73" t="s">
        <v>4753</v>
      </c>
      <c r="D56" s="73" t="s">
        <v>4754</v>
      </c>
      <c r="E56" s="73" t="s">
        <v>1410</v>
      </c>
      <c r="F56" s="72">
        <v>3.0000000000000001E-3</v>
      </c>
      <c r="G56" s="72"/>
      <c r="H56" s="74"/>
      <c r="I56" s="75"/>
      <c r="J56" s="74"/>
      <c r="K56" s="75"/>
      <c r="L56" s="74"/>
      <c r="M56" s="75"/>
      <c r="N56" s="74"/>
      <c r="O56" s="73" t="s">
        <v>47</v>
      </c>
      <c r="R56" s="64">
        <v>0</v>
      </c>
      <c r="S56" s="64">
        <v>0</v>
      </c>
      <c r="T56" s="64">
        <v>0</v>
      </c>
      <c r="AC56" s="64">
        <v>1</v>
      </c>
    </row>
    <row r="57" spans="1:29" ht="30" customHeight="1">
      <c r="A57" s="73" t="s">
        <v>4699</v>
      </c>
      <c r="B57" s="73" t="s">
        <v>4730</v>
      </c>
      <c r="C57" s="73" t="s">
        <v>2484</v>
      </c>
      <c r="D57" s="73" t="s">
        <v>2090</v>
      </c>
      <c r="E57" s="73" t="s">
        <v>1265</v>
      </c>
      <c r="F57" s="72">
        <v>2E-3</v>
      </c>
      <c r="G57" s="72"/>
      <c r="H57" s="74"/>
      <c r="I57" s="75"/>
      <c r="J57" s="74"/>
      <c r="K57" s="75"/>
      <c r="L57" s="74"/>
      <c r="M57" s="75"/>
      <c r="N57" s="74"/>
      <c r="O57" s="73" t="s">
        <v>47</v>
      </c>
      <c r="T57" s="64">
        <v>0</v>
      </c>
      <c r="W57" s="64">
        <v>3</v>
      </c>
      <c r="AC57" s="64">
        <v>1</v>
      </c>
    </row>
    <row r="58" spans="1:29" ht="30" customHeight="1">
      <c r="A58" s="73" t="s">
        <v>4699</v>
      </c>
      <c r="B58" s="73" t="s">
        <v>4746</v>
      </c>
      <c r="C58" s="73" t="s">
        <v>2484</v>
      </c>
      <c r="D58" s="73" t="s">
        <v>1520</v>
      </c>
      <c r="E58" s="73" t="s">
        <v>1265</v>
      </c>
      <c r="F58" s="72">
        <v>1E-3</v>
      </c>
      <c r="G58" s="72"/>
      <c r="H58" s="74"/>
      <c r="I58" s="75"/>
      <c r="J58" s="74"/>
      <c r="K58" s="75"/>
      <c r="L58" s="74"/>
      <c r="M58" s="75"/>
      <c r="N58" s="74"/>
      <c r="O58" s="73" t="s">
        <v>47</v>
      </c>
      <c r="T58" s="64">
        <v>0</v>
      </c>
      <c r="W58" s="64">
        <v>3</v>
      </c>
      <c r="AC58" s="64">
        <v>1</v>
      </c>
    </row>
    <row r="59" spans="1:29" ht="30" customHeight="1">
      <c r="A59" s="73" t="s">
        <v>4699</v>
      </c>
      <c r="B59" s="73" t="s">
        <v>4123</v>
      </c>
      <c r="C59" s="73" t="s">
        <v>1367</v>
      </c>
      <c r="D59" s="73" t="s">
        <v>4731</v>
      </c>
      <c r="E59" s="73" t="s">
        <v>352</v>
      </c>
      <c r="F59" s="72">
        <v>1</v>
      </c>
      <c r="G59" s="72"/>
      <c r="H59" s="74"/>
      <c r="I59" s="75"/>
      <c r="J59" s="74"/>
      <c r="K59" s="75"/>
      <c r="L59" s="74"/>
      <c r="M59" s="75"/>
      <c r="N59" s="74"/>
      <c r="O59" s="73" t="s">
        <v>47</v>
      </c>
      <c r="P59" s="64">
        <v>59</v>
      </c>
      <c r="R59" s="64">
        <v>1</v>
      </c>
      <c r="S59" s="64">
        <v>0</v>
      </c>
      <c r="T59" s="64">
        <v>0.03</v>
      </c>
      <c r="AC59" s="64">
        <v>1</v>
      </c>
    </row>
    <row r="60" spans="1:29" ht="30" customHeight="1">
      <c r="A60" s="72"/>
      <c r="B60" s="72"/>
      <c r="C60" s="72" t="s">
        <v>77</v>
      </c>
      <c r="D60" s="72"/>
      <c r="E60" s="72"/>
      <c r="F60" s="72"/>
      <c r="G60" s="72"/>
      <c r="H60" s="67"/>
      <c r="I60" s="72"/>
      <c r="J60" s="67"/>
      <c r="K60" s="72"/>
      <c r="L60" s="67"/>
      <c r="M60" s="72"/>
      <c r="N60" s="67"/>
      <c r="O60" s="72"/>
    </row>
    <row r="61" spans="1:29" ht="30" customHeight="1">
      <c r="A61" s="72"/>
      <c r="B61" s="72"/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</row>
    <row r="62" spans="1:29" ht="30" customHeight="1">
      <c r="A62" s="72"/>
      <c r="B62" s="72"/>
      <c r="C62" s="73" t="s">
        <v>4755</v>
      </c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</row>
    <row r="63" spans="1:29" ht="30" customHeight="1">
      <c r="A63" s="73" t="s">
        <v>4701</v>
      </c>
      <c r="B63" s="73" t="s">
        <v>4749</v>
      </c>
      <c r="C63" s="73" t="s">
        <v>4750</v>
      </c>
      <c r="D63" s="73" t="s">
        <v>4751</v>
      </c>
      <c r="E63" s="73" t="s">
        <v>4739</v>
      </c>
      <c r="F63" s="72">
        <v>4.8</v>
      </c>
      <c r="G63" s="72"/>
      <c r="H63" s="74"/>
      <c r="I63" s="75"/>
      <c r="J63" s="74"/>
      <c r="K63" s="75"/>
      <c r="L63" s="74"/>
      <c r="M63" s="75"/>
      <c r="N63" s="74"/>
      <c r="O63" s="73" t="s">
        <v>47</v>
      </c>
      <c r="R63" s="64">
        <v>0</v>
      </c>
      <c r="S63" s="64">
        <v>0</v>
      </c>
      <c r="T63" s="64">
        <v>0</v>
      </c>
      <c r="AC63" s="64">
        <v>1</v>
      </c>
    </row>
    <row r="64" spans="1:29" ht="30" customHeight="1">
      <c r="A64" s="73" t="s">
        <v>4701</v>
      </c>
      <c r="B64" s="73" t="s">
        <v>4752</v>
      </c>
      <c r="C64" s="73" t="s">
        <v>4753</v>
      </c>
      <c r="D64" s="73" t="s">
        <v>4754</v>
      </c>
      <c r="E64" s="73" t="s">
        <v>1410</v>
      </c>
      <c r="F64" s="72">
        <v>5.0000000000000001E-3</v>
      </c>
      <c r="G64" s="72"/>
      <c r="H64" s="74"/>
      <c r="I64" s="75"/>
      <c r="J64" s="74"/>
      <c r="K64" s="75"/>
      <c r="L64" s="74"/>
      <c r="M64" s="75"/>
      <c r="N64" s="74"/>
      <c r="O64" s="73" t="s">
        <v>47</v>
      </c>
      <c r="R64" s="64">
        <v>0</v>
      </c>
      <c r="S64" s="64">
        <v>0</v>
      </c>
      <c r="T64" s="64">
        <v>0</v>
      </c>
      <c r="AC64" s="64">
        <v>1</v>
      </c>
    </row>
    <row r="65" spans="1:29" ht="30" customHeight="1">
      <c r="A65" s="73" t="s">
        <v>4701</v>
      </c>
      <c r="B65" s="73" t="s">
        <v>4730</v>
      </c>
      <c r="C65" s="73" t="s">
        <v>2484</v>
      </c>
      <c r="D65" s="73" t="s">
        <v>2090</v>
      </c>
      <c r="E65" s="73" t="s">
        <v>1265</v>
      </c>
      <c r="F65" s="72">
        <v>4.0000000000000001E-3</v>
      </c>
      <c r="G65" s="72"/>
      <c r="H65" s="74"/>
      <c r="I65" s="75"/>
      <c r="J65" s="74"/>
      <c r="K65" s="75"/>
      <c r="L65" s="74"/>
      <c r="M65" s="75"/>
      <c r="N65" s="74"/>
      <c r="O65" s="73" t="s">
        <v>47</v>
      </c>
      <c r="T65" s="64">
        <v>0</v>
      </c>
      <c r="W65" s="64">
        <v>3</v>
      </c>
      <c r="AC65" s="64">
        <v>1</v>
      </c>
    </row>
    <row r="66" spans="1:29" ht="30" customHeight="1">
      <c r="A66" s="73" t="s">
        <v>4701</v>
      </c>
      <c r="B66" s="73" t="s">
        <v>4746</v>
      </c>
      <c r="C66" s="73" t="s">
        <v>2484</v>
      </c>
      <c r="D66" s="73" t="s">
        <v>1520</v>
      </c>
      <c r="E66" s="73" t="s">
        <v>1265</v>
      </c>
      <c r="F66" s="72">
        <v>2E-3</v>
      </c>
      <c r="G66" s="72"/>
      <c r="H66" s="74"/>
      <c r="I66" s="75"/>
      <c r="J66" s="74"/>
      <c r="K66" s="75"/>
      <c r="L66" s="74"/>
      <c r="M66" s="75"/>
      <c r="N66" s="74"/>
      <c r="O66" s="73" t="s">
        <v>47</v>
      </c>
      <c r="T66" s="64">
        <v>0</v>
      </c>
      <c r="W66" s="64">
        <v>3</v>
      </c>
      <c r="AC66" s="64">
        <v>1</v>
      </c>
    </row>
    <row r="67" spans="1:29" ht="30" customHeight="1">
      <c r="A67" s="73" t="s">
        <v>4701</v>
      </c>
      <c r="B67" s="73" t="s">
        <v>4123</v>
      </c>
      <c r="C67" s="73" t="s">
        <v>1367</v>
      </c>
      <c r="D67" s="73" t="s">
        <v>4731</v>
      </c>
      <c r="E67" s="73" t="s">
        <v>352</v>
      </c>
      <c r="F67" s="72">
        <v>1</v>
      </c>
      <c r="G67" s="72"/>
      <c r="H67" s="74"/>
      <c r="I67" s="75"/>
      <c r="J67" s="74"/>
      <c r="K67" s="75"/>
      <c r="L67" s="74"/>
      <c r="M67" s="75"/>
      <c r="N67" s="74"/>
      <c r="O67" s="73" t="s">
        <v>47</v>
      </c>
      <c r="P67" s="64">
        <v>67</v>
      </c>
      <c r="R67" s="64">
        <v>1</v>
      </c>
      <c r="S67" s="64">
        <v>0</v>
      </c>
      <c r="T67" s="64">
        <v>0.03</v>
      </c>
      <c r="AC67" s="64">
        <v>1</v>
      </c>
    </row>
    <row r="68" spans="1:29" ht="30" customHeight="1">
      <c r="A68" s="72"/>
      <c r="B68" s="72"/>
      <c r="C68" s="72" t="s">
        <v>77</v>
      </c>
      <c r="D68" s="72"/>
      <c r="E68" s="72"/>
      <c r="F68" s="72"/>
      <c r="G68" s="72"/>
      <c r="H68" s="67"/>
      <c r="I68" s="72"/>
      <c r="J68" s="67"/>
      <c r="K68" s="72"/>
      <c r="L68" s="67"/>
      <c r="M68" s="72"/>
      <c r="N68" s="67"/>
      <c r="O68" s="72"/>
    </row>
    <row r="69" spans="1:29" ht="30" customHeight="1">
      <c r="A69" s="72"/>
      <c r="B69" s="72"/>
      <c r="C69" s="72"/>
      <c r="D69" s="72"/>
      <c r="E69" s="72"/>
      <c r="F69" s="72"/>
      <c r="G69" s="72"/>
      <c r="H69" s="72"/>
      <c r="I69" s="72"/>
      <c r="J69" s="72"/>
      <c r="K69" s="72"/>
      <c r="L69" s="72"/>
      <c r="M69" s="72"/>
      <c r="N69" s="72"/>
      <c r="O69" s="72"/>
    </row>
    <row r="70" spans="1:29" ht="30" customHeight="1">
      <c r="A70" s="72"/>
      <c r="B70" s="72"/>
      <c r="C70" s="73" t="s">
        <v>4756</v>
      </c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72"/>
    </row>
    <row r="71" spans="1:29" ht="30" customHeight="1">
      <c r="A71" s="73" t="s">
        <v>4702</v>
      </c>
      <c r="B71" s="73" t="s">
        <v>4749</v>
      </c>
      <c r="C71" s="73" t="s">
        <v>4750</v>
      </c>
      <c r="D71" s="73" t="s">
        <v>4751</v>
      </c>
      <c r="E71" s="73" t="s">
        <v>4739</v>
      </c>
      <c r="F71" s="72">
        <v>6.2</v>
      </c>
      <c r="G71" s="72"/>
      <c r="H71" s="74"/>
      <c r="I71" s="75"/>
      <c r="J71" s="74"/>
      <c r="K71" s="75"/>
      <c r="L71" s="74"/>
      <c r="M71" s="75"/>
      <c r="N71" s="74"/>
      <c r="O71" s="73" t="s">
        <v>47</v>
      </c>
      <c r="R71" s="64">
        <v>0</v>
      </c>
      <c r="S71" s="64">
        <v>0</v>
      </c>
      <c r="T71" s="64">
        <v>0</v>
      </c>
      <c r="AC71" s="64">
        <v>1</v>
      </c>
    </row>
    <row r="72" spans="1:29" ht="30" customHeight="1">
      <c r="A72" s="73" t="s">
        <v>4702</v>
      </c>
      <c r="B72" s="73" t="s">
        <v>4752</v>
      </c>
      <c r="C72" s="73" t="s">
        <v>4753</v>
      </c>
      <c r="D72" s="73" t="s">
        <v>4754</v>
      </c>
      <c r="E72" s="73" t="s">
        <v>1410</v>
      </c>
      <c r="F72" s="72">
        <v>6.0000000000000001E-3</v>
      </c>
      <c r="G72" s="72"/>
      <c r="H72" s="74"/>
      <c r="I72" s="75"/>
      <c r="J72" s="74"/>
      <c r="K72" s="75"/>
      <c r="L72" s="74"/>
      <c r="M72" s="75"/>
      <c r="N72" s="74"/>
      <c r="O72" s="73" t="s">
        <v>47</v>
      </c>
      <c r="R72" s="64">
        <v>0</v>
      </c>
      <c r="S72" s="64">
        <v>0</v>
      </c>
      <c r="T72" s="64">
        <v>0</v>
      </c>
      <c r="AC72" s="64">
        <v>1</v>
      </c>
    </row>
    <row r="73" spans="1:29" ht="30" customHeight="1">
      <c r="A73" s="73" t="s">
        <v>4702</v>
      </c>
      <c r="B73" s="73" t="s">
        <v>4730</v>
      </c>
      <c r="C73" s="73" t="s">
        <v>2484</v>
      </c>
      <c r="D73" s="73" t="s">
        <v>2090</v>
      </c>
      <c r="E73" s="73" t="s">
        <v>1265</v>
      </c>
      <c r="F73" s="72">
        <v>5.0000000000000001E-3</v>
      </c>
      <c r="G73" s="72"/>
      <c r="H73" s="74"/>
      <c r="I73" s="75"/>
      <c r="J73" s="74"/>
      <c r="K73" s="75"/>
      <c r="L73" s="74"/>
      <c r="M73" s="75"/>
      <c r="N73" s="74"/>
      <c r="O73" s="73" t="s">
        <v>47</v>
      </c>
      <c r="T73" s="64">
        <v>0</v>
      </c>
      <c r="W73" s="64">
        <v>3</v>
      </c>
      <c r="AC73" s="64">
        <v>1</v>
      </c>
    </row>
    <row r="74" spans="1:29" ht="30" customHeight="1">
      <c r="A74" s="73" t="s">
        <v>4702</v>
      </c>
      <c r="B74" s="73" t="s">
        <v>4746</v>
      </c>
      <c r="C74" s="73" t="s">
        <v>2484</v>
      </c>
      <c r="D74" s="73" t="s">
        <v>1520</v>
      </c>
      <c r="E74" s="73" t="s">
        <v>1265</v>
      </c>
      <c r="F74" s="72">
        <v>2E-3</v>
      </c>
      <c r="G74" s="72"/>
      <c r="H74" s="74"/>
      <c r="I74" s="75"/>
      <c r="J74" s="74"/>
      <c r="K74" s="75"/>
      <c r="L74" s="74"/>
      <c r="M74" s="75"/>
      <c r="N74" s="74"/>
      <c r="O74" s="73" t="s">
        <v>47</v>
      </c>
      <c r="T74" s="64">
        <v>0</v>
      </c>
      <c r="W74" s="64">
        <v>3</v>
      </c>
      <c r="AC74" s="64">
        <v>1</v>
      </c>
    </row>
    <row r="75" spans="1:29" ht="30" customHeight="1">
      <c r="A75" s="73" t="s">
        <v>4702</v>
      </c>
      <c r="B75" s="73" t="s">
        <v>4123</v>
      </c>
      <c r="C75" s="73" t="s">
        <v>1367</v>
      </c>
      <c r="D75" s="73" t="s">
        <v>4731</v>
      </c>
      <c r="E75" s="73" t="s">
        <v>352</v>
      </c>
      <c r="F75" s="72">
        <v>1</v>
      </c>
      <c r="G75" s="72"/>
      <c r="H75" s="74"/>
      <c r="I75" s="75"/>
      <c r="J75" s="74"/>
      <c r="K75" s="75"/>
      <c r="L75" s="74"/>
      <c r="M75" s="75"/>
      <c r="N75" s="74"/>
      <c r="O75" s="73" t="s">
        <v>47</v>
      </c>
      <c r="P75" s="64">
        <v>75</v>
      </c>
      <c r="R75" s="64">
        <v>1</v>
      </c>
      <c r="S75" s="64">
        <v>0</v>
      </c>
      <c r="T75" s="64">
        <v>0.03</v>
      </c>
      <c r="AC75" s="64">
        <v>1</v>
      </c>
    </row>
    <row r="76" spans="1:29" ht="30" customHeight="1">
      <c r="A76" s="72"/>
      <c r="B76" s="72"/>
      <c r="C76" s="72" t="s">
        <v>77</v>
      </c>
      <c r="D76" s="72"/>
      <c r="E76" s="72"/>
      <c r="F76" s="72"/>
      <c r="G76" s="72"/>
      <c r="H76" s="67"/>
      <c r="I76" s="72"/>
      <c r="J76" s="67"/>
      <c r="K76" s="72"/>
      <c r="L76" s="67"/>
      <c r="M76" s="72"/>
      <c r="N76" s="67"/>
      <c r="O76" s="72"/>
    </row>
    <row r="77" spans="1:29" ht="30" customHeight="1">
      <c r="A77" s="72"/>
      <c r="B77" s="72"/>
      <c r="C77" s="72"/>
      <c r="D77" s="72"/>
      <c r="E77" s="72"/>
      <c r="F77" s="72"/>
      <c r="G77" s="72"/>
      <c r="H77" s="72"/>
      <c r="I77" s="72"/>
      <c r="J77" s="72"/>
      <c r="K77" s="72"/>
      <c r="L77" s="72"/>
      <c r="M77" s="72"/>
      <c r="N77" s="72"/>
      <c r="O77" s="72"/>
    </row>
    <row r="78" spans="1:29" ht="30" customHeight="1">
      <c r="A78" s="72"/>
      <c r="B78" s="72"/>
      <c r="C78" s="73" t="s">
        <v>4757</v>
      </c>
      <c r="D78" s="72"/>
      <c r="E78" s="72"/>
      <c r="F78" s="72"/>
      <c r="G78" s="72"/>
      <c r="H78" s="72"/>
      <c r="I78" s="72"/>
      <c r="J78" s="72"/>
      <c r="K78" s="72"/>
      <c r="L78" s="72"/>
      <c r="M78" s="72"/>
      <c r="N78" s="72"/>
      <c r="O78" s="72"/>
    </row>
    <row r="79" spans="1:29" ht="30" customHeight="1">
      <c r="A79" s="73" t="s">
        <v>4703</v>
      </c>
      <c r="B79" s="73" t="s">
        <v>4749</v>
      </c>
      <c r="C79" s="73" t="s">
        <v>4750</v>
      </c>
      <c r="D79" s="73" t="s">
        <v>4751</v>
      </c>
      <c r="E79" s="73" t="s">
        <v>4739</v>
      </c>
      <c r="F79" s="72">
        <v>12</v>
      </c>
      <c r="G79" s="72"/>
      <c r="H79" s="74"/>
      <c r="I79" s="75"/>
      <c r="J79" s="74"/>
      <c r="K79" s="75"/>
      <c r="L79" s="74"/>
      <c r="M79" s="75"/>
      <c r="N79" s="74"/>
      <c r="O79" s="73" t="s">
        <v>47</v>
      </c>
      <c r="R79" s="64">
        <v>0</v>
      </c>
      <c r="S79" s="64">
        <v>0</v>
      </c>
      <c r="T79" s="64">
        <v>0</v>
      </c>
      <c r="AC79" s="64">
        <v>1</v>
      </c>
    </row>
    <row r="80" spans="1:29" ht="30" customHeight="1">
      <c r="A80" s="73" t="s">
        <v>4703</v>
      </c>
      <c r="B80" s="73" t="s">
        <v>4752</v>
      </c>
      <c r="C80" s="73" t="s">
        <v>4753</v>
      </c>
      <c r="D80" s="73" t="s">
        <v>4754</v>
      </c>
      <c r="E80" s="73" t="s">
        <v>1410</v>
      </c>
      <c r="F80" s="72">
        <v>1.2E-2</v>
      </c>
      <c r="G80" s="72"/>
      <c r="H80" s="74"/>
      <c r="I80" s="75"/>
      <c r="J80" s="74"/>
      <c r="K80" s="75"/>
      <c r="L80" s="74"/>
      <c r="M80" s="75"/>
      <c r="N80" s="74"/>
      <c r="O80" s="73" t="s">
        <v>47</v>
      </c>
      <c r="R80" s="64">
        <v>0</v>
      </c>
      <c r="S80" s="64">
        <v>0</v>
      </c>
      <c r="T80" s="64">
        <v>0</v>
      </c>
      <c r="AC80" s="64">
        <v>1</v>
      </c>
    </row>
    <row r="81" spans="1:29" ht="30" customHeight="1">
      <c r="A81" s="73" t="s">
        <v>4703</v>
      </c>
      <c r="B81" s="73" t="s">
        <v>4730</v>
      </c>
      <c r="C81" s="73" t="s">
        <v>2484</v>
      </c>
      <c r="D81" s="73" t="s">
        <v>2090</v>
      </c>
      <c r="E81" s="73" t="s">
        <v>1265</v>
      </c>
      <c r="F81" s="72">
        <v>8.9999999999999993E-3</v>
      </c>
      <c r="G81" s="72"/>
      <c r="H81" s="74"/>
      <c r="I81" s="75"/>
      <c r="J81" s="74"/>
      <c r="K81" s="75"/>
      <c r="L81" s="74"/>
      <c r="M81" s="75"/>
      <c r="N81" s="74"/>
      <c r="O81" s="73" t="s">
        <v>47</v>
      </c>
      <c r="T81" s="64">
        <v>0</v>
      </c>
      <c r="W81" s="64">
        <v>3</v>
      </c>
      <c r="AC81" s="64">
        <v>1</v>
      </c>
    </row>
    <row r="82" spans="1:29" ht="30" customHeight="1">
      <c r="A82" s="73" t="s">
        <v>4703</v>
      </c>
      <c r="B82" s="73" t="s">
        <v>4746</v>
      </c>
      <c r="C82" s="73" t="s">
        <v>2484</v>
      </c>
      <c r="D82" s="73" t="s">
        <v>1520</v>
      </c>
      <c r="E82" s="73" t="s">
        <v>1265</v>
      </c>
      <c r="F82" s="72">
        <v>4.0000000000000001E-3</v>
      </c>
      <c r="G82" s="72"/>
      <c r="H82" s="74"/>
      <c r="I82" s="75"/>
      <c r="J82" s="74"/>
      <c r="K82" s="75"/>
      <c r="L82" s="74"/>
      <c r="M82" s="75"/>
      <c r="N82" s="74"/>
      <c r="O82" s="73" t="s">
        <v>47</v>
      </c>
      <c r="T82" s="64">
        <v>0</v>
      </c>
      <c r="W82" s="64">
        <v>3</v>
      </c>
      <c r="AC82" s="64">
        <v>1</v>
      </c>
    </row>
    <row r="83" spans="1:29" ht="30" customHeight="1">
      <c r="A83" s="73" t="s">
        <v>4703</v>
      </c>
      <c r="B83" s="73" t="s">
        <v>4123</v>
      </c>
      <c r="C83" s="73" t="s">
        <v>1367</v>
      </c>
      <c r="D83" s="73" t="s">
        <v>4731</v>
      </c>
      <c r="E83" s="73" t="s">
        <v>352</v>
      </c>
      <c r="F83" s="72">
        <v>1</v>
      </c>
      <c r="G83" s="72"/>
      <c r="H83" s="74"/>
      <c r="I83" s="75"/>
      <c r="J83" s="74"/>
      <c r="K83" s="75"/>
      <c r="L83" s="74"/>
      <c r="M83" s="75"/>
      <c r="N83" s="74"/>
      <c r="O83" s="73" t="s">
        <v>47</v>
      </c>
      <c r="P83" s="64">
        <v>83</v>
      </c>
      <c r="R83" s="64">
        <v>1</v>
      </c>
      <c r="S83" s="64">
        <v>0</v>
      </c>
      <c r="T83" s="64">
        <v>0.03</v>
      </c>
      <c r="AC83" s="64">
        <v>1</v>
      </c>
    </row>
    <row r="84" spans="1:29" ht="30" customHeight="1">
      <c r="A84" s="72"/>
      <c r="B84" s="72"/>
      <c r="C84" s="72" t="s">
        <v>77</v>
      </c>
      <c r="D84" s="72"/>
      <c r="E84" s="72"/>
      <c r="F84" s="72"/>
      <c r="G84" s="72"/>
      <c r="H84" s="67"/>
      <c r="I84" s="72"/>
      <c r="J84" s="67"/>
      <c r="K84" s="72"/>
      <c r="L84" s="67"/>
      <c r="M84" s="72"/>
      <c r="N84" s="67"/>
      <c r="O84" s="72"/>
    </row>
    <row r="85" spans="1:29" ht="30" customHeight="1">
      <c r="A85" s="72"/>
      <c r="B85" s="72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</row>
    <row r="86" spans="1:29" ht="30" customHeight="1">
      <c r="A86" s="72"/>
      <c r="B86" s="72"/>
      <c r="C86" s="73" t="s">
        <v>4758</v>
      </c>
      <c r="D86" s="72"/>
      <c r="E86" s="72"/>
      <c r="F86" s="72"/>
      <c r="G86" s="72"/>
      <c r="H86" s="72"/>
      <c r="I86" s="72"/>
      <c r="J86" s="72"/>
      <c r="K86" s="72"/>
      <c r="L86" s="72"/>
      <c r="M86" s="72"/>
      <c r="N86" s="72"/>
      <c r="O86" s="72"/>
    </row>
    <row r="87" spans="1:29" ht="30" customHeight="1">
      <c r="A87" s="73" t="s">
        <v>4704</v>
      </c>
      <c r="B87" s="73" t="s">
        <v>4749</v>
      </c>
      <c r="C87" s="73" t="s">
        <v>4750</v>
      </c>
      <c r="D87" s="73" t="s">
        <v>4751</v>
      </c>
      <c r="E87" s="73" t="s">
        <v>4739</v>
      </c>
      <c r="F87" s="72">
        <v>22</v>
      </c>
      <c r="G87" s="72"/>
      <c r="H87" s="74"/>
      <c r="I87" s="75"/>
      <c r="J87" s="74"/>
      <c r="K87" s="75"/>
      <c r="L87" s="74"/>
      <c r="M87" s="75"/>
      <c r="N87" s="74"/>
      <c r="O87" s="73" t="s">
        <v>47</v>
      </c>
      <c r="R87" s="64">
        <v>0</v>
      </c>
      <c r="S87" s="64">
        <v>0</v>
      </c>
      <c r="T87" s="64">
        <v>0</v>
      </c>
      <c r="AC87" s="64">
        <v>1</v>
      </c>
    </row>
    <row r="88" spans="1:29" ht="30" customHeight="1">
      <c r="A88" s="73" t="s">
        <v>4704</v>
      </c>
      <c r="B88" s="73" t="s">
        <v>4752</v>
      </c>
      <c r="C88" s="73" t="s">
        <v>4753</v>
      </c>
      <c r="D88" s="73" t="s">
        <v>4754</v>
      </c>
      <c r="E88" s="73" t="s">
        <v>1410</v>
      </c>
      <c r="F88" s="72">
        <v>2.1000000000000001E-2</v>
      </c>
      <c r="G88" s="72"/>
      <c r="H88" s="74"/>
      <c r="I88" s="75"/>
      <c r="J88" s="74"/>
      <c r="K88" s="75"/>
      <c r="L88" s="74"/>
      <c r="M88" s="75"/>
      <c r="N88" s="74"/>
      <c r="O88" s="73" t="s">
        <v>47</v>
      </c>
      <c r="R88" s="64">
        <v>0</v>
      </c>
      <c r="S88" s="64">
        <v>0</v>
      </c>
      <c r="T88" s="64">
        <v>0</v>
      </c>
      <c r="AC88" s="64">
        <v>1</v>
      </c>
    </row>
    <row r="89" spans="1:29" ht="30" customHeight="1">
      <c r="A89" s="73" t="s">
        <v>4704</v>
      </c>
      <c r="B89" s="73" t="s">
        <v>4730</v>
      </c>
      <c r="C89" s="73" t="s">
        <v>2484</v>
      </c>
      <c r="D89" s="73" t="s">
        <v>2090</v>
      </c>
      <c r="E89" s="73" t="s">
        <v>1265</v>
      </c>
      <c r="F89" s="72">
        <v>0.01</v>
      </c>
      <c r="G89" s="72"/>
      <c r="H89" s="74"/>
      <c r="I89" s="75"/>
      <c r="J89" s="74"/>
      <c r="K89" s="75"/>
      <c r="L89" s="74"/>
      <c r="M89" s="75"/>
      <c r="N89" s="74"/>
      <c r="O89" s="73" t="s">
        <v>47</v>
      </c>
      <c r="T89" s="64">
        <v>0</v>
      </c>
      <c r="W89" s="64">
        <v>3</v>
      </c>
      <c r="AC89" s="64">
        <v>1</v>
      </c>
    </row>
    <row r="90" spans="1:29" ht="30" customHeight="1">
      <c r="A90" s="73" t="s">
        <v>4704</v>
      </c>
      <c r="B90" s="73" t="s">
        <v>4746</v>
      </c>
      <c r="C90" s="73" t="s">
        <v>2484</v>
      </c>
      <c r="D90" s="73" t="s">
        <v>1520</v>
      </c>
      <c r="E90" s="73" t="s">
        <v>1265</v>
      </c>
      <c r="F90" s="72">
        <v>5.0000000000000001E-3</v>
      </c>
      <c r="G90" s="72"/>
      <c r="H90" s="74"/>
      <c r="I90" s="75"/>
      <c r="J90" s="74"/>
      <c r="K90" s="75"/>
      <c r="L90" s="74"/>
      <c r="M90" s="75"/>
      <c r="N90" s="74"/>
      <c r="O90" s="73" t="s">
        <v>47</v>
      </c>
      <c r="T90" s="64">
        <v>0</v>
      </c>
      <c r="W90" s="64">
        <v>3</v>
      </c>
      <c r="AC90" s="64">
        <v>1</v>
      </c>
    </row>
    <row r="91" spans="1:29" ht="30" customHeight="1">
      <c r="A91" s="73" t="s">
        <v>4704</v>
      </c>
      <c r="B91" s="73" t="s">
        <v>4123</v>
      </c>
      <c r="C91" s="73" t="s">
        <v>1367</v>
      </c>
      <c r="D91" s="73" t="s">
        <v>4731</v>
      </c>
      <c r="E91" s="73" t="s">
        <v>352</v>
      </c>
      <c r="F91" s="72">
        <v>1</v>
      </c>
      <c r="G91" s="72"/>
      <c r="H91" s="74"/>
      <c r="I91" s="75"/>
      <c r="J91" s="74"/>
      <c r="K91" s="75"/>
      <c r="L91" s="74"/>
      <c r="M91" s="75"/>
      <c r="N91" s="74"/>
      <c r="O91" s="73" t="s">
        <v>47</v>
      </c>
      <c r="P91" s="64">
        <v>91</v>
      </c>
      <c r="R91" s="64">
        <v>1</v>
      </c>
      <c r="S91" s="64">
        <v>0</v>
      </c>
      <c r="T91" s="64">
        <v>0.03</v>
      </c>
      <c r="AC91" s="64">
        <v>1</v>
      </c>
    </row>
    <row r="92" spans="1:29" ht="30" customHeight="1">
      <c r="A92" s="72"/>
      <c r="B92" s="72"/>
      <c r="C92" s="72" t="s">
        <v>77</v>
      </c>
      <c r="D92" s="72"/>
      <c r="E92" s="72"/>
      <c r="F92" s="72"/>
      <c r="G92" s="72"/>
      <c r="H92" s="67"/>
      <c r="I92" s="72"/>
      <c r="J92" s="67"/>
      <c r="K92" s="72"/>
      <c r="L92" s="67"/>
      <c r="M92" s="72"/>
      <c r="N92" s="67"/>
      <c r="O92" s="72"/>
    </row>
    <row r="93" spans="1:29" ht="30" customHeight="1">
      <c r="A93" s="72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</row>
    <row r="94" spans="1:29" ht="30" customHeight="1">
      <c r="A94" s="72"/>
      <c r="B94" s="72"/>
      <c r="C94" s="73" t="s">
        <v>4759</v>
      </c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</row>
    <row r="95" spans="1:29" ht="30" customHeight="1">
      <c r="A95" s="73" t="s">
        <v>4705</v>
      </c>
      <c r="B95" s="73" t="s">
        <v>4749</v>
      </c>
      <c r="C95" s="73" t="s">
        <v>4750</v>
      </c>
      <c r="D95" s="73" t="s">
        <v>4751</v>
      </c>
      <c r="E95" s="73" t="s">
        <v>4739</v>
      </c>
      <c r="F95" s="72">
        <v>34</v>
      </c>
      <c r="G95" s="72"/>
      <c r="H95" s="74"/>
      <c r="I95" s="75"/>
      <c r="J95" s="74"/>
      <c r="K95" s="75"/>
      <c r="L95" s="74"/>
      <c r="M95" s="75"/>
      <c r="N95" s="74"/>
      <c r="O95" s="73" t="s">
        <v>47</v>
      </c>
      <c r="R95" s="64">
        <v>0</v>
      </c>
      <c r="S95" s="64">
        <v>0</v>
      </c>
      <c r="T95" s="64">
        <v>0</v>
      </c>
      <c r="AC95" s="64">
        <v>1</v>
      </c>
    </row>
    <row r="96" spans="1:29" ht="30" customHeight="1">
      <c r="A96" s="73" t="s">
        <v>4705</v>
      </c>
      <c r="B96" s="73" t="s">
        <v>4752</v>
      </c>
      <c r="C96" s="73" t="s">
        <v>4753</v>
      </c>
      <c r="D96" s="73" t="s">
        <v>4754</v>
      </c>
      <c r="E96" s="73" t="s">
        <v>1410</v>
      </c>
      <c r="F96" s="72">
        <v>3.3000000000000002E-2</v>
      </c>
      <c r="G96" s="72"/>
      <c r="H96" s="74"/>
      <c r="I96" s="75"/>
      <c r="J96" s="74"/>
      <c r="K96" s="75"/>
      <c r="L96" s="74"/>
      <c r="M96" s="75"/>
      <c r="N96" s="74"/>
      <c r="O96" s="73" t="s">
        <v>47</v>
      </c>
      <c r="R96" s="64">
        <v>0</v>
      </c>
      <c r="S96" s="64">
        <v>0</v>
      </c>
      <c r="T96" s="64">
        <v>0</v>
      </c>
      <c r="AC96" s="64">
        <v>1</v>
      </c>
    </row>
    <row r="97" spans="1:29" ht="30" customHeight="1">
      <c r="A97" s="73" t="s">
        <v>4705</v>
      </c>
      <c r="B97" s="73" t="s">
        <v>4730</v>
      </c>
      <c r="C97" s="73" t="s">
        <v>2484</v>
      </c>
      <c r="D97" s="73" t="s">
        <v>2090</v>
      </c>
      <c r="E97" s="73" t="s">
        <v>1265</v>
      </c>
      <c r="F97" s="72">
        <v>1.4E-2</v>
      </c>
      <c r="G97" s="72"/>
      <c r="H97" s="74"/>
      <c r="I97" s="75"/>
      <c r="J97" s="74"/>
      <c r="K97" s="75"/>
      <c r="L97" s="74"/>
      <c r="M97" s="75"/>
      <c r="N97" s="74"/>
      <c r="O97" s="73" t="s">
        <v>47</v>
      </c>
      <c r="T97" s="64">
        <v>0</v>
      </c>
      <c r="W97" s="64">
        <v>3</v>
      </c>
      <c r="AC97" s="64">
        <v>1</v>
      </c>
    </row>
    <row r="98" spans="1:29" ht="30" customHeight="1">
      <c r="A98" s="73" t="s">
        <v>4705</v>
      </c>
      <c r="B98" s="73" t="s">
        <v>4746</v>
      </c>
      <c r="C98" s="73" t="s">
        <v>2484</v>
      </c>
      <c r="D98" s="73" t="s">
        <v>1520</v>
      </c>
      <c r="E98" s="73" t="s">
        <v>1265</v>
      </c>
      <c r="F98" s="72">
        <v>6.0000000000000001E-3</v>
      </c>
      <c r="G98" s="72"/>
      <c r="H98" s="74"/>
      <c r="I98" s="75"/>
      <c r="J98" s="74"/>
      <c r="K98" s="75"/>
      <c r="L98" s="74"/>
      <c r="M98" s="75"/>
      <c r="N98" s="74"/>
      <c r="O98" s="73" t="s">
        <v>47</v>
      </c>
      <c r="T98" s="64">
        <v>0</v>
      </c>
      <c r="W98" s="64">
        <v>3</v>
      </c>
      <c r="AC98" s="64">
        <v>1</v>
      </c>
    </row>
    <row r="99" spans="1:29" ht="30" customHeight="1">
      <c r="A99" s="73" t="s">
        <v>4705</v>
      </c>
      <c r="B99" s="73" t="s">
        <v>4123</v>
      </c>
      <c r="C99" s="73" t="s">
        <v>1367</v>
      </c>
      <c r="D99" s="73" t="s">
        <v>4731</v>
      </c>
      <c r="E99" s="73" t="s">
        <v>352</v>
      </c>
      <c r="F99" s="72">
        <v>1</v>
      </c>
      <c r="G99" s="72"/>
      <c r="H99" s="74"/>
      <c r="I99" s="75"/>
      <c r="J99" s="74"/>
      <c r="K99" s="75"/>
      <c r="L99" s="74"/>
      <c r="M99" s="75"/>
      <c r="N99" s="74"/>
      <c r="O99" s="73" t="s">
        <v>47</v>
      </c>
      <c r="P99" s="64">
        <v>99</v>
      </c>
      <c r="R99" s="64">
        <v>1</v>
      </c>
      <c r="S99" s="64">
        <v>0</v>
      </c>
      <c r="T99" s="64">
        <v>0.03</v>
      </c>
      <c r="AC99" s="64">
        <v>1</v>
      </c>
    </row>
    <row r="100" spans="1:29" ht="30" customHeight="1">
      <c r="A100" s="72"/>
      <c r="B100" s="72"/>
      <c r="C100" s="72" t="s">
        <v>77</v>
      </c>
      <c r="D100" s="72"/>
      <c r="E100" s="72"/>
      <c r="F100" s="72"/>
      <c r="G100" s="72"/>
      <c r="H100" s="67"/>
      <c r="I100" s="72"/>
      <c r="J100" s="67"/>
      <c r="K100" s="72"/>
      <c r="L100" s="67"/>
      <c r="M100" s="72"/>
      <c r="N100" s="67"/>
      <c r="O100" s="72"/>
    </row>
    <row r="101" spans="1:29" ht="30" customHeight="1">
      <c r="A101" s="72"/>
      <c r="B101" s="72"/>
      <c r="C101" s="72"/>
      <c r="D101" s="72"/>
      <c r="E101" s="72"/>
      <c r="F101" s="72"/>
      <c r="G101" s="72"/>
      <c r="H101" s="72"/>
      <c r="I101" s="72"/>
      <c r="J101" s="72"/>
      <c r="K101" s="72"/>
      <c r="L101" s="72"/>
      <c r="M101" s="72"/>
      <c r="N101" s="72"/>
      <c r="O101" s="72"/>
    </row>
    <row r="102" spans="1:29" ht="30" customHeight="1">
      <c r="A102" s="72"/>
      <c r="B102" s="72"/>
      <c r="C102" s="73" t="s">
        <v>4760</v>
      </c>
      <c r="D102" s="72"/>
      <c r="E102" s="72"/>
      <c r="F102" s="72"/>
      <c r="G102" s="72"/>
      <c r="H102" s="72"/>
      <c r="I102" s="72"/>
      <c r="J102" s="72"/>
      <c r="K102" s="72"/>
      <c r="L102" s="72"/>
      <c r="M102" s="72"/>
      <c r="N102" s="72"/>
      <c r="O102" s="72"/>
    </row>
    <row r="103" spans="1:29" ht="30" customHeight="1">
      <c r="A103" s="73" t="s">
        <v>4706</v>
      </c>
      <c r="B103" s="73" t="s">
        <v>4749</v>
      </c>
      <c r="C103" s="73" t="s">
        <v>4750</v>
      </c>
      <c r="D103" s="73" t="s">
        <v>4751</v>
      </c>
      <c r="E103" s="73" t="s">
        <v>4739</v>
      </c>
      <c r="F103" s="72">
        <v>56</v>
      </c>
      <c r="G103" s="72"/>
      <c r="H103" s="74"/>
      <c r="I103" s="75"/>
      <c r="J103" s="74"/>
      <c r="K103" s="75"/>
      <c r="L103" s="74"/>
      <c r="M103" s="75"/>
      <c r="N103" s="74"/>
      <c r="O103" s="73" t="s">
        <v>47</v>
      </c>
      <c r="R103" s="64">
        <v>0</v>
      </c>
      <c r="S103" s="64">
        <v>0</v>
      </c>
      <c r="T103" s="64">
        <v>0</v>
      </c>
      <c r="AC103" s="64">
        <v>1</v>
      </c>
    </row>
    <row r="104" spans="1:29" ht="30" customHeight="1">
      <c r="A104" s="73" t="s">
        <v>4706</v>
      </c>
      <c r="B104" s="73" t="s">
        <v>4752</v>
      </c>
      <c r="C104" s="73" t="s">
        <v>4753</v>
      </c>
      <c r="D104" s="73" t="s">
        <v>4754</v>
      </c>
      <c r="E104" s="73" t="s">
        <v>1410</v>
      </c>
      <c r="F104" s="72">
        <v>5.5E-2</v>
      </c>
      <c r="G104" s="72"/>
      <c r="H104" s="74"/>
      <c r="I104" s="75"/>
      <c r="J104" s="74"/>
      <c r="K104" s="75"/>
      <c r="L104" s="74"/>
      <c r="M104" s="75"/>
      <c r="N104" s="74"/>
      <c r="O104" s="73" t="s">
        <v>47</v>
      </c>
      <c r="R104" s="64">
        <v>0</v>
      </c>
      <c r="S104" s="64">
        <v>0</v>
      </c>
      <c r="T104" s="64">
        <v>0</v>
      </c>
      <c r="AC104" s="64">
        <v>1</v>
      </c>
    </row>
    <row r="105" spans="1:29" ht="30" customHeight="1">
      <c r="A105" s="73" t="s">
        <v>4706</v>
      </c>
      <c r="B105" s="73" t="s">
        <v>4730</v>
      </c>
      <c r="C105" s="73" t="s">
        <v>2484</v>
      </c>
      <c r="D105" s="73" t="s">
        <v>2090</v>
      </c>
      <c r="E105" s="73" t="s">
        <v>1265</v>
      </c>
      <c r="F105" s="72">
        <v>1.7000000000000001E-2</v>
      </c>
      <c r="G105" s="72"/>
      <c r="H105" s="74"/>
      <c r="I105" s="75"/>
      <c r="J105" s="74"/>
      <c r="K105" s="75"/>
      <c r="L105" s="74"/>
      <c r="M105" s="75"/>
      <c r="N105" s="74"/>
      <c r="O105" s="73" t="s">
        <v>47</v>
      </c>
      <c r="T105" s="64">
        <v>0</v>
      </c>
      <c r="W105" s="64">
        <v>3</v>
      </c>
      <c r="AC105" s="64">
        <v>1</v>
      </c>
    </row>
    <row r="106" spans="1:29" ht="30" customHeight="1">
      <c r="A106" s="73" t="s">
        <v>4706</v>
      </c>
      <c r="B106" s="73" t="s">
        <v>4746</v>
      </c>
      <c r="C106" s="73" t="s">
        <v>2484</v>
      </c>
      <c r="D106" s="73" t="s">
        <v>1520</v>
      </c>
      <c r="E106" s="73" t="s">
        <v>1265</v>
      </c>
      <c r="F106" s="72">
        <v>7.0000000000000001E-3</v>
      </c>
      <c r="G106" s="72"/>
      <c r="H106" s="74"/>
      <c r="I106" s="75"/>
      <c r="J106" s="74"/>
      <c r="K106" s="75"/>
      <c r="L106" s="74"/>
      <c r="M106" s="75"/>
      <c r="N106" s="74"/>
      <c r="O106" s="73" t="s">
        <v>47</v>
      </c>
      <c r="T106" s="64">
        <v>0</v>
      </c>
      <c r="W106" s="64">
        <v>3</v>
      </c>
      <c r="AC106" s="64">
        <v>1</v>
      </c>
    </row>
    <row r="107" spans="1:29" ht="30" customHeight="1">
      <c r="A107" s="73" t="s">
        <v>4706</v>
      </c>
      <c r="B107" s="73" t="s">
        <v>4123</v>
      </c>
      <c r="C107" s="73" t="s">
        <v>1367</v>
      </c>
      <c r="D107" s="73" t="s">
        <v>4731</v>
      </c>
      <c r="E107" s="73" t="s">
        <v>352</v>
      </c>
      <c r="F107" s="72">
        <v>1</v>
      </c>
      <c r="G107" s="72"/>
      <c r="H107" s="74"/>
      <c r="I107" s="75"/>
      <c r="J107" s="74"/>
      <c r="K107" s="75"/>
      <c r="L107" s="74"/>
      <c r="M107" s="75"/>
      <c r="N107" s="74"/>
      <c r="O107" s="73" t="s">
        <v>47</v>
      </c>
      <c r="P107" s="64">
        <v>107</v>
      </c>
      <c r="R107" s="64">
        <v>1</v>
      </c>
      <c r="S107" s="64">
        <v>0</v>
      </c>
      <c r="T107" s="64">
        <v>0.03</v>
      </c>
      <c r="AC107" s="64">
        <v>1</v>
      </c>
    </row>
    <row r="108" spans="1:29" ht="30" customHeight="1">
      <c r="A108" s="72"/>
      <c r="B108" s="72"/>
      <c r="C108" s="72" t="s">
        <v>77</v>
      </c>
      <c r="D108" s="72"/>
      <c r="E108" s="72"/>
      <c r="F108" s="72"/>
      <c r="G108" s="72"/>
      <c r="H108" s="67"/>
      <c r="I108" s="72"/>
      <c r="J108" s="67"/>
      <c r="K108" s="72"/>
      <c r="L108" s="67"/>
      <c r="M108" s="72"/>
      <c r="N108" s="67"/>
      <c r="O108" s="72"/>
    </row>
    <row r="109" spans="1:29" ht="30" customHeight="1">
      <c r="A109" s="72"/>
      <c r="B109" s="72"/>
      <c r="C109" s="72"/>
      <c r="D109" s="72"/>
      <c r="E109" s="72"/>
      <c r="F109" s="72"/>
      <c r="G109" s="72"/>
      <c r="H109" s="72"/>
      <c r="I109" s="72"/>
      <c r="J109" s="72"/>
      <c r="K109" s="72"/>
      <c r="L109" s="72"/>
      <c r="M109" s="72"/>
      <c r="N109" s="72"/>
      <c r="O109" s="72"/>
    </row>
    <row r="110" spans="1:29" ht="30" customHeight="1">
      <c r="A110" s="72"/>
      <c r="B110" s="72"/>
      <c r="C110" s="73" t="s">
        <v>4761</v>
      </c>
      <c r="D110" s="72"/>
      <c r="E110" s="72"/>
      <c r="F110" s="72"/>
      <c r="G110" s="72"/>
      <c r="H110" s="72"/>
      <c r="I110" s="72"/>
      <c r="J110" s="72"/>
      <c r="K110" s="72"/>
      <c r="L110" s="72"/>
      <c r="M110" s="72"/>
      <c r="N110" s="72"/>
      <c r="O110" s="72"/>
    </row>
    <row r="111" spans="1:29" ht="30" customHeight="1">
      <c r="A111" s="73" t="s">
        <v>4707</v>
      </c>
      <c r="B111" s="73" t="s">
        <v>4749</v>
      </c>
      <c r="C111" s="73" t="s">
        <v>4750</v>
      </c>
      <c r="D111" s="73" t="s">
        <v>4751</v>
      </c>
      <c r="E111" s="73" t="s">
        <v>4739</v>
      </c>
      <c r="F111" s="72">
        <v>20.8</v>
      </c>
      <c r="G111" s="72"/>
      <c r="H111" s="74"/>
      <c r="I111" s="75"/>
      <c r="J111" s="74"/>
      <c r="K111" s="75"/>
      <c r="L111" s="74"/>
      <c r="M111" s="75"/>
      <c r="N111" s="74"/>
      <c r="O111" s="73" t="s">
        <v>47</v>
      </c>
      <c r="R111" s="64">
        <v>0</v>
      </c>
      <c r="S111" s="64">
        <v>0</v>
      </c>
      <c r="T111" s="64">
        <v>0</v>
      </c>
      <c r="AC111" s="64">
        <v>1</v>
      </c>
    </row>
    <row r="112" spans="1:29" ht="30" customHeight="1">
      <c r="A112" s="73" t="s">
        <v>4707</v>
      </c>
      <c r="B112" s="73" t="s">
        <v>4752</v>
      </c>
      <c r="C112" s="73" t="s">
        <v>4753</v>
      </c>
      <c r="D112" s="73" t="s">
        <v>4754</v>
      </c>
      <c r="E112" s="73" t="s">
        <v>1410</v>
      </c>
      <c r="F112" s="72">
        <v>2.0500000000000001E-2</v>
      </c>
      <c r="G112" s="72"/>
      <c r="H112" s="74"/>
      <c r="I112" s="75"/>
      <c r="J112" s="74"/>
      <c r="K112" s="75"/>
      <c r="L112" s="74"/>
      <c r="M112" s="75"/>
      <c r="N112" s="74"/>
      <c r="O112" s="73" t="s">
        <v>47</v>
      </c>
      <c r="R112" s="64">
        <v>0</v>
      </c>
      <c r="S112" s="64">
        <v>0</v>
      </c>
      <c r="T112" s="64">
        <v>0</v>
      </c>
      <c r="AC112" s="64">
        <v>1</v>
      </c>
    </row>
    <row r="113" spans="1:29" ht="30" customHeight="1">
      <c r="A113" s="73" t="s">
        <v>4707</v>
      </c>
      <c r="B113" s="73" t="s">
        <v>4730</v>
      </c>
      <c r="C113" s="73" t="s">
        <v>2484</v>
      </c>
      <c r="D113" s="73" t="s">
        <v>2090</v>
      </c>
      <c r="E113" s="73" t="s">
        <v>1265</v>
      </c>
      <c r="F113" s="72">
        <v>4.5999999999999999E-3</v>
      </c>
      <c r="G113" s="72"/>
      <c r="H113" s="74"/>
      <c r="I113" s="75"/>
      <c r="J113" s="74"/>
      <c r="K113" s="75"/>
      <c r="L113" s="74"/>
      <c r="M113" s="75"/>
      <c r="N113" s="74"/>
      <c r="O113" s="73" t="s">
        <v>47</v>
      </c>
      <c r="R113" s="64">
        <v>0</v>
      </c>
      <c r="S113" s="64">
        <v>0</v>
      </c>
      <c r="T113" s="64">
        <v>0</v>
      </c>
      <c r="W113" s="64">
        <v>3</v>
      </c>
      <c r="AC113" s="64">
        <v>1</v>
      </c>
    </row>
    <row r="114" spans="1:29" ht="30" customHeight="1">
      <c r="A114" s="73" t="s">
        <v>4707</v>
      </c>
      <c r="B114" s="73" t="s">
        <v>4746</v>
      </c>
      <c r="C114" s="73" t="s">
        <v>2484</v>
      </c>
      <c r="D114" s="73" t="s">
        <v>1520</v>
      </c>
      <c r="E114" s="73" t="s">
        <v>1265</v>
      </c>
      <c r="F114" s="72">
        <v>2.3E-3</v>
      </c>
      <c r="G114" s="72"/>
      <c r="H114" s="74"/>
      <c r="I114" s="75"/>
      <c r="J114" s="74"/>
      <c r="K114" s="75"/>
      <c r="L114" s="74"/>
      <c r="M114" s="75"/>
      <c r="N114" s="74"/>
      <c r="O114" s="73" t="s">
        <v>47</v>
      </c>
      <c r="R114" s="64">
        <v>0</v>
      </c>
      <c r="S114" s="64">
        <v>0</v>
      </c>
      <c r="T114" s="64">
        <v>0</v>
      </c>
      <c r="W114" s="64">
        <v>3</v>
      </c>
      <c r="AC114" s="64">
        <v>1</v>
      </c>
    </row>
    <row r="115" spans="1:29" ht="30" customHeight="1">
      <c r="A115" s="73" t="s">
        <v>4707</v>
      </c>
      <c r="B115" s="73" t="s">
        <v>4123</v>
      </c>
      <c r="C115" s="73" t="s">
        <v>1367</v>
      </c>
      <c r="D115" s="73" t="s">
        <v>4731</v>
      </c>
      <c r="E115" s="73" t="s">
        <v>352</v>
      </c>
      <c r="F115" s="72">
        <v>1</v>
      </c>
      <c r="G115" s="72"/>
      <c r="H115" s="74"/>
      <c r="I115" s="75"/>
      <c r="J115" s="74"/>
      <c r="K115" s="75"/>
      <c r="L115" s="74"/>
      <c r="M115" s="75"/>
      <c r="N115" s="74"/>
      <c r="O115" s="73" t="s">
        <v>47</v>
      </c>
      <c r="P115" s="64">
        <v>115</v>
      </c>
      <c r="R115" s="64">
        <v>1</v>
      </c>
      <c r="S115" s="64">
        <v>0</v>
      </c>
      <c r="T115" s="64">
        <v>0.03</v>
      </c>
      <c r="AC115" s="64">
        <v>1</v>
      </c>
    </row>
    <row r="116" spans="1:29" ht="30" customHeight="1">
      <c r="A116" s="72"/>
      <c r="B116" s="72"/>
      <c r="C116" s="72" t="s">
        <v>77</v>
      </c>
      <c r="D116" s="72"/>
      <c r="E116" s="72"/>
      <c r="F116" s="72"/>
      <c r="G116" s="72"/>
      <c r="H116" s="67"/>
      <c r="I116" s="72"/>
      <c r="J116" s="67"/>
      <c r="K116" s="72"/>
      <c r="L116" s="67"/>
      <c r="M116" s="72"/>
      <c r="N116" s="67"/>
      <c r="O116" s="72"/>
    </row>
    <row r="117" spans="1:29" ht="30" customHeight="1">
      <c r="A117" s="72"/>
      <c r="B117" s="72"/>
      <c r="C117" s="72"/>
      <c r="D117" s="72"/>
      <c r="E117" s="72"/>
      <c r="F117" s="72"/>
      <c r="G117" s="72"/>
      <c r="H117" s="72"/>
      <c r="I117" s="72"/>
      <c r="J117" s="72"/>
      <c r="K117" s="72"/>
      <c r="L117" s="72"/>
      <c r="M117" s="72"/>
      <c r="N117" s="72"/>
      <c r="O117" s="72"/>
    </row>
    <row r="118" spans="1:29" ht="30" customHeight="1">
      <c r="A118" s="72"/>
      <c r="B118" s="72"/>
      <c r="C118" s="73" t="s">
        <v>4762</v>
      </c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</row>
    <row r="119" spans="1:29" ht="30" customHeight="1">
      <c r="A119" s="73" t="s">
        <v>3851</v>
      </c>
      <c r="B119" s="73" t="s">
        <v>4763</v>
      </c>
      <c r="C119" s="73" t="s">
        <v>4764</v>
      </c>
      <c r="D119" s="73" t="s">
        <v>4765</v>
      </c>
      <c r="E119" s="73" t="s">
        <v>53</v>
      </c>
      <c r="F119" s="72">
        <v>0.34300000000000003</v>
      </c>
      <c r="G119" s="72"/>
      <c r="H119" s="74"/>
      <c r="I119" s="75"/>
      <c r="J119" s="74"/>
      <c r="K119" s="75"/>
      <c r="L119" s="74"/>
      <c r="M119" s="75"/>
      <c r="N119" s="74"/>
      <c r="O119" s="73" t="s">
        <v>47</v>
      </c>
      <c r="R119" s="64">
        <v>0</v>
      </c>
      <c r="S119" s="64">
        <v>0</v>
      </c>
      <c r="T119" s="64">
        <v>0</v>
      </c>
      <c r="AC119" s="64">
        <v>1</v>
      </c>
    </row>
    <row r="120" spans="1:29" ht="30" customHeight="1">
      <c r="A120" s="73" t="s">
        <v>3851</v>
      </c>
      <c r="B120" s="73" t="s">
        <v>4766</v>
      </c>
      <c r="C120" s="73" t="s">
        <v>4767</v>
      </c>
      <c r="D120" s="73" t="s">
        <v>4768</v>
      </c>
      <c r="E120" s="73" t="s">
        <v>4769</v>
      </c>
      <c r="F120" s="72">
        <v>3</v>
      </c>
      <c r="G120" s="72"/>
      <c r="H120" s="74"/>
      <c r="I120" s="75"/>
      <c r="J120" s="74"/>
      <c r="K120" s="75"/>
      <c r="L120" s="74"/>
      <c r="M120" s="75"/>
      <c r="N120" s="74"/>
      <c r="O120" s="73" t="s">
        <v>47</v>
      </c>
      <c r="R120" s="64">
        <v>0</v>
      </c>
      <c r="S120" s="64">
        <v>0</v>
      </c>
      <c r="T120" s="64">
        <v>0</v>
      </c>
      <c r="AC120" s="64">
        <v>1</v>
      </c>
    </row>
    <row r="121" spans="1:29" ht="30" customHeight="1">
      <c r="A121" s="73" t="s">
        <v>3851</v>
      </c>
      <c r="B121" s="73" t="s">
        <v>4770</v>
      </c>
      <c r="C121" s="73" t="s">
        <v>2484</v>
      </c>
      <c r="D121" s="73" t="s">
        <v>2189</v>
      </c>
      <c r="E121" s="73" t="s">
        <v>1265</v>
      </c>
      <c r="F121" s="72">
        <v>6.0999999999999999E-2</v>
      </c>
      <c r="G121" s="72"/>
      <c r="H121" s="74"/>
      <c r="I121" s="75"/>
      <c r="J121" s="74"/>
      <c r="K121" s="75"/>
      <c r="L121" s="74"/>
      <c r="M121" s="75"/>
      <c r="N121" s="74"/>
      <c r="O121" s="73" t="s">
        <v>47</v>
      </c>
      <c r="R121" s="64">
        <v>0</v>
      </c>
      <c r="S121" s="64">
        <v>0</v>
      </c>
      <c r="T121" s="64">
        <v>0</v>
      </c>
      <c r="W121" s="64">
        <v>3</v>
      </c>
      <c r="AC121" s="64">
        <v>1</v>
      </c>
    </row>
    <row r="122" spans="1:29" ht="30" customHeight="1">
      <c r="A122" s="73" t="s">
        <v>3851</v>
      </c>
      <c r="B122" s="73" t="s">
        <v>4122</v>
      </c>
      <c r="C122" s="73" t="s">
        <v>2484</v>
      </c>
      <c r="D122" s="73" t="s">
        <v>1366</v>
      </c>
      <c r="E122" s="73" t="s">
        <v>1265</v>
      </c>
      <c r="F122" s="72">
        <v>1.7000000000000001E-2</v>
      </c>
      <c r="G122" s="72"/>
      <c r="H122" s="74"/>
      <c r="I122" s="75"/>
      <c r="J122" s="74"/>
      <c r="K122" s="75"/>
      <c r="L122" s="74"/>
      <c r="M122" s="75"/>
      <c r="N122" s="74"/>
      <c r="O122" s="73" t="s">
        <v>47</v>
      </c>
      <c r="R122" s="64">
        <v>0</v>
      </c>
      <c r="S122" s="64">
        <v>0</v>
      </c>
      <c r="T122" s="64">
        <v>0</v>
      </c>
      <c r="W122" s="64">
        <v>3</v>
      </c>
      <c r="AC122" s="64">
        <v>1</v>
      </c>
    </row>
    <row r="123" spans="1:29" ht="30" customHeight="1">
      <c r="A123" s="73" t="s">
        <v>3851</v>
      </c>
      <c r="B123" s="73" t="s">
        <v>4123</v>
      </c>
      <c r="C123" s="73" t="s">
        <v>1367</v>
      </c>
      <c r="D123" s="73" t="s">
        <v>4771</v>
      </c>
      <c r="E123" s="73" t="s">
        <v>352</v>
      </c>
      <c r="F123" s="72">
        <v>1</v>
      </c>
      <c r="G123" s="72"/>
      <c r="H123" s="74"/>
      <c r="I123" s="75"/>
      <c r="J123" s="74"/>
      <c r="K123" s="75"/>
      <c r="L123" s="74"/>
      <c r="M123" s="75"/>
      <c r="N123" s="74"/>
      <c r="O123" s="73" t="s">
        <v>47</v>
      </c>
      <c r="P123" s="64">
        <v>123</v>
      </c>
      <c r="R123" s="64">
        <v>1</v>
      </c>
      <c r="S123" s="64">
        <v>0</v>
      </c>
      <c r="T123" s="64">
        <v>0.02</v>
      </c>
      <c r="AC123" s="64">
        <v>1</v>
      </c>
    </row>
    <row r="124" spans="1:29" ht="30" customHeight="1">
      <c r="A124" s="72"/>
      <c r="B124" s="72"/>
      <c r="C124" s="72" t="s">
        <v>77</v>
      </c>
      <c r="D124" s="72"/>
      <c r="E124" s="72"/>
      <c r="F124" s="72"/>
      <c r="G124" s="72"/>
      <c r="H124" s="67"/>
      <c r="I124" s="72"/>
      <c r="J124" s="67"/>
      <c r="K124" s="72"/>
      <c r="L124" s="67"/>
      <c r="M124" s="72"/>
      <c r="N124" s="67"/>
      <c r="O124" s="72"/>
    </row>
    <row r="125" spans="1:29" ht="30" customHeight="1">
      <c r="A125" s="72"/>
      <c r="B125" s="72"/>
      <c r="C125" s="72"/>
      <c r="D125" s="72"/>
      <c r="E125" s="72"/>
      <c r="F125" s="72"/>
      <c r="G125" s="72"/>
      <c r="H125" s="72"/>
      <c r="I125" s="72"/>
      <c r="J125" s="72"/>
      <c r="K125" s="72"/>
      <c r="L125" s="72"/>
      <c r="M125" s="72"/>
      <c r="N125" s="72"/>
      <c r="O125" s="72"/>
    </row>
    <row r="126" spans="1:29" ht="30" customHeight="1">
      <c r="A126" s="72"/>
      <c r="B126" s="72"/>
      <c r="C126" s="73" t="s">
        <v>4772</v>
      </c>
      <c r="D126" s="72"/>
      <c r="E126" s="72"/>
      <c r="F126" s="72"/>
      <c r="G126" s="72"/>
      <c r="H126" s="72"/>
      <c r="I126" s="72"/>
      <c r="J126" s="72"/>
      <c r="K126" s="72"/>
      <c r="L126" s="72"/>
      <c r="M126" s="72"/>
      <c r="N126" s="72"/>
      <c r="O126" s="72"/>
    </row>
    <row r="127" spans="1:29" ht="30" customHeight="1">
      <c r="A127" s="73" t="s">
        <v>3853</v>
      </c>
      <c r="B127" s="73" t="s">
        <v>4763</v>
      </c>
      <c r="C127" s="73" t="s">
        <v>4764</v>
      </c>
      <c r="D127" s="73" t="s">
        <v>4765</v>
      </c>
      <c r="E127" s="73" t="s">
        <v>53</v>
      </c>
      <c r="F127" s="72">
        <v>0.43</v>
      </c>
      <c r="G127" s="72"/>
      <c r="H127" s="74"/>
      <c r="I127" s="75"/>
      <c r="J127" s="74"/>
      <c r="K127" s="75"/>
      <c r="L127" s="74"/>
      <c r="M127" s="75"/>
      <c r="N127" s="74"/>
      <c r="O127" s="73" t="s">
        <v>47</v>
      </c>
      <c r="R127" s="64">
        <v>0</v>
      </c>
      <c r="S127" s="64">
        <v>0</v>
      </c>
      <c r="T127" s="64">
        <v>0</v>
      </c>
      <c r="AC127" s="64">
        <v>1</v>
      </c>
    </row>
    <row r="128" spans="1:29" ht="30" customHeight="1">
      <c r="A128" s="73" t="s">
        <v>3853</v>
      </c>
      <c r="B128" s="73" t="s">
        <v>4766</v>
      </c>
      <c r="C128" s="73" t="s">
        <v>4767</v>
      </c>
      <c r="D128" s="73" t="s">
        <v>4768</v>
      </c>
      <c r="E128" s="73" t="s">
        <v>4769</v>
      </c>
      <c r="F128" s="72">
        <v>4.2</v>
      </c>
      <c r="G128" s="72"/>
      <c r="H128" s="74"/>
      <c r="I128" s="75"/>
      <c r="J128" s="74"/>
      <c r="K128" s="75"/>
      <c r="L128" s="74"/>
      <c r="M128" s="75"/>
      <c r="N128" s="74"/>
      <c r="O128" s="73" t="s">
        <v>47</v>
      </c>
      <c r="R128" s="64">
        <v>0</v>
      </c>
      <c r="S128" s="64">
        <v>0</v>
      </c>
      <c r="T128" s="64">
        <v>0</v>
      </c>
      <c r="AC128" s="64">
        <v>1</v>
      </c>
    </row>
    <row r="129" spans="1:29" ht="30" customHeight="1">
      <c r="A129" s="73" t="s">
        <v>3853</v>
      </c>
      <c r="B129" s="73" t="s">
        <v>4770</v>
      </c>
      <c r="C129" s="73" t="s">
        <v>2484</v>
      </c>
      <c r="D129" s="73" t="s">
        <v>2189</v>
      </c>
      <c r="E129" s="73" t="s">
        <v>1265</v>
      </c>
      <c r="F129" s="72">
        <v>8.6999999999999994E-2</v>
      </c>
      <c r="G129" s="72"/>
      <c r="H129" s="74"/>
      <c r="I129" s="75"/>
      <c r="J129" s="74"/>
      <c r="K129" s="75"/>
      <c r="L129" s="74"/>
      <c r="M129" s="75"/>
      <c r="N129" s="74"/>
      <c r="O129" s="73" t="s">
        <v>47</v>
      </c>
      <c r="R129" s="64">
        <v>0</v>
      </c>
      <c r="S129" s="64">
        <v>0</v>
      </c>
      <c r="T129" s="64">
        <v>0</v>
      </c>
      <c r="W129" s="64">
        <v>3</v>
      </c>
      <c r="AC129" s="64">
        <v>1</v>
      </c>
    </row>
    <row r="130" spans="1:29" ht="30" customHeight="1">
      <c r="A130" s="73" t="s">
        <v>3853</v>
      </c>
      <c r="B130" s="73" t="s">
        <v>4122</v>
      </c>
      <c r="C130" s="73" t="s">
        <v>2484</v>
      </c>
      <c r="D130" s="73" t="s">
        <v>1366</v>
      </c>
      <c r="E130" s="73" t="s">
        <v>1265</v>
      </c>
      <c r="F130" s="72">
        <v>2.4E-2</v>
      </c>
      <c r="G130" s="72"/>
      <c r="H130" s="74"/>
      <c r="I130" s="75"/>
      <c r="J130" s="74"/>
      <c r="K130" s="75"/>
      <c r="L130" s="74"/>
      <c r="M130" s="75"/>
      <c r="N130" s="74"/>
      <c r="O130" s="73" t="s">
        <v>47</v>
      </c>
      <c r="R130" s="64">
        <v>0</v>
      </c>
      <c r="S130" s="64">
        <v>0</v>
      </c>
      <c r="T130" s="64">
        <v>0</v>
      </c>
      <c r="W130" s="64">
        <v>3</v>
      </c>
      <c r="AC130" s="64">
        <v>1</v>
      </c>
    </row>
    <row r="131" spans="1:29" ht="30" customHeight="1">
      <c r="A131" s="73" t="s">
        <v>3853</v>
      </c>
      <c r="B131" s="73" t="s">
        <v>4123</v>
      </c>
      <c r="C131" s="73" t="s">
        <v>1367</v>
      </c>
      <c r="D131" s="73" t="s">
        <v>4771</v>
      </c>
      <c r="E131" s="73" t="s">
        <v>352</v>
      </c>
      <c r="F131" s="72">
        <v>1</v>
      </c>
      <c r="G131" s="72"/>
      <c r="H131" s="74"/>
      <c r="I131" s="75"/>
      <c r="J131" s="74"/>
      <c r="K131" s="75"/>
      <c r="L131" s="74"/>
      <c r="M131" s="75"/>
      <c r="N131" s="74"/>
      <c r="O131" s="73" t="s">
        <v>47</v>
      </c>
      <c r="P131" s="64">
        <v>131</v>
      </c>
      <c r="R131" s="64">
        <v>1</v>
      </c>
      <c r="S131" s="64">
        <v>0</v>
      </c>
      <c r="T131" s="64">
        <v>0.02</v>
      </c>
      <c r="AC131" s="64">
        <v>1</v>
      </c>
    </row>
    <row r="132" spans="1:29" ht="30" customHeight="1">
      <c r="A132" s="72"/>
      <c r="B132" s="72"/>
      <c r="C132" s="72" t="s">
        <v>77</v>
      </c>
      <c r="D132" s="72"/>
      <c r="E132" s="72"/>
      <c r="F132" s="72"/>
      <c r="G132" s="72"/>
      <c r="H132" s="67"/>
      <c r="I132" s="72"/>
      <c r="J132" s="67"/>
      <c r="K132" s="72"/>
      <c r="L132" s="67"/>
      <c r="M132" s="72"/>
      <c r="N132" s="67"/>
      <c r="O132" s="72"/>
    </row>
    <row r="133" spans="1:29" ht="30" customHeight="1">
      <c r="A133" s="72"/>
      <c r="B133" s="72"/>
      <c r="C133" s="72"/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</row>
    <row r="134" spans="1:29" ht="30" customHeight="1">
      <c r="A134" s="72"/>
      <c r="B134" s="72"/>
      <c r="C134" s="73" t="s">
        <v>4773</v>
      </c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</row>
    <row r="135" spans="1:29" ht="30" customHeight="1">
      <c r="A135" s="73" t="s">
        <v>3949</v>
      </c>
      <c r="B135" s="73" t="s">
        <v>4763</v>
      </c>
      <c r="C135" s="73" t="s">
        <v>4764</v>
      </c>
      <c r="D135" s="73" t="s">
        <v>4765</v>
      </c>
      <c r="E135" s="73" t="s">
        <v>53</v>
      </c>
      <c r="F135" s="72">
        <v>0.53800000000000003</v>
      </c>
      <c r="G135" s="72"/>
      <c r="H135" s="74"/>
      <c r="I135" s="75"/>
      <c r="J135" s="74"/>
      <c r="K135" s="75"/>
      <c r="L135" s="74"/>
      <c r="M135" s="75"/>
      <c r="N135" s="74"/>
      <c r="O135" s="73" t="s">
        <v>47</v>
      </c>
      <c r="R135" s="64">
        <v>0</v>
      </c>
      <c r="S135" s="64">
        <v>0</v>
      </c>
      <c r="T135" s="64">
        <v>0</v>
      </c>
      <c r="AC135" s="64">
        <v>1</v>
      </c>
    </row>
    <row r="136" spans="1:29" ht="30" customHeight="1">
      <c r="A136" s="73" t="s">
        <v>3949</v>
      </c>
      <c r="B136" s="73" t="s">
        <v>4766</v>
      </c>
      <c r="C136" s="73" t="s">
        <v>4767</v>
      </c>
      <c r="D136" s="73" t="s">
        <v>4768</v>
      </c>
      <c r="E136" s="73" t="s">
        <v>4769</v>
      </c>
      <c r="F136" s="72">
        <v>5.8</v>
      </c>
      <c r="G136" s="72"/>
      <c r="H136" s="74"/>
      <c r="I136" s="75"/>
      <c r="J136" s="74"/>
      <c r="K136" s="75"/>
      <c r="L136" s="74"/>
      <c r="M136" s="75"/>
      <c r="N136" s="74"/>
      <c r="O136" s="73" t="s">
        <v>47</v>
      </c>
      <c r="R136" s="64">
        <v>0</v>
      </c>
      <c r="S136" s="64">
        <v>0</v>
      </c>
      <c r="T136" s="64">
        <v>0</v>
      </c>
      <c r="AC136" s="64">
        <v>1</v>
      </c>
    </row>
    <row r="137" spans="1:29" ht="30" customHeight="1">
      <c r="A137" s="73" t="s">
        <v>3949</v>
      </c>
      <c r="B137" s="73" t="s">
        <v>4770</v>
      </c>
      <c r="C137" s="73" t="s">
        <v>2484</v>
      </c>
      <c r="D137" s="73" t="s">
        <v>2189</v>
      </c>
      <c r="E137" s="73" t="s">
        <v>1265</v>
      </c>
      <c r="F137" s="72">
        <v>0.109</v>
      </c>
      <c r="G137" s="72"/>
      <c r="H137" s="74"/>
      <c r="I137" s="75"/>
      <c r="J137" s="74"/>
      <c r="K137" s="75"/>
      <c r="L137" s="74"/>
      <c r="M137" s="75"/>
      <c r="N137" s="74"/>
      <c r="O137" s="73" t="s">
        <v>47</v>
      </c>
      <c r="R137" s="64">
        <v>0</v>
      </c>
      <c r="S137" s="64">
        <v>0</v>
      </c>
      <c r="T137" s="64">
        <v>0</v>
      </c>
      <c r="W137" s="64">
        <v>3</v>
      </c>
      <c r="AC137" s="64">
        <v>1</v>
      </c>
    </row>
    <row r="138" spans="1:29" ht="30" customHeight="1">
      <c r="A138" s="73" t="s">
        <v>3949</v>
      </c>
      <c r="B138" s="73" t="s">
        <v>4122</v>
      </c>
      <c r="C138" s="73" t="s">
        <v>2484</v>
      </c>
      <c r="D138" s="73" t="s">
        <v>1366</v>
      </c>
      <c r="E138" s="73" t="s">
        <v>1265</v>
      </c>
      <c r="F138" s="72">
        <v>0.03</v>
      </c>
      <c r="G138" s="72"/>
      <c r="H138" s="74"/>
      <c r="I138" s="75"/>
      <c r="J138" s="74"/>
      <c r="K138" s="75"/>
      <c r="L138" s="74"/>
      <c r="M138" s="75"/>
      <c r="N138" s="74"/>
      <c r="O138" s="73" t="s">
        <v>47</v>
      </c>
      <c r="R138" s="64">
        <v>0</v>
      </c>
      <c r="S138" s="64">
        <v>0</v>
      </c>
      <c r="T138" s="64">
        <v>0</v>
      </c>
      <c r="W138" s="64">
        <v>3</v>
      </c>
      <c r="AC138" s="64">
        <v>1</v>
      </c>
    </row>
    <row r="139" spans="1:29" ht="30" customHeight="1">
      <c r="A139" s="73" t="s">
        <v>3949</v>
      </c>
      <c r="B139" s="73" t="s">
        <v>4123</v>
      </c>
      <c r="C139" s="73" t="s">
        <v>1367</v>
      </c>
      <c r="D139" s="73" t="s">
        <v>4771</v>
      </c>
      <c r="E139" s="73" t="s">
        <v>352</v>
      </c>
      <c r="F139" s="72">
        <v>1</v>
      </c>
      <c r="G139" s="72"/>
      <c r="H139" s="74"/>
      <c r="I139" s="75"/>
      <c r="J139" s="74"/>
      <c r="K139" s="75"/>
      <c r="L139" s="74"/>
      <c r="M139" s="75"/>
      <c r="N139" s="74"/>
      <c r="O139" s="73" t="s">
        <v>47</v>
      </c>
      <c r="P139" s="64">
        <v>139</v>
      </c>
      <c r="R139" s="64">
        <v>1</v>
      </c>
      <c r="S139" s="64">
        <v>0</v>
      </c>
      <c r="T139" s="64">
        <v>0.02</v>
      </c>
      <c r="AC139" s="64">
        <v>1</v>
      </c>
    </row>
    <row r="140" spans="1:29" ht="30" customHeight="1">
      <c r="A140" s="72"/>
      <c r="B140" s="72"/>
      <c r="C140" s="72" t="s">
        <v>77</v>
      </c>
      <c r="D140" s="72"/>
      <c r="E140" s="72"/>
      <c r="F140" s="72"/>
      <c r="G140" s="72"/>
      <c r="H140" s="67"/>
      <c r="I140" s="72"/>
      <c r="J140" s="67"/>
      <c r="K140" s="72"/>
      <c r="L140" s="67"/>
      <c r="M140" s="72"/>
      <c r="N140" s="67"/>
      <c r="O140" s="72"/>
    </row>
    <row r="141" spans="1:29" ht="30" customHeight="1">
      <c r="A141" s="72"/>
      <c r="B141" s="72"/>
      <c r="C141" s="72"/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  <c r="O141" s="72"/>
    </row>
    <row r="142" spans="1:29" ht="30" customHeight="1">
      <c r="A142" s="72"/>
      <c r="B142" s="72"/>
      <c r="C142" s="73" t="s">
        <v>4774</v>
      </c>
      <c r="D142" s="72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</row>
    <row r="143" spans="1:29" ht="30" customHeight="1">
      <c r="A143" s="73" t="s">
        <v>3854</v>
      </c>
      <c r="B143" s="73" t="s">
        <v>4763</v>
      </c>
      <c r="C143" s="73" t="s">
        <v>4764</v>
      </c>
      <c r="D143" s="73" t="s">
        <v>4765</v>
      </c>
      <c r="E143" s="73" t="s">
        <v>53</v>
      </c>
      <c r="F143" s="72">
        <v>0.78700000000000003</v>
      </c>
      <c r="G143" s="72"/>
      <c r="H143" s="74"/>
      <c r="I143" s="75"/>
      <c r="J143" s="74"/>
      <c r="K143" s="75"/>
      <c r="L143" s="74"/>
      <c r="M143" s="75"/>
      <c r="N143" s="74"/>
      <c r="O143" s="73" t="s">
        <v>47</v>
      </c>
      <c r="R143" s="64">
        <v>0</v>
      </c>
      <c r="S143" s="64">
        <v>0</v>
      </c>
      <c r="T143" s="64">
        <v>0</v>
      </c>
      <c r="AC143" s="64">
        <v>1</v>
      </c>
    </row>
    <row r="144" spans="1:29" ht="30" customHeight="1">
      <c r="A144" s="73" t="s">
        <v>3854</v>
      </c>
      <c r="B144" s="73" t="s">
        <v>4766</v>
      </c>
      <c r="C144" s="73" t="s">
        <v>4767</v>
      </c>
      <c r="D144" s="73" t="s">
        <v>4768</v>
      </c>
      <c r="E144" s="73" t="s">
        <v>4769</v>
      </c>
      <c r="F144" s="72">
        <v>7.3</v>
      </c>
      <c r="G144" s="72"/>
      <c r="H144" s="74"/>
      <c r="I144" s="75"/>
      <c r="J144" s="74"/>
      <c r="K144" s="75"/>
      <c r="L144" s="74"/>
      <c r="M144" s="75"/>
      <c r="N144" s="74"/>
      <c r="O144" s="73" t="s">
        <v>47</v>
      </c>
      <c r="R144" s="64">
        <v>0</v>
      </c>
      <c r="S144" s="64">
        <v>0</v>
      </c>
      <c r="T144" s="64">
        <v>0</v>
      </c>
      <c r="AC144" s="64">
        <v>1</v>
      </c>
    </row>
    <row r="145" spans="1:29" ht="30" customHeight="1">
      <c r="A145" s="73" t="s">
        <v>3854</v>
      </c>
      <c r="B145" s="73" t="s">
        <v>4770</v>
      </c>
      <c r="C145" s="73" t="s">
        <v>2484</v>
      </c>
      <c r="D145" s="73" t="s">
        <v>2189</v>
      </c>
      <c r="E145" s="73" t="s">
        <v>1265</v>
      </c>
      <c r="F145" s="72">
        <v>0.123</v>
      </c>
      <c r="G145" s="72"/>
      <c r="H145" s="74"/>
      <c r="I145" s="75"/>
      <c r="J145" s="74"/>
      <c r="K145" s="75"/>
      <c r="L145" s="74"/>
      <c r="M145" s="75"/>
      <c r="N145" s="74"/>
      <c r="O145" s="73" t="s">
        <v>47</v>
      </c>
      <c r="R145" s="64">
        <v>0</v>
      </c>
      <c r="S145" s="64">
        <v>0</v>
      </c>
      <c r="T145" s="64">
        <v>0</v>
      </c>
      <c r="W145" s="64">
        <v>3</v>
      </c>
      <c r="AC145" s="64">
        <v>1</v>
      </c>
    </row>
    <row r="146" spans="1:29" ht="30" customHeight="1">
      <c r="A146" s="73" t="s">
        <v>3854</v>
      </c>
      <c r="B146" s="73" t="s">
        <v>4122</v>
      </c>
      <c r="C146" s="73" t="s">
        <v>2484</v>
      </c>
      <c r="D146" s="73" t="s">
        <v>1366</v>
      </c>
      <c r="E146" s="73" t="s">
        <v>1265</v>
      </c>
      <c r="F146" s="72">
        <v>3.4000000000000002E-2</v>
      </c>
      <c r="G146" s="72"/>
      <c r="H146" s="74"/>
      <c r="I146" s="75"/>
      <c r="J146" s="74"/>
      <c r="K146" s="75"/>
      <c r="L146" s="74"/>
      <c r="M146" s="75"/>
      <c r="N146" s="74"/>
      <c r="O146" s="73" t="s">
        <v>47</v>
      </c>
      <c r="R146" s="64">
        <v>0</v>
      </c>
      <c r="S146" s="64">
        <v>0</v>
      </c>
      <c r="T146" s="64">
        <v>0</v>
      </c>
      <c r="W146" s="64">
        <v>3</v>
      </c>
      <c r="AC146" s="64">
        <v>1</v>
      </c>
    </row>
    <row r="147" spans="1:29" ht="30" customHeight="1">
      <c r="A147" s="73" t="s">
        <v>3854</v>
      </c>
      <c r="B147" s="73" t="s">
        <v>4123</v>
      </c>
      <c r="C147" s="73" t="s">
        <v>1367</v>
      </c>
      <c r="D147" s="73" t="s">
        <v>4771</v>
      </c>
      <c r="E147" s="73" t="s">
        <v>352</v>
      </c>
      <c r="F147" s="72">
        <v>1</v>
      </c>
      <c r="G147" s="72"/>
      <c r="H147" s="74"/>
      <c r="I147" s="75"/>
      <c r="J147" s="74"/>
      <c r="K147" s="75"/>
      <c r="L147" s="74"/>
      <c r="M147" s="75"/>
      <c r="N147" s="74"/>
      <c r="O147" s="73" t="s">
        <v>47</v>
      </c>
      <c r="P147" s="64">
        <v>147</v>
      </c>
      <c r="R147" s="64">
        <v>1</v>
      </c>
      <c r="S147" s="64">
        <v>0</v>
      </c>
      <c r="T147" s="64">
        <v>0.02</v>
      </c>
      <c r="AC147" s="64">
        <v>1</v>
      </c>
    </row>
    <row r="148" spans="1:29" ht="30" customHeight="1">
      <c r="A148" s="72"/>
      <c r="B148" s="72"/>
      <c r="C148" s="72" t="s">
        <v>77</v>
      </c>
      <c r="D148" s="72"/>
      <c r="E148" s="72"/>
      <c r="F148" s="72"/>
      <c r="G148" s="72"/>
      <c r="H148" s="67"/>
      <c r="I148" s="72"/>
      <c r="J148" s="67"/>
      <c r="K148" s="72"/>
      <c r="L148" s="67"/>
      <c r="M148" s="72"/>
      <c r="N148" s="67"/>
      <c r="O148" s="72"/>
    </row>
    <row r="149" spans="1:29" ht="30" customHeight="1">
      <c r="A149" s="72"/>
      <c r="B149" s="72"/>
      <c r="C149" s="72"/>
      <c r="D149" s="72"/>
      <c r="E149" s="72"/>
      <c r="F149" s="72"/>
      <c r="G149" s="72"/>
      <c r="H149" s="72"/>
      <c r="I149" s="72"/>
      <c r="J149" s="72"/>
      <c r="K149" s="72"/>
      <c r="L149" s="72"/>
      <c r="M149" s="72"/>
      <c r="N149" s="72"/>
      <c r="O149" s="72"/>
    </row>
    <row r="150" spans="1:29" ht="30" customHeight="1">
      <c r="A150" s="72"/>
      <c r="B150" s="72"/>
      <c r="C150" s="73" t="s">
        <v>4775</v>
      </c>
      <c r="D150" s="72"/>
      <c r="E150" s="72"/>
      <c r="F150" s="72"/>
      <c r="G150" s="72"/>
      <c r="H150" s="72"/>
      <c r="I150" s="72"/>
      <c r="J150" s="72"/>
      <c r="K150" s="72"/>
      <c r="L150" s="72"/>
      <c r="M150" s="72"/>
      <c r="N150" s="72"/>
      <c r="O150" s="72"/>
    </row>
    <row r="151" spans="1:29" ht="30" customHeight="1">
      <c r="A151" s="73" t="s">
        <v>3855</v>
      </c>
      <c r="B151" s="73" t="s">
        <v>4763</v>
      </c>
      <c r="C151" s="73" t="s">
        <v>4764</v>
      </c>
      <c r="D151" s="73" t="s">
        <v>4765</v>
      </c>
      <c r="E151" s="73" t="s">
        <v>53</v>
      </c>
      <c r="F151" s="72">
        <v>0.95099999999999996</v>
      </c>
      <c r="G151" s="72"/>
      <c r="H151" s="74"/>
      <c r="I151" s="75"/>
      <c r="J151" s="74"/>
      <c r="K151" s="75"/>
      <c r="L151" s="74"/>
      <c r="M151" s="75"/>
      <c r="N151" s="74"/>
      <c r="O151" s="73" t="s">
        <v>47</v>
      </c>
      <c r="R151" s="64">
        <v>0</v>
      </c>
      <c r="S151" s="64">
        <v>0</v>
      </c>
      <c r="T151" s="64">
        <v>0</v>
      </c>
      <c r="AC151" s="64">
        <v>1</v>
      </c>
    </row>
    <row r="152" spans="1:29" ht="30" customHeight="1">
      <c r="A152" s="73" t="s">
        <v>3855</v>
      </c>
      <c r="B152" s="73" t="s">
        <v>4766</v>
      </c>
      <c r="C152" s="73" t="s">
        <v>4767</v>
      </c>
      <c r="D152" s="73" t="s">
        <v>4768</v>
      </c>
      <c r="E152" s="73" t="s">
        <v>4769</v>
      </c>
      <c r="F152" s="72">
        <v>10.6</v>
      </c>
      <c r="G152" s="72"/>
      <c r="H152" s="74"/>
      <c r="I152" s="75"/>
      <c r="J152" s="74"/>
      <c r="K152" s="75"/>
      <c r="L152" s="74"/>
      <c r="M152" s="75"/>
      <c r="N152" s="74"/>
      <c r="O152" s="73" t="s">
        <v>47</v>
      </c>
      <c r="R152" s="64">
        <v>0</v>
      </c>
      <c r="S152" s="64">
        <v>0</v>
      </c>
      <c r="T152" s="64">
        <v>0</v>
      </c>
      <c r="AC152" s="64">
        <v>1</v>
      </c>
    </row>
    <row r="153" spans="1:29" ht="30" customHeight="1">
      <c r="A153" s="73" t="s">
        <v>3855</v>
      </c>
      <c r="B153" s="73" t="s">
        <v>4770</v>
      </c>
      <c r="C153" s="73" t="s">
        <v>2484</v>
      </c>
      <c r="D153" s="73" t="s">
        <v>2189</v>
      </c>
      <c r="E153" s="73" t="s">
        <v>1265</v>
      </c>
      <c r="F153" s="72">
        <v>0.16800000000000001</v>
      </c>
      <c r="G153" s="72"/>
      <c r="H153" s="74"/>
      <c r="I153" s="75"/>
      <c r="J153" s="74"/>
      <c r="K153" s="75"/>
      <c r="L153" s="74"/>
      <c r="M153" s="75"/>
      <c r="N153" s="74"/>
      <c r="O153" s="73" t="s">
        <v>47</v>
      </c>
      <c r="R153" s="64">
        <v>0</v>
      </c>
      <c r="S153" s="64">
        <v>0</v>
      </c>
      <c r="T153" s="64">
        <v>0</v>
      </c>
      <c r="W153" s="64">
        <v>3</v>
      </c>
      <c r="AC153" s="64">
        <v>1</v>
      </c>
    </row>
    <row r="154" spans="1:29" ht="30" customHeight="1">
      <c r="A154" s="73" t="s">
        <v>3855</v>
      </c>
      <c r="B154" s="73" t="s">
        <v>4122</v>
      </c>
      <c r="C154" s="73" t="s">
        <v>2484</v>
      </c>
      <c r="D154" s="73" t="s">
        <v>1366</v>
      </c>
      <c r="E154" s="73" t="s">
        <v>1265</v>
      </c>
      <c r="F154" s="72">
        <v>4.5999999999999999E-2</v>
      </c>
      <c r="G154" s="72"/>
      <c r="H154" s="74"/>
      <c r="I154" s="75"/>
      <c r="J154" s="74"/>
      <c r="K154" s="75"/>
      <c r="L154" s="74"/>
      <c r="M154" s="75"/>
      <c r="N154" s="74"/>
      <c r="O154" s="73" t="s">
        <v>47</v>
      </c>
      <c r="R154" s="64">
        <v>0</v>
      </c>
      <c r="S154" s="64">
        <v>0</v>
      </c>
      <c r="T154" s="64">
        <v>0</v>
      </c>
      <c r="W154" s="64">
        <v>3</v>
      </c>
      <c r="AC154" s="64">
        <v>1</v>
      </c>
    </row>
    <row r="155" spans="1:29" ht="30" customHeight="1">
      <c r="A155" s="73" t="s">
        <v>3855</v>
      </c>
      <c r="B155" s="73" t="s">
        <v>4123</v>
      </c>
      <c r="C155" s="73" t="s">
        <v>1367</v>
      </c>
      <c r="D155" s="73" t="s">
        <v>4771</v>
      </c>
      <c r="E155" s="73" t="s">
        <v>352</v>
      </c>
      <c r="F155" s="72">
        <v>1</v>
      </c>
      <c r="G155" s="72"/>
      <c r="H155" s="74"/>
      <c r="I155" s="75"/>
      <c r="J155" s="74"/>
      <c r="K155" s="75"/>
      <c r="L155" s="74"/>
      <c r="M155" s="75"/>
      <c r="N155" s="74"/>
      <c r="O155" s="73" t="s">
        <v>47</v>
      </c>
      <c r="P155" s="64">
        <v>155</v>
      </c>
      <c r="R155" s="64">
        <v>1</v>
      </c>
      <c r="S155" s="64">
        <v>0</v>
      </c>
      <c r="T155" s="64">
        <v>0.02</v>
      </c>
      <c r="AC155" s="64">
        <v>1</v>
      </c>
    </row>
    <row r="156" spans="1:29" ht="30" customHeight="1">
      <c r="A156" s="72"/>
      <c r="B156" s="72"/>
      <c r="C156" s="72" t="s">
        <v>77</v>
      </c>
      <c r="D156" s="72"/>
      <c r="E156" s="72"/>
      <c r="F156" s="72"/>
      <c r="G156" s="72"/>
      <c r="H156" s="67"/>
      <c r="I156" s="72"/>
      <c r="J156" s="67"/>
      <c r="K156" s="72"/>
      <c r="L156" s="67"/>
      <c r="M156" s="72"/>
      <c r="N156" s="67"/>
      <c r="O156" s="72"/>
    </row>
    <row r="157" spans="1:29" ht="30" customHeight="1">
      <c r="A157" s="72"/>
      <c r="B157" s="72"/>
      <c r="C157" s="72"/>
      <c r="D157" s="72"/>
      <c r="E157" s="72"/>
      <c r="F157" s="72"/>
      <c r="G157" s="72"/>
      <c r="H157" s="72"/>
      <c r="I157" s="72"/>
      <c r="J157" s="72"/>
      <c r="K157" s="72"/>
      <c r="L157" s="72"/>
      <c r="M157" s="72"/>
      <c r="N157" s="72"/>
      <c r="O157" s="72"/>
    </row>
    <row r="158" spans="1:29" ht="30" customHeight="1">
      <c r="A158" s="72"/>
      <c r="B158" s="72"/>
      <c r="C158" s="73" t="s">
        <v>4776</v>
      </c>
      <c r="D158" s="72"/>
      <c r="E158" s="72"/>
      <c r="F158" s="72"/>
      <c r="G158" s="72"/>
      <c r="H158" s="72"/>
      <c r="I158" s="72"/>
      <c r="J158" s="72"/>
      <c r="K158" s="72"/>
      <c r="L158" s="72"/>
      <c r="M158" s="72"/>
      <c r="N158" s="72"/>
      <c r="O158" s="72"/>
    </row>
    <row r="159" spans="1:29" ht="30" customHeight="1">
      <c r="A159" s="73" t="s">
        <v>3858</v>
      </c>
      <c r="B159" s="73" t="s">
        <v>4777</v>
      </c>
      <c r="C159" s="73" t="s">
        <v>3323</v>
      </c>
      <c r="D159" s="73" t="s">
        <v>4778</v>
      </c>
      <c r="E159" s="73" t="s">
        <v>59</v>
      </c>
      <c r="F159" s="72">
        <v>1</v>
      </c>
      <c r="G159" s="72"/>
      <c r="H159" s="74"/>
      <c r="I159" s="75"/>
      <c r="J159" s="74"/>
      <c r="K159" s="75"/>
      <c r="L159" s="74"/>
      <c r="M159" s="75"/>
      <c r="N159" s="74"/>
      <c r="O159" s="73" t="s">
        <v>47</v>
      </c>
      <c r="R159" s="64">
        <v>0</v>
      </c>
      <c r="S159" s="64">
        <v>0</v>
      </c>
      <c r="T159" s="64">
        <v>0</v>
      </c>
      <c r="AC159" s="64">
        <v>1</v>
      </c>
    </row>
    <row r="160" spans="1:29" ht="30" customHeight="1">
      <c r="A160" s="73" t="s">
        <v>3858</v>
      </c>
      <c r="B160" s="73" t="s">
        <v>4779</v>
      </c>
      <c r="C160" s="73" t="s">
        <v>4780</v>
      </c>
      <c r="D160" s="73" t="s">
        <v>4781</v>
      </c>
      <c r="E160" s="73" t="s">
        <v>59</v>
      </c>
      <c r="F160" s="72">
        <v>4</v>
      </c>
      <c r="G160" s="72"/>
      <c r="H160" s="74"/>
      <c r="I160" s="75"/>
      <c r="J160" s="74"/>
      <c r="K160" s="75"/>
      <c r="L160" s="74"/>
      <c r="M160" s="75"/>
      <c r="N160" s="74"/>
      <c r="O160" s="73" t="s">
        <v>47</v>
      </c>
      <c r="R160" s="64">
        <v>0</v>
      </c>
      <c r="S160" s="64">
        <v>0</v>
      </c>
      <c r="T160" s="64">
        <v>0</v>
      </c>
      <c r="AC160" s="64">
        <v>1</v>
      </c>
    </row>
    <row r="161" spans="1:29" ht="30" customHeight="1">
      <c r="A161" s="73" t="s">
        <v>3858</v>
      </c>
      <c r="B161" s="73" t="s">
        <v>4782</v>
      </c>
      <c r="C161" s="73" t="s">
        <v>4783</v>
      </c>
      <c r="D161" s="73" t="s">
        <v>4784</v>
      </c>
      <c r="E161" s="73" t="s">
        <v>59</v>
      </c>
      <c r="F161" s="72">
        <v>8</v>
      </c>
      <c r="G161" s="72"/>
      <c r="H161" s="74"/>
      <c r="I161" s="75"/>
      <c r="J161" s="74"/>
      <c r="K161" s="75"/>
      <c r="L161" s="74"/>
      <c r="M161" s="75"/>
      <c r="N161" s="74"/>
      <c r="O161" s="73" t="s">
        <v>47</v>
      </c>
      <c r="R161" s="64">
        <v>0</v>
      </c>
      <c r="S161" s="64">
        <v>0</v>
      </c>
      <c r="T161" s="64">
        <v>0</v>
      </c>
      <c r="AC161" s="64">
        <v>1</v>
      </c>
    </row>
    <row r="162" spans="1:29" ht="30" customHeight="1">
      <c r="A162" s="73" t="s">
        <v>3858</v>
      </c>
      <c r="B162" s="73" t="s">
        <v>4785</v>
      </c>
      <c r="C162" s="73" t="s">
        <v>4786</v>
      </c>
      <c r="D162" s="73" t="s">
        <v>4787</v>
      </c>
      <c r="E162" s="73" t="s">
        <v>59</v>
      </c>
      <c r="F162" s="72">
        <v>1</v>
      </c>
      <c r="G162" s="72"/>
      <c r="H162" s="74"/>
      <c r="I162" s="75"/>
      <c r="J162" s="74"/>
      <c r="K162" s="75"/>
      <c r="L162" s="74"/>
      <c r="M162" s="75"/>
      <c r="N162" s="74"/>
      <c r="O162" s="73" t="s">
        <v>47</v>
      </c>
      <c r="R162" s="64">
        <v>0</v>
      </c>
      <c r="S162" s="64">
        <v>0</v>
      </c>
      <c r="T162" s="64">
        <v>0</v>
      </c>
      <c r="AC162" s="64">
        <v>1</v>
      </c>
    </row>
    <row r="163" spans="1:29" ht="30" customHeight="1">
      <c r="A163" s="73" t="s">
        <v>3858</v>
      </c>
      <c r="B163" s="73" t="s">
        <v>4693</v>
      </c>
      <c r="C163" s="73" t="s">
        <v>4694</v>
      </c>
      <c r="D163" s="73" t="s">
        <v>3315</v>
      </c>
      <c r="E163" s="73" t="s">
        <v>63</v>
      </c>
      <c r="F163" s="72">
        <v>1</v>
      </c>
      <c r="G163" s="72"/>
      <c r="H163" s="74"/>
      <c r="I163" s="75"/>
      <c r="J163" s="74"/>
      <c r="K163" s="75"/>
      <c r="L163" s="74"/>
      <c r="M163" s="75"/>
      <c r="N163" s="74"/>
      <c r="O163" s="73" t="s">
        <v>4693</v>
      </c>
      <c r="R163" s="64">
        <v>0</v>
      </c>
      <c r="S163" s="64">
        <v>0</v>
      </c>
      <c r="T163" s="64">
        <v>0</v>
      </c>
      <c r="AC163" s="64">
        <v>1</v>
      </c>
    </row>
    <row r="164" spans="1:29" ht="30" customHeight="1">
      <c r="A164" s="72"/>
      <c r="B164" s="72"/>
      <c r="C164" s="72" t="s">
        <v>77</v>
      </c>
      <c r="D164" s="72"/>
      <c r="E164" s="72"/>
      <c r="F164" s="72"/>
      <c r="G164" s="72"/>
      <c r="H164" s="67"/>
      <c r="I164" s="72"/>
      <c r="J164" s="67"/>
      <c r="K164" s="72"/>
      <c r="L164" s="67"/>
      <c r="M164" s="72"/>
      <c r="N164" s="67"/>
      <c r="O164" s="72"/>
    </row>
    <row r="165" spans="1:29" ht="30" customHeight="1">
      <c r="A165" s="72"/>
      <c r="B165" s="72"/>
      <c r="C165" s="72"/>
      <c r="D165" s="72"/>
      <c r="E165" s="72"/>
      <c r="F165" s="72"/>
      <c r="G165" s="72"/>
      <c r="H165" s="72"/>
      <c r="I165" s="72"/>
      <c r="J165" s="72"/>
      <c r="K165" s="72"/>
      <c r="L165" s="72"/>
      <c r="M165" s="72"/>
      <c r="N165" s="72"/>
      <c r="O165" s="72"/>
    </row>
    <row r="166" spans="1:29" ht="30" customHeight="1">
      <c r="A166" s="72"/>
      <c r="B166" s="72"/>
      <c r="C166" s="73" t="s">
        <v>4788</v>
      </c>
      <c r="D166" s="72"/>
      <c r="E166" s="72"/>
      <c r="F166" s="72"/>
      <c r="G166" s="72"/>
      <c r="H166" s="72"/>
      <c r="I166" s="72"/>
      <c r="J166" s="72"/>
      <c r="K166" s="72"/>
      <c r="L166" s="72"/>
      <c r="M166" s="72"/>
      <c r="N166" s="72"/>
      <c r="O166" s="72"/>
    </row>
    <row r="167" spans="1:29" ht="30" customHeight="1">
      <c r="A167" s="73" t="s">
        <v>3759</v>
      </c>
      <c r="B167" s="73" t="s">
        <v>4789</v>
      </c>
      <c r="C167" s="73" t="s">
        <v>3323</v>
      </c>
      <c r="D167" s="73" t="s">
        <v>4790</v>
      </c>
      <c r="E167" s="73" t="s">
        <v>59</v>
      </c>
      <c r="F167" s="72">
        <v>1</v>
      </c>
      <c r="G167" s="72"/>
      <c r="H167" s="74"/>
      <c r="I167" s="75"/>
      <c r="J167" s="74"/>
      <c r="K167" s="75"/>
      <c r="L167" s="74"/>
      <c r="M167" s="75"/>
      <c r="N167" s="74"/>
      <c r="O167" s="73" t="s">
        <v>47</v>
      </c>
      <c r="R167" s="64">
        <v>0</v>
      </c>
      <c r="S167" s="64">
        <v>0</v>
      </c>
      <c r="T167" s="64">
        <v>0</v>
      </c>
      <c r="AC167" s="64">
        <v>1</v>
      </c>
    </row>
    <row r="168" spans="1:29" ht="30" customHeight="1">
      <c r="A168" s="73" t="s">
        <v>3759</v>
      </c>
      <c r="B168" s="73" t="s">
        <v>4791</v>
      </c>
      <c r="C168" s="73" t="s">
        <v>4792</v>
      </c>
      <c r="D168" s="73" t="s">
        <v>4781</v>
      </c>
      <c r="E168" s="73" t="s">
        <v>59</v>
      </c>
      <c r="F168" s="72">
        <v>4</v>
      </c>
      <c r="G168" s="72"/>
      <c r="H168" s="74"/>
      <c r="I168" s="75"/>
      <c r="J168" s="74"/>
      <c r="K168" s="75"/>
      <c r="L168" s="74"/>
      <c r="M168" s="75"/>
      <c r="N168" s="74"/>
      <c r="O168" s="73" t="s">
        <v>47</v>
      </c>
      <c r="R168" s="64">
        <v>0</v>
      </c>
      <c r="S168" s="64">
        <v>0</v>
      </c>
      <c r="T168" s="64">
        <v>0</v>
      </c>
      <c r="AC168" s="64">
        <v>1</v>
      </c>
    </row>
    <row r="169" spans="1:29" ht="30" customHeight="1">
      <c r="A169" s="73" t="s">
        <v>3759</v>
      </c>
      <c r="B169" s="73" t="s">
        <v>4793</v>
      </c>
      <c r="C169" s="73" t="s">
        <v>4783</v>
      </c>
      <c r="D169" s="73" t="s">
        <v>4794</v>
      </c>
      <c r="E169" s="73" t="s">
        <v>59</v>
      </c>
      <c r="F169" s="72">
        <v>8</v>
      </c>
      <c r="G169" s="72"/>
      <c r="H169" s="74"/>
      <c r="I169" s="75"/>
      <c r="J169" s="74"/>
      <c r="K169" s="75"/>
      <c r="L169" s="74"/>
      <c r="M169" s="75"/>
      <c r="N169" s="74"/>
      <c r="O169" s="73" t="s">
        <v>47</v>
      </c>
      <c r="R169" s="64">
        <v>0</v>
      </c>
      <c r="S169" s="64">
        <v>0</v>
      </c>
      <c r="T169" s="64">
        <v>0</v>
      </c>
      <c r="AC169" s="64">
        <v>1</v>
      </c>
    </row>
    <row r="170" spans="1:29" ht="30" customHeight="1">
      <c r="A170" s="73" t="s">
        <v>3759</v>
      </c>
      <c r="B170" s="73" t="s">
        <v>4785</v>
      </c>
      <c r="C170" s="73" t="s">
        <v>4786</v>
      </c>
      <c r="D170" s="73" t="s">
        <v>4787</v>
      </c>
      <c r="E170" s="73" t="s">
        <v>59</v>
      </c>
      <c r="F170" s="72">
        <v>1</v>
      </c>
      <c r="G170" s="72"/>
      <c r="H170" s="74"/>
      <c r="I170" s="75"/>
      <c r="J170" s="74"/>
      <c r="K170" s="75"/>
      <c r="L170" s="74"/>
      <c r="M170" s="75"/>
      <c r="N170" s="74"/>
      <c r="O170" s="73" t="s">
        <v>47</v>
      </c>
      <c r="R170" s="64">
        <v>0</v>
      </c>
      <c r="S170" s="64">
        <v>0</v>
      </c>
      <c r="T170" s="64">
        <v>0</v>
      </c>
      <c r="AC170" s="64">
        <v>1</v>
      </c>
    </row>
    <row r="171" spans="1:29" ht="30" customHeight="1">
      <c r="A171" s="73" t="s">
        <v>3759</v>
      </c>
      <c r="B171" s="73" t="s">
        <v>3313</v>
      </c>
      <c r="C171" s="73" t="s">
        <v>3314</v>
      </c>
      <c r="D171" s="73" t="s">
        <v>3315</v>
      </c>
      <c r="E171" s="73" t="s">
        <v>63</v>
      </c>
      <c r="F171" s="72">
        <v>1</v>
      </c>
      <c r="G171" s="72"/>
      <c r="H171" s="74"/>
      <c r="I171" s="75"/>
      <c r="J171" s="74"/>
      <c r="K171" s="75"/>
      <c r="L171" s="74"/>
      <c r="M171" s="75"/>
      <c r="N171" s="74"/>
      <c r="O171" s="73" t="s">
        <v>3313</v>
      </c>
      <c r="R171" s="64">
        <v>0</v>
      </c>
      <c r="S171" s="64">
        <v>0</v>
      </c>
      <c r="T171" s="64">
        <v>0</v>
      </c>
      <c r="AC171" s="64">
        <v>1</v>
      </c>
    </row>
    <row r="172" spans="1:29" ht="30" customHeight="1">
      <c r="A172" s="72"/>
      <c r="B172" s="72"/>
      <c r="C172" s="72" t="s">
        <v>77</v>
      </c>
      <c r="D172" s="72"/>
      <c r="E172" s="72"/>
      <c r="F172" s="72"/>
      <c r="G172" s="72"/>
      <c r="H172" s="67"/>
      <c r="I172" s="72"/>
      <c r="J172" s="67"/>
      <c r="K172" s="72"/>
      <c r="L172" s="67"/>
      <c r="M172" s="72"/>
      <c r="N172" s="67"/>
      <c r="O172" s="72"/>
    </row>
    <row r="173" spans="1:29" ht="30" customHeight="1">
      <c r="A173" s="72"/>
      <c r="B173" s="72"/>
      <c r="C173" s="72"/>
      <c r="D173" s="72"/>
      <c r="E173" s="72"/>
      <c r="F173" s="72"/>
      <c r="G173" s="72"/>
      <c r="H173" s="72"/>
      <c r="I173" s="72"/>
      <c r="J173" s="72"/>
      <c r="K173" s="72"/>
      <c r="L173" s="72"/>
      <c r="M173" s="72"/>
      <c r="N173" s="72"/>
      <c r="O173" s="72"/>
    </row>
    <row r="174" spans="1:29" ht="30" customHeight="1">
      <c r="A174" s="72"/>
      <c r="B174" s="72"/>
      <c r="C174" s="73" t="s">
        <v>4795</v>
      </c>
      <c r="D174" s="72"/>
      <c r="E174" s="72"/>
      <c r="F174" s="72"/>
      <c r="G174" s="72"/>
      <c r="H174" s="72"/>
      <c r="I174" s="72"/>
      <c r="J174" s="72"/>
      <c r="K174" s="72"/>
      <c r="L174" s="72"/>
      <c r="M174" s="72"/>
      <c r="N174" s="72"/>
      <c r="O174" s="72"/>
    </row>
    <row r="175" spans="1:29" ht="30" customHeight="1">
      <c r="A175" s="73" t="s">
        <v>3760</v>
      </c>
      <c r="B175" s="73" t="s">
        <v>4796</v>
      </c>
      <c r="C175" s="73" t="s">
        <v>3323</v>
      </c>
      <c r="D175" s="73" t="s">
        <v>4797</v>
      </c>
      <c r="E175" s="73" t="s">
        <v>59</v>
      </c>
      <c r="F175" s="72">
        <v>1</v>
      </c>
      <c r="G175" s="72"/>
      <c r="H175" s="74"/>
      <c r="I175" s="75"/>
      <c r="J175" s="74"/>
      <c r="K175" s="75"/>
      <c r="L175" s="74"/>
      <c r="M175" s="75"/>
      <c r="N175" s="74"/>
      <c r="O175" s="73" t="s">
        <v>47</v>
      </c>
      <c r="R175" s="64">
        <v>0</v>
      </c>
      <c r="S175" s="64">
        <v>0</v>
      </c>
      <c r="T175" s="64">
        <v>0</v>
      </c>
      <c r="AC175" s="64">
        <v>1</v>
      </c>
    </row>
    <row r="176" spans="1:29" ht="30" customHeight="1">
      <c r="A176" s="73" t="s">
        <v>3760</v>
      </c>
      <c r="B176" s="73" t="s">
        <v>4798</v>
      </c>
      <c r="C176" s="73" t="s">
        <v>4792</v>
      </c>
      <c r="D176" s="73" t="s">
        <v>4799</v>
      </c>
      <c r="E176" s="73" t="s">
        <v>59</v>
      </c>
      <c r="F176" s="72">
        <v>4</v>
      </c>
      <c r="G176" s="72"/>
      <c r="H176" s="74"/>
      <c r="I176" s="75"/>
      <c r="J176" s="74"/>
      <c r="K176" s="75"/>
      <c r="L176" s="74"/>
      <c r="M176" s="75"/>
      <c r="N176" s="74"/>
      <c r="O176" s="73" t="s">
        <v>47</v>
      </c>
      <c r="R176" s="64">
        <v>0</v>
      </c>
      <c r="S176" s="64">
        <v>0</v>
      </c>
      <c r="T176" s="64">
        <v>0</v>
      </c>
      <c r="AC176" s="64">
        <v>1</v>
      </c>
    </row>
    <row r="177" spans="1:29" ht="30" customHeight="1">
      <c r="A177" s="73" t="s">
        <v>3760</v>
      </c>
      <c r="B177" s="73" t="s">
        <v>4793</v>
      </c>
      <c r="C177" s="73" t="s">
        <v>4783</v>
      </c>
      <c r="D177" s="73" t="s">
        <v>4794</v>
      </c>
      <c r="E177" s="73" t="s">
        <v>59</v>
      </c>
      <c r="F177" s="72">
        <v>8</v>
      </c>
      <c r="G177" s="72"/>
      <c r="H177" s="74"/>
      <c r="I177" s="75"/>
      <c r="J177" s="74"/>
      <c r="K177" s="75"/>
      <c r="L177" s="74"/>
      <c r="M177" s="75"/>
      <c r="N177" s="74"/>
      <c r="O177" s="73" t="s">
        <v>47</v>
      </c>
      <c r="R177" s="64">
        <v>0</v>
      </c>
      <c r="S177" s="64">
        <v>0</v>
      </c>
      <c r="T177" s="64">
        <v>0</v>
      </c>
      <c r="AC177" s="64">
        <v>1</v>
      </c>
    </row>
    <row r="178" spans="1:29" ht="30" customHeight="1">
      <c r="A178" s="73" t="s">
        <v>3760</v>
      </c>
      <c r="B178" s="73" t="s">
        <v>4800</v>
      </c>
      <c r="C178" s="73" t="s">
        <v>4786</v>
      </c>
      <c r="D178" s="73" t="s">
        <v>4801</v>
      </c>
      <c r="E178" s="73" t="s">
        <v>59</v>
      </c>
      <c r="F178" s="72">
        <v>1</v>
      </c>
      <c r="G178" s="72"/>
      <c r="H178" s="74"/>
      <c r="I178" s="75"/>
      <c r="J178" s="74"/>
      <c r="K178" s="75"/>
      <c r="L178" s="74"/>
      <c r="M178" s="75"/>
      <c r="N178" s="74"/>
      <c r="O178" s="73" t="s">
        <v>47</v>
      </c>
      <c r="R178" s="64">
        <v>0</v>
      </c>
      <c r="S178" s="64">
        <v>0</v>
      </c>
      <c r="T178" s="64">
        <v>0</v>
      </c>
      <c r="AC178" s="64">
        <v>1</v>
      </c>
    </row>
    <row r="179" spans="1:29" ht="30" customHeight="1">
      <c r="A179" s="73" t="s">
        <v>3760</v>
      </c>
      <c r="B179" s="73" t="s">
        <v>3758</v>
      </c>
      <c r="C179" s="73" t="s">
        <v>3314</v>
      </c>
      <c r="D179" s="73" t="s">
        <v>3666</v>
      </c>
      <c r="E179" s="73" t="s">
        <v>63</v>
      </c>
      <c r="F179" s="72">
        <v>1</v>
      </c>
      <c r="G179" s="72"/>
      <c r="H179" s="74"/>
      <c r="I179" s="75"/>
      <c r="J179" s="74"/>
      <c r="K179" s="75"/>
      <c r="L179" s="74"/>
      <c r="M179" s="75"/>
      <c r="N179" s="74"/>
      <c r="O179" s="73" t="s">
        <v>3758</v>
      </c>
      <c r="R179" s="64">
        <v>0</v>
      </c>
      <c r="S179" s="64">
        <v>0</v>
      </c>
      <c r="T179" s="64">
        <v>0</v>
      </c>
      <c r="AC179" s="64">
        <v>1</v>
      </c>
    </row>
    <row r="180" spans="1:29" ht="30" customHeight="1">
      <c r="A180" s="72"/>
      <c r="B180" s="72"/>
      <c r="C180" s="72" t="s">
        <v>77</v>
      </c>
      <c r="D180" s="72"/>
      <c r="E180" s="72"/>
      <c r="F180" s="72"/>
      <c r="G180" s="72"/>
      <c r="H180" s="67"/>
      <c r="I180" s="72"/>
      <c r="J180" s="67"/>
      <c r="K180" s="72"/>
      <c r="L180" s="67"/>
      <c r="M180" s="72"/>
      <c r="N180" s="67"/>
      <c r="O180" s="72"/>
    </row>
    <row r="181" spans="1:29" ht="30" customHeight="1">
      <c r="A181" s="72"/>
      <c r="B181" s="72"/>
      <c r="C181" s="72"/>
      <c r="D181" s="72"/>
      <c r="E181" s="72"/>
      <c r="F181" s="72"/>
      <c r="G181" s="72"/>
      <c r="H181" s="72"/>
      <c r="I181" s="72"/>
      <c r="J181" s="72"/>
      <c r="K181" s="72"/>
      <c r="L181" s="72"/>
      <c r="M181" s="72"/>
      <c r="N181" s="72"/>
      <c r="O181" s="72"/>
    </row>
    <row r="182" spans="1:29" ht="30" customHeight="1">
      <c r="A182" s="72"/>
      <c r="B182" s="72"/>
      <c r="C182" s="73" t="s">
        <v>4802</v>
      </c>
      <c r="D182" s="72"/>
      <c r="E182" s="72"/>
      <c r="F182" s="72"/>
      <c r="G182" s="72"/>
      <c r="H182" s="72"/>
      <c r="I182" s="72"/>
      <c r="J182" s="72"/>
      <c r="K182" s="72"/>
      <c r="L182" s="72"/>
      <c r="M182" s="72"/>
      <c r="N182" s="72"/>
      <c r="O182" s="72"/>
    </row>
    <row r="183" spans="1:29" ht="30" customHeight="1">
      <c r="A183" s="73" t="s">
        <v>3319</v>
      </c>
      <c r="B183" s="73" t="s">
        <v>4803</v>
      </c>
      <c r="C183" s="73" t="s">
        <v>3323</v>
      </c>
      <c r="D183" s="73" t="s">
        <v>4804</v>
      </c>
      <c r="E183" s="73" t="s">
        <v>59</v>
      </c>
      <c r="F183" s="72">
        <v>1</v>
      </c>
      <c r="G183" s="72"/>
      <c r="H183" s="74"/>
      <c r="I183" s="75"/>
      <c r="J183" s="74"/>
      <c r="K183" s="75"/>
      <c r="L183" s="74"/>
      <c r="M183" s="75"/>
      <c r="N183" s="74"/>
      <c r="O183" s="73" t="s">
        <v>47</v>
      </c>
      <c r="R183" s="64">
        <v>0</v>
      </c>
      <c r="S183" s="64">
        <v>0</v>
      </c>
      <c r="T183" s="64">
        <v>0</v>
      </c>
      <c r="AC183" s="64">
        <v>1</v>
      </c>
    </row>
    <row r="184" spans="1:29" ht="30" customHeight="1">
      <c r="A184" s="73" t="s">
        <v>3319</v>
      </c>
      <c r="B184" s="73" t="s">
        <v>4798</v>
      </c>
      <c r="C184" s="73" t="s">
        <v>4792</v>
      </c>
      <c r="D184" s="73" t="s">
        <v>4799</v>
      </c>
      <c r="E184" s="73" t="s">
        <v>59</v>
      </c>
      <c r="F184" s="72">
        <v>8</v>
      </c>
      <c r="G184" s="72"/>
      <c r="H184" s="74"/>
      <c r="I184" s="75"/>
      <c r="J184" s="74"/>
      <c r="K184" s="75"/>
      <c r="L184" s="74"/>
      <c r="M184" s="75"/>
      <c r="N184" s="74"/>
      <c r="O184" s="73" t="s">
        <v>47</v>
      </c>
      <c r="R184" s="64">
        <v>0</v>
      </c>
      <c r="S184" s="64">
        <v>0</v>
      </c>
      <c r="T184" s="64">
        <v>0</v>
      </c>
      <c r="AC184" s="64">
        <v>1</v>
      </c>
    </row>
    <row r="185" spans="1:29" ht="30" customHeight="1">
      <c r="A185" s="73" t="s">
        <v>3319</v>
      </c>
      <c r="B185" s="73" t="s">
        <v>4793</v>
      </c>
      <c r="C185" s="73" t="s">
        <v>4783</v>
      </c>
      <c r="D185" s="73" t="s">
        <v>4794</v>
      </c>
      <c r="E185" s="73" t="s">
        <v>59</v>
      </c>
      <c r="F185" s="72">
        <v>16</v>
      </c>
      <c r="G185" s="72"/>
      <c r="H185" s="74"/>
      <c r="I185" s="75"/>
      <c r="J185" s="74"/>
      <c r="K185" s="75"/>
      <c r="L185" s="74"/>
      <c r="M185" s="75"/>
      <c r="N185" s="74"/>
      <c r="O185" s="73" t="s">
        <v>47</v>
      </c>
      <c r="R185" s="64">
        <v>0</v>
      </c>
      <c r="S185" s="64">
        <v>0</v>
      </c>
      <c r="T185" s="64">
        <v>0</v>
      </c>
      <c r="AC185" s="64">
        <v>1</v>
      </c>
    </row>
    <row r="186" spans="1:29" ht="30" customHeight="1">
      <c r="A186" s="73" t="s">
        <v>3319</v>
      </c>
      <c r="B186" s="73" t="s">
        <v>4805</v>
      </c>
      <c r="C186" s="73" t="s">
        <v>4786</v>
      </c>
      <c r="D186" s="73" t="s">
        <v>4806</v>
      </c>
      <c r="E186" s="73" t="s">
        <v>59</v>
      </c>
      <c r="F186" s="72">
        <v>1</v>
      </c>
      <c r="G186" s="72"/>
      <c r="H186" s="74"/>
      <c r="I186" s="75"/>
      <c r="J186" s="74"/>
      <c r="K186" s="75"/>
      <c r="L186" s="74"/>
      <c r="M186" s="75"/>
      <c r="N186" s="74"/>
      <c r="O186" s="73" t="s">
        <v>47</v>
      </c>
      <c r="R186" s="64">
        <v>0</v>
      </c>
      <c r="S186" s="64">
        <v>0</v>
      </c>
      <c r="T186" s="64">
        <v>0</v>
      </c>
      <c r="AC186" s="64">
        <v>1</v>
      </c>
    </row>
    <row r="187" spans="1:29" ht="30" customHeight="1">
      <c r="A187" s="73" t="s">
        <v>3319</v>
      </c>
      <c r="B187" s="73" t="s">
        <v>3316</v>
      </c>
      <c r="C187" s="73" t="s">
        <v>3314</v>
      </c>
      <c r="D187" s="73" t="s">
        <v>3317</v>
      </c>
      <c r="E187" s="73" t="s">
        <v>63</v>
      </c>
      <c r="F187" s="72">
        <v>1</v>
      </c>
      <c r="G187" s="72"/>
      <c r="H187" s="74"/>
      <c r="I187" s="75"/>
      <c r="J187" s="74"/>
      <c r="K187" s="75"/>
      <c r="L187" s="74"/>
      <c r="M187" s="75"/>
      <c r="N187" s="74"/>
      <c r="O187" s="73" t="s">
        <v>3316</v>
      </c>
      <c r="R187" s="64">
        <v>0</v>
      </c>
      <c r="S187" s="64">
        <v>0</v>
      </c>
      <c r="T187" s="64">
        <v>0</v>
      </c>
      <c r="AC187" s="64">
        <v>1</v>
      </c>
    </row>
    <row r="188" spans="1:29" ht="30" customHeight="1">
      <c r="A188" s="72"/>
      <c r="B188" s="72"/>
      <c r="C188" s="72" t="s">
        <v>77</v>
      </c>
      <c r="D188" s="72"/>
      <c r="E188" s="72"/>
      <c r="F188" s="72"/>
      <c r="G188" s="72"/>
      <c r="H188" s="67"/>
      <c r="I188" s="72"/>
      <c r="J188" s="67"/>
      <c r="K188" s="72"/>
      <c r="L188" s="67"/>
      <c r="M188" s="72"/>
      <c r="N188" s="67"/>
      <c r="O188" s="72"/>
    </row>
    <row r="189" spans="1:29" ht="30" customHeight="1">
      <c r="A189" s="72"/>
      <c r="B189" s="72"/>
      <c r="C189" s="72"/>
      <c r="D189" s="72"/>
      <c r="E189" s="72"/>
      <c r="F189" s="72"/>
      <c r="G189" s="72"/>
      <c r="H189" s="72"/>
      <c r="I189" s="72"/>
      <c r="J189" s="72"/>
      <c r="K189" s="72"/>
      <c r="L189" s="72"/>
      <c r="M189" s="72"/>
      <c r="N189" s="72"/>
      <c r="O189" s="72"/>
    </row>
    <row r="190" spans="1:29" ht="30" customHeight="1">
      <c r="A190" s="72"/>
      <c r="B190" s="72"/>
      <c r="C190" s="73" t="s">
        <v>4807</v>
      </c>
      <c r="D190" s="72"/>
      <c r="E190" s="72"/>
      <c r="F190" s="72"/>
      <c r="G190" s="72"/>
      <c r="H190" s="72"/>
      <c r="I190" s="72"/>
      <c r="J190" s="72"/>
      <c r="K190" s="72"/>
      <c r="L190" s="72"/>
      <c r="M190" s="72"/>
      <c r="N190" s="72"/>
      <c r="O190" s="72"/>
    </row>
    <row r="191" spans="1:29" ht="30" customHeight="1">
      <c r="A191" s="73" t="s">
        <v>3321</v>
      </c>
      <c r="B191" s="73" t="s">
        <v>4808</v>
      </c>
      <c r="C191" s="73" t="s">
        <v>3323</v>
      </c>
      <c r="D191" s="73" t="s">
        <v>4809</v>
      </c>
      <c r="E191" s="73" t="s">
        <v>59</v>
      </c>
      <c r="F191" s="72">
        <v>1</v>
      </c>
      <c r="G191" s="72"/>
      <c r="H191" s="74"/>
      <c r="I191" s="75"/>
      <c r="J191" s="74"/>
      <c r="K191" s="75"/>
      <c r="L191" s="74"/>
      <c r="M191" s="75"/>
      <c r="N191" s="74"/>
      <c r="O191" s="73" t="s">
        <v>47</v>
      </c>
      <c r="R191" s="64">
        <v>0</v>
      </c>
      <c r="S191" s="64">
        <v>0</v>
      </c>
      <c r="T191" s="64">
        <v>0</v>
      </c>
      <c r="AC191" s="64">
        <v>1</v>
      </c>
    </row>
    <row r="192" spans="1:29" ht="30" customHeight="1">
      <c r="A192" s="73" t="s">
        <v>3321</v>
      </c>
      <c r="B192" s="73" t="s">
        <v>4798</v>
      </c>
      <c r="C192" s="73" t="s">
        <v>4792</v>
      </c>
      <c r="D192" s="73" t="s">
        <v>4799</v>
      </c>
      <c r="E192" s="73" t="s">
        <v>59</v>
      </c>
      <c r="F192" s="72">
        <v>8</v>
      </c>
      <c r="G192" s="72"/>
      <c r="H192" s="74"/>
      <c r="I192" s="75"/>
      <c r="J192" s="74"/>
      <c r="K192" s="75"/>
      <c r="L192" s="74"/>
      <c r="M192" s="75"/>
      <c r="N192" s="74"/>
      <c r="O192" s="73" t="s">
        <v>47</v>
      </c>
      <c r="R192" s="64">
        <v>0</v>
      </c>
      <c r="S192" s="64">
        <v>0</v>
      </c>
      <c r="T192" s="64">
        <v>0</v>
      </c>
      <c r="AC192" s="64">
        <v>1</v>
      </c>
    </row>
    <row r="193" spans="1:29" ht="30" customHeight="1">
      <c r="A193" s="73" t="s">
        <v>3321</v>
      </c>
      <c r="B193" s="73" t="s">
        <v>4793</v>
      </c>
      <c r="C193" s="73" t="s">
        <v>4783</v>
      </c>
      <c r="D193" s="73" t="s">
        <v>4794</v>
      </c>
      <c r="E193" s="73" t="s">
        <v>59</v>
      </c>
      <c r="F193" s="72">
        <v>16</v>
      </c>
      <c r="G193" s="72"/>
      <c r="H193" s="74"/>
      <c r="I193" s="75"/>
      <c r="J193" s="74"/>
      <c r="K193" s="75"/>
      <c r="L193" s="74"/>
      <c r="M193" s="75"/>
      <c r="N193" s="74"/>
      <c r="O193" s="73" t="s">
        <v>47</v>
      </c>
      <c r="R193" s="64">
        <v>0</v>
      </c>
      <c r="S193" s="64">
        <v>0</v>
      </c>
      <c r="T193" s="64">
        <v>0</v>
      </c>
      <c r="AC193" s="64">
        <v>1</v>
      </c>
    </row>
    <row r="194" spans="1:29" ht="30" customHeight="1">
      <c r="A194" s="73" t="s">
        <v>3321</v>
      </c>
      <c r="B194" s="73" t="s">
        <v>4810</v>
      </c>
      <c r="C194" s="73" t="s">
        <v>4786</v>
      </c>
      <c r="D194" s="73" t="s">
        <v>4811</v>
      </c>
      <c r="E194" s="73" t="s">
        <v>59</v>
      </c>
      <c r="F194" s="72">
        <v>1</v>
      </c>
      <c r="G194" s="72"/>
      <c r="H194" s="74"/>
      <c r="I194" s="75"/>
      <c r="J194" s="74"/>
      <c r="K194" s="75"/>
      <c r="L194" s="74"/>
      <c r="M194" s="75"/>
      <c r="N194" s="74"/>
      <c r="O194" s="73" t="s">
        <v>47</v>
      </c>
      <c r="R194" s="64">
        <v>0</v>
      </c>
      <c r="S194" s="64">
        <v>0</v>
      </c>
      <c r="T194" s="64">
        <v>0</v>
      </c>
      <c r="AC194" s="64">
        <v>1</v>
      </c>
    </row>
    <row r="195" spans="1:29" ht="30" customHeight="1">
      <c r="A195" s="73" t="s">
        <v>3321</v>
      </c>
      <c r="B195" s="73" t="s">
        <v>3318</v>
      </c>
      <c r="C195" s="73" t="s">
        <v>3314</v>
      </c>
      <c r="D195" s="73" t="s">
        <v>3226</v>
      </c>
      <c r="E195" s="73" t="s">
        <v>63</v>
      </c>
      <c r="F195" s="72">
        <v>1</v>
      </c>
      <c r="G195" s="72"/>
      <c r="H195" s="74"/>
      <c r="I195" s="75"/>
      <c r="J195" s="74"/>
      <c r="K195" s="75"/>
      <c r="L195" s="74"/>
      <c r="M195" s="75"/>
      <c r="N195" s="74"/>
      <c r="O195" s="73" t="s">
        <v>3318</v>
      </c>
      <c r="R195" s="64">
        <v>0</v>
      </c>
      <c r="S195" s="64">
        <v>0</v>
      </c>
      <c r="T195" s="64">
        <v>0</v>
      </c>
      <c r="AC195" s="64">
        <v>1</v>
      </c>
    </row>
    <row r="196" spans="1:29" ht="30" customHeight="1">
      <c r="A196" s="72"/>
      <c r="B196" s="72"/>
      <c r="C196" s="72" t="s">
        <v>77</v>
      </c>
      <c r="D196" s="72"/>
      <c r="E196" s="72"/>
      <c r="F196" s="72"/>
      <c r="G196" s="72"/>
      <c r="H196" s="67"/>
      <c r="I196" s="72"/>
      <c r="J196" s="67"/>
      <c r="K196" s="72"/>
      <c r="L196" s="67"/>
      <c r="M196" s="72"/>
      <c r="N196" s="67"/>
      <c r="O196" s="72"/>
    </row>
    <row r="197" spans="1:29" ht="30" customHeight="1">
      <c r="A197" s="72"/>
      <c r="B197" s="72"/>
      <c r="C197" s="72"/>
      <c r="D197" s="72"/>
      <c r="E197" s="72"/>
      <c r="F197" s="72"/>
      <c r="G197" s="72"/>
      <c r="H197" s="72"/>
      <c r="I197" s="72"/>
      <c r="J197" s="72"/>
      <c r="K197" s="72"/>
      <c r="L197" s="72"/>
      <c r="M197" s="72"/>
      <c r="N197" s="72"/>
      <c r="O197" s="72"/>
    </row>
    <row r="198" spans="1:29" ht="30" customHeight="1">
      <c r="A198" s="72"/>
      <c r="B198" s="72"/>
      <c r="C198" s="73" t="s">
        <v>4812</v>
      </c>
      <c r="D198" s="72"/>
      <c r="E198" s="72"/>
      <c r="F198" s="72"/>
      <c r="G198" s="72"/>
      <c r="H198" s="72"/>
      <c r="I198" s="72"/>
      <c r="J198" s="72"/>
      <c r="K198" s="72"/>
      <c r="L198" s="72"/>
      <c r="M198" s="72"/>
      <c r="N198" s="72"/>
      <c r="O198" s="72"/>
    </row>
    <row r="199" spans="1:29" ht="30" customHeight="1">
      <c r="A199" s="73" t="s">
        <v>3766</v>
      </c>
      <c r="B199" s="73" t="s">
        <v>4813</v>
      </c>
      <c r="C199" s="73" t="s">
        <v>4814</v>
      </c>
      <c r="D199" s="73" t="s">
        <v>4815</v>
      </c>
      <c r="E199" s="73" t="s">
        <v>59</v>
      </c>
      <c r="F199" s="72">
        <v>1</v>
      </c>
      <c r="G199" s="72"/>
      <c r="H199" s="74"/>
      <c r="I199" s="75"/>
      <c r="J199" s="74"/>
      <c r="K199" s="75"/>
      <c r="L199" s="74"/>
      <c r="M199" s="75"/>
      <c r="N199" s="74"/>
      <c r="O199" s="73" t="s">
        <v>47</v>
      </c>
      <c r="R199" s="64">
        <v>0</v>
      </c>
      <c r="S199" s="64">
        <v>0</v>
      </c>
      <c r="T199" s="64">
        <v>0</v>
      </c>
      <c r="AC199" s="64">
        <v>1</v>
      </c>
    </row>
    <row r="200" spans="1:29" ht="30" customHeight="1">
      <c r="A200" s="73" t="s">
        <v>3766</v>
      </c>
      <c r="B200" s="73" t="s">
        <v>4816</v>
      </c>
      <c r="C200" s="73" t="s">
        <v>4817</v>
      </c>
      <c r="D200" s="73" t="s">
        <v>4818</v>
      </c>
      <c r="E200" s="73" t="s">
        <v>59</v>
      </c>
      <c r="F200" s="72">
        <v>1</v>
      </c>
      <c r="G200" s="72"/>
      <c r="H200" s="74"/>
      <c r="I200" s="75"/>
      <c r="J200" s="74"/>
      <c r="K200" s="75"/>
      <c r="L200" s="74"/>
      <c r="M200" s="75"/>
      <c r="N200" s="74"/>
      <c r="O200" s="73" t="s">
        <v>47</v>
      </c>
      <c r="R200" s="64">
        <v>0</v>
      </c>
      <c r="S200" s="64">
        <v>0</v>
      </c>
      <c r="T200" s="64">
        <v>0</v>
      </c>
      <c r="AC200" s="64">
        <v>1</v>
      </c>
    </row>
    <row r="201" spans="1:29" ht="30" customHeight="1">
      <c r="A201" s="73" t="s">
        <v>3766</v>
      </c>
      <c r="B201" s="73" t="s">
        <v>4819</v>
      </c>
      <c r="C201" s="73" t="s">
        <v>1747</v>
      </c>
      <c r="D201" s="73" t="s">
        <v>4820</v>
      </c>
      <c r="E201" s="73" t="s">
        <v>59</v>
      </c>
      <c r="F201" s="72">
        <v>1</v>
      </c>
      <c r="G201" s="72"/>
      <c r="H201" s="74"/>
      <c r="I201" s="75"/>
      <c r="J201" s="74"/>
      <c r="K201" s="75"/>
      <c r="L201" s="74"/>
      <c r="M201" s="75"/>
      <c r="N201" s="74"/>
      <c r="O201" s="73" t="s">
        <v>47</v>
      </c>
      <c r="R201" s="64">
        <v>0</v>
      </c>
      <c r="S201" s="64">
        <v>0</v>
      </c>
      <c r="T201" s="64">
        <v>0</v>
      </c>
      <c r="AC201" s="64">
        <v>1</v>
      </c>
    </row>
    <row r="202" spans="1:29" ht="30" customHeight="1">
      <c r="A202" s="72"/>
      <c r="B202" s="72"/>
      <c r="C202" s="72" t="s">
        <v>77</v>
      </c>
      <c r="D202" s="72"/>
      <c r="E202" s="72"/>
      <c r="F202" s="72"/>
      <c r="G202" s="72"/>
      <c r="H202" s="67"/>
      <c r="I202" s="72"/>
      <c r="J202" s="67"/>
      <c r="K202" s="72"/>
      <c r="L202" s="67"/>
      <c r="M202" s="72"/>
      <c r="N202" s="67"/>
      <c r="O202" s="72"/>
    </row>
    <row r="203" spans="1:29" ht="30" customHeight="1">
      <c r="A203" s="72"/>
      <c r="B203" s="72"/>
      <c r="C203" s="72"/>
      <c r="D203" s="72"/>
      <c r="E203" s="72"/>
      <c r="F203" s="72"/>
      <c r="G203" s="72"/>
      <c r="H203" s="72"/>
      <c r="I203" s="72"/>
      <c r="J203" s="72"/>
      <c r="K203" s="72"/>
      <c r="L203" s="72"/>
      <c r="M203" s="72"/>
      <c r="N203" s="72"/>
      <c r="O203" s="72"/>
    </row>
    <row r="204" spans="1:29" ht="30" customHeight="1">
      <c r="A204" s="72"/>
      <c r="B204" s="72"/>
      <c r="C204" s="73" t="s">
        <v>4821</v>
      </c>
      <c r="D204" s="72"/>
      <c r="E204" s="72"/>
      <c r="F204" s="72"/>
      <c r="G204" s="72"/>
      <c r="H204" s="72"/>
      <c r="I204" s="72"/>
      <c r="J204" s="72"/>
      <c r="K204" s="72"/>
      <c r="L204" s="72"/>
      <c r="M204" s="72"/>
      <c r="N204" s="72"/>
      <c r="O204" s="72"/>
    </row>
    <row r="205" spans="1:29" ht="30" customHeight="1">
      <c r="A205" s="73" t="s">
        <v>3767</v>
      </c>
      <c r="B205" s="73" t="s">
        <v>4822</v>
      </c>
      <c r="C205" s="73" t="s">
        <v>4814</v>
      </c>
      <c r="D205" s="73" t="s">
        <v>4823</v>
      </c>
      <c r="E205" s="73" t="s">
        <v>59</v>
      </c>
      <c r="F205" s="72">
        <v>1</v>
      </c>
      <c r="G205" s="72"/>
      <c r="H205" s="74"/>
      <c r="I205" s="75"/>
      <c r="J205" s="74"/>
      <c r="K205" s="75"/>
      <c r="L205" s="74"/>
      <c r="M205" s="75"/>
      <c r="N205" s="74"/>
      <c r="O205" s="73" t="s">
        <v>47</v>
      </c>
      <c r="R205" s="64">
        <v>0</v>
      </c>
      <c r="S205" s="64">
        <v>0</v>
      </c>
      <c r="T205" s="64">
        <v>0</v>
      </c>
      <c r="AC205" s="64">
        <v>1</v>
      </c>
    </row>
    <row r="206" spans="1:29" ht="30" customHeight="1">
      <c r="A206" s="73" t="s">
        <v>3767</v>
      </c>
      <c r="B206" s="73" t="s">
        <v>4816</v>
      </c>
      <c r="C206" s="73" t="s">
        <v>4817</v>
      </c>
      <c r="D206" s="73" t="s">
        <v>4818</v>
      </c>
      <c r="E206" s="73" t="s">
        <v>59</v>
      </c>
      <c r="F206" s="72">
        <v>1</v>
      </c>
      <c r="G206" s="72"/>
      <c r="H206" s="74"/>
      <c r="I206" s="75"/>
      <c r="J206" s="74"/>
      <c r="K206" s="75"/>
      <c r="L206" s="74"/>
      <c r="M206" s="75"/>
      <c r="N206" s="74"/>
      <c r="O206" s="73" t="s">
        <v>47</v>
      </c>
      <c r="R206" s="64">
        <v>0</v>
      </c>
      <c r="S206" s="64">
        <v>0</v>
      </c>
      <c r="T206" s="64">
        <v>0</v>
      </c>
      <c r="AC206" s="64">
        <v>1</v>
      </c>
    </row>
    <row r="207" spans="1:29" ht="30" customHeight="1">
      <c r="A207" s="73" t="s">
        <v>3767</v>
      </c>
      <c r="B207" s="73" t="s">
        <v>4819</v>
      </c>
      <c r="C207" s="73" t="s">
        <v>1747</v>
      </c>
      <c r="D207" s="73" t="s">
        <v>4820</v>
      </c>
      <c r="E207" s="73" t="s">
        <v>59</v>
      </c>
      <c r="F207" s="72">
        <v>1</v>
      </c>
      <c r="G207" s="72"/>
      <c r="H207" s="74"/>
      <c r="I207" s="75"/>
      <c r="J207" s="74"/>
      <c r="K207" s="75"/>
      <c r="L207" s="74"/>
      <c r="M207" s="75"/>
      <c r="N207" s="74"/>
      <c r="O207" s="73" t="s">
        <v>47</v>
      </c>
      <c r="R207" s="64">
        <v>0</v>
      </c>
      <c r="S207" s="64">
        <v>0</v>
      </c>
      <c r="T207" s="64">
        <v>0</v>
      </c>
      <c r="AC207" s="64">
        <v>1</v>
      </c>
    </row>
    <row r="208" spans="1:29" ht="30" customHeight="1">
      <c r="A208" s="72"/>
      <c r="B208" s="72"/>
      <c r="C208" s="72" t="s">
        <v>77</v>
      </c>
      <c r="D208" s="72"/>
      <c r="E208" s="72"/>
      <c r="F208" s="72"/>
      <c r="G208" s="72"/>
      <c r="H208" s="67"/>
      <c r="I208" s="72"/>
      <c r="J208" s="67"/>
      <c r="K208" s="72"/>
      <c r="L208" s="67"/>
      <c r="M208" s="72"/>
      <c r="N208" s="67"/>
      <c r="O208" s="72"/>
    </row>
    <row r="209" spans="1:29" ht="30" customHeight="1">
      <c r="A209" s="72"/>
      <c r="B209" s="72"/>
      <c r="C209" s="72"/>
      <c r="D209" s="72"/>
      <c r="E209" s="72"/>
      <c r="F209" s="72"/>
      <c r="G209" s="72"/>
      <c r="H209" s="72"/>
      <c r="I209" s="72"/>
      <c r="J209" s="72"/>
      <c r="K209" s="72"/>
      <c r="L209" s="72"/>
      <c r="M209" s="72"/>
      <c r="N209" s="72"/>
      <c r="O209" s="72"/>
    </row>
    <row r="210" spans="1:29" ht="30" customHeight="1">
      <c r="A210" s="72"/>
      <c r="B210" s="72"/>
      <c r="C210" s="73" t="s">
        <v>4824</v>
      </c>
      <c r="D210" s="72"/>
      <c r="E210" s="72"/>
      <c r="F210" s="72"/>
      <c r="G210" s="72"/>
      <c r="H210" s="72"/>
      <c r="I210" s="72"/>
      <c r="J210" s="72"/>
      <c r="K210" s="72"/>
      <c r="L210" s="72"/>
      <c r="M210" s="72"/>
      <c r="N210" s="72"/>
      <c r="O210" s="72"/>
    </row>
    <row r="211" spans="1:29" ht="30" customHeight="1">
      <c r="A211" s="73" t="s">
        <v>3371</v>
      </c>
      <c r="B211" s="73" t="s">
        <v>4825</v>
      </c>
      <c r="C211" s="73" t="s">
        <v>4814</v>
      </c>
      <c r="D211" s="73" t="s">
        <v>4826</v>
      </c>
      <c r="E211" s="73" t="s">
        <v>59</v>
      </c>
      <c r="F211" s="72">
        <v>1</v>
      </c>
      <c r="G211" s="72"/>
      <c r="H211" s="74"/>
      <c r="I211" s="75"/>
      <c r="J211" s="74"/>
      <c r="K211" s="75"/>
      <c r="L211" s="74"/>
      <c r="M211" s="75"/>
      <c r="N211" s="74"/>
      <c r="O211" s="73" t="s">
        <v>47</v>
      </c>
      <c r="R211" s="64">
        <v>0</v>
      </c>
      <c r="S211" s="64">
        <v>0</v>
      </c>
      <c r="T211" s="64">
        <v>0</v>
      </c>
      <c r="AC211" s="64">
        <v>1</v>
      </c>
    </row>
    <row r="212" spans="1:29" ht="30" customHeight="1">
      <c r="A212" s="73" t="s">
        <v>3371</v>
      </c>
      <c r="B212" s="73" t="s">
        <v>4827</v>
      </c>
      <c r="C212" s="73" t="s">
        <v>4817</v>
      </c>
      <c r="D212" s="73" t="s">
        <v>4828</v>
      </c>
      <c r="E212" s="73" t="s">
        <v>59</v>
      </c>
      <c r="F212" s="72">
        <v>1</v>
      </c>
      <c r="G212" s="72"/>
      <c r="H212" s="74"/>
      <c r="I212" s="75"/>
      <c r="J212" s="74"/>
      <c r="K212" s="75"/>
      <c r="L212" s="74"/>
      <c r="M212" s="75"/>
      <c r="N212" s="74"/>
      <c r="O212" s="73" t="s">
        <v>47</v>
      </c>
      <c r="R212" s="64">
        <v>0</v>
      </c>
      <c r="S212" s="64">
        <v>0</v>
      </c>
      <c r="T212" s="64">
        <v>0</v>
      </c>
      <c r="AC212" s="64">
        <v>1</v>
      </c>
    </row>
    <row r="213" spans="1:29" ht="30" customHeight="1">
      <c r="A213" s="73" t="s">
        <v>3371</v>
      </c>
      <c r="B213" s="73" t="s">
        <v>4829</v>
      </c>
      <c r="C213" s="73" t="s">
        <v>1747</v>
      </c>
      <c r="D213" s="73" t="s">
        <v>4830</v>
      </c>
      <c r="E213" s="73" t="s">
        <v>59</v>
      </c>
      <c r="F213" s="72">
        <v>1</v>
      </c>
      <c r="G213" s="72"/>
      <c r="H213" s="74"/>
      <c r="I213" s="75"/>
      <c r="J213" s="74"/>
      <c r="K213" s="75"/>
      <c r="L213" s="74"/>
      <c r="M213" s="75"/>
      <c r="N213" s="74"/>
      <c r="O213" s="73" t="s">
        <v>47</v>
      </c>
      <c r="R213" s="64">
        <v>0</v>
      </c>
      <c r="S213" s="64">
        <v>0</v>
      </c>
      <c r="T213" s="64">
        <v>0</v>
      </c>
      <c r="AC213" s="64">
        <v>1</v>
      </c>
    </row>
    <row r="214" spans="1:29" ht="30" customHeight="1">
      <c r="A214" s="72"/>
      <c r="B214" s="72"/>
      <c r="C214" s="72" t="s">
        <v>77</v>
      </c>
      <c r="D214" s="72"/>
      <c r="E214" s="72"/>
      <c r="F214" s="72"/>
      <c r="G214" s="72"/>
      <c r="H214" s="67"/>
      <c r="I214" s="72"/>
      <c r="J214" s="67"/>
      <c r="K214" s="72"/>
      <c r="L214" s="67"/>
      <c r="M214" s="72"/>
      <c r="N214" s="67"/>
      <c r="O214" s="72"/>
    </row>
    <row r="215" spans="1:29" ht="30" customHeight="1">
      <c r="A215" s="72"/>
      <c r="B215" s="72"/>
      <c r="C215" s="72"/>
      <c r="D215" s="72"/>
      <c r="E215" s="72"/>
      <c r="F215" s="72"/>
      <c r="G215" s="72"/>
      <c r="H215" s="72"/>
      <c r="I215" s="72"/>
      <c r="J215" s="72"/>
      <c r="K215" s="72"/>
      <c r="L215" s="72"/>
      <c r="M215" s="72"/>
      <c r="N215" s="72"/>
      <c r="O215" s="72"/>
    </row>
    <row r="216" spans="1:29" ht="30" customHeight="1">
      <c r="A216" s="72"/>
      <c r="B216" s="72"/>
      <c r="C216" s="73" t="s">
        <v>4831</v>
      </c>
      <c r="D216" s="72"/>
      <c r="E216" s="72"/>
      <c r="F216" s="72"/>
      <c r="G216" s="72"/>
      <c r="H216" s="72"/>
      <c r="I216" s="72"/>
      <c r="J216" s="72"/>
      <c r="K216" s="72"/>
      <c r="L216" s="72"/>
      <c r="M216" s="72"/>
      <c r="N216" s="72"/>
      <c r="O216" s="72"/>
    </row>
    <row r="217" spans="1:29" ht="30" customHeight="1">
      <c r="A217" s="73" t="s">
        <v>3373</v>
      </c>
      <c r="B217" s="73" t="s">
        <v>4832</v>
      </c>
      <c r="C217" s="73" t="s">
        <v>4814</v>
      </c>
      <c r="D217" s="73" t="s">
        <v>4833</v>
      </c>
      <c r="E217" s="73" t="s">
        <v>59</v>
      </c>
      <c r="F217" s="72">
        <v>1</v>
      </c>
      <c r="G217" s="72"/>
      <c r="H217" s="74"/>
      <c r="I217" s="75"/>
      <c r="J217" s="74"/>
      <c r="K217" s="75"/>
      <c r="L217" s="74"/>
      <c r="M217" s="75"/>
      <c r="N217" s="74"/>
      <c r="O217" s="73" t="s">
        <v>47</v>
      </c>
      <c r="R217" s="64">
        <v>0</v>
      </c>
      <c r="S217" s="64">
        <v>0</v>
      </c>
      <c r="T217" s="64">
        <v>0</v>
      </c>
      <c r="AC217" s="64">
        <v>1</v>
      </c>
    </row>
    <row r="218" spans="1:29" ht="30" customHeight="1">
      <c r="A218" s="73" t="s">
        <v>3373</v>
      </c>
      <c r="B218" s="73" t="s">
        <v>4827</v>
      </c>
      <c r="C218" s="73" t="s">
        <v>4817</v>
      </c>
      <c r="D218" s="73" t="s">
        <v>4828</v>
      </c>
      <c r="E218" s="73" t="s">
        <v>59</v>
      </c>
      <c r="F218" s="72">
        <v>1</v>
      </c>
      <c r="G218" s="72"/>
      <c r="H218" s="74"/>
      <c r="I218" s="75"/>
      <c r="J218" s="74"/>
      <c r="K218" s="75"/>
      <c r="L218" s="74"/>
      <c r="M218" s="75"/>
      <c r="N218" s="74"/>
      <c r="O218" s="73" t="s">
        <v>47</v>
      </c>
      <c r="R218" s="64">
        <v>0</v>
      </c>
      <c r="S218" s="64">
        <v>0</v>
      </c>
      <c r="T218" s="64">
        <v>0</v>
      </c>
      <c r="AC218" s="64">
        <v>1</v>
      </c>
    </row>
    <row r="219" spans="1:29" ht="30" customHeight="1">
      <c r="A219" s="73" t="s">
        <v>3373</v>
      </c>
      <c r="B219" s="73" t="s">
        <v>4829</v>
      </c>
      <c r="C219" s="73" t="s">
        <v>1747</v>
      </c>
      <c r="D219" s="73" t="s">
        <v>4830</v>
      </c>
      <c r="E219" s="73" t="s">
        <v>59</v>
      </c>
      <c r="F219" s="72">
        <v>1</v>
      </c>
      <c r="G219" s="72"/>
      <c r="H219" s="74"/>
      <c r="I219" s="75"/>
      <c r="J219" s="74"/>
      <c r="K219" s="75"/>
      <c r="L219" s="74"/>
      <c r="M219" s="75"/>
      <c r="N219" s="74"/>
      <c r="O219" s="73" t="s">
        <v>47</v>
      </c>
      <c r="R219" s="64">
        <v>0</v>
      </c>
      <c r="S219" s="64">
        <v>0</v>
      </c>
      <c r="T219" s="64">
        <v>0</v>
      </c>
      <c r="AC219" s="64">
        <v>1</v>
      </c>
    </row>
    <row r="220" spans="1:29" ht="30" customHeight="1">
      <c r="A220" s="72"/>
      <c r="B220" s="72"/>
      <c r="C220" s="72" t="s">
        <v>77</v>
      </c>
      <c r="D220" s="72"/>
      <c r="E220" s="72"/>
      <c r="F220" s="72"/>
      <c r="G220" s="72"/>
      <c r="H220" s="67"/>
      <c r="I220" s="72"/>
      <c r="J220" s="67"/>
      <c r="K220" s="72"/>
      <c r="L220" s="67"/>
      <c r="M220" s="72"/>
      <c r="N220" s="67"/>
      <c r="O220" s="72"/>
    </row>
    <row r="221" spans="1:29" ht="30" customHeight="1">
      <c r="A221" s="72"/>
      <c r="B221" s="72"/>
      <c r="C221" s="72"/>
      <c r="D221" s="72"/>
      <c r="E221" s="72"/>
      <c r="F221" s="72"/>
      <c r="G221" s="72"/>
      <c r="H221" s="72"/>
      <c r="I221" s="72"/>
      <c r="J221" s="72"/>
      <c r="K221" s="72"/>
      <c r="L221" s="72"/>
      <c r="M221" s="72"/>
      <c r="N221" s="72"/>
      <c r="O221" s="72"/>
    </row>
    <row r="222" spans="1:29" ht="30" customHeight="1">
      <c r="A222" s="72"/>
      <c r="B222" s="72"/>
      <c r="C222" s="73" t="s">
        <v>4834</v>
      </c>
      <c r="D222" s="72"/>
      <c r="E222" s="72"/>
      <c r="F222" s="72"/>
      <c r="G222" s="72"/>
      <c r="H222" s="72"/>
      <c r="I222" s="72"/>
      <c r="J222" s="72"/>
      <c r="K222" s="72"/>
      <c r="L222" s="72"/>
      <c r="M222" s="72"/>
      <c r="N222" s="72"/>
      <c r="O222" s="72"/>
    </row>
    <row r="223" spans="1:29" ht="30" customHeight="1">
      <c r="A223" s="73" t="s">
        <v>3655</v>
      </c>
      <c r="B223" s="73" t="s">
        <v>4835</v>
      </c>
      <c r="C223" s="73" t="s">
        <v>4814</v>
      </c>
      <c r="D223" s="73" t="s">
        <v>4836</v>
      </c>
      <c r="E223" s="73" t="s">
        <v>59</v>
      </c>
      <c r="F223" s="72">
        <v>1</v>
      </c>
      <c r="G223" s="72"/>
      <c r="H223" s="74"/>
      <c r="I223" s="75"/>
      <c r="J223" s="74"/>
      <c r="K223" s="75"/>
      <c r="L223" s="74"/>
      <c r="M223" s="75"/>
      <c r="N223" s="74"/>
      <c r="O223" s="73" t="s">
        <v>47</v>
      </c>
      <c r="R223" s="64">
        <v>0</v>
      </c>
      <c r="S223" s="64">
        <v>0</v>
      </c>
      <c r="T223" s="64">
        <v>0</v>
      </c>
      <c r="AC223" s="64">
        <v>1</v>
      </c>
    </row>
    <row r="224" spans="1:29" ht="30" customHeight="1">
      <c r="A224" s="73" t="s">
        <v>3655</v>
      </c>
      <c r="B224" s="73" t="s">
        <v>4816</v>
      </c>
      <c r="C224" s="73" t="s">
        <v>4817</v>
      </c>
      <c r="D224" s="73" t="s">
        <v>4818</v>
      </c>
      <c r="E224" s="73" t="s">
        <v>59</v>
      </c>
      <c r="F224" s="72">
        <v>1</v>
      </c>
      <c r="G224" s="72"/>
      <c r="H224" s="74"/>
      <c r="I224" s="75"/>
      <c r="J224" s="74"/>
      <c r="K224" s="75"/>
      <c r="L224" s="74"/>
      <c r="M224" s="75"/>
      <c r="N224" s="74"/>
      <c r="O224" s="73" t="s">
        <v>47</v>
      </c>
      <c r="R224" s="64">
        <v>0</v>
      </c>
      <c r="S224" s="64">
        <v>0</v>
      </c>
      <c r="T224" s="64">
        <v>0</v>
      </c>
      <c r="AC224" s="64">
        <v>1</v>
      </c>
    </row>
    <row r="225" spans="1:29" ht="30" customHeight="1">
      <c r="A225" s="73" t="s">
        <v>3655</v>
      </c>
      <c r="B225" s="73" t="s">
        <v>4819</v>
      </c>
      <c r="C225" s="73" t="s">
        <v>1747</v>
      </c>
      <c r="D225" s="73" t="s">
        <v>4820</v>
      </c>
      <c r="E225" s="73" t="s">
        <v>59</v>
      </c>
      <c r="F225" s="72">
        <v>1</v>
      </c>
      <c r="G225" s="72"/>
      <c r="H225" s="74"/>
      <c r="I225" s="75"/>
      <c r="J225" s="74"/>
      <c r="K225" s="75"/>
      <c r="L225" s="74"/>
      <c r="M225" s="75"/>
      <c r="N225" s="74"/>
      <c r="O225" s="73" t="s">
        <v>47</v>
      </c>
      <c r="R225" s="64">
        <v>0</v>
      </c>
      <c r="S225" s="64">
        <v>0</v>
      </c>
      <c r="T225" s="64">
        <v>0</v>
      </c>
      <c r="AC225" s="64">
        <v>1</v>
      </c>
    </row>
    <row r="226" spans="1:29" ht="30" customHeight="1">
      <c r="A226" s="72"/>
      <c r="B226" s="72"/>
      <c r="C226" s="72" t="s">
        <v>77</v>
      </c>
      <c r="D226" s="72"/>
      <c r="E226" s="72"/>
      <c r="F226" s="72"/>
      <c r="G226" s="72"/>
      <c r="H226" s="67"/>
      <c r="I226" s="72"/>
      <c r="J226" s="67"/>
      <c r="K226" s="72"/>
      <c r="L226" s="67"/>
      <c r="M226" s="72"/>
      <c r="N226" s="67"/>
      <c r="O226" s="72"/>
    </row>
    <row r="227" spans="1:29" ht="30" customHeight="1">
      <c r="A227" s="72"/>
      <c r="B227" s="72"/>
      <c r="C227" s="72"/>
      <c r="D227" s="72"/>
      <c r="E227" s="72"/>
      <c r="F227" s="72"/>
      <c r="G227" s="72"/>
      <c r="H227" s="72"/>
      <c r="I227" s="72"/>
      <c r="J227" s="72"/>
      <c r="K227" s="72"/>
      <c r="L227" s="72"/>
      <c r="M227" s="72"/>
      <c r="N227" s="72"/>
      <c r="O227" s="72"/>
    </row>
    <row r="228" spans="1:29" ht="30" customHeight="1">
      <c r="A228" s="72"/>
      <c r="B228" s="72"/>
      <c r="C228" s="73" t="s">
        <v>4837</v>
      </c>
      <c r="D228" s="72"/>
      <c r="E228" s="72"/>
      <c r="F228" s="72"/>
      <c r="G228" s="72"/>
      <c r="H228" s="72"/>
      <c r="I228" s="72"/>
      <c r="J228" s="72"/>
      <c r="K228" s="72"/>
      <c r="L228" s="72"/>
      <c r="M228" s="72"/>
      <c r="N228" s="72"/>
      <c r="O228" s="72"/>
    </row>
    <row r="229" spans="1:29" ht="30" customHeight="1">
      <c r="A229" s="73" t="s">
        <v>3656</v>
      </c>
      <c r="B229" s="73" t="s">
        <v>4838</v>
      </c>
      <c r="C229" s="73" t="s">
        <v>4814</v>
      </c>
      <c r="D229" s="73" t="s">
        <v>4839</v>
      </c>
      <c r="E229" s="73" t="s">
        <v>59</v>
      </c>
      <c r="F229" s="72">
        <v>1</v>
      </c>
      <c r="G229" s="72"/>
      <c r="H229" s="74"/>
      <c r="I229" s="75"/>
      <c r="J229" s="74"/>
      <c r="K229" s="75"/>
      <c r="L229" s="74"/>
      <c r="M229" s="75"/>
      <c r="N229" s="74"/>
      <c r="O229" s="73" t="s">
        <v>47</v>
      </c>
      <c r="R229" s="64">
        <v>0</v>
      </c>
      <c r="S229" s="64">
        <v>0</v>
      </c>
      <c r="T229" s="64">
        <v>0</v>
      </c>
      <c r="AC229" s="64">
        <v>1</v>
      </c>
    </row>
    <row r="230" spans="1:29" ht="30" customHeight="1">
      <c r="A230" s="73" t="s">
        <v>3656</v>
      </c>
      <c r="B230" s="73" t="s">
        <v>4816</v>
      </c>
      <c r="C230" s="73" t="s">
        <v>4817</v>
      </c>
      <c r="D230" s="73" t="s">
        <v>4818</v>
      </c>
      <c r="E230" s="73" t="s">
        <v>59</v>
      </c>
      <c r="F230" s="72">
        <v>1</v>
      </c>
      <c r="G230" s="72"/>
      <c r="H230" s="74"/>
      <c r="I230" s="75"/>
      <c r="J230" s="74"/>
      <c r="K230" s="75"/>
      <c r="L230" s="74"/>
      <c r="M230" s="75"/>
      <c r="N230" s="74"/>
      <c r="O230" s="73" t="s">
        <v>47</v>
      </c>
      <c r="R230" s="64">
        <v>0</v>
      </c>
      <c r="S230" s="64">
        <v>0</v>
      </c>
      <c r="T230" s="64">
        <v>0</v>
      </c>
      <c r="AC230" s="64">
        <v>1</v>
      </c>
    </row>
    <row r="231" spans="1:29" ht="30" customHeight="1">
      <c r="A231" s="73" t="s">
        <v>3656</v>
      </c>
      <c r="B231" s="73" t="s">
        <v>4819</v>
      </c>
      <c r="C231" s="73" t="s">
        <v>1747</v>
      </c>
      <c r="D231" s="73" t="s">
        <v>4820</v>
      </c>
      <c r="E231" s="73" t="s">
        <v>59</v>
      </c>
      <c r="F231" s="72">
        <v>1</v>
      </c>
      <c r="G231" s="72"/>
      <c r="H231" s="74"/>
      <c r="I231" s="75"/>
      <c r="J231" s="74"/>
      <c r="K231" s="75"/>
      <c r="L231" s="74"/>
      <c r="M231" s="75"/>
      <c r="N231" s="74"/>
      <c r="O231" s="73" t="s">
        <v>47</v>
      </c>
      <c r="R231" s="64">
        <v>0</v>
      </c>
      <c r="S231" s="64">
        <v>0</v>
      </c>
      <c r="T231" s="64">
        <v>0</v>
      </c>
      <c r="AC231" s="64">
        <v>1</v>
      </c>
    </row>
    <row r="232" spans="1:29" ht="30" customHeight="1">
      <c r="A232" s="72"/>
      <c r="B232" s="72"/>
      <c r="C232" s="72" t="s">
        <v>77</v>
      </c>
      <c r="D232" s="72"/>
      <c r="E232" s="72"/>
      <c r="F232" s="72"/>
      <c r="G232" s="72"/>
      <c r="H232" s="67"/>
      <c r="I232" s="72"/>
      <c r="J232" s="67"/>
      <c r="K232" s="72"/>
      <c r="L232" s="67"/>
      <c r="M232" s="72"/>
      <c r="N232" s="67"/>
      <c r="O232" s="72"/>
    </row>
    <row r="233" spans="1:29" ht="30" customHeight="1">
      <c r="A233" s="72"/>
      <c r="B233" s="72"/>
      <c r="C233" s="72"/>
      <c r="D233" s="72"/>
      <c r="E233" s="72"/>
      <c r="F233" s="72"/>
      <c r="G233" s="72"/>
      <c r="H233" s="72"/>
      <c r="I233" s="72"/>
      <c r="J233" s="72"/>
      <c r="K233" s="72"/>
      <c r="L233" s="72"/>
      <c r="M233" s="72"/>
      <c r="N233" s="72"/>
      <c r="O233" s="72"/>
    </row>
    <row r="234" spans="1:29" ht="30" customHeight="1">
      <c r="A234" s="72"/>
      <c r="B234" s="72"/>
      <c r="C234" s="73" t="s">
        <v>4840</v>
      </c>
      <c r="D234" s="72"/>
      <c r="E234" s="72"/>
      <c r="F234" s="72"/>
      <c r="G234" s="72"/>
      <c r="H234" s="72"/>
      <c r="I234" s="72"/>
      <c r="J234" s="72"/>
      <c r="K234" s="72"/>
      <c r="L234" s="72"/>
      <c r="M234" s="72"/>
      <c r="N234" s="72"/>
      <c r="O234" s="72"/>
    </row>
    <row r="235" spans="1:29" ht="30" customHeight="1">
      <c r="A235" s="73" t="s">
        <v>3657</v>
      </c>
      <c r="B235" s="73" t="s">
        <v>4841</v>
      </c>
      <c r="C235" s="73" t="s">
        <v>4814</v>
      </c>
      <c r="D235" s="73" t="s">
        <v>4842</v>
      </c>
      <c r="E235" s="73" t="s">
        <v>59</v>
      </c>
      <c r="F235" s="72">
        <v>1</v>
      </c>
      <c r="G235" s="72"/>
      <c r="H235" s="74"/>
      <c r="I235" s="75"/>
      <c r="J235" s="74"/>
      <c r="K235" s="75"/>
      <c r="L235" s="74"/>
      <c r="M235" s="75"/>
      <c r="N235" s="74"/>
      <c r="O235" s="73" t="s">
        <v>47</v>
      </c>
      <c r="R235" s="64">
        <v>0</v>
      </c>
      <c r="S235" s="64">
        <v>0</v>
      </c>
      <c r="T235" s="64">
        <v>0</v>
      </c>
      <c r="AC235" s="64">
        <v>1</v>
      </c>
    </row>
    <row r="236" spans="1:29" ht="30" customHeight="1">
      <c r="A236" s="73" t="s">
        <v>3657</v>
      </c>
      <c r="B236" s="73" t="s">
        <v>4816</v>
      </c>
      <c r="C236" s="73" t="s">
        <v>4817</v>
      </c>
      <c r="D236" s="73" t="s">
        <v>4818</v>
      </c>
      <c r="E236" s="73" t="s">
        <v>59</v>
      </c>
      <c r="F236" s="72">
        <v>1</v>
      </c>
      <c r="G236" s="72"/>
      <c r="H236" s="74"/>
      <c r="I236" s="75"/>
      <c r="J236" s="74"/>
      <c r="K236" s="75"/>
      <c r="L236" s="74"/>
      <c r="M236" s="75"/>
      <c r="N236" s="74"/>
      <c r="O236" s="73" t="s">
        <v>47</v>
      </c>
      <c r="R236" s="64">
        <v>0</v>
      </c>
      <c r="S236" s="64">
        <v>0</v>
      </c>
      <c r="T236" s="64">
        <v>0</v>
      </c>
      <c r="AC236" s="64">
        <v>1</v>
      </c>
    </row>
    <row r="237" spans="1:29" ht="30" customHeight="1">
      <c r="A237" s="73" t="s">
        <v>3657</v>
      </c>
      <c r="B237" s="73" t="s">
        <v>4819</v>
      </c>
      <c r="C237" s="73" t="s">
        <v>1747</v>
      </c>
      <c r="D237" s="73" t="s">
        <v>4820</v>
      </c>
      <c r="E237" s="73" t="s">
        <v>59</v>
      </c>
      <c r="F237" s="72">
        <v>1</v>
      </c>
      <c r="G237" s="72"/>
      <c r="H237" s="74"/>
      <c r="I237" s="75"/>
      <c r="J237" s="74"/>
      <c r="K237" s="75"/>
      <c r="L237" s="74"/>
      <c r="M237" s="75"/>
      <c r="N237" s="74"/>
      <c r="O237" s="73" t="s">
        <v>47</v>
      </c>
      <c r="R237" s="64">
        <v>0</v>
      </c>
      <c r="S237" s="64">
        <v>0</v>
      </c>
      <c r="T237" s="64">
        <v>0</v>
      </c>
      <c r="AC237" s="64">
        <v>1</v>
      </c>
    </row>
    <row r="238" spans="1:29" ht="30" customHeight="1">
      <c r="A238" s="72"/>
      <c r="B238" s="72"/>
      <c r="C238" s="72" t="s">
        <v>77</v>
      </c>
      <c r="D238" s="72"/>
      <c r="E238" s="72"/>
      <c r="F238" s="72"/>
      <c r="G238" s="72"/>
      <c r="H238" s="67"/>
      <c r="I238" s="72"/>
      <c r="J238" s="67"/>
      <c r="K238" s="72"/>
      <c r="L238" s="67"/>
      <c r="M238" s="72"/>
      <c r="N238" s="67"/>
      <c r="O238" s="72"/>
    </row>
    <row r="239" spans="1:29" ht="30" customHeight="1">
      <c r="A239" s="72"/>
      <c r="B239" s="72"/>
      <c r="C239" s="72"/>
      <c r="D239" s="72"/>
      <c r="E239" s="72"/>
      <c r="F239" s="72"/>
      <c r="G239" s="72"/>
      <c r="H239" s="72"/>
      <c r="I239" s="72"/>
      <c r="J239" s="72"/>
      <c r="K239" s="72"/>
      <c r="L239" s="72"/>
      <c r="M239" s="72"/>
      <c r="N239" s="72"/>
      <c r="O239" s="72"/>
    </row>
    <row r="240" spans="1:29" ht="30" customHeight="1">
      <c r="A240" s="72"/>
      <c r="B240" s="72"/>
      <c r="C240" s="73" t="s">
        <v>4843</v>
      </c>
      <c r="D240" s="72"/>
      <c r="E240" s="72"/>
      <c r="F240" s="72"/>
      <c r="G240" s="72"/>
      <c r="H240" s="72"/>
      <c r="I240" s="72"/>
      <c r="J240" s="72"/>
      <c r="K240" s="72"/>
      <c r="L240" s="72"/>
      <c r="M240" s="72"/>
      <c r="N240" s="72"/>
      <c r="O240" s="72"/>
    </row>
    <row r="241" spans="1:29" ht="30" customHeight="1">
      <c r="A241" s="73" t="s">
        <v>3659</v>
      </c>
      <c r="B241" s="73" t="s">
        <v>4844</v>
      </c>
      <c r="C241" s="73" t="s">
        <v>4814</v>
      </c>
      <c r="D241" s="73" t="s">
        <v>4845</v>
      </c>
      <c r="E241" s="73" t="s">
        <v>59</v>
      </c>
      <c r="F241" s="72">
        <v>1</v>
      </c>
      <c r="G241" s="72"/>
      <c r="H241" s="74"/>
      <c r="I241" s="75"/>
      <c r="J241" s="74"/>
      <c r="K241" s="75"/>
      <c r="L241" s="74"/>
      <c r="M241" s="75"/>
      <c r="N241" s="74"/>
      <c r="O241" s="73" t="s">
        <v>47</v>
      </c>
      <c r="R241" s="64">
        <v>0</v>
      </c>
      <c r="S241" s="64">
        <v>0</v>
      </c>
      <c r="T241" s="64">
        <v>0</v>
      </c>
      <c r="AC241" s="64">
        <v>1</v>
      </c>
    </row>
    <row r="242" spans="1:29" ht="30" customHeight="1">
      <c r="A242" s="73" t="s">
        <v>3659</v>
      </c>
      <c r="B242" s="73" t="s">
        <v>4816</v>
      </c>
      <c r="C242" s="73" t="s">
        <v>4817</v>
      </c>
      <c r="D242" s="73" t="s">
        <v>4818</v>
      </c>
      <c r="E242" s="73" t="s">
        <v>59</v>
      </c>
      <c r="F242" s="72">
        <v>1</v>
      </c>
      <c r="G242" s="72"/>
      <c r="H242" s="74"/>
      <c r="I242" s="75"/>
      <c r="J242" s="74"/>
      <c r="K242" s="75"/>
      <c r="L242" s="74"/>
      <c r="M242" s="75"/>
      <c r="N242" s="74"/>
      <c r="O242" s="73" t="s">
        <v>47</v>
      </c>
      <c r="R242" s="64">
        <v>0</v>
      </c>
      <c r="S242" s="64">
        <v>0</v>
      </c>
      <c r="T242" s="64">
        <v>0</v>
      </c>
      <c r="AC242" s="64">
        <v>1</v>
      </c>
    </row>
    <row r="243" spans="1:29" ht="30" customHeight="1">
      <c r="A243" s="73" t="s">
        <v>3659</v>
      </c>
      <c r="B243" s="73" t="s">
        <v>4819</v>
      </c>
      <c r="C243" s="73" t="s">
        <v>1747</v>
      </c>
      <c r="D243" s="73" t="s">
        <v>4820</v>
      </c>
      <c r="E243" s="73" t="s">
        <v>59</v>
      </c>
      <c r="F243" s="72">
        <v>1</v>
      </c>
      <c r="G243" s="72"/>
      <c r="H243" s="74"/>
      <c r="I243" s="75"/>
      <c r="J243" s="74"/>
      <c r="K243" s="75"/>
      <c r="L243" s="74"/>
      <c r="M243" s="75"/>
      <c r="N243" s="74"/>
      <c r="O243" s="73" t="s">
        <v>47</v>
      </c>
      <c r="R243" s="64">
        <v>0</v>
      </c>
      <c r="S243" s="64">
        <v>0</v>
      </c>
      <c r="T243" s="64">
        <v>0</v>
      </c>
      <c r="AC243" s="64">
        <v>1</v>
      </c>
    </row>
    <row r="244" spans="1:29" ht="30" customHeight="1">
      <c r="A244" s="72"/>
      <c r="B244" s="72"/>
      <c r="C244" s="72" t="s">
        <v>77</v>
      </c>
      <c r="D244" s="72"/>
      <c r="E244" s="72"/>
      <c r="F244" s="72"/>
      <c r="G244" s="72"/>
      <c r="H244" s="67"/>
      <c r="I244" s="72"/>
      <c r="J244" s="67"/>
      <c r="K244" s="72"/>
      <c r="L244" s="67"/>
      <c r="M244" s="72"/>
      <c r="N244" s="67"/>
      <c r="O244" s="72"/>
    </row>
    <row r="245" spans="1:29" ht="30" customHeight="1">
      <c r="A245" s="72"/>
      <c r="B245" s="72"/>
      <c r="C245" s="72"/>
      <c r="D245" s="72"/>
      <c r="E245" s="72"/>
      <c r="F245" s="72"/>
      <c r="G245" s="72"/>
      <c r="H245" s="72"/>
      <c r="I245" s="72"/>
      <c r="J245" s="72"/>
      <c r="K245" s="72"/>
      <c r="L245" s="72"/>
      <c r="M245" s="72"/>
      <c r="N245" s="72"/>
      <c r="O245" s="72"/>
    </row>
    <row r="246" spans="1:29" ht="30" customHeight="1">
      <c r="A246" s="72"/>
      <c r="B246" s="72"/>
      <c r="C246" s="73" t="s">
        <v>4846</v>
      </c>
      <c r="D246" s="72"/>
      <c r="E246" s="72"/>
      <c r="F246" s="72"/>
      <c r="G246" s="72"/>
      <c r="H246" s="72"/>
      <c r="I246" s="72"/>
      <c r="J246" s="72"/>
      <c r="K246" s="72"/>
      <c r="L246" s="72"/>
      <c r="M246" s="72"/>
      <c r="N246" s="72"/>
      <c r="O246" s="72"/>
    </row>
    <row r="247" spans="1:29" ht="30" customHeight="1">
      <c r="A247" s="73" t="s">
        <v>3661</v>
      </c>
      <c r="B247" s="73" t="s">
        <v>4847</v>
      </c>
      <c r="C247" s="73" t="s">
        <v>4814</v>
      </c>
      <c r="D247" s="73" t="s">
        <v>4848</v>
      </c>
      <c r="E247" s="73" t="s">
        <v>59</v>
      </c>
      <c r="F247" s="72">
        <v>1</v>
      </c>
      <c r="G247" s="72"/>
      <c r="H247" s="74"/>
      <c r="I247" s="75"/>
      <c r="J247" s="74"/>
      <c r="K247" s="75"/>
      <c r="L247" s="74"/>
      <c r="M247" s="75"/>
      <c r="N247" s="74"/>
      <c r="O247" s="73" t="s">
        <v>47</v>
      </c>
      <c r="R247" s="64">
        <v>0</v>
      </c>
      <c r="S247" s="64">
        <v>0</v>
      </c>
      <c r="T247" s="64">
        <v>0</v>
      </c>
      <c r="AC247" s="64">
        <v>1</v>
      </c>
    </row>
    <row r="248" spans="1:29" ht="30" customHeight="1">
      <c r="A248" s="73" t="s">
        <v>3661</v>
      </c>
      <c r="B248" s="73" t="s">
        <v>4816</v>
      </c>
      <c r="C248" s="73" t="s">
        <v>4817</v>
      </c>
      <c r="D248" s="73" t="s">
        <v>4818</v>
      </c>
      <c r="E248" s="73" t="s">
        <v>59</v>
      </c>
      <c r="F248" s="72">
        <v>1</v>
      </c>
      <c r="G248" s="72"/>
      <c r="H248" s="74"/>
      <c r="I248" s="75"/>
      <c r="J248" s="74"/>
      <c r="K248" s="75"/>
      <c r="L248" s="74"/>
      <c r="M248" s="75"/>
      <c r="N248" s="74"/>
      <c r="O248" s="73" t="s">
        <v>47</v>
      </c>
      <c r="R248" s="64">
        <v>0</v>
      </c>
      <c r="S248" s="64">
        <v>0</v>
      </c>
      <c r="T248" s="64">
        <v>0</v>
      </c>
      <c r="AC248" s="64">
        <v>1</v>
      </c>
    </row>
    <row r="249" spans="1:29" ht="30" customHeight="1">
      <c r="A249" s="73" t="s">
        <v>3661</v>
      </c>
      <c r="B249" s="73" t="s">
        <v>4819</v>
      </c>
      <c r="C249" s="73" t="s">
        <v>1747</v>
      </c>
      <c r="D249" s="73" t="s">
        <v>4820</v>
      </c>
      <c r="E249" s="73" t="s">
        <v>59</v>
      </c>
      <c r="F249" s="72">
        <v>1</v>
      </c>
      <c r="G249" s="72"/>
      <c r="H249" s="74"/>
      <c r="I249" s="75"/>
      <c r="J249" s="74"/>
      <c r="K249" s="75"/>
      <c r="L249" s="74"/>
      <c r="M249" s="75"/>
      <c r="N249" s="74"/>
      <c r="O249" s="73" t="s">
        <v>47</v>
      </c>
      <c r="R249" s="64">
        <v>0</v>
      </c>
      <c r="S249" s="64">
        <v>0</v>
      </c>
      <c r="T249" s="64">
        <v>0</v>
      </c>
      <c r="AC249" s="64">
        <v>1</v>
      </c>
    </row>
    <row r="250" spans="1:29" ht="30" customHeight="1">
      <c r="A250" s="72"/>
      <c r="B250" s="72"/>
      <c r="C250" s="72" t="s">
        <v>77</v>
      </c>
      <c r="D250" s="72"/>
      <c r="E250" s="72"/>
      <c r="F250" s="72"/>
      <c r="G250" s="72"/>
      <c r="H250" s="67"/>
      <c r="I250" s="72"/>
      <c r="J250" s="67"/>
      <c r="K250" s="72"/>
      <c r="L250" s="67"/>
      <c r="M250" s="72"/>
      <c r="N250" s="67"/>
      <c r="O250" s="72"/>
    </row>
    <row r="251" spans="1:29" ht="30" customHeight="1">
      <c r="A251" s="72"/>
      <c r="B251" s="72"/>
      <c r="C251" s="72"/>
      <c r="D251" s="72"/>
      <c r="E251" s="72"/>
      <c r="F251" s="72"/>
      <c r="G251" s="72"/>
      <c r="H251" s="72"/>
      <c r="I251" s="72"/>
      <c r="J251" s="72"/>
      <c r="K251" s="72"/>
      <c r="L251" s="72"/>
      <c r="M251" s="72"/>
      <c r="N251" s="72"/>
      <c r="O251" s="72"/>
    </row>
    <row r="252" spans="1:29" ht="30" customHeight="1">
      <c r="A252" s="72"/>
      <c r="B252" s="72"/>
      <c r="C252" s="73" t="s">
        <v>4849</v>
      </c>
      <c r="D252" s="72"/>
      <c r="E252" s="72"/>
      <c r="F252" s="72"/>
      <c r="G252" s="72"/>
      <c r="H252" s="72"/>
      <c r="I252" s="72"/>
      <c r="J252" s="72"/>
      <c r="K252" s="72"/>
      <c r="L252" s="72"/>
      <c r="M252" s="72"/>
      <c r="N252" s="72"/>
      <c r="O252" s="72"/>
    </row>
    <row r="253" spans="1:29" ht="30" customHeight="1">
      <c r="A253" s="73" t="s">
        <v>3374</v>
      </c>
      <c r="B253" s="73" t="s">
        <v>4850</v>
      </c>
      <c r="C253" s="73" t="s">
        <v>4814</v>
      </c>
      <c r="D253" s="73" t="s">
        <v>4851</v>
      </c>
      <c r="E253" s="73" t="s">
        <v>59</v>
      </c>
      <c r="F253" s="72">
        <v>1</v>
      </c>
      <c r="G253" s="72"/>
      <c r="H253" s="74"/>
      <c r="I253" s="75"/>
      <c r="J253" s="74"/>
      <c r="K253" s="75"/>
      <c r="L253" s="74"/>
      <c r="M253" s="75"/>
      <c r="N253" s="74"/>
      <c r="O253" s="73" t="s">
        <v>47</v>
      </c>
      <c r="R253" s="64">
        <v>0</v>
      </c>
      <c r="S253" s="64">
        <v>0</v>
      </c>
      <c r="T253" s="64">
        <v>0</v>
      </c>
      <c r="AC253" s="64">
        <v>1</v>
      </c>
    </row>
    <row r="254" spans="1:29" ht="30" customHeight="1">
      <c r="A254" s="73" t="s">
        <v>3374</v>
      </c>
      <c r="B254" s="73" t="s">
        <v>4816</v>
      </c>
      <c r="C254" s="73" t="s">
        <v>4817</v>
      </c>
      <c r="D254" s="73" t="s">
        <v>4818</v>
      </c>
      <c r="E254" s="73" t="s">
        <v>59</v>
      </c>
      <c r="F254" s="72">
        <v>1</v>
      </c>
      <c r="G254" s="72"/>
      <c r="H254" s="74"/>
      <c r="I254" s="75"/>
      <c r="J254" s="74"/>
      <c r="K254" s="75"/>
      <c r="L254" s="74"/>
      <c r="M254" s="75"/>
      <c r="N254" s="74"/>
      <c r="O254" s="73" t="s">
        <v>47</v>
      </c>
      <c r="R254" s="64">
        <v>0</v>
      </c>
      <c r="S254" s="64">
        <v>0</v>
      </c>
      <c r="T254" s="64">
        <v>0</v>
      </c>
      <c r="AC254" s="64">
        <v>1</v>
      </c>
    </row>
    <row r="255" spans="1:29" ht="30" customHeight="1">
      <c r="A255" s="73" t="s">
        <v>3374</v>
      </c>
      <c r="B255" s="73" t="s">
        <v>4819</v>
      </c>
      <c r="C255" s="73" t="s">
        <v>1747</v>
      </c>
      <c r="D255" s="73" t="s">
        <v>4820</v>
      </c>
      <c r="E255" s="73" t="s">
        <v>59</v>
      </c>
      <c r="F255" s="72">
        <v>1</v>
      </c>
      <c r="G255" s="72"/>
      <c r="H255" s="74"/>
      <c r="I255" s="75"/>
      <c r="J255" s="74"/>
      <c r="K255" s="75"/>
      <c r="L255" s="74"/>
      <c r="M255" s="75"/>
      <c r="N255" s="74"/>
      <c r="O255" s="73" t="s">
        <v>47</v>
      </c>
      <c r="R255" s="64">
        <v>0</v>
      </c>
      <c r="S255" s="64">
        <v>0</v>
      </c>
      <c r="T255" s="64">
        <v>0</v>
      </c>
      <c r="AC255" s="64">
        <v>1</v>
      </c>
    </row>
    <row r="256" spans="1:29" ht="30" customHeight="1">
      <c r="A256" s="72"/>
      <c r="B256" s="72"/>
      <c r="C256" s="72" t="s">
        <v>77</v>
      </c>
      <c r="D256" s="72"/>
      <c r="E256" s="72"/>
      <c r="F256" s="72"/>
      <c r="G256" s="72"/>
      <c r="H256" s="67"/>
      <c r="I256" s="72"/>
      <c r="J256" s="67"/>
      <c r="K256" s="72"/>
      <c r="L256" s="67"/>
      <c r="M256" s="72"/>
      <c r="N256" s="67"/>
      <c r="O256" s="72"/>
    </row>
    <row r="257" spans="1:29" ht="30" customHeight="1">
      <c r="A257" s="72"/>
      <c r="B257" s="72"/>
      <c r="C257" s="72"/>
      <c r="D257" s="72"/>
      <c r="E257" s="72"/>
      <c r="F257" s="72"/>
      <c r="G257" s="72"/>
      <c r="H257" s="72"/>
      <c r="I257" s="72"/>
      <c r="J257" s="72"/>
      <c r="K257" s="72"/>
      <c r="L257" s="72"/>
      <c r="M257" s="72"/>
      <c r="N257" s="72"/>
      <c r="O257" s="72"/>
    </row>
    <row r="258" spans="1:29" ht="30" customHeight="1">
      <c r="A258" s="72"/>
      <c r="B258" s="72"/>
      <c r="C258" s="73" t="s">
        <v>4852</v>
      </c>
      <c r="D258" s="72"/>
      <c r="E258" s="72"/>
      <c r="F258" s="72"/>
      <c r="G258" s="72"/>
      <c r="H258" s="72"/>
      <c r="I258" s="72"/>
      <c r="J258" s="72"/>
      <c r="K258" s="72"/>
      <c r="L258" s="72"/>
      <c r="M258" s="72"/>
      <c r="N258" s="72"/>
      <c r="O258" s="72"/>
    </row>
    <row r="259" spans="1:29" ht="30" customHeight="1">
      <c r="A259" s="73" t="s">
        <v>3768</v>
      </c>
      <c r="B259" s="73" t="s">
        <v>4853</v>
      </c>
      <c r="C259" s="73" t="s">
        <v>4814</v>
      </c>
      <c r="D259" s="73" t="s">
        <v>4854</v>
      </c>
      <c r="E259" s="73" t="s">
        <v>59</v>
      </c>
      <c r="F259" s="72">
        <v>1</v>
      </c>
      <c r="G259" s="72"/>
      <c r="H259" s="74"/>
      <c r="I259" s="75"/>
      <c r="J259" s="74"/>
      <c r="K259" s="75"/>
      <c r="L259" s="74"/>
      <c r="M259" s="75"/>
      <c r="N259" s="74"/>
      <c r="O259" s="73" t="s">
        <v>47</v>
      </c>
      <c r="R259" s="64">
        <v>0</v>
      </c>
      <c r="S259" s="64">
        <v>0</v>
      </c>
      <c r="T259" s="64">
        <v>0</v>
      </c>
      <c r="AC259" s="64">
        <v>1</v>
      </c>
    </row>
    <row r="260" spans="1:29" ht="30" customHeight="1">
      <c r="A260" s="73" t="s">
        <v>3768</v>
      </c>
      <c r="B260" s="73" t="s">
        <v>4816</v>
      </c>
      <c r="C260" s="73" t="s">
        <v>4817</v>
      </c>
      <c r="D260" s="73" t="s">
        <v>4818</v>
      </c>
      <c r="E260" s="73" t="s">
        <v>59</v>
      </c>
      <c r="F260" s="72">
        <v>1</v>
      </c>
      <c r="G260" s="72"/>
      <c r="H260" s="74"/>
      <c r="I260" s="75"/>
      <c r="J260" s="74"/>
      <c r="K260" s="75"/>
      <c r="L260" s="74"/>
      <c r="M260" s="75"/>
      <c r="N260" s="74"/>
      <c r="O260" s="73" t="s">
        <v>47</v>
      </c>
      <c r="R260" s="64">
        <v>0</v>
      </c>
      <c r="S260" s="64">
        <v>0</v>
      </c>
      <c r="T260" s="64">
        <v>0</v>
      </c>
      <c r="AC260" s="64">
        <v>1</v>
      </c>
    </row>
    <row r="261" spans="1:29" ht="30" customHeight="1">
      <c r="A261" s="73" t="s">
        <v>3768</v>
      </c>
      <c r="B261" s="73" t="s">
        <v>4819</v>
      </c>
      <c r="C261" s="73" t="s">
        <v>1747</v>
      </c>
      <c r="D261" s="73" t="s">
        <v>4820</v>
      </c>
      <c r="E261" s="73" t="s">
        <v>59</v>
      </c>
      <c r="F261" s="72">
        <v>1</v>
      </c>
      <c r="G261" s="72"/>
      <c r="H261" s="74"/>
      <c r="I261" s="75"/>
      <c r="J261" s="74"/>
      <c r="K261" s="75"/>
      <c r="L261" s="74"/>
      <c r="M261" s="75"/>
      <c r="N261" s="74"/>
      <c r="O261" s="73" t="s">
        <v>47</v>
      </c>
      <c r="R261" s="64">
        <v>0</v>
      </c>
      <c r="S261" s="64">
        <v>0</v>
      </c>
      <c r="T261" s="64">
        <v>0</v>
      </c>
      <c r="AC261" s="64">
        <v>1</v>
      </c>
    </row>
    <row r="262" spans="1:29" ht="30" customHeight="1">
      <c r="A262" s="72"/>
      <c r="B262" s="72"/>
      <c r="C262" s="72" t="s">
        <v>77</v>
      </c>
      <c r="D262" s="72"/>
      <c r="E262" s="72"/>
      <c r="F262" s="72"/>
      <c r="G262" s="72"/>
      <c r="H262" s="67"/>
      <c r="I262" s="72"/>
      <c r="J262" s="67"/>
      <c r="K262" s="72"/>
      <c r="L262" s="67"/>
      <c r="M262" s="72"/>
      <c r="N262" s="67"/>
      <c r="O262" s="72"/>
    </row>
    <row r="263" spans="1:29" ht="30" customHeight="1">
      <c r="A263" s="72"/>
      <c r="B263" s="72"/>
      <c r="C263" s="72"/>
      <c r="D263" s="72"/>
      <c r="E263" s="72"/>
      <c r="F263" s="72"/>
      <c r="G263" s="72"/>
      <c r="H263" s="72"/>
      <c r="I263" s="72"/>
      <c r="J263" s="72"/>
      <c r="K263" s="72"/>
      <c r="L263" s="72"/>
      <c r="M263" s="72"/>
      <c r="N263" s="72"/>
      <c r="O263" s="72"/>
    </row>
    <row r="264" spans="1:29" ht="30" customHeight="1">
      <c r="A264" s="72"/>
      <c r="B264" s="72"/>
      <c r="C264" s="73" t="s">
        <v>4855</v>
      </c>
      <c r="D264" s="72"/>
      <c r="E264" s="72"/>
      <c r="F264" s="72"/>
      <c r="G264" s="72"/>
      <c r="H264" s="72"/>
      <c r="I264" s="72"/>
      <c r="J264" s="72"/>
      <c r="K264" s="72"/>
      <c r="L264" s="72"/>
      <c r="M264" s="72"/>
      <c r="N264" s="72"/>
      <c r="O264" s="72"/>
    </row>
    <row r="265" spans="1:29" ht="30" customHeight="1">
      <c r="A265" s="73" t="s">
        <v>3376</v>
      </c>
      <c r="B265" s="73" t="s">
        <v>4856</v>
      </c>
      <c r="C265" s="73" t="s">
        <v>4814</v>
      </c>
      <c r="D265" s="73" t="s">
        <v>4857</v>
      </c>
      <c r="E265" s="73" t="s">
        <v>59</v>
      </c>
      <c r="F265" s="72">
        <v>1</v>
      </c>
      <c r="G265" s="72"/>
      <c r="H265" s="74"/>
      <c r="I265" s="75"/>
      <c r="J265" s="74"/>
      <c r="K265" s="75"/>
      <c r="L265" s="74"/>
      <c r="M265" s="75"/>
      <c r="N265" s="74"/>
      <c r="O265" s="73" t="s">
        <v>47</v>
      </c>
      <c r="R265" s="64">
        <v>0</v>
      </c>
      <c r="S265" s="64">
        <v>0</v>
      </c>
      <c r="T265" s="64">
        <v>0</v>
      </c>
      <c r="AC265" s="64">
        <v>1</v>
      </c>
    </row>
    <row r="266" spans="1:29" ht="30" customHeight="1">
      <c r="A266" s="73" t="s">
        <v>3376</v>
      </c>
      <c r="B266" s="73" t="s">
        <v>4816</v>
      </c>
      <c r="C266" s="73" t="s">
        <v>4817</v>
      </c>
      <c r="D266" s="73" t="s">
        <v>4818</v>
      </c>
      <c r="E266" s="73" t="s">
        <v>59</v>
      </c>
      <c r="F266" s="72">
        <v>1</v>
      </c>
      <c r="G266" s="72"/>
      <c r="H266" s="74"/>
      <c r="I266" s="75"/>
      <c r="J266" s="74"/>
      <c r="K266" s="75"/>
      <c r="L266" s="74"/>
      <c r="M266" s="75"/>
      <c r="N266" s="74"/>
      <c r="O266" s="73" t="s">
        <v>47</v>
      </c>
      <c r="R266" s="64">
        <v>0</v>
      </c>
      <c r="S266" s="64">
        <v>0</v>
      </c>
      <c r="T266" s="64">
        <v>0</v>
      </c>
      <c r="AC266" s="64">
        <v>1</v>
      </c>
    </row>
    <row r="267" spans="1:29" ht="30" customHeight="1">
      <c r="A267" s="73" t="s">
        <v>3376</v>
      </c>
      <c r="B267" s="73" t="s">
        <v>4819</v>
      </c>
      <c r="C267" s="73" t="s">
        <v>1747</v>
      </c>
      <c r="D267" s="73" t="s">
        <v>4820</v>
      </c>
      <c r="E267" s="73" t="s">
        <v>59</v>
      </c>
      <c r="F267" s="72">
        <v>1</v>
      </c>
      <c r="G267" s="72"/>
      <c r="H267" s="74"/>
      <c r="I267" s="75"/>
      <c r="J267" s="74"/>
      <c r="K267" s="75"/>
      <c r="L267" s="74"/>
      <c r="M267" s="75"/>
      <c r="N267" s="74"/>
      <c r="O267" s="73" t="s">
        <v>47</v>
      </c>
      <c r="R267" s="64">
        <v>0</v>
      </c>
      <c r="S267" s="64">
        <v>0</v>
      </c>
      <c r="T267" s="64">
        <v>0</v>
      </c>
      <c r="AC267" s="64">
        <v>1</v>
      </c>
    </row>
    <row r="268" spans="1:29" ht="30" customHeight="1">
      <c r="A268" s="72"/>
      <c r="B268" s="72"/>
      <c r="C268" s="72" t="s">
        <v>77</v>
      </c>
      <c r="D268" s="72"/>
      <c r="E268" s="72"/>
      <c r="F268" s="72"/>
      <c r="G268" s="72"/>
      <c r="H268" s="67"/>
      <c r="I268" s="72"/>
      <c r="J268" s="67"/>
      <c r="K268" s="72"/>
      <c r="L268" s="67"/>
      <c r="M268" s="72"/>
      <c r="N268" s="67"/>
      <c r="O268" s="72"/>
    </row>
    <row r="269" spans="1:29" ht="30" customHeight="1">
      <c r="A269" s="72"/>
      <c r="B269" s="72"/>
      <c r="C269" s="72"/>
      <c r="D269" s="72"/>
      <c r="E269" s="72"/>
      <c r="F269" s="72"/>
      <c r="G269" s="72"/>
      <c r="H269" s="72"/>
      <c r="I269" s="72"/>
      <c r="J269" s="72"/>
      <c r="K269" s="72"/>
      <c r="L269" s="72"/>
      <c r="M269" s="72"/>
      <c r="N269" s="72"/>
      <c r="O269" s="72"/>
    </row>
    <row r="270" spans="1:29" ht="30" customHeight="1">
      <c r="A270" s="72"/>
      <c r="B270" s="72"/>
      <c r="C270" s="73" t="s">
        <v>4858</v>
      </c>
      <c r="D270" s="72"/>
      <c r="E270" s="72"/>
      <c r="F270" s="72"/>
      <c r="G270" s="72"/>
      <c r="H270" s="72"/>
      <c r="I270" s="72"/>
      <c r="J270" s="72"/>
      <c r="K270" s="72"/>
      <c r="L270" s="72"/>
      <c r="M270" s="72"/>
      <c r="N270" s="72"/>
      <c r="O270" s="72"/>
    </row>
    <row r="271" spans="1:29" ht="30" customHeight="1">
      <c r="A271" s="73" t="s">
        <v>3388</v>
      </c>
      <c r="B271" s="73" t="s">
        <v>4859</v>
      </c>
      <c r="C271" s="73" t="s">
        <v>4860</v>
      </c>
      <c r="D271" s="73" t="s">
        <v>4861</v>
      </c>
      <c r="E271" s="73" t="s">
        <v>53</v>
      </c>
      <c r="F271" s="72">
        <v>0.3</v>
      </c>
      <c r="G271" s="72"/>
      <c r="H271" s="74"/>
      <c r="I271" s="75"/>
      <c r="J271" s="74"/>
      <c r="K271" s="75"/>
      <c r="L271" s="74"/>
      <c r="M271" s="75"/>
      <c r="N271" s="74"/>
      <c r="O271" s="73" t="s">
        <v>47</v>
      </c>
      <c r="R271" s="64">
        <v>0</v>
      </c>
      <c r="S271" s="64">
        <v>0</v>
      </c>
      <c r="T271" s="64">
        <v>0</v>
      </c>
      <c r="AC271" s="64">
        <v>1</v>
      </c>
    </row>
    <row r="272" spans="1:29" ht="30" customHeight="1">
      <c r="A272" s="73" t="s">
        <v>3388</v>
      </c>
      <c r="B272" s="73" t="s">
        <v>4699</v>
      </c>
      <c r="C272" s="73" t="s">
        <v>4700</v>
      </c>
      <c r="D272" s="73" t="s">
        <v>3660</v>
      </c>
      <c r="E272" s="73" t="s">
        <v>63</v>
      </c>
      <c r="F272" s="72">
        <v>1</v>
      </c>
      <c r="G272" s="72"/>
      <c r="H272" s="74"/>
      <c r="I272" s="75"/>
      <c r="J272" s="74"/>
      <c r="K272" s="75"/>
      <c r="L272" s="74"/>
      <c r="M272" s="75"/>
      <c r="N272" s="74"/>
      <c r="O272" s="73" t="s">
        <v>4699</v>
      </c>
      <c r="R272" s="64">
        <v>0</v>
      </c>
      <c r="S272" s="64">
        <v>0</v>
      </c>
      <c r="T272" s="64">
        <v>0</v>
      </c>
      <c r="AC272" s="64">
        <v>1</v>
      </c>
    </row>
    <row r="273" spans="1:29" ht="30" customHeight="1">
      <c r="A273" s="73" t="s">
        <v>3388</v>
      </c>
      <c r="B273" s="73" t="s">
        <v>4862</v>
      </c>
      <c r="C273" s="73" t="s">
        <v>4863</v>
      </c>
      <c r="D273" s="73" t="s">
        <v>4864</v>
      </c>
      <c r="E273" s="73" t="s">
        <v>1180</v>
      </c>
      <c r="F273" s="72">
        <v>0.26500000000000001</v>
      </c>
      <c r="G273" s="72"/>
      <c r="H273" s="74"/>
      <c r="I273" s="75"/>
      <c r="J273" s="74"/>
      <c r="K273" s="75"/>
      <c r="L273" s="74"/>
      <c r="M273" s="75"/>
      <c r="N273" s="74"/>
      <c r="O273" s="73" t="s">
        <v>47</v>
      </c>
      <c r="R273" s="64">
        <v>0</v>
      </c>
      <c r="S273" s="64">
        <v>0</v>
      </c>
      <c r="T273" s="64">
        <v>0</v>
      </c>
      <c r="AC273" s="64">
        <v>1</v>
      </c>
    </row>
    <row r="274" spans="1:29" ht="30" customHeight="1">
      <c r="A274" s="73" t="s">
        <v>3388</v>
      </c>
      <c r="B274" s="73" t="s">
        <v>4707</v>
      </c>
      <c r="C274" s="73" t="s">
        <v>4708</v>
      </c>
      <c r="D274" s="73" t="s">
        <v>4698</v>
      </c>
      <c r="E274" s="73" t="s">
        <v>53</v>
      </c>
      <c r="F274" s="72">
        <v>0.45600000000000002</v>
      </c>
      <c r="G274" s="72"/>
      <c r="H274" s="74"/>
      <c r="I274" s="75"/>
      <c r="J274" s="74"/>
      <c r="K274" s="75"/>
      <c r="L274" s="74"/>
      <c r="M274" s="75"/>
      <c r="N274" s="74"/>
      <c r="O274" s="73" t="s">
        <v>4707</v>
      </c>
      <c r="R274" s="64">
        <v>0</v>
      </c>
      <c r="S274" s="64">
        <v>0</v>
      </c>
      <c r="T274" s="64">
        <v>0</v>
      </c>
      <c r="AC274" s="64">
        <v>1</v>
      </c>
    </row>
    <row r="275" spans="1:29" ht="30" customHeight="1">
      <c r="A275" s="73" t="s">
        <v>3388</v>
      </c>
      <c r="B275" s="73" t="s">
        <v>4696</v>
      </c>
      <c r="C275" s="73" t="s">
        <v>4697</v>
      </c>
      <c r="D275" s="73" t="s">
        <v>4698</v>
      </c>
      <c r="E275" s="73" t="s">
        <v>53</v>
      </c>
      <c r="F275" s="72">
        <v>0.26800000000000002</v>
      </c>
      <c r="G275" s="72"/>
      <c r="H275" s="74"/>
      <c r="I275" s="75"/>
      <c r="J275" s="74"/>
      <c r="K275" s="75"/>
      <c r="L275" s="74"/>
      <c r="M275" s="75"/>
      <c r="N275" s="74"/>
      <c r="O275" s="73" t="s">
        <v>4696</v>
      </c>
      <c r="R275" s="64">
        <v>0</v>
      </c>
      <c r="S275" s="64">
        <v>0</v>
      </c>
      <c r="T275" s="64">
        <v>0</v>
      </c>
      <c r="AC275" s="64">
        <v>1</v>
      </c>
    </row>
    <row r="276" spans="1:29" ht="30" customHeight="1">
      <c r="A276" s="73" t="s">
        <v>3388</v>
      </c>
      <c r="B276" s="73" t="s">
        <v>4865</v>
      </c>
      <c r="C276" s="73" t="s">
        <v>4866</v>
      </c>
      <c r="D276" s="73" t="s">
        <v>47</v>
      </c>
      <c r="E276" s="73" t="s">
        <v>1410</v>
      </c>
      <c r="F276" s="72">
        <v>8.4000000000000005E-2</v>
      </c>
      <c r="G276" s="72"/>
      <c r="H276" s="74"/>
      <c r="I276" s="75"/>
      <c r="J276" s="74"/>
      <c r="K276" s="75"/>
      <c r="L276" s="74"/>
      <c r="M276" s="75"/>
      <c r="N276" s="74"/>
      <c r="O276" s="73" t="s">
        <v>47</v>
      </c>
      <c r="R276" s="64">
        <v>0</v>
      </c>
      <c r="S276" s="64">
        <v>0</v>
      </c>
      <c r="T276" s="64">
        <v>0</v>
      </c>
      <c r="AC276" s="64">
        <v>1</v>
      </c>
    </row>
    <row r="277" spans="1:29" ht="30" customHeight="1">
      <c r="A277" s="73" t="s">
        <v>3388</v>
      </c>
      <c r="B277" s="73" t="s">
        <v>4770</v>
      </c>
      <c r="C277" s="73" t="s">
        <v>2484</v>
      </c>
      <c r="D277" s="73" t="s">
        <v>2189</v>
      </c>
      <c r="E277" s="73" t="s">
        <v>1265</v>
      </c>
      <c r="F277" s="72">
        <v>0.06</v>
      </c>
      <c r="G277" s="72"/>
      <c r="H277" s="74"/>
      <c r="I277" s="75"/>
      <c r="J277" s="74"/>
      <c r="K277" s="75"/>
      <c r="L277" s="74"/>
      <c r="M277" s="75"/>
      <c r="N277" s="74"/>
      <c r="O277" s="73" t="s">
        <v>47</v>
      </c>
      <c r="R277" s="64">
        <v>0</v>
      </c>
      <c r="S277" s="64">
        <v>0</v>
      </c>
      <c r="T277" s="64">
        <v>0</v>
      </c>
      <c r="W277" s="64">
        <v>3</v>
      </c>
      <c r="AC277" s="64">
        <v>1</v>
      </c>
    </row>
    <row r="278" spans="1:29" ht="30" customHeight="1">
      <c r="A278" s="73" t="s">
        <v>3388</v>
      </c>
      <c r="B278" s="73" t="s">
        <v>4122</v>
      </c>
      <c r="C278" s="73" t="s">
        <v>2484</v>
      </c>
      <c r="D278" s="73" t="s">
        <v>1366</v>
      </c>
      <c r="E278" s="73" t="s">
        <v>1265</v>
      </c>
      <c r="F278" s="72">
        <v>1.2E-2</v>
      </c>
      <c r="G278" s="72"/>
      <c r="H278" s="74"/>
      <c r="I278" s="75"/>
      <c r="J278" s="74"/>
      <c r="K278" s="75"/>
      <c r="L278" s="74"/>
      <c r="M278" s="75"/>
      <c r="N278" s="74"/>
      <c r="O278" s="73" t="s">
        <v>47</v>
      </c>
      <c r="R278" s="64">
        <v>0</v>
      </c>
      <c r="S278" s="64">
        <v>0</v>
      </c>
      <c r="T278" s="64">
        <v>0</v>
      </c>
      <c r="W278" s="64">
        <v>3</v>
      </c>
      <c r="AC278" s="64">
        <v>1</v>
      </c>
    </row>
    <row r="279" spans="1:29" ht="30" customHeight="1">
      <c r="A279" s="73" t="s">
        <v>3388</v>
      </c>
      <c r="B279" s="73" t="s">
        <v>4123</v>
      </c>
      <c r="C279" s="73" t="s">
        <v>1367</v>
      </c>
      <c r="D279" s="73" t="s">
        <v>4867</v>
      </c>
      <c r="E279" s="73" t="s">
        <v>352</v>
      </c>
      <c r="F279" s="72">
        <v>1</v>
      </c>
      <c r="G279" s="72"/>
      <c r="H279" s="74"/>
      <c r="I279" s="75"/>
      <c r="J279" s="74"/>
      <c r="K279" s="75"/>
      <c r="L279" s="74"/>
      <c r="M279" s="75"/>
      <c r="N279" s="74"/>
      <c r="O279" s="73" t="s">
        <v>47</v>
      </c>
      <c r="P279" s="64">
        <v>279</v>
      </c>
      <c r="R279" s="64">
        <v>1</v>
      </c>
      <c r="S279" s="64">
        <v>0</v>
      </c>
      <c r="T279" s="64">
        <v>0.01</v>
      </c>
      <c r="AC279" s="64">
        <v>1</v>
      </c>
    </row>
    <row r="280" spans="1:29" ht="30" customHeight="1">
      <c r="A280" s="72"/>
      <c r="B280" s="72"/>
      <c r="C280" s="72" t="s">
        <v>77</v>
      </c>
      <c r="D280" s="72"/>
      <c r="E280" s="72"/>
      <c r="F280" s="72"/>
      <c r="G280" s="72"/>
      <c r="H280" s="67"/>
      <c r="I280" s="72"/>
      <c r="J280" s="67"/>
      <c r="K280" s="72"/>
      <c r="L280" s="67"/>
      <c r="M280" s="72"/>
      <c r="N280" s="67"/>
      <c r="O280" s="72"/>
    </row>
    <row r="281" spans="1:29" ht="30" customHeight="1">
      <c r="A281" s="72"/>
      <c r="B281" s="72"/>
      <c r="C281" s="72"/>
      <c r="D281" s="72"/>
      <c r="E281" s="72"/>
      <c r="F281" s="72"/>
      <c r="G281" s="72"/>
      <c r="H281" s="72"/>
      <c r="I281" s="72"/>
      <c r="J281" s="72"/>
      <c r="K281" s="72"/>
      <c r="L281" s="72"/>
      <c r="M281" s="72"/>
      <c r="N281" s="72"/>
      <c r="O281" s="72"/>
    </row>
    <row r="282" spans="1:29" ht="30" customHeight="1">
      <c r="A282" s="72"/>
      <c r="B282" s="72"/>
      <c r="C282" s="73" t="s">
        <v>4868</v>
      </c>
      <c r="D282" s="72"/>
      <c r="E282" s="72"/>
      <c r="F282" s="72"/>
      <c r="G282" s="72"/>
      <c r="H282" s="72"/>
      <c r="I282" s="72"/>
      <c r="J282" s="72"/>
      <c r="K282" s="72"/>
      <c r="L282" s="72"/>
      <c r="M282" s="72"/>
      <c r="N282" s="72"/>
      <c r="O282" s="72"/>
    </row>
    <row r="283" spans="1:29" ht="30" customHeight="1">
      <c r="A283" s="73" t="s">
        <v>3391</v>
      </c>
      <c r="B283" s="73" t="s">
        <v>4869</v>
      </c>
      <c r="C283" s="73" t="s">
        <v>4860</v>
      </c>
      <c r="D283" s="73" t="s">
        <v>4870</v>
      </c>
      <c r="E283" s="73" t="s">
        <v>53</v>
      </c>
      <c r="F283" s="72">
        <v>0.3</v>
      </c>
      <c r="G283" s="72"/>
      <c r="H283" s="74"/>
      <c r="I283" s="75"/>
      <c r="J283" s="74"/>
      <c r="K283" s="75"/>
      <c r="L283" s="74"/>
      <c r="M283" s="75"/>
      <c r="N283" s="74"/>
      <c r="O283" s="73" t="s">
        <v>47</v>
      </c>
      <c r="R283" s="64">
        <v>0</v>
      </c>
      <c r="S283" s="64">
        <v>0</v>
      </c>
      <c r="T283" s="64">
        <v>0</v>
      </c>
      <c r="AC283" s="64">
        <v>1</v>
      </c>
    </row>
    <row r="284" spans="1:29" ht="30" customHeight="1">
      <c r="A284" s="73" t="s">
        <v>3391</v>
      </c>
      <c r="B284" s="73" t="s">
        <v>4701</v>
      </c>
      <c r="C284" s="73" t="s">
        <v>4700</v>
      </c>
      <c r="D284" s="73" t="s">
        <v>3666</v>
      </c>
      <c r="E284" s="73" t="s">
        <v>63</v>
      </c>
      <c r="F284" s="72">
        <v>1</v>
      </c>
      <c r="G284" s="72"/>
      <c r="H284" s="74"/>
      <c r="I284" s="75"/>
      <c r="J284" s="74"/>
      <c r="K284" s="75"/>
      <c r="L284" s="74"/>
      <c r="M284" s="75"/>
      <c r="N284" s="74"/>
      <c r="O284" s="73" t="s">
        <v>4701</v>
      </c>
      <c r="R284" s="64">
        <v>0</v>
      </c>
      <c r="S284" s="64">
        <v>0</v>
      </c>
      <c r="T284" s="64">
        <v>0</v>
      </c>
      <c r="AC284" s="64">
        <v>1</v>
      </c>
    </row>
    <row r="285" spans="1:29" ht="30" customHeight="1">
      <c r="A285" s="73" t="s">
        <v>3391</v>
      </c>
      <c r="B285" s="73" t="s">
        <v>4862</v>
      </c>
      <c r="C285" s="73" t="s">
        <v>4863</v>
      </c>
      <c r="D285" s="73" t="s">
        <v>4864</v>
      </c>
      <c r="E285" s="73" t="s">
        <v>1180</v>
      </c>
      <c r="F285" s="72">
        <v>0.46700000000000003</v>
      </c>
      <c r="G285" s="72"/>
      <c r="H285" s="74"/>
      <c r="I285" s="75"/>
      <c r="J285" s="74"/>
      <c r="K285" s="75"/>
      <c r="L285" s="74"/>
      <c r="M285" s="75"/>
      <c r="N285" s="74"/>
      <c r="O285" s="73" t="s">
        <v>47</v>
      </c>
      <c r="R285" s="64">
        <v>0</v>
      </c>
      <c r="S285" s="64">
        <v>0</v>
      </c>
      <c r="T285" s="64">
        <v>0</v>
      </c>
      <c r="AC285" s="64">
        <v>1</v>
      </c>
    </row>
    <row r="286" spans="1:29" ht="30" customHeight="1">
      <c r="A286" s="73" t="s">
        <v>3391</v>
      </c>
      <c r="B286" s="73" t="s">
        <v>4707</v>
      </c>
      <c r="C286" s="73" t="s">
        <v>4708</v>
      </c>
      <c r="D286" s="73" t="s">
        <v>4698</v>
      </c>
      <c r="E286" s="73" t="s">
        <v>53</v>
      </c>
      <c r="F286" s="72">
        <v>0.66800000000000004</v>
      </c>
      <c r="G286" s="72"/>
      <c r="H286" s="74"/>
      <c r="I286" s="75"/>
      <c r="J286" s="74"/>
      <c r="K286" s="75"/>
      <c r="L286" s="74"/>
      <c r="M286" s="75"/>
      <c r="N286" s="74"/>
      <c r="O286" s="73" t="s">
        <v>4707</v>
      </c>
      <c r="R286" s="64">
        <v>0</v>
      </c>
      <c r="S286" s="64">
        <v>0</v>
      </c>
      <c r="T286" s="64">
        <v>0</v>
      </c>
      <c r="AC286" s="64">
        <v>1</v>
      </c>
    </row>
    <row r="287" spans="1:29" ht="30" customHeight="1">
      <c r="A287" s="73" t="s">
        <v>3391</v>
      </c>
      <c r="B287" s="73" t="s">
        <v>4696</v>
      </c>
      <c r="C287" s="73" t="s">
        <v>4697</v>
      </c>
      <c r="D287" s="73" t="s">
        <v>4698</v>
      </c>
      <c r="E287" s="73" t="s">
        <v>53</v>
      </c>
      <c r="F287" s="72">
        <v>0.48</v>
      </c>
      <c r="G287" s="72"/>
      <c r="H287" s="74"/>
      <c r="I287" s="75"/>
      <c r="J287" s="74"/>
      <c r="K287" s="75"/>
      <c r="L287" s="74"/>
      <c r="M287" s="75"/>
      <c r="N287" s="74"/>
      <c r="O287" s="73" t="s">
        <v>4696</v>
      </c>
      <c r="R287" s="64">
        <v>0</v>
      </c>
      <c r="S287" s="64">
        <v>0</v>
      </c>
      <c r="T287" s="64">
        <v>0</v>
      </c>
      <c r="AC287" s="64">
        <v>1</v>
      </c>
    </row>
    <row r="288" spans="1:29" ht="30" customHeight="1">
      <c r="A288" s="73" t="s">
        <v>3391</v>
      </c>
      <c r="B288" s="73" t="s">
        <v>4865</v>
      </c>
      <c r="C288" s="73" t="s">
        <v>4866</v>
      </c>
      <c r="D288" s="73" t="s">
        <v>47</v>
      </c>
      <c r="E288" s="73" t="s">
        <v>1410</v>
      </c>
      <c r="F288" s="72">
        <v>0.2</v>
      </c>
      <c r="G288" s="72"/>
      <c r="H288" s="74"/>
      <c r="I288" s="75"/>
      <c r="J288" s="74"/>
      <c r="K288" s="75"/>
      <c r="L288" s="74"/>
      <c r="M288" s="75"/>
      <c r="N288" s="74"/>
      <c r="O288" s="73" t="s">
        <v>47</v>
      </c>
      <c r="R288" s="64">
        <v>0</v>
      </c>
      <c r="S288" s="64">
        <v>0</v>
      </c>
      <c r="T288" s="64">
        <v>0</v>
      </c>
      <c r="AC288" s="64">
        <v>1</v>
      </c>
    </row>
    <row r="289" spans="1:29" ht="30" customHeight="1">
      <c r="A289" s="73" t="s">
        <v>3391</v>
      </c>
      <c r="B289" s="73" t="s">
        <v>4770</v>
      </c>
      <c r="C289" s="73" t="s">
        <v>2484</v>
      </c>
      <c r="D289" s="73" t="s">
        <v>2189</v>
      </c>
      <c r="E289" s="73" t="s">
        <v>1265</v>
      </c>
      <c r="F289" s="72">
        <v>6.9000000000000006E-2</v>
      </c>
      <c r="G289" s="72"/>
      <c r="H289" s="74"/>
      <c r="I289" s="75"/>
      <c r="J289" s="74"/>
      <c r="K289" s="75"/>
      <c r="L289" s="74"/>
      <c r="M289" s="75"/>
      <c r="N289" s="74"/>
      <c r="O289" s="73" t="s">
        <v>47</v>
      </c>
      <c r="R289" s="64">
        <v>0</v>
      </c>
      <c r="S289" s="64">
        <v>0</v>
      </c>
      <c r="T289" s="64">
        <v>0</v>
      </c>
      <c r="W289" s="64">
        <v>3</v>
      </c>
      <c r="AC289" s="64">
        <v>1</v>
      </c>
    </row>
    <row r="290" spans="1:29" ht="30" customHeight="1">
      <c r="A290" s="73" t="s">
        <v>3391</v>
      </c>
      <c r="B290" s="73" t="s">
        <v>4122</v>
      </c>
      <c r="C290" s="73" t="s">
        <v>2484</v>
      </c>
      <c r="D290" s="73" t="s">
        <v>1366</v>
      </c>
      <c r="E290" s="73" t="s">
        <v>1265</v>
      </c>
      <c r="F290" s="72">
        <v>1.7999999999999999E-2</v>
      </c>
      <c r="G290" s="72"/>
      <c r="H290" s="74"/>
      <c r="I290" s="75"/>
      <c r="J290" s="74"/>
      <c r="K290" s="75"/>
      <c r="L290" s="74"/>
      <c r="M290" s="75"/>
      <c r="N290" s="74"/>
      <c r="O290" s="73" t="s">
        <v>47</v>
      </c>
      <c r="R290" s="64">
        <v>0</v>
      </c>
      <c r="S290" s="64">
        <v>0</v>
      </c>
      <c r="T290" s="64">
        <v>0</v>
      </c>
      <c r="W290" s="64">
        <v>3</v>
      </c>
      <c r="AC290" s="64">
        <v>1</v>
      </c>
    </row>
    <row r="291" spans="1:29" ht="30" customHeight="1">
      <c r="A291" s="73" t="s">
        <v>3391</v>
      </c>
      <c r="B291" s="73" t="s">
        <v>4123</v>
      </c>
      <c r="C291" s="73" t="s">
        <v>1367</v>
      </c>
      <c r="D291" s="73" t="s">
        <v>4867</v>
      </c>
      <c r="E291" s="73" t="s">
        <v>352</v>
      </c>
      <c r="F291" s="72">
        <v>1</v>
      </c>
      <c r="G291" s="72"/>
      <c r="H291" s="74"/>
      <c r="I291" s="75"/>
      <c r="J291" s="74"/>
      <c r="K291" s="75"/>
      <c r="L291" s="74"/>
      <c r="M291" s="75"/>
      <c r="N291" s="74"/>
      <c r="O291" s="73" t="s">
        <v>47</v>
      </c>
      <c r="P291" s="64">
        <v>291</v>
      </c>
      <c r="R291" s="64">
        <v>1</v>
      </c>
      <c r="S291" s="64">
        <v>0</v>
      </c>
      <c r="T291" s="64">
        <v>0.01</v>
      </c>
      <c r="AC291" s="64">
        <v>1</v>
      </c>
    </row>
    <row r="292" spans="1:29" ht="30" customHeight="1">
      <c r="A292" s="72"/>
      <c r="B292" s="72"/>
      <c r="C292" s="72" t="s">
        <v>77</v>
      </c>
      <c r="D292" s="72"/>
      <c r="E292" s="72"/>
      <c r="F292" s="72"/>
      <c r="G292" s="72"/>
      <c r="H292" s="67"/>
      <c r="I292" s="72"/>
      <c r="J292" s="67"/>
      <c r="K292" s="72"/>
      <c r="L292" s="67"/>
      <c r="M292" s="72"/>
      <c r="N292" s="67"/>
      <c r="O292" s="72"/>
    </row>
    <row r="293" spans="1:29" ht="30" customHeight="1">
      <c r="A293" s="72"/>
      <c r="B293" s="72"/>
      <c r="C293" s="72"/>
      <c r="D293" s="72"/>
      <c r="E293" s="72"/>
      <c r="F293" s="72"/>
      <c r="G293" s="72"/>
      <c r="H293" s="72"/>
      <c r="I293" s="72"/>
      <c r="J293" s="72"/>
      <c r="K293" s="72"/>
      <c r="L293" s="72"/>
      <c r="M293" s="72"/>
      <c r="N293" s="72"/>
      <c r="O293" s="72"/>
    </row>
    <row r="294" spans="1:29" ht="30" customHeight="1">
      <c r="A294" s="72"/>
      <c r="B294" s="72"/>
      <c r="C294" s="73" t="s">
        <v>4871</v>
      </c>
      <c r="D294" s="72"/>
      <c r="E294" s="72"/>
      <c r="F294" s="72"/>
      <c r="G294" s="72"/>
      <c r="H294" s="72"/>
      <c r="I294" s="72"/>
      <c r="J294" s="72"/>
      <c r="K294" s="72"/>
      <c r="L294" s="72"/>
      <c r="M294" s="72"/>
      <c r="N294" s="72"/>
      <c r="O294" s="72"/>
    </row>
    <row r="295" spans="1:29" ht="30" customHeight="1">
      <c r="A295" s="73" t="s">
        <v>3392</v>
      </c>
      <c r="B295" s="73" t="s">
        <v>4872</v>
      </c>
      <c r="C295" s="73" t="s">
        <v>4860</v>
      </c>
      <c r="D295" s="73" t="s">
        <v>4873</v>
      </c>
      <c r="E295" s="73" t="s">
        <v>53</v>
      </c>
      <c r="F295" s="72">
        <v>0.3</v>
      </c>
      <c r="G295" s="72"/>
      <c r="H295" s="74"/>
      <c r="I295" s="75"/>
      <c r="J295" s="74"/>
      <c r="K295" s="75"/>
      <c r="L295" s="74"/>
      <c r="M295" s="75"/>
      <c r="N295" s="74"/>
      <c r="O295" s="73" t="s">
        <v>47</v>
      </c>
      <c r="R295" s="64">
        <v>0</v>
      </c>
      <c r="S295" s="64">
        <v>0</v>
      </c>
      <c r="T295" s="64">
        <v>0</v>
      </c>
      <c r="AC295" s="64">
        <v>1</v>
      </c>
    </row>
    <row r="296" spans="1:29" ht="30" customHeight="1">
      <c r="A296" s="73" t="s">
        <v>3392</v>
      </c>
      <c r="B296" s="73" t="s">
        <v>4702</v>
      </c>
      <c r="C296" s="73" t="s">
        <v>4700</v>
      </c>
      <c r="D296" s="73" t="s">
        <v>3317</v>
      </c>
      <c r="E296" s="73" t="s">
        <v>63</v>
      </c>
      <c r="F296" s="72">
        <v>1</v>
      </c>
      <c r="G296" s="72"/>
      <c r="H296" s="74"/>
      <c r="I296" s="75"/>
      <c r="J296" s="74"/>
      <c r="K296" s="75"/>
      <c r="L296" s="74"/>
      <c r="M296" s="75"/>
      <c r="N296" s="74"/>
      <c r="O296" s="73" t="s">
        <v>4702</v>
      </c>
      <c r="R296" s="64">
        <v>0</v>
      </c>
      <c r="S296" s="64">
        <v>0</v>
      </c>
      <c r="T296" s="64">
        <v>0</v>
      </c>
      <c r="AC296" s="64">
        <v>1</v>
      </c>
    </row>
    <row r="297" spans="1:29" ht="30" customHeight="1">
      <c r="A297" s="73" t="s">
        <v>3392</v>
      </c>
      <c r="B297" s="73" t="s">
        <v>4862</v>
      </c>
      <c r="C297" s="73" t="s">
        <v>4863</v>
      </c>
      <c r="D297" s="73" t="s">
        <v>4864</v>
      </c>
      <c r="E297" s="73" t="s">
        <v>1180</v>
      </c>
      <c r="F297" s="72">
        <v>0.55900000000000005</v>
      </c>
      <c r="G297" s="72"/>
      <c r="H297" s="74"/>
      <c r="I297" s="75"/>
      <c r="J297" s="74"/>
      <c r="K297" s="75"/>
      <c r="L297" s="74"/>
      <c r="M297" s="75"/>
      <c r="N297" s="74"/>
      <c r="O297" s="73" t="s">
        <v>47</v>
      </c>
      <c r="R297" s="64">
        <v>0</v>
      </c>
      <c r="S297" s="64">
        <v>0</v>
      </c>
      <c r="T297" s="64">
        <v>0</v>
      </c>
      <c r="AC297" s="64">
        <v>1</v>
      </c>
    </row>
    <row r="298" spans="1:29" ht="30" customHeight="1">
      <c r="A298" s="73" t="s">
        <v>3392</v>
      </c>
      <c r="B298" s="73" t="s">
        <v>4707</v>
      </c>
      <c r="C298" s="73" t="s">
        <v>4708</v>
      </c>
      <c r="D298" s="73" t="s">
        <v>4698</v>
      </c>
      <c r="E298" s="73" t="s">
        <v>53</v>
      </c>
      <c r="F298" s="72">
        <v>0.748</v>
      </c>
      <c r="G298" s="72"/>
      <c r="H298" s="74"/>
      <c r="I298" s="75"/>
      <c r="J298" s="74"/>
      <c r="K298" s="75"/>
      <c r="L298" s="74"/>
      <c r="M298" s="75"/>
      <c r="N298" s="74"/>
      <c r="O298" s="73" t="s">
        <v>4707</v>
      </c>
      <c r="R298" s="64">
        <v>0</v>
      </c>
      <c r="S298" s="64">
        <v>0</v>
      </c>
      <c r="T298" s="64">
        <v>0</v>
      </c>
      <c r="AC298" s="64">
        <v>1</v>
      </c>
    </row>
    <row r="299" spans="1:29" ht="30" customHeight="1">
      <c r="A299" s="73" t="s">
        <v>3392</v>
      </c>
      <c r="B299" s="73" t="s">
        <v>4696</v>
      </c>
      <c r="C299" s="73" t="s">
        <v>4697</v>
      </c>
      <c r="D299" s="73" t="s">
        <v>4698</v>
      </c>
      <c r="E299" s="73" t="s">
        <v>53</v>
      </c>
      <c r="F299" s="72">
        <v>0.56000000000000005</v>
      </c>
      <c r="G299" s="72"/>
      <c r="H299" s="74"/>
      <c r="I299" s="75"/>
      <c r="J299" s="74"/>
      <c r="K299" s="75"/>
      <c r="L299" s="74"/>
      <c r="M299" s="75"/>
      <c r="N299" s="74"/>
      <c r="O299" s="73" t="s">
        <v>4696</v>
      </c>
      <c r="R299" s="64">
        <v>0</v>
      </c>
      <c r="S299" s="64">
        <v>0</v>
      </c>
      <c r="T299" s="64">
        <v>0</v>
      </c>
      <c r="AC299" s="64">
        <v>1</v>
      </c>
    </row>
    <row r="300" spans="1:29" ht="30" customHeight="1">
      <c r="A300" s="73" t="s">
        <v>3392</v>
      </c>
      <c r="B300" s="73" t="s">
        <v>4865</v>
      </c>
      <c r="C300" s="73" t="s">
        <v>4866</v>
      </c>
      <c r="D300" s="73" t="s">
        <v>47</v>
      </c>
      <c r="E300" s="73" t="s">
        <v>1410</v>
      </c>
      <c r="F300" s="72">
        <v>0.25</v>
      </c>
      <c r="G300" s="72"/>
      <c r="H300" s="74"/>
      <c r="I300" s="75"/>
      <c r="J300" s="74"/>
      <c r="K300" s="75"/>
      <c r="L300" s="74"/>
      <c r="M300" s="75"/>
      <c r="N300" s="74"/>
      <c r="O300" s="73" t="s">
        <v>47</v>
      </c>
      <c r="R300" s="64">
        <v>0</v>
      </c>
      <c r="S300" s="64">
        <v>0</v>
      </c>
      <c r="T300" s="64">
        <v>0</v>
      </c>
      <c r="AC300" s="64">
        <v>1</v>
      </c>
    </row>
    <row r="301" spans="1:29" ht="30" customHeight="1">
      <c r="A301" s="73" t="s">
        <v>3392</v>
      </c>
      <c r="B301" s="73" t="s">
        <v>4770</v>
      </c>
      <c r="C301" s="73" t="s">
        <v>2484</v>
      </c>
      <c r="D301" s="73" t="s">
        <v>2189</v>
      </c>
      <c r="E301" s="73" t="s">
        <v>1265</v>
      </c>
      <c r="F301" s="72">
        <v>6.9000000000000006E-2</v>
      </c>
      <c r="G301" s="72"/>
      <c r="H301" s="74"/>
      <c r="I301" s="75"/>
      <c r="J301" s="74"/>
      <c r="K301" s="75"/>
      <c r="L301" s="74"/>
      <c r="M301" s="75"/>
      <c r="N301" s="74"/>
      <c r="O301" s="73" t="s">
        <v>47</v>
      </c>
      <c r="R301" s="64">
        <v>0</v>
      </c>
      <c r="S301" s="64">
        <v>0</v>
      </c>
      <c r="T301" s="64">
        <v>0</v>
      </c>
      <c r="W301" s="64">
        <v>3</v>
      </c>
      <c r="AC301" s="64">
        <v>1</v>
      </c>
    </row>
    <row r="302" spans="1:29" ht="30" customHeight="1">
      <c r="A302" s="73" t="s">
        <v>3392</v>
      </c>
      <c r="B302" s="73" t="s">
        <v>4122</v>
      </c>
      <c r="C302" s="73" t="s">
        <v>2484</v>
      </c>
      <c r="D302" s="73" t="s">
        <v>1366</v>
      </c>
      <c r="E302" s="73" t="s">
        <v>1265</v>
      </c>
      <c r="F302" s="72">
        <v>1.7999999999999999E-2</v>
      </c>
      <c r="G302" s="72"/>
      <c r="H302" s="74"/>
      <c r="I302" s="75"/>
      <c r="J302" s="74"/>
      <c r="K302" s="75"/>
      <c r="L302" s="74"/>
      <c r="M302" s="75"/>
      <c r="N302" s="74"/>
      <c r="O302" s="73" t="s">
        <v>47</v>
      </c>
      <c r="R302" s="64">
        <v>0</v>
      </c>
      <c r="S302" s="64">
        <v>0</v>
      </c>
      <c r="T302" s="64">
        <v>0</v>
      </c>
      <c r="W302" s="64">
        <v>3</v>
      </c>
      <c r="AC302" s="64">
        <v>1</v>
      </c>
    </row>
    <row r="303" spans="1:29" ht="30" customHeight="1">
      <c r="A303" s="73" t="s">
        <v>3392</v>
      </c>
      <c r="B303" s="73" t="s">
        <v>4123</v>
      </c>
      <c r="C303" s="73" t="s">
        <v>1367</v>
      </c>
      <c r="D303" s="73" t="s">
        <v>4867</v>
      </c>
      <c r="E303" s="73" t="s">
        <v>352</v>
      </c>
      <c r="F303" s="72">
        <v>1</v>
      </c>
      <c r="G303" s="72"/>
      <c r="H303" s="74"/>
      <c r="I303" s="75"/>
      <c r="J303" s="74"/>
      <c r="K303" s="75"/>
      <c r="L303" s="74"/>
      <c r="M303" s="75"/>
      <c r="N303" s="74"/>
      <c r="O303" s="73" t="s">
        <v>47</v>
      </c>
      <c r="P303" s="64">
        <v>303</v>
      </c>
      <c r="R303" s="64">
        <v>1</v>
      </c>
      <c r="S303" s="64">
        <v>0</v>
      </c>
      <c r="T303" s="64">
        <v>0.01</v>
      </c>
      <c r="AC303" s="64">
        <v>1</v>
      </c>
    </row>
    <row r="304" spans="1:29" ht="30" customHeight="1">
      <c r="A304" s="72"/>
      <c r="B304" s="72"/>
      <c r="C304" s="72" t="s">
        <v>77</v>
      </c>
      <c r="D304" s="72"/>
      <c r="E304" s="72"/>
      <c r="F304" s="72"/>
      <c r="G304" s="72"/>
      <c r="H304" s="67"/>
      <c r="I304" s="72"/>
      <c r="J304" s="67"/>
      <c r="K304" s="72"/>
      <c r="L304" s="67"/>
      <c r="M304" s="72"/>
      <c r="N304" s="67"/>
      <c r="O304" s="72"/>
    </row>
    <row r="305" spans="1:29" ht="30" customHeight="1">
      <c r="A305" s="72"/>
      <c r="B305" s="72"/>
      <c r="C305" s="72"/>
      <c r="D305" s="72"/>
      <c r="E305" s="72"/>
      <c r="F305" s="72"/>
      <c r="G305" s="72"/>
      <c r="H305" s="72"/>
      <c r="I305" s="72"/>
      <c r="J305" s="72"/>
      <c r="K305" s="72"/>
      <c r="L305" s="72"/>
      <c r="M305" s="72"/>
      <c r="N305" s="72"/>
      <c r="O305" s="72"/>
    </row>
    <row r="306" spans="1:29" ht="30" customHeight="1">
      <c r="A306" s="72"/>
      <c r="B306" s="72"/>
      <c r="C306" s="73" t="s">
        <v>4874</v>
      </c>
      <c r="D306" s="72"/>
      <c r="E306" s="72"/>
      <c r="F306" s="72"/>
      <c r="G306" s="72"/>
      <c r="H306" s="72"/>
      <c r="I306" s="72"/>
      <c r="J306" s="72"/>
      <c r="K306" s="72"/>
      <c r="L306" s="72"/>
      <c r="M306" s="72"/>
      <c r="N306" s="72"/>
      <c r="O306" s="72"/>
    </row>
    <row r="307" spans="1:29" ht="30" customHeight="1">
      <c r="A307" s="73" t="s">
        <v>3775</v>
      </c>
      <c r="B307" s="73" t="s">
        <v>4875</v>
      </c>
      <c r="C307" s="73" t="s">
        <v>4860</v>
      </c>
      <c r="D307" s="73" t="s">
        <v>4876</v>
      </c>
      <c r="E307" s="73" t="s">
        <v>53</v>
      </c>
      <c r="F307" s="72">
        <v>0.3</v>
      </c>
      <c r="G307" s="72"/>
      <c r="H307" s="74"/>
      <c r="I307" s="75"/>
      <c r="J307" s="74"/>
      <c r="K307" s="75"/>
      <c r="L307" s="74"/>
      <c r="M307" s="75"/>
      <c r="N307" s="74"/>
      <c r="O307" s="73" t="s">
        <v>47</v>
      </c>
      <c r="R307" s="64">
        <v>0</v>
      </c>
      <c r="S307" s="64">
        <v>0</v>
      </c>
      <c r="T307" s="64">
        <v>0</v>
      </c>
      <c r="AC307" s="64">
        <v>1</v>
      </c>
    </row>
    <row r="308" spans="1:29" ht="30" customHeight="1">
      <c r="A308" s="73" t="s">
        <v>3775</v>
      </c>
      <c r="B308" s="73" t="s">
        <v>4703</v>
      </c>
      <c r="C308" s="73" t="s">
        <v>4700</v>
      </c>
      <c r="D308" s="73" t="s">
        <v>3226</v>
      </c>
      <c r="E308" s="73" t="s">
        <v>63</v>
      </c>
      <c r="F308" s="72">
        <v>1</v>
      </c>
      <c r="G308" s="72"/>
      <c r="H308" s="74"/>
      <c r="I308" s="75"/>
      <c r="J308" s="74"/>
      <c r="K308" s="75"/>
      <c r="L308" s="74"/>
      <c r="M308" s="75"/>
      <c r="N308" s="74"/>
      <c r="O308" s="73" t="s">
        <v>4703</v>
      </c>
      <c r="R308" s="64">
        <v>0</v>
      </c>
      <c r="S308" s="64">
        <v>0</v>
      </c>
      <c r="T308" s="64">
        <v>0</v>
      </c>
      <c r="AC308" s="64">
        <v>1</v>
      </c>
    </row>
    <row r="309" spans="1:29" ht="30" customHeight="1">
      <c r="A309" s="73" t="s">
        <v>3775</v>
      </c>
      <c r="B309" s="73" t="s">
        <v>4862</v>
      </c>
      <c r="C309" s="73" t="s">
        <v>4863</v>
      </c>
      <c r="D309" s="73" t="s">
        <v>4864</v>
      </c>
      <c r="E309" s="73" t="s">
        <v>1180</v>
      </c>
      <c r="F309" s="72">
        <v>0.76400000000000001</v>
      </c>
      <c r="G309" s="72"/>
      <c r="H309" s="74"/>
      <c r="I309" s="75"/>
      <c r="J309" s="74"/>
      <c r="K309" s="75"/>
      <c r="L309" s="74"/>
      <c r="M309" s="75"/>
      <c r="N309" s="74"/>
      <c r="O309" s="73" t="s">
        <v>47</v>
      </c>
      <c r="R309" s="64">
        <v>0</v>
      </c>
      <c r="S309" s="64">
        <v>0</v>
      </c>
      <c r="T309" s="64">
        <v>0</v>
      </c>
      <c r="AC309" s="64">
        <v>1</v>
      </c>
    </row>
    <row r="310" spans="1:29" ht="30" customHeight="1">
      <c r="A310" s="73" t="s">
        <v>3775</v>
      </c>
      <c r="B310" s="73" t="s">
        <v>4707</v>
      </c>
      <c r="C310" s="73" t="s">
        <v>4708</v>
      </c>
      <c r="D310" s="73" t="s">
        <v>4698</v>
      </c>
      <c r="E310" s="73" t="s">
        <v>53</v>
      </c>
      <c r="F310" s="72">
        <v>0.90600000000000003</v>
      </c>
      <c r="G310" s="72"/>
      <c r="H310" s="74"/>
      <c r="I310" s="75"/>
      <c r="J310" s="74"/>
      <c r="K310" s="75"/>
      <c r="L310" s="74"/>
      <c r="M310" s="75"/>
      <c r="N310" s="74"/>
      <c r="O310" s="73" t="s">
        <v>4707</v>
      </c>
      <c r="R310" s="64">
        <v>0</v>
      </c>
      <c r="S310" s="64">
        <v>0</v>
      </c>
      <c r="T310" s="64">
        <v>0</v>
      </c>
      <c r="AC310" s="64">
        <v>1</v>
      </c>
    </row>
    <row r="311" spans="1:29" ht="30" customHeight="1">
      <c r="A311" s="73" t="s">
        <v>3775</v>
      </c>
      <c r="B311" s="73" t="s">
        <v>4696</v>
      </c>
      <c r="C311" s="73" t="s">
        <v>4697</v>
      </c>
      <c r="D311" s="73" t="s">
        <v>4698</v>
      </c>
      <c r="E311" s="73" t="s">
        <v>53</v>
      </c>
      <c r="F311" s="72">
        <v>0.71799999999999997</v>
      </c>
      <c r="G311" s="72"/>
      <c r="H311" s="74"/>
      <c r="I311" s="75"/>
      <c r="J311" s="74"/>
      <c r="K311" s="75"/>
      <c r="L311" s="74"/>
      <c r="M311" s="75"/>
      <c r="N311" s="74"/>
      <c r="O311" s="73" t="s">
        <v>4696</v>
      </c>
      <c r="R311" s="64">
        <v>0</v>
      </c>
      <c r="S311" s="64">
        <v>0</v>
      </c>
      <c r="T311" s="64">
        <v>0</v>
      </c>
      <c r="AC311" s="64">
        <v>1</v>
      </c>
    </row>
    <row r="312" spans="1:29" ht="30" customHeight="1">
      <c r="A312" s="73" t="s">
        <v>3775</v>
      </c>
      <c r="B312" s="73" t="s">
        <v>4865</v>
      </c>
      <c r="C312" s="73" t="s">
        <v>4866</v>
      </c>
      <c r="D312" s="73" t="s">
        <v>47</v>
      </c>
      <c r="E312" s="73" t="s">
        <v>1410</v>
      </c>
      <c r="F312" s="72">
        <v>0.38800000000000001</v>
      </c>
      <c r="G312" s="72"/>
      <c r="H312" s="74"/>
      <c r="I312" s="75"/>
      <c r="J312" s="74"/>
      <c r="K312" s="75"/>
      <c r="L312" s="74"/>
      <c r="M312" s="75"/>
      <c r="N312" s="74"/>
      <c r="O312" s="73" t="s">
        <v>47</v>
      </c>
      <c r="R312" s="64">
        <v>0</v>
      </c>
      <c r="S312" s="64">
        <v>0</v>
      </c>
      <c r="T312" s="64">
        <v>0</v>
      </c>
      <c r="AC312" s="64">
        <v>1</v>
      </c>
    </row>
    <row r="313" spans="1:29" ht="30" customHeight="1">
      <c r="A313" s="73" t="s">
        <v>3775</v>
      </c>
      <c r="B313" s="73" t="s">
        <v>4770</v>
      </c>
      <c r="C313" s="73" t="s">
        <v>2484</v>
      </c>
      <c r="D313" s="73" t="s">
        <v>2189</v>
      </c>
      <c r="E313" s="73" t="s">
        <v>1265</v>
      </c>
      <c r="F313" s="72">
        <v>6.9000000000000006E-2</v>
      </c>
      <c r="G313" s="72"/>
      <c r="H313" s="74"/>
      <c r="I313" s="75"/>
      <c r="J313" s="74"/>
      <c r="K313" s="75"/>
      <c r="L313" s="74"/>
      <c r="M313" s="75"/>
      <c r="N313" s="74"/>
      <c r="O313" s="73" t="s">
        <v>47</v>
      </c>
      <c r="R313" s="64">
        <v>0</v>
      </c>
      <c r="S313" s="64">
        <v>0</v>
      </c>
      <c r="T313" s="64">
        <v>0</v>
      </c>
      <c r="W313" s="64">
        <v>3</v>
      </c>
      <c r="AC313" s="64">
        <v>1</v>
      </c>
    </row>
    <row r="314" spans="1:29" ht="30" customHeight="1">
      <c r="A314" s="73" t="s">
        <v>3775</v>
      </c>
      <c r="B314" s="73" t="s">
        <v>4122</v>
      </c>
      <c r="C314" s="73" t="s">
        <v>2484</v>
      </c>
      <c r="D314" s="73" t="s">
        <v>1366</v>
      </c>
      <c r="E314" s="73" t="s">
        <v>1265</v>
      </c>
      <c r="F314" s="72">
        <v>1.7999999999999999E-2</v>
      </c>
      <c r="G314" s="72"/>
      <c r="H314" s="74"/>
      <c r="I314" s="75"/>
      <c r="J314" s="74"/>
      <c r="K314" s="75"/>
      <c r="L314" s="74"/>
      <c r="M314" s="75"/>
      <c r="N314" s="74"/>
      <c r="O314" s="73" t="s">
        <v>47</v>
      </c>
      <c r="R314" s="64">
        <v>0</v>
      </c>
      <c r="S314" s="64">
        <v>0</v>
      </c>
      <c r="T314" s="64">
        <v>0</v>
      </c>
      <c r="W314" s="64">
        <v>3</v>
      </c>
      <c r="AC314" s="64">
        <v>1</v>
      </c>
    </row>
    <row r="315" spans="1:29" ht="30" customHeight="1">
      <c r="A315" s="73" t="s">
        <v>3775</v>
      </c>
      <c r="B315" s="73" t="s">
        <v>4123</v>
      </c>
      <c r="C315" s="73" t="s">
        <v>1367</v>
      </c>
      <c r="D315" s="73" t="s">
        <v>4867</v>
      </c>
      <c r="E315" s="73" t="s">
        <v>352</v>
      </c>
      <c r="F315" s="72">
        <v>1</v>
      </c>
      <c r="G315" s="72"/>
      <c r="H315" s="74"/>
      <c r="I315" s="75"/>
      <c r="J315" s="74"/>
      <c r="K315" s="75"/>
      <c r="L315" s="74"/>
      <c r="M315" s="75"/>
      <c r="N315" s="74"/>
      <c r="O315" s="73" t="s">
        <v>47</v>
      </c>
      <c r="P315" s="64">
        <v>315</v>
      </c>
      <c r="R315" s="64">
        <v>1</v>
      </c>
      <c r="S315" s="64">
        <v>0</v>
      </c>
      <c r="T315" s="64">
        <v>0.01</v>
      </c>
      <c r="AC315" s="64">
        <v>1</v>
      </c>
    </row>
    <row r="316" spans="1:29" ht="30" customHeight="1">
      <c r="A316" s="72"/>
      <c r="B316" s="72"/>
      <c r="C316" s="72" t="s">
        <v>77</v>
      </c>
      <c r="D316" s="72"/>
      <c r="E316" s="72"/>
      <c r="F316" s="72"/>
      <c r="G316" s="72"/>
      <c r="H316" s="67"/>
      <c r="I316" s="72"/>
      <c r="J316" s="67"/>
      <c r="K316" s="72"/>
      <c r="L316" s="67"/>
      <c r="M316" s="72"/>
      <c r="N316" s="67"/>
      <c r="O316" s="72"/>
    </row>
    <row r="317" spans="1:29" ht="30" customHeight="1">
      <c r="A317" s="72"/>
      <c r="B317" s="72"/>
      <c r="C317" s="72"/>
      <c r="D317" s="72"/>
      <c r="E317" s="72"/>
      <c r="F317" s="72"/>
      <c r="G317" s="72"/>
      <c r="H317" s="72"/>
      <c r="I317" s="72"/>
      <c r="J317" s="72"/>
      <c r="K317" s="72"/>
      <c r="L317" s="72"/>
      <c r="M317" s="72"/>
      <c r="N317" s="72"/>
      <c r="O317" s="72"/>
    </row>
    <row r="318" spans="1:29" ht="30" customHeight="1">
      <c r="A318" s="72"/>
      <c r="B318" s="72"/>
      <c r="C318" s="73" t="s">
        <v>4877</v>
      </c>
      <c r="D318" s="72"/>
      <c r="E318" s="72"/>
      <c r="F318" s="72"/>
      <c r="G318" s="72"/>
      <c r="H318" s="72"/>
      <c r="I318" s="72"/>
      <c r="J318" s="72"/>
      <c r="K318" s="72"/>
      <c r="L318" s="72"/>
      <c r="M318" s="72"/>
      <c r="N318" s="72"/>
      <c r="O318" s="72"/>
    </row>
    <row r="319" spans="1:29" ht="30" customHeight="1">
      <c r="A319" s="73" t="s">
        <v>3393</v>
      </c>
      <c r="B319" s="73" t="s">
        <v>4878</v>
      </c>
      <c r="C319" s="73" t="s">
        <v>4860</v>
      </c>
      <c r="D319" s="73" t="s">
        <v>4879</v>
      </c>
      <c r="E319" s="73" t="s">
        <v>53</v>
      </c>
      <c r="F319" s="72">
        <v>0.3</v>
      </c>
      <c r="G319" s="72"/>
      <c r="H319" s="74"/>
      <c r="I319" s="75"/>
      <c r="J319" s="74"/>
      <c r="K319" s="75"/>
      <c r="L319" s="74"/>
      <c r="M319" s="75"/>
      <c r="N319" s="74"/>
      <c r="O319" s="73" t="s">
        <v>47</v>
      </c>
      <c r="R319" s="64">
        <v>0</v>
      </c>
      <c r="S319" s="64">
        <v>0</v>
      </c>
      <c r="T319" s="64">
        <v>0</v>
      </c>
      <c r="AC319" s="64">
        <v>1</v>
      </c>
    </row>
    <row r="320" spans="1:29" ht="30" customHeight="1">
      <c r="A320" s="73" t="s">
        <v>3393</v>
      </c>
      <c r="B320" s="73" t="s">
        <v>4704</v>
      </c>
      <c r="C320" s="73" t="s">
        <v>4700</v>
      </c>
      <c r="D320" s="73" t="s">
        <v>3230</v>
      </c>
      <c r="E320" s="73" t="s">
        <v>63</v>
      </c>
      <c r="F320" s="72">
        <v>1</v>
      </c>
      <c r="G320" s="72"/>
      <c r="H320" s="74"/>
      <c r="I320" s="75"/>
      <c r="J320" s="74"/>
      <c r="K320" s="75"/>
      <c r="L320" s="74"/>
      <c r="M320" s="75"/>
      <c r="N320" s="74"/>
      <c r="O320" s="73" t="s">
        <v>4704</v>
      </c>
      <c r="R320" s="64">
        <v>0</v>
      </c>
      <c r="S320" s="64">
        <v>0</v>
      </c>
      <c r="T320" s="64">
        <v>0</v>
      </c>
      <c r="AC320" s="64">
        <v>1</v>
      </c>
    </row>
    <row r="321" spans="1:29" ht="30" customHeight="1">
      <c r="A321" s="73" t="s">
        <v>3393</v>
      </c>
      <c r="B321" s="73" t="s">
        <v>4862</v>
      </c>
      <c r="C321" s="73" t="s">
        <v>4863</v>
      </c>
      <c r="D321" s="73" t="s">
        <v>4864</v>
      </c>
      <c r="E321" s="73" t="s">
        <v>1180</v>
      </c>
      <c r="F321" s="72">
        <v>1.004</v>
      </c>
      <c r="G321" s="72"/>
      <c r="H321" s="74"/>
      <c r="I321" s="75"/>
      <c r="J321" s="74"/>
      <c r="K321" s="75"/>
      <c r="L321" s="74"/>
      <c r="M321" s="75"/>
      <c r="N321" s="74"/>
      <c r="O321" s="73" t="s">
        <v>47</v>
      </c>
      <c r="R321" s="64">
        <v>0</v>
      </c>
      <c r="S321" s="64">
        <v>0</v>
      </c>
      <c r="T321" s="64">
        <v>0</v>
      </c>
      <c r="AC321" s="64">
        <v>1</v>
      </c>
    </row>
    <row r="322" spans="1:29" ht="30" customHeight="1">
      <c r="A322" s="73" t="s">
        <v>3393</v>
      </c>
      <c r="B322" s="73" t="s">
        <v>4707</v>
      </c>
      <c r="C322" s="73" t="s">
        <v>4708</v>
      </c>
      <c r="D322" s="73" t="s">
        <v>4698</v>
      </c>
      <c r="E322" s="73" t="s">
        <v>53</v>
      </c>
      <c r="F322" s="72">
        <v>1.0660000000000001</v>
      </c>
      <c r="G322" s="72"/>
      <c r="H322" s="74"/>
      <c r="I322" s="75"/>
      <c r="J322" s="74"/>
      <c r="K322" s="75"/>
      <c r="L322" s="74"/>
      <c r="M322" s="75"/>
      <c r="N322" s="74"/>
      <c r="O322" s="73" t="s">
        <v>4707</v>
      </c>
      <c r="R322" s="64">
        <v>0</v>
      </c>
      <c r="S322" s="64">
        <v>0</v>
      </c>
      <c r="T322" s="64">
        <v>0</v>
      </c>
      <c r="AC322" s="64">
        <v>1</v>
      </c>
    </row>
    <row r="323" spans="1:29" ht="30" customHeight="1">
      <c r="A323" s="73" t="s">
        <v>3393</v>
      </c>
      <c r="B323" s="73" t="s">
        <v>4696</v>
      </c>
      <c r="C323" s="73" t="s">
        <v>4697</v>
      </c>
      <c r="D323" s="73" t="s">
        <v>4698</v>
      </c>
      <c r="E323" s="73" t="s">
        <v>53</v>
      </c>
      <c r="F323" s="72">
        <v>0.878</v>
      </c>
      <c r="G323" s="72"/>
      <c r="H323" s="74"/>
      <c r="I323" s="75"/>
      <c r="J323" s="74"/>
      <c r="K323" s="75"/>
      <c r="L323" s="74"/>
      <c r="M323" s="75"/>
      <c r="N323" s="74"/>
      <c r="O323" s="73" t="s">
        <v>4696</v>
      </c>
      <c r="R323" s="64">
        <v>0</v>
      </c>
      <c r="S323" s="64">
        <v>0</v>
      </c>
      <c r="T323" s="64">
        <v>0</v>
      </c>
      <c r="AC323" s="64">
        <v>1</v>
      </c>
    </row>
    <row r="324" spans="1:29" ht="30" customHeight="1">
      <c r="A324" s="73" t="s">
        <v>3393</v>
      </c>
      <c r="B324" s="73" t="s">
        <v>4865</v>
      </c>
      <c r="C324" s="73" t="s">
        <v>4866</v>
      </c>
      <c r="D324" s="73" t="s">
        <v>47</v>
      </c>
      <c r="E324" s="73" t="s">
        <v>1410</v>
      </c>
      <c r="F324" s="72">
        <v>1.1100000000000001</v>
      </c>
      <c r="G324" s="72"/>
      <c r="H324" s="74"/>
      <c r="I324" s="75"/>
      <c r="J324" s="74"/>
      <c r="K324" s="75"/>
      <c r="L324" s="74"/>
      <c r="M324" s="75"/>
      <c r="N324" s="74"/>
      <c r="O324" s="73" t="s">
        <v>47</v>
      </c>
      <c r="R324" s="64">
        <v>0</v>
      </c>
      <c r="S324" s="64">
        <v>0</v>
      </c>
      <c r="T324" s="64">
        <v>0</v>
      </c>
      <c r="AC324" s="64">
        <v>1</v>
      </c>
    </row>
    <row r="325" spans="1:29" ht="30" customHeight="1">
      <c r="A325" s="73" t="s">
        <v>3393</v>
      </c>
      <c r="B325" s="73" t="s">
        <v>4770</v>
      </c>
      <c r="C325" s="73" t="s">
        <v>2484</v>
      </c>
      <c r="D325" s="73" t="s">
        <v>2189</v>
      </c>
      <c r="E325" s="73" t="s">
        <v>1265</v>
      </c>
      <c r="F325" s="72">
        <v>8.5000000000000006E-2</v>
      </c>
      <c r="G325" s="72"/>
      <c r="H325" s="74"/>
      <c r="I325" s="75"/>
      <c r="J325" s="74"/>
      <c r="K325" s="75"/>
      <c r="L325" s="74"/>
      <c r="M325" s="75"/>
      <c r="N325" s="74"/>
      <c r="O325" s="73" t="s">
        <v>47</v>
      </c>
      <c r="R325" s="64">
        <v>0</v>
      </c>
      <c r="S325" s="64">
        <v>0</v>
      </c>
      <c r="T325" s="64">
        <v>0</v>
      </c>
      <c r="W325" s="64">
        <v>3</v>
      </c>
      <c r="AC325" s="64">
        <v>1</v>
      </c>
    </row>
    <row r="326" spans="1:29" ht="30" customHeight="1">
      <c r="A326" s="73" t="s">
        <v>3393</v>
      </c>
      <c r="B326" s="73" t="s">
        <v>4122</v>
      </c>
      <c r="C326" s="73" t="s">
        <v>2484</v>
      </c>
      <c r="D326" s="73" t="s">
        <v>1366</v>
      </c>
      <c r="E326" s="73" t="s">
        <v>1265</v>
      </c>
      <c r="F326" s="72">
        <v>2.9000000000000001E-2</v>
      </c>
      <c r="G326" s="72"/>
      <c r="H326" s="74"/>
      <c r="I326" s="75"/>
      <c r="J326" s="74"/>
      <c r="K326" s="75"/>
      <c r="L326" s="74"/>
      <c r="M326" s="75"/>
      <c r="N326" s="74"/>
      <c r="O326" s="73" t="s">
        <v>47</v>
      </c>
      <c r="R326" s="64">
        <v>0</v>
      </c>
      <c r="S326" s="64">
        <v>0</v>
      </c>
      <c r="T326" s="64">
        <v>0</v>
      </c>
      <c r="W326" s="64">
        <v>3</v>
      </c>
      <c r="AC326" s="64">
        <v>1</v>
      </c>
    </row>
    <row r="327" spans="1:29" ht="30" customHeight="1">
      <c r="A327" s="73" t="s">
        <v>3393</v>
      </c>
      <c r="B327" s="73" t="s">
        <v>4123</v>
      </c>
      <c r="C327" s="73" t="s">
        <v>1367</v>
      </c>
      <c r="D327" s="73" t="s">
        <v>4867</v>
      </c>
      <c r="E327" s="73" t="s">
        <v>352</v>
      </c>
      <c r="F327" s="72">
        <v>1</v>
      </c>
      <c r="G327" s="72"/>
      <c r="H327" s="74"/>
      <c r="I327" s="75"/>
      <c r="J327" s="74"/>
      <c r="K327" s="75"/>
      <c r="L327" s="74"/>
      <c r="M327" s="75"/>
      <c r="N327" s="74"/>
      <c r="O327" s="73" t="s">
        <v>47</v>
      </c>
      <c r="P327" s="64">
        <v>327</v>
      </c>
      <c r="R327" s="64">
        <v>1</v>
      </c>
      <c r="S327" s="64">
        <v>0</v>
      </c>
      <c r="T327" s="64">
        <v>0.01</v>
      </c>
      <c r="AC327" s="64">
        <v>1</v>
      </c>
    </row>
    <row r="328" spans="1:29" ht="30" customHeight="1">
      <c r="A328" s="72"/>
      <c r="B328" s="72"/>
      <c r="C328" s="72" t="s">
        <v>77</v>
      </c>
      <c r="D328" s="72"/>
      <c r="E328" s="72"/>
      <c r="F328" s="72"/>
      <c r="G328" s="72"/>
      <c r="H328" s="67"/>
      <c r="I328" s="72"/>
      <c r="J328" s="67"/>
      <c r="K328" s="72"/>
      <c r="L328" s="67"/>
      <c r="M328" s="72"/>
      <c r="N328" s="67"/>
      <c r="O328" s="72"/>
    </row>
    <row r="329" spans="1:29" ht="30" customHeight="1">
      <c r="A329" s="72"/>
      <c r="B329" s="72"/>
      <c r="C329" s="72"/>
      <c r="D329" s="72"/>
      <c r="E329" s="72"/>
      <c r="F329" s="72"/>
      <c r="G329" s="72"/>
      <c r="H329" s="72"/>
      <c r="I329" s="72"/>
      <c r="J329" s="72"/>
      <c r="K329" s="72"/>
      <c r="L329" s="72"/>
      <c r="M329" s="72"/>
      <c r="N329" s="72"/>
      <c r="O329" s="72"/>
    </row>
    <row r="330" spans="1:29" ht="30" customHeight="1">
      <c r="A330" s="72"/>
      <c r="B330" s="72"/>
      <c r="C330" s="73" t="s">
        <v>4880</v>
      </c>
      <c r="D330" s="72"/>
      <c r="E330" s="72"/>
      <c r="F330" s="72"/>
      <c r="G330" s="72"/>
      <c r="H330" s="72"/>
      <c r="I330" s="72"/>
      <c r="J330" s="72"/>
      <c r="K330" s="72"/>
      <c r="L330" s="72"/>
      <c r="M330" s="72"/>
      <c r="N330" s="72"/>
      <c r="O330" s="72"/>
    </row>
    <row r="331" spans="1:29" ht="30" customHeight="1">
      <c r="A331" s="73" t="s">
        <v>3394</v>
      </c>
      <c r="B331" s="73" t="s">
        <v>4881</v>
      </c>
      <c r="C331" s="73" t="s">
        <v>4860</v>
      </c>
      <c r="D331" s="73" t="s">
        <v>4882</v>
      </c>
      <c r="E331" s="73" t="s">
        <v>53</v>
      </c>
      <c r="F331" s="72">
        <v>0.3</v>
      </c>
      <c r="G331" s="72"/>
      <c r="H331" s="74"/>
      <c r="I331" s="75"/>
      <c r="J331" s="74"/>
      <c r="K331" s="75"/>
      <c r="L331" s="74"/>
      <c r="M331" s="75"/>
      <c r="N331" s="74"/>
      <c r="O331" s="73" t="s">
        <v>47</v>
      </c>
      <c r="R331" s="64">
        <v>0</v>
      </c>
      <c r="S331" s="64">
        <v>0</v>
      </c>
      <c r="T331" s="64">
        <v>0</v>
      </c>
      <c r="AC331" s="64">
        <v>1</v>
      </c>
    </row>
    <row r="332" spans="1:29" ht="30" customHeight="1">
      <c r="A332" s="73" t="s">
        <v>3394</v>
      </c>
      <c r="B332" s="73" t="s">
        <v>4705</v>
      </c>
      <c r="C332" s="73" t="s">
        <v>4700</v>
      </c>
      <c r="D332" s="73" t="s">
        <v>3446</v>
      </c>
      <c r="E332" s="73" t="s">
        <v>63</v>
      </c>
      <c r="F332" s="72">
        <v>1</v>
      </c>
      <c r="G332" s="72"/>
      <c r="H332" s="74"/>
      <c r="I332" s="75"/>
      <c r="J332" s="74"/>
      <c r="K332" s="75"/>
      <c r="L332" s="74"/>
      <c r="M332" s="75"/>
      <c r="N332" s="74"/>
      <c r="O332" s="73" t="s">
        <v>4705</v>
      </c>
      <c r="R332" s="64">
        <v>0</v>
      </c>
      <c r="S332" s="64">
        <v>0</v>
      </c>
      <c r="T332" s="64">
        <v>0</v>
      </c>
      <c r="AC332" s="64">
        <v>1</v>
      </c>
    </row>
    <row r="333" spans="1:29" ht="30" customHeight="1">
      <c r="A333" s="73" t="s">
        <v>3394</v>
      </c>
      <c r="B333" s="73" t="s">
        <v>4862</v>
      </c>
      <c r="C333" s="73" t="s">
        <v>4863</v>
      </c>
      <c r="D333" s="73" t="s">
        <v>4864</v>
      </c>
      <c r="E333" s="73" t="s">
        <v>1180</v>
      </c>
      <c r="F333" s="72">
        <v>1.2749999999999999</v>
      </c>
      <c r="G333" s="72"/>
      <c r="H333" s="74"/>
      <c r="I333" s="75"/>
      <c r="J333" s="74"/>
      <c r="K333" s="75"/>
      <c r="L333" s="74"/>
      <c r="M333" s="75"/>
      <c r="N333" s="74"/>
      <c r="O333" s="73" t="s">
        <v>47</v>
      </c>
      <c r="R333" s="64">
        <v>0</v>
      </c>
      <c r="S333" s="64">
        <v>0</v>
      </c>
      <c r="T333" s="64">
        <v>0</v>
      </c>
      <c r="AC333" s="64">
        <v>1</v>
      </c>
    </row>
    <row r="334" spans="1:29" ht="30" customHeight="1">
      <c r="A334" s="73" t="s">
        <v>3394</v>
      </c>
      <c r="B334" s="73" t="s">
        <v>4707</v>
      </c>
      <c r="C334" s="73" t="s">
        <v>4708</v>
      </c>
      <c r="D334" s="73" t="s">
        <v>4698</v>
      </c>
      <c r="E334" s="73" t="s">
        <v>53</v>
      </c>
      <c r="F334" s="72">
        <v>1.226</v>
      </c>
      <c r="G334" s="72"/>
      <c r="H334" s="74"/>
      <c r="I334" s="75"/>
      <c r="J334" s="74"/>
      <c r="K334" s="75"/>
      <c r="L334" s="74"/>
      <c r="M334" s="75"/>
      <c r="N334" s="74"/>
      <c r="O334" s="73" t="s">
        <v>4707</v>
      </c>
      <c r="R334" s="64">
        <v>0</v>
      </c>
      <c r="S334" s="64">
        <v>0</v>
      </c>
      <c r="T334" s="64">
        <v>0</v>
      </c>
      <c r="AC334" s="64">
        <v>1</v>
      </c>
    </row>
    <row r="335" spans="1:29" ht="30" customHeight="1">
      <c r="A335" s="73" t="s">
        <v>3394</v>
      </c>
      <c r="B335" s="73" t="s">
        <v>4696</v>
      </c>
      <c r="C335" s="73" t="s">
        <v>4697</v>
      </c>
      <c r="D335" s="73" t="s">
        <v>4698</v>
      </c>
      <c r="E335" s="73" t="s">
        <v>53</v>
      </c>
      <c r="F335" s="72">
        <v>1.038</v>
      </c>
      <c r="G335" s="72"/>
      <c r="H335" s="74"/>
      <c r="I335" s="75"/>
      <c r="J335" s="74"/>
      <c r="K335" s="75"/>
      <c r="L335" s="74"/>
      <c r="M335" s="75"/>
      <c r="N335" s="74"/>
      <c r="O335" s="73" t="s">
        <v>4696</v>
      </c>
      <c r="R335" s="64">
        <v>0</v>
      </c>
      <c r="S335" s="64">
        <v>0</v>
      </c>
      <c r="T335" s="64">
        <v>0</v>
      </c>
      <c r="AC335" s="64">
        <v>1</v>
      </c>
    </row>
    <row r="336" spans="1:29" ht="30" customHeight="1">
      <c r="A336" s="73" t="s">
        <v>3394</v>
      </c>
      <c r="B336" s="73" t="s">
        <v>4865</v>
      </c>
      <c r="C336" s="73" t="s">
        <v>4866</v>
      </c>
      <c r="D336" s="73" t="s">
        <v>47</v>
      </c>
      <c r="E336" s="73" t="s">
        <v>1410</v>
      </c>
      <c r="F336" s="72">
        <v>1.36</v>
      </c>
      <c r="G336" s="72"/>
      <c r="H336" s="74"/>
      <c r="I336" s="75"/>
      <c r="J336" s="74"/>
      <c r="K336" s="75"/>
      <c r="L336" s="74"/>
      <c r="M336" s="75"/>
      <c r="N336" s="74"/>
      <c r="O336" s="73" t="s">
        <v>47</v>
      </c>
      <c r="R336" s="64">
        <v>0</v>
      </c>
      <c r="S336" s="64">
        <v>0</v>
      </c>
      <c r="T336" s="64">
        <v>0</v>
      </c>
      <c r="AC336" s="64">
        <v>1</v>
      </c>
    </row>
    <row r="337" spans="1:29" ht="30" customHeight="1">
      <c r="A337" s="73" t="s">
        <v>3394</v>
      </c>
      <c r="B337" s="73" t="s">
        <v>4770</v>
      </c>
      <c r="C337" s="73" t="s">
        <v>2484</v>
      </c>
      <c r="D337" s="73" t="s">
        <v>2189</v>
      </c>
      <c r="E337" s="73" t="s">
        <v>1265</v>
      </c>
      <c r="F337" s="72">
        <v>8.5000000000000006E-2</v>
      </c>
      <c r="G337" s="72"/>
      <c r="H337" s="74"/>
      <c r="I337" s="75"/>
      <c r="J337" s="74"/>
      <c r="K337" s="75"/>
      <c r="L337" s="74"/>
      <c r="M337" s="75"/>
      <c r="N337" s="74"/>
      <c r="O337" s="73" t="s">
        <v>47</v>
      </c>
      <c r="R337" s="64">
        <v>0</v>
      </c>
      <c r="S337" s="64">
        <v>0</v>
      </c>
      <c r="T337" s="64">
        <v>0</v>
      </c>
      <c r="W337" s="64">
        <v>3</v>
      </c>
      <c r="AC337" s="64">
        <v>1</v>
      </c>
    </row>
    <row r="338" spans="1:29" ht="30" customHeight="1">
      <c r="A338" s="73" t="s">
        <v>3394</v>
      </c>
      <c r="B338" s="73" t="s">
        <v>4122</v>
      </c>
      <c r="C338" s="73" t="s">
        <v>2484</v>
      </c>
      <c r="D338" s="73" t="s">
        <v>1366</v>
      </c>
      <c r="E338" s="73" t="s">
        <v>1265</v>
      </c>
      <c r="F338" s="72">
        <v>2.9000000000000001E-2</v>
      </c>
      <c r="G338" s="72"/>
      <c r="H338" s="74"/>
      <c r="I338" s="75"/>
      <c r="J338" s="74"/>
      <c r="K338" s="75"/>
      <c r="L338" s="74"/>
      <c r="M338" s="75"/>
      <c r="N338" s="74"/>
      <c r="O338" s="73" t="s">
        <v>47</v>
      </c>
      <c r="R338" s="64">
        <v>0</v>
      </c>
      <c r="S338" s="64">
        <v>0</v>
      </c>
      <c r="T338" s="64">
        <v>0</v>
      </c>
      <c r="W338" s="64">
        <v>3</v>
      </c>
      <c r="AC338" s="64">
        <v>1</v>
      </c>
    </row>
    <row r="339" spans="1:29" ht="30" customHeight="1">
      <c r="A339" s="73" t="s">
        <v>3394</v>
      </c>
      <c r="B339" s="73" t="s">
        <v>4123</v>
      </c>
      <c r="C339" s="73" t="s">
        <v>1367</v>
      </c>
      <c r="D339" s="73" t="s">
        <v>4867</v>
      </c>
      <c r="E339" s="73" t="s">
        <v>352</v>
      </c>
      <c r="F339" s="72">
        <v>1</v>
      </c>
      <c r="G339" s="72"/>
      <c r="H339" s="74"/>
      <c r="I339" s="75"/>
      <c r="J339" s="74"/>
      <c r="K339" s="75"/>
      <c r="L339" s="74"/>
      <c r="M339" s="75"/>
      <c r="N339" s="74"/>
      <c r="O339" s="73" t="s">
        <v>47</v>
      </c>
      <c r="P339" s="64">
        <v>339</v>
      </c>
      <c r="R339" s="64">
        <v>1</v>
      </c>
      <c r="S339" s="64">
        <v>0</v>
      </c>
      <c r="T339" s="64">
        <v>0.01</v>
      </c>
      <c r="AC339" s="64">
        <v>1</v>
      </c>
    </row>
    <row r="340" spans="1:29" ht="30" customHeight="1">
      <c r="A340" s="72"/>
      <c r="B340" s="72"/>
      <c r="C340" s="72" t="s">
        <v>77</v>
      </c>
      <c r="D340" s="72"/>
      <c r="E340" s="72"/>
      <c r="F340" s="72"/>
      <c r="G340" s="72"/>
      <c r="H340" s="67"/>
      <c r="I340" s="72"/>
      <c r="J340" s="67"/>
      <c r="K340" s="72"/>
      <c r="L340" s="67"/>
      <c r="M340" s="72"/>
      <c r="N340" s="67"/>
      <c r="O340" s="72"/>
    </row>
    <row r="341" spans="1:29" ht="30" customHeight="1">
      <c r="A341" s="72"/>
      <c r="B341" s="72"/>
      <c r="C341" s="72"/>
      <c r="D341" s="72"/>
      <c r="E341" s="72"/>
      <c r="F341" s="72"/>
      <c r="G341" s="72"/>
      <c r="H341" s="72"/>
      <c r="I341" s="72"/>
      <c r="J341" s="72"/>
      <c r="K341" s="72"/>
      <c r="L341" s="72"/>
      <c r="M341" s="72"/>
      <c r="N341" s="72"/>
      <c r="O341" s="72"/>
    </row>
    <row r="342" spans="1:29" ht="30" customHeight="1">
      <c r="A342" s="72"/>
      <c r="B342" s="72"/>
      <c r="C342" s="73" t="s">
        <v>4883</v>
      </c>
      <c r="D342" s="72"/>
      <c r="E342" s="72"/>
      <c r="F342" s="72"/>
      <c r="G342" s="72"/>
      <c r="H342" s="72"/>
      <c r="I342" s="72"/>
      <c r="J342" s="72"/>
      <c r="K342" s="72"/>
      <c r="L342" s="72"/>
      <c r="M342" s="72"/>
      <c r="N342" s="72"/>
      <c r="O342" s="72"/>
    </row>
    <row r="343" spans="1:29" ht="30" customHeight="1">
      <c r="A343" s="73" t="s">
        <v>3458</v>
      </c>
      <c r="B343" s="73" t="s">
        <v>4884</v>
      </c>
      <c r="C343" s="73" t="s">
        <v>4860</v>
      </c>
      <c r="D343" s="73" t="s">
        <v>4885</v>
      </c>
      <c r="E343" s="73" t="s">
        <v>53</v>
      </c>
      <c r="F343" s="72">
        <v>0.3</v>
      </c>
      <c r="G343" s="72"/>
      <c r="H343" s="74"/>
      <c r="I343" s="75"/>
      <c r="J343" s="74"/>
      <c r="K343" s="75"/>
      <c r="L343" s="74"/>
      <c r="M343" s="75"/>
      <c r="N343" s="74"/>
      <c r="O343" s="73" t="s">
        <v>47</v>
      </c>
      <c r="R343" s="64">
        <v>0</v>
      </c>
      <c r="S343" s="64">
        <v>0</v>
      </c>
      <c r="T343" s="64">
        <v>0</v>
      </c>
      <c r="AC343" s="64">
        <v>1</v>
      </c>
    </row>
    <row r="344" spans="1:29" ht="30" customHeight="1">
      <c r="A344" s="73" t="s">
        <v>3458</v>
      </c>
      <c r="B344" s="73" t="s">
        <v>4706</v>
      </c>
      <c r="C344" s="73" t="s">
        <v>4700</v>
      </c>
      <c r="D344" s="73" t="s">
        <v>3958</v>
      </c>
      <c r="E344" s="73" t="s">
        <v>63</v>
      </c>
      <c r="F344" s="72">
        <v>1</v>
      </c>
      <c r="G344" s="72"/>
      <c r="H344" s="74"/>
      <c r="I344" s="75"/>
      <c r="J344" s="74"/>
      <c r="K344" s="75"/>
      <c r="L344" s="74"/>
      <c r="M344" s="75"/>
      <c r="N344" s="74"/>
      <c r="O344" s="73" t="s">
        <v>4706</v>
      </c>
      <c r="R344" s="64">
        <v>0</v>
      </c>
      <c r="S344" s="64">
        <v>0</v>
      </c>
      <c r="T344" s="64">
        <v>0</v>
      </c>
      <c r="AC344" s="64">
        <v>1</v>
      </c>
    </row>
    <row r="345" spans="1:29" ht="30" customHeight="1">
      <c r="A345" s="73" t="s">
        <v>3458</v>
      </c>
      <c r="B345" s="73" t="s">
        <v>4862</v>
      </c>
      <c r="C345" s="73" t="s">
        <v>4863</v>
      </c>
      <c r="D345" s="73" t="s">
        <v>4864</v>
      </c>
      <c r="E345" s="73" t="s">
        <v>1180</v>
      </c>
      <c r="F345" s="72">
        <v>1.919</v>
      </c>
      <c r="G345" s="72"/>
      <c r="H345" s="74"/>
      <c r="I345" s="75"/>
      <c r="J345" s="74"/>
      <c r="K345" s="75"/>
      <c r="L345" s="74"/>
      <c r="M345" s="75"/>
      <c r="N345" s="74"/>
      <c r="O345" s="73" t="s">
        <v>47</v>
      </c>
      <c r="R345" s="64">
        <v>0</v>
      </c>
      <c r="S345" s="64">
        <v>0</v>
      </c>
      <c r="T345" s="64">
        <v>0</v>
      </c>
      <c r="AC345" s="64">
        <v>1</v>
      </c>
    </row>
    <row r="346" spans="1:29" ht="30" customHeight="1">
      <c r="A346" s="73" t="s">
        <v>3458</v>
      </c>
      <c r="B346" s="73" t="s">
        <v>4707</v>
      </c>
      <c r="C346" s="73" t="s">
        <v>4708</v>
      </c>
      <c r="D346" s="73" t="s">
        <v>4698</v>
      </c>
      <c r="E346" s="73" t="s">
        <v>53</v>
      </c>
      <c r="F346" s="72">
        <v>1.5469999999999999</v>
      </c>
      <c r="G346" s="72"/>
      <c r="H346" s="74"/>
      <c r="I346" s="75"/>
      <c r="J346" s="74"/>
      <c r="K346" s="75"/>
      <c r="L346" s="74"/>
      <c r="M346" s="75"/>
      <c r="N346" s="74"/>
      <c r="O346" s="73" t="s">
        <v>4707</v>
      </c>
      <c r="R346" s="64">
        <v>0</v>
      </c>
      <c r="S346" s="64">
        <v>0</v>
      </c>
      <c r="T346" s="64">
        <v>0</v>
      </c>
      <c r="AC346" s="64">
        <v>1</v>
      </c>
    </row>
    <row r="347" spans="1:29" ht="30" customHeight="1">
      <c r="A347" s="73" t="s">
        <v>3458</v>
      </c>
      <c r="B347" s="73" t="s">
        <v>4696</v>
      </c>
      <c r="C347" s="73" t="s">
        <v>4697</v>
      </c>
      <c r="D347" s="73" t="s">
        <v>4698</v>
      </c>
      <c r="E347" s="73" t="s">
        <v>53</v>
      </c>
      <c r="F347" s="72">
        <v>1.3580000000000001</v>
      </c>
      <c r="G347" s="72"/>
      <c r="H347" s="74"/>
      <c r="I347" s="75"/>
      <c r="J347" s="74"/>
      <c r="K347" s="75"/>
      <c r="L347" s="74"/>
      <c r="M347" s="75"/>
      <c r="N347" s="74"/>
      <c r="O347" s="73" t="s">
        <v>4696</v>
      </c>
      <c r="R347" s="64">
        <v>0</v>
      </c>
      <c r="S347" s="64">
        <v>0</v>
      </c>
      <c r="T347" s="64">
        <v>0</v>
      </c>
      <c r="AC347" s="64">
        <v>1</v>
      </c>
    </row>
    <row r="348" spans="1:29" ht="30" customHeight="1">
      <c r="A348" s="73" t="s">
        <v>3458</v>
      </c>
      <c r="B348" s="73" t="s">
        <v>4865</v>
      </c>
      <c r="C348" s="73" t="s">
        <v>4866</v>
      </c>
      <c r="D348" s="73" t="s">
        <v>47</v>
      </c>
      <c r="E348" s="73" t="s">
        <v>1410</v>
      </c>
      <c r="F348" s="72">
        <v>1.63</v>
      </c>
      <c r="G348" s="72"/>
      <c r="H348" s="74"/>
      <c r="I348" s="75"/>
      <c r="J348" s="74"/>
      <c r="K348" s="75"/>
      <c r="L348" s="74"/>
      <c r="M348" s="75"/>
      <c r="N348" s="74"/>
      <c r="O348" s="73" t="s">
        <v>47</v>
      </c>
      <c r="R348" s="64">
        <v>0</v>
      </c>
      <c r="S348" s="64">
        <v>0</v>
      </c>
      <c r="T348" s="64">
        <v>0</v>
      </c>
      <c r="AC348" s="64">
        <v>1</v>
      </c>
    </row>
    <row r="349" spans="1:29" ht="30" customHeight="1">
      <c r="A349" s="73" t="s">
        <v>3458</v>
      </c>
      <c r="B349" s="73" t="s">
        <v>4770</v>
      </c>
      <c r="C349" s="73" t="s">
        <v>2484</v>
      </c>
      <c r="D349" s="73" t="s">
        <v>2189</v>
      </c>
      <c r="E349" s="73" t="s">
        <v>1265</v>
      </c>
      <c r="F349" s="72">
        <v>0.104</v>
      </c>
      <c r="G349" s="72"/>
      <c r="H349" s="74"/>
      <c r="I349" s="75"/>
      <c r="J349" s="74"/>
      <c r="K349" s="75"/>
      <c r="L349" s="74"/>
      <c r="M349" s="75"/>
      <c r="N349" s="74"/>
      <c r="O349" s="73" t="s">
        <v>47</v>
      </c>
      <c r="R349" s="64">
        <v>0</v>
      </c>
      <c r="S349" s="64">
        <v>0</v>
      </c>
      <c r="T349" s="64">
        <v>0</v>
      </c>
      <c r="W349" s="64">
        <v>3</v>
      </c>
      <c r="AC349" s="64">
        <v>1</v>
      </c>
    </row>
    <row r="350" spans="1:29" ht="30" customHeight="1">
      <c r="A350" s="73" t="s">
        <v>3458</v>
      </c>
      <c r="B350" s="73" t="s">
        <v>4122</v>
      </c>
      <c r="C350" s="73" t="s">
        <v>2484</v>
      </c>
      <c r="D350" s="73" t="s">
        <v>1366</v>
      </c>
      <c r="E350" s="73" t="s">
        <v>1265</v>
      </c>
      <c r="F350" s="72">
        <v>4.7E-2</v>
      </c>
      <c r="G350" s="72"/>
      <c r="H350" s="74"/>
      <c r="I350" s="75"/>
      <c r="J350" s="74"/>
      <c r="K350" s="75"/>
      <c r="L350" s="74"/>
      <c r="M350" s="75"/>
      <c r="N350" s="74"/>
      <c r="O350" s="73" t="s">
        <v>47</v>
      </c>
      <c r="R350" s="64">
        <v>0</v>
      </c>
      <c r="S350" s="64">
        <v>0</v>
      </c>
      <c r="T350" s="64">
        <v>0</v>
      </c>
      <c r="W350" s="64">
        <v>3</v>
      </c>
      <c r="AC350" s="64">
        <v>1</v>
      </c>
    </row>
    <row r="351" spans="1:29" ht="30" customHeight="1">
      <c r="A351" s="73" t="s">
        <v>3458</v>
      </c>
      <c r="B351" s="73" t="s">
        <v>4123</v>
      </c>
      <c r="C351" s="73" t="s">
        <v>1367</v>
      </c>
      <c r="D351" s="73" t="s">
        <v>4867</v>
      </c>
      <c r="E351" s="73" t="s">
        <v>352</v>
      </c>
      <c r="F351" s="72">
        <v>1</v>
      </c>
      <c r="G351" s="72"/>
      <c r="H351" s="74"/>
      <c r="I351" s="75"/>
      <c r="J351" s="74"/>
      <c r="K351" s="75"/>
      <c r="L351" s="74"/>
      <c r="M351" s="75"/>
      <c r="N351" s="74"/>
      <c r="O351" s="73" t="s">
        <v>47</v>
      </c>
      <c r="P351" s="64">
        <v>351</v>
      </c>
      <c r="R351" s="64">
        <v>1</v>
      </c>
      <c r="S351" s="64">
        <v>0</v>
      </c>
      <c r="T351" s="64">
        <v>0.01</v>
      </c>
      <c r="AC351" s="64">
        <v>1</v>
      </c>
    </row>
    <row r="352" spans="1:29" ht="30" customHeight="1">
      <c r="A352" s="72"/>
      <c r="B352" s="72"/>
      <c r="C352" s="72" t="s">
        <v>77</v>
      </c>
      <c r="D352" s="72"/>
      <c r="E352" s="72"/>
      <c r="F352" s="72"/>
      <c r="G352" s="72"/>
      <c r="H352" s="67"/>
      <c r="I352" s="72"/>
      <c r="J352" s="67"/>
      <c r="K352" s="72"/>
      <c r="L352" s="67"/>
      <c r="M352" s="72"/>
      <c r="N352" s="67"/>
      <c r="O352" s="72"/>
    </row>
    <row r="353" spans="1:29" ht="30" customHeight="1">
      <c r="A353" s="72"/>
      <c r="B353" s="72"/>
      <c r="C353" s="72"/>
      <c r="D353" s="72"/>
      <c r="E353" s="72"/>
      <c r="F353" s="72"/>
      <c r="G353" s="72"/>
      <c r="H353" s="72"/>
      <c r="I353" s="72"/>
      <c r="J353" s="72"/>
      <c r="K353" s="72"/>
      <c r="L353" s="72"/>
      <c r="M353" s="72"/>
      <c r="N353" s="72"/>
      <c r="O353" s="72"/>
    </row>
    <row r="354" spans="1:29" ht="30" customHeight="1">
      <c r="A354" s="72"/>
      <c r="B354" s="72"/>
      <c r="C354" s="73" t="s">
        <v>4886</v>
      </c>
      <c r="D354" s="72"/>
      <c r="E354" s="72"/>
      <c r="F354" s="72"/>
      <c r="G354" s="72"/>
      <c r="H354" s="72"/>
      <c r="I354" s="72"/>
      <c r="J354" s="72"/>
      <c r="K354" s="72"/>
      <c r="L354" s="72"/>
      <c r="M354" s="72"/>
      <c r="N354" s="72"/>
      <c r="O354" s="72"/>
    </row>
    <row r="355" spans="1:29" ht="30" customHeight="1">
      <c r="A355" s="73" t="s">
        <v>3664</v>
      </c>
      <c r="B355" s="73" t="s">
        <v>4887</v>
      </c>
      <c r="C355" s="73" t="s">
        <v>4888</v>
      </c>
      <c r="D355" s="73" t="s">
        <v>4889</v>
      </c>
      <c r="E355" s="73" t="s">
        <v>53</v>
      </c>
      <c r="F355" s="72">
        <v>0.3</v>
      </c>
      <c r="G355" s="72"/>
      <c r="H355" s="74"/>
      <c r="I355" s="75"/>
      <c r="J355" s="74"/>
      <c r="K355" s="75"/>
      <c r="L355" s="74"/>
      <c r="M355" s="75"/>
      <c r="N355" s="74"/>
      <c r="O355" s="73" t="s">
        <v>47</v>
      </c>
      <c r="R355" s="64">
        <v>0</v>
      </c>
      <c r="S355" s="64">
        <v>0</v>
      </c>
      <c r="T355" s="64">
        <v>0</v>
      </c>
      <c r="AC355" s="64">
        <v>1</v>
      </c>
    </row>
    <row r="356" spans="1:29" ht="30" customHeight="1">
      <c r="A356" s="73" t="s">
        <v>3664</v>
      </c>
      <c r="B356" s="73" t="s">
        <v>4865</v>
      </c>
      <c r="C356" s="73" t="s">
        <v>4866</v>
      </c>
      <c r="D356" s="73" t="s">
        <v>47</v>
      </c>
      <c r="E356" s="73" t="s">
        <v>1410</v>
      </c>
      <c r="F356" s="72">
        <v>8.4000000000000005E-2</v>
      </c>
      <c r="G356" s="72"/>
      <c r="H356" s="74"/>
      <c r="I356" s="75"/>
      <c r="J356" s="74"/>
      <c r="K356" s="75"/>
      <c r="L356" s="74"/>
      <c r="M356" s="75"/>
      <c r="N356" s="74"/>
      <c r="O356" s="73" t="s">
        <v>47</v>
      </c>
      <c r="R356" s="64">
        <v>0</v>
      </c>
      <c r="S356" s="64">
        <v>0</v>
      </c>
      <c r="T356" s="64">
        <v>0</v>
      </c>
      <c r="AC356" s="64">
        <v>1</v>
      </c>
    </row>
    <row r="357" spans="1:29" ht="30" customHeight="1">
      <c r="A357" s="73" t="s">
        <v>3664</v>
      </c>
      <c r="B357" s="73" t="s">
        <v>4770</v>
      </c>
      <c r="C357" s="73" t="s">
        <v>2484</v>
      </c>
      <c r="D357" s="73" t="s">
        <v>2189</v>
      </c>
      <c r="E357" s="73" t="s">
        <v>1265</v>
      </c>
      <c r="F357" s="72">
        <v>0.06</v>
      </c>
      <c r="G357" s="72"/>
      <c r="H357" s="74"/>
      <c r="I357" s="75"/>
      <c r="J357" s="74"/>
      <c r="K357" s="75"/>
      <c r="L357" s="74"/>
      <c r="M357" s="75"/>
      <c r="N357" s="74"/>
      <c r="O357" s="73" t="s">
        <v>47</v>
      </c>
      <c r="R357" s="64">
        <v>0</v>
      </c>
      <c r="S357" s="64">
        <v>0</v>
      </c>
      <c r="T357" s="64">
        <v>0</v>
      </c>
      <c r="W357" s="64">
        <v>3</v>
      </c>
      <c r="AC357" s="64">
        <v>1</v>
      </c>
    </row>
    <row r="358" spans="1:29" ht="30" customHeight="1">
      <c r="A358" s="73" t="s">
        <v>3664</v>
      </c>
      <c r="B358" s="73" t="s">
        <v>4122</v>
      </c>
      <c r="C358" s="73" t="s">
        <v>2484</v>
      </c>
      <c r="D358" s="73" t="s">
        <v>1366</v>
      </c>
      <c r="E358" s="73" t="s">
        <v>1265</v>
      </c>
      <c r="F358" s="72">
        <v>1.2E-2</v>
      </c>
      <c r="G358" s="72"/>
      <c r="H358" s="74"/>
      <c r="I358" s="75"/>
      <c r="J358" s="74"/>
      <c r="K358" s="75"/>
      <c r="L358" s="74"/>
      <c r="M358" s="75"/>
      <c r="N358" s="74"/>
      <c r="O358" s="73" t="s">
        <v>47</v>
      </c>
      <c r="R358" s="64">
        <v>0</v>
      </c>
      <c r="S358" s="64">
        <v>0</v>
      </c>
      <c r="T358" s="64">
        <v>0</v>
      </c>
      <c r="W358" s="64">
        <v>3</v>
      </c>
      <c r="AC358" s="64">
        <v>1</v>
      </c>
    </row>
    <row r="359" spans="1:29" ht="30" customHeight="1">
      <c r="A359" s="73" t="s">
        <v>3664</v>
      </c>
      <c r="B359" s="73" t="s">
        <v>4123</v>
      </c>
      <c r="C359" s="73" t="s">
        <v>1367</v>
      </c>
      <c r="D359" s="73" t="s">
        <v>4867</v>
      </c>
      <c r="E359" s="73" t="s">
        <v>352</v>
      </c>
      <c r="F359" s="72">
        <v>1</v>
      </c>
      <c r="G359" s="72"/>
      <c r="H359" s="74"/>
      <c r="I359" s="75"/>
      <c r="J359" s="74"/>
      <c r="K359" s="75"/>
      <c r="L359" s="74"/>
      <c r="M359" s="75"/>
      <c r="N359" s="74"/>
      <c r="O359" s="73" t="s">
        <v>47</v>
      </c>
      <c r="P359" s="64">
        <v>359</v>
      </c>
      <c r="R359" s="64">
        <v>1</v>
      </c>
      <c r="S359" s="64">
        <v>0</v>
      </c>
      <c r="T359" s="64">
        <v>0.01</v>
      </c>
      <c r="AC359" s="64">
        <v>1</v>
      </c>
    </row>
    <row r="360" spans="1:29" ht="30" customHeight="1">
      <c r="A360" s="72"/>
      <c r="B360" s="72"/>
      <c r="C360" s="72" t="s">
        <v>77</v>
      </c>
      <c r="D360" s="72"/>
      <c r="E360" s="72"/>
      <c r="F360" s="72"/>
      <c r="G360" s="72"/>
      <c r="H360" s="67"/>
      <c r="I360" s="72"/>
      <c r="J360" s="67"/>
      <c r="K360" s="72"/>
      <c r="L360" s="67"/>
      <c r="M360" s="72"/>
      <c r="N360" s="67"/>
      <c r="O360" s="72"/>
    </row>
    <row r="361" spans="1:29" ht="30" customHeight="1">
      <c r="A361" s="72"/>
      <c r="B361" s="72"/>
      <c r="C361" s="72"/>
      <c r="D361" s="72"/>
      <c r="E361" s="72"/>
      <c r="F361" s="72"/>
      <c r="G361" s="72"/>
      <c r="H361" s="72"/>
      <c r="I361" s="72"/>
      <c r="J361" s="72"/>
      <c r="K361" s="72"/>
      <c r="L361" s="72"/>
      <c r="M361" s="72"/>
      <c r="N361" s="72"/>
      <c r="O361" s="72"/>
    </row>
    <row r="362" spans="1:29" ht="30" customHeight="1">
      <c r="A362" s="72"/>
      <c r="B362" s="72"/>
      <c r="C362" s="73" t="s">
        <v>4890</v>
      </c>
      <c r="D362" s="72"/>
      <c r="E362" s="72"/>
      <c r="F362" s="72"/>
      <c r="G362" s="72"/>
      <c r="H362" s="72"/>
      <c r="I362" s="72"/>
      <c r="J362" s="72"/>
      <c r="K362" s="72"/>
      <c r="L362" s="72"/>
      <c r="M362" s="72"/>
      <c r="N362" s="72"/>
      <c r="O362" s="72"/>
    </row>
    <row r="363" spans="1:29" ht="30" customHeight="1">
      <c r="A363" s="73" t="s">
        <v>3395</v>
      </c>
      <c r="B363" s="73" t="s">
        <v>4891</v>
      </c>
      <c r="C363" s="73" t="s">
        <v>4888</v>
      </c>
      <c r="D363" s="73" t="s">
        <v>4892</v>
      </c>
      <c r="E363" s="73" t="s">
        <v>53</v>
      </c>
      <c r="F363" s="72">
        <v>0.3</v>
      </c>
      <c r="G363" s="72"/>
      <c r="H363" s="74"/>
      <c r="I363" s="75"/>
      <c r="J363" s="74"/>
      <c r="K363" s="75"/>
      <c r="L363" s="74"/>
      <c r="M363" s="75"/>
      <c r="N363" s="74"/>
      <c r="O363" s="73" t="s">
        <v>47</v>
      </c>
      <c r="R363" s="64">
        <v>0</v>
      </c>
      <c r="S363" s="64">
        <v>0</v>
      </c>
      <c r="T363" s="64">
        <v>0</v>
      </c>
      <c r="AC363" s="64">
        <v>1</v>
      </c>
    </row>
    <row r="364" spans="1:29" ht="30" customHeight="1">
      <c r="A364" s="73" t="s">
        <v>3395</v>
      </c>
      <c r="B364" s="73" t="s">
        <v>4865</v>
      </c>
      <c r="C364" s="73" t="s">
        <v>4866</v>
      </c>
      <c r="D364" s="73" t="s">
        <v>47</v>
      </c>
      <c r="E364" s="73" t="s">
        <v>1410</v>
      </c>
      <c r="F364" s="72">
        <v>0.25</v>
      </c>
      <c r="G364" s="72"/>
      <c r="H364" s="74"/>
      <c r="I364" s="75"/>
      <c r="J364" s="74"/>
      <c r="K364" s="75"/>
      <c r="L364" s="74"/>
      <c r="M364" s="75"/>
      <c r="N364" s="74"/>
      <c r="O364" s="73" t="s">
        <v>47</v>
      </c>
      <c r="R364" s="64">
        <v>0</v>
      </c>
      <c r="S364" s="64">
        <v>0</v>
      </c>
      <c r="T364" s="64">
        <v>0</v>
      </c>
      <c r="AC364" s="64">
        <v>1</v>
      </c>
    </row>
    <row r="365" spans="1:29" ht="30" customHeight="1">
      <c r="A365" s="73" t="s">
        <v>3395</v>
      </c>
      <c r="B365" s="73" t="s">
        <v>4770</v>
      </c>
      <c r="C365" s="73" t="s">
        <v>2484</v>
      </c>
      <c r="D365" s="73" t="s">
        <v>2189</v>
      </c>
      <c r="E365" s="73" t="s">
        <v>1265</v>
      </c>
      <c r="F365" s="72">
        <v>6.9000000000000006E-2</v>
      </c>
      <c r="G365" s="72"/>
      <c r="H365" s="74"/>
      <c r="I365" s="75"/>
      <c r="J365" s="74"/>
      <c r="K365" s="75"/>
      <c r="L365" s="74"/>
      <c r="M365" s="75"/>
      <c r="N365" s="74"/>
      <c r="O365" s="73" t="s">
        <v>47</v>
      </c>
      <c r="R365" s="64">
        <v>0</v>
      </c>
      <c r="S365" s="64">
        <v>0</v>
      </c>
      <c r="T365" s="64">
        <v>0</v>
      </c>
      <c r="W365" s="64">
        <v>3</v>
      </c>
      <c r="AC365" s="64">
        <v>1</v>
      </c>
    </row>
    <row r="366" spans="1:29" ht="30" customHeight="1">
      <c r="A366" s="73" t="s">
        <v>3395</v>
      </c>
      <c r="B366" s="73" t="s">
        <v>4122</v>
      </c>
      <c r="C366" s="73" t="s">
        <v>2484</v>
      </c>
      <c r="D366" s="73" t="s">
        <v>1366</v>
      </c>
      <c r="E366" s="73" t="s">
        <v>1265</v>
      </c>
      <c r="F366" s="72">
        <v>1.7999999999999999E-2</v>
      </c>
      <c r="G366" s="72"/>
      <c r="H366" s="74"/>
      <c r="I366" s="75"/>
      <c r="J366" s="74"/>
      <c r="K366" s="75"/>
      <c r="L366" s="74"/>
      <c r="M366" s="75"/>
      <c r="N366" s="74"/>
      <c r="O366" s="73" t="s">
        <v>47</v>
      </c>
      <c r="R366" s="64">
        <v>0</v>
      </c>
      <c r="S366" s="64">
        <v>0</v>
      </c>
      <c r="T366" s="64">
        <v>0</v>
      </c>
      <c r="W366" s="64">
        <v>3</v>
      </c>
      <c r="AC366" s="64">
        <v>1</v>
      </c>
    </row>
    <row r="367" spans="1:29" ht="30" customHeight="1">
      <c r="A367" s="73" t="s">
        <v>3395</v>
      </c>
      <c r="B367" s="73" t="s">
        <v>4123</v>
      </c>
      <c r="C367" s="73" t="s">
        <v>1367</v>
      </c>
      <c r="D367" s="73" t="s">
        <v>4867</v>
      </c>
      <c r="E367" s="73" t="s">
        <v>352</v>
      </c>
      <c r="F367" s="72">
        <v>1</v>
      </c>
      <c r="G367" s="72"/>
      <c r="H367" s="74"/>
      <c r="I367" s="75"/>
      <c r="J367" s="74"/>
      <c r="K367" s="75"/>
      <c r="L367" s="74"/>
      <c r="M367" s="75"/>
      <c r="N367" s="74"/>
      <c r="O367" s="73" t="s">
        <v>47</v>
      </c>
      <c r="P367" s="64">
        <v>367</v>
      </c>
      <c r="R367" s="64">
        <v>1</v>
      </c>
      <c r="S367" s="64">
        <v>0</v>
      </c>
      <c r="T367" s="64">
        <v>0.01</v>
      </c>
      <c r="AC367" s="64">
        <v>1</v>
      </c>
    </row>
    <row r="368" spans="1:29" ht="30" customHeight="1">
      <c r="A368" s="72"/>
      <c r="B368" s="72"/>
      <c r="C368" s="72" t="s">
        <v>77</v>
      </c>
      <c r="D368" s="72"/>
      <c r="E368" s="72"/>
      <c r="F368" s="72"/>
      <c r="G368" s="72"/>
      <c r="H368" s="67"/>
      <c r="I368" s="72"/>
      <c r="J368" s="67"/>
      <c r="K368" s="72"/>
      <c r="L368" s="67"/>
      <c r="M368" s="72"/>
      <c r="N368" s="67"/>
      <c r="O368" s="72"/>
    </row>
    <row r="369" spans="1:29" ht="30" customHeight="1">
      <c r="A369" s="72"/>
      <c r="B369" s="72"/>
      <c r="C369" s="72"/>
      <c r="D369" s="72"/>
      <c r="E369" s="72"/>
      <c r="F369" s="72"/>
      <c r="G369" s="72"/>
      <c r="H369" s="72"/>
      <c r="I369" s="72"/>
      <c r="J369" s="72"/>
      <c r="K369" s="72"/>
      <c r="L369" s="72"/>
      <c r="M369" s="72"/>
      <c r="N369" s="72"/>
      <c r="O369" s="72"/>
    </row>
    <row r="370" spans="1:29" ht="30" customHeight="1">
      <c r="A370" s="72"/>
      <c r="B370" s="72"/>
      <c r="C370" s="73" t="s">
        <v>4893</v>
      </c>
      <c r="D370" s="72"/>
      <c r="E370" s="72"/>
      <c r="F370" s="72"/>
      <c r="G370" s="72"/>
      <c r="H370" s="72"/>
      <c r="I370" s="72"/>
      <c r="J370" s="72"/>
      <c r="K370" s="72"/>
      <c r="L370" s="72"/>
      <c r="M370" s="72"/>
      <c r="N370" s="72"/>
      <c r="O370" s="72"/>
    </row>
    <row r="371" spans="1:29" ht="30" customHeight="1">
      <c r="A371" s="73" t="s">
        <v>3665</v>
      </c>
      <c r="B371" s="73" t="s">
        <v>4894</v>
      </c>
      <c r="C371" s="73" t="s">
        <v>4888</v>
      </c>
      <c r="D371" s="73" t="s">
        <v>4895</v>
      </c>
      <c r="E371" s="73" t="s">
        <v>53</v>
      </c>
      <c r="F371" s="72">
        <v>0.3</v>
      </c>
      <c r="G371" s="72"/>
      <c r="H371" s="74"/>
      <c r="I371" s="75"/>
      <c r="J371" s="74"/>
      <c r="K371" s="75"/>
      <c r="L371" s="74"/>
      <c r="M371" s="75"/>
      <c r="N371" s="74"/>
      <c r="O371" s="73" t="s">
        <v>47</v>
      </c>
      <c r="R371" s="64">
        <v>0</v>
      </c>
      <c r="S371" s="64">
        <v>0</v>
      </c>
      <c r="T371" s="64">
        <v>0</v>
      </c>
      <c r="AC371" s="64">
        <v>1</v>
      </c>
    </row>
    <row r="372" spans="1:29" ht="30" customHeight="1">
      <c r="A372" s="73" t="s">
        <v>3665</v>
      </c>
      <c r="B372" s="73" t="s">
        <v>4865</v>
      </c>
      <c r="C372" s="73" t="s">
        <v>4866</v>
      </c>
      <c r="D372" s="73" t="s">
        <v>47</v>
      </c>
      <c r="E372" s="73" t="s">
        <v>1410</v>
      </c>
      <c r="F372" s="72">
        <v>0.38800000000000001</v>
      </c>
      <c r="G372" s="72"/>
      <c r="H372" s="74"/>
      <c r="I372" s="75"/>
      <c r="J372" s="74"/>
      <c r="K372" s="75"/>
      <c r="L372" s="74"/>
      <c r="M372" s="75"/>
      <c r="N372" s="74"/>
      <c r="O372" s="73" t="s">
        <v>47</v>
      </c>
      <c r="R372" s="64">
        <v>0</v>
      </c>
      <c r="S372" s="64">
        <v>0</v>
      </c>
      <c r="T372" s="64">
        <v>0</v>
      </c>
      <c r="AC372" s="64">
        <v>1</v>
      </c>
    </row>
    <row r="373" spans="1:29" ht="30" customHeight="1">
      <c r="A373" s="73" t="s">
        <v>3665</v>
      </c>
      <c r="B373" s="73" t="s">
        <v>4770</v>
      </c>
      <c r="C373" s="73" t="s">
        <v>2484</v>
      </c>
      <c r="D373" s="73" t="s">
        <v>2189</v>
      </c>
      <c r="E373" s="73" t="s">
        <v>1265</v>
      </c>
      <c r="F373" s="72">
        <v>6.9000000000000006E-2</v>
      </c>
      <c r="G373" s="72"/>
      <c r="H373" s="74"/>
      <c r="I373" s="75"/>
      <c r="J373" s="74"/>
      <c r="K373" s="75"/>
      <c r="L373" s="74"/>
      <c r="M373" s="75"/>
      <c r="N373" s="74"/>
      <c r="O373" s="73" t="s">
        <v>47</v>
      </c>
      <c r="R373" s="64">
        <v>0</v>
      </c>
      <c r="S373" s="64">
        <v>0</v>
      </c>
      <c r="T373" s="64">
        <v>0</v>
      </c>
      <c r="W373" s="64">
        <v>3</v>
      </c>
      <c r="AC373" s="64">
        <v>1</v>
      </c>
    </row>
    <row r="374" spans="1:29" ht="30" customHeight="1">
      <c r="A374" s="73" t="s">
        <v>3665</v>
      </c>
      <c r="B374" s="73" t="s">
        <v>4122</v>
      </c>
      <c r="C374" s="73" t="s">
        <v>2484</v>
      </c>
      <c r="D374" s="73" t="s">
        <v>1366</v>
      </c>
      <c r="E374" s="73" t="s">
        <v>1265</v>
      </c>
      <c r="F374" s="72">
        <v>1.7999999999999999E-2</v>
      </c>
      <c r="G374" s="72"/>
      <c r="H374" s="74"/>
      <c r="I374" s="75"/>
      <c r="J374" s="74"/>
      <c r="K374" s="75"/>
      <c r="L374" s="74"/>
      <c r="M374" s="75"/>
      <c r="N374" s="74"/>
      <c r="O374" s="73" t="s">
        <v>47</v>
      </c>
      <c r="R374" s="64">
        <v>0</v>
      </c>
      <c r="S374" s="64">
        <v>0</v>
      </c>
      <c r="T374" s="64">
        <v>0</v>
      </c>
      <c r="W374" s="64">
        <v>3</v>
      </c>
      <c r="AC374" s="64">
        <v>1</v>
      </c>
    </row>
    <row r="375" spans="1:29" ht="30" customHeight="1">
      <c r="A375" s="73" t="s">
        <v>3665</v>
      </c>
      <c r="B375" s="73" t="s">
        <v>4123</v>
      </c>
      <c r="C375" s="73" t="s">
        <v>1367</v>
      </c>
      <c r="D375" s="73" t="s">
        <v>4867</v>
      </c>
      <c r="E375" s="73" t="s">
        <v>352</v>
      </c>
      <c r="F375" s="72">
        <v>1</v>
      </c>
      <c r="G375" s="72"/>
      <c r="H375" s="74"/>
      <c r="I375" s="75"/>
      <c r="J375" s="74"/>
      <c r="K375" s="75"/>
      <c r="L375" s="74"/>
      <c r="M375" s="75"/>
      <c r="N375" s="74"/>
      <c r="O375" s="73" t="s">
        <v>47</v>
      </c>
      <c r="P375" s="64">
        <v>375</v>
      </c>
      <c r="R375" s="64">
        <v>1</v>
      </c>
      <c r="S375" s="64">
        <v>0</v>
      </c>
      <c r="T375" s="64">
        <v>0.01</v>
      </c>
      <c r="AC375" s="64">
        <v>1</v>
      </c>
    </row>
    <row r="376" spans="1:29" ht="30" customHeight="1">
      <c r="A376" s="72"/>
      <c r="B376" s="72"/>
      <c r="C376" s="72" t="s">
        <v>77</v>
      </c>
      <c r="D376" s="72"/>
      <c r="E376" s="72"/>
      <c r="F376" s="72"/>
      <c r="G376" s="72"/>
      <c r="H376" s="67"/>
      <c r="I376" s="72"/>
      <c r="J376" s="67"/>
      <c r="K376" s="72"/>
      <c r="L376" s="67"/>
      <c r="M376" s="72"/>
      <c r="N376" s="67"/>
      <c r="O376" s="72"/>
    </row>
    <row r="377" spans="1:29" ht="30" customHeight="1">
      <c r="A377" s="72"/>
      <c r="B377" s="72"/>
      <c r="C377" s="72"/>
      <c r="D377" s="72"/>
      <c r="E377" s="72"/>
      <c r="F377" s="72"/>
      <c r="G377" s="72"/>
      <c r="H377" s="72"/>
      <c r="I377" s="72"/>
      <c r="J377" s="72"/>
      <c r="K377" s="72"/>
      <c r="L377" s="72"/>
      <c r="M377" s="72"/>
      <c r="N377" s="72"/>
      <c r="O377" s="72"/>
    </row>
    <row r="378" spans="1:29" ht="30" customHeight="1">
      <c r="A378" s="72"/>
      <c r="B378" s="72"/>
      <c r="C378" s="73" t="s">
        <v>4896</v>
      </c>
      <c r="D378" s="72"/>
      <c r="E378" s="72"/>
      <c r="F378" s="72"/>
      <c r="G378" s="72"/>
      <c r="H378" s="72"/>
      <c r="I378" s="72"/>
      <c r="J378" s="72"/>
      <c r="K378" s="72"/>
      <c r="L378" s="72"/>
      <c r="M378" s="72"/>
      <c r="N378" s="72"/>
      <c r="O378" s="72"/>
    </row>
    <row r="379" spans="1:29" ht="30" customHeight="1">
      <c r="A379" s="73" t="s">
        <v>3397</v>
      </c>
      <c r="B379" s="73" t="s">
        <v>4897</v>
      </c>
      <c r="C379" s="73" t="s">
        <v>4888</v>
      </c>
      <c r="D379" s="73" t="s">
        <v>4898</v>
      </c>
      <c r="E379" s="73" t="s">
        <v>53</v>
      </c>
      <c r="F379" s="72">
        <v>0.3</v>
      </c>
      <c r="G379" s="72"/>
      <c r="H379" s="74"/>
      <c r="I379" s="75"/>
      <c r="J379" s="74"/>
      <c r="K379" s="75"/>
      <c r="L379" s="74"/>
      <c r="M379" s="75"/>
      <c r="N379" s="74"/>
      <c r="O379" s="73" t="s">
        <v>47</v>
      </c>
      <c r="R379" s="64">
        <v>0</v>
      </c>
      <c r="S379" s="64">
        <v>0</v>
      </c>
      <c r="T379" s="64">
        <v>0</v>
      </c>
      <c r="AC379" s="64">
        <v>1</v>
      </c>
    </row>
    <row r="380" spans="1:29" ht="30" customHeight="1">
      <c r="A380" s="73" t="s">
        <v>3397</v>
      </c>
      <c r="B380" s="73" t="s">
        <v>4865</v>
      </c>
      <c r="C380" s="73" t="s">
        <v>4866</v>
      </c>
      <c r="D380" s="73" t="s">
        <v>47</v>
      </c>
      <c r="E380" s="73" t="s">
        <v>1410</v>
      </c>
      <c r="F380" s="72">
        <v>1.1100000000000001</v>
      </c>
      <c r="G380" s="72"/>
      <c r="H380" s="74"/>
      <c r="I380" s="75"/>
      <c r="J380" s="74"/>
      <c r="K380" s="75"/>
      <c r="L380" s="74"/>
      <c r="M380" s="75"/>
      <c r="N380" s="74"/>
      <c r="O380" s="73" t="s">
        <v>47</v>
      </c>
      <c r="R380" s="64">
        <v>0</v>
      </c>
      <c r="S380" s="64">
        <v>0</v>
      </c>
      <c r="T380" s="64">
        <v>0</v>
      </c>
      <c r="AC380" s="64">
        <v>1</v>
      </c>
    </row>
    <row r="381" spans="1:29" ht="30" customHeight="1">
      <c r="A381" s="73" t="s">
        <v>3397</v>
      </c>
      <c r="B381" s="73" t="s">
        <v>4770</v>
      </c>
      <c r="C381" s="73" t="s">
        <v>2484</v>
      </c>
      <c r="D381" s="73" t="s">
        <v>2189</v>
      </c>
      <c r="E381" s="73" t="s">
        <v>1265</v>
      </c>
      <c r="F381" s="72">
        <v>8.5000000000000006E-2</v>
      </c>
      <c r="G381" s="72"/>
      <c r="H381" s="74"/>
      <c r="I381" s="75"/>
      <c r="J381" s="74"/>
      <c r="K381" s="75"/>
      <c r="L381" s="74"/>
      <c r="M381" s="75"/>
      <c r="N381" s="74"/>
      <c r="O381" s="73" t="s">
        <v>47</v>
      </c>
      <c r="R381" s="64">
        <v>0</v>
      </c>
      <c r="S381" s="64">
        <v>0</v>
      </c>
      <c r="T381" s="64">
        <v>0</v>
      </c>
      <c r="W381" s="64">
        <v>3</v>
      </c>
      <c r="AC381" s="64">
        <v>1</v>
      </c>
    </row>
    <row r="382" spans="1:29" ht="30" customHeight="1">
      <c r="A382" s="73" t="s">
        <v>3397</v>
      </c>
      <c r="B382" s="73" t="s">
        <v>4122</v>
      </c>
      <c r="C382" s="73" t="s">
        <v>2484</v>
      </c>
      <c r="D382" s="73" t="s">
        <v>1366</v>
      </c>
      <c r="E382" s="73" t="s">
        <v>1265</v>
      </c>
      <c r="F382" s="72">
        <v>2.9000000000000001E-2</v>
      </c>
      <c r="G382" s="72"/>
      <c r="H382" s="74"/>
      <c r="I382" s="75"/>
      <c r="J382" s="74"/>
      <c r="K382" s="75"/>
      <c r="L382" s="74"/>
      <c r="M382" s="75"/>
      <c r="N382" s="74"/>
      <c r="O382" s="73" t="s">
        <v>47</v>
      </c>
      <c r="R382" s="64">
        <v>0</v>
      </c>
      <c r="S382" s="64">
        <v>0</v>
      </c>
      <c r="T382" s="64">
        <v>0</v>
      </c>
      <c r="W382" s="64">
        <v>3</v>
      </c>
      <c r="AC382" s="64">
        <v>1</v>
      </c>
    </row>
    <row r="383" spans="1:29" ht="30" customHeight="1">
      <c r="A383" s="73" t="s">
        <v>3397</v>
      </c>
      <c r="B383" s="73" t="s">
        <v>4123</v>
      </c>
      <c r="C383" s="73" t="s">
        <v>1367</v>
      </c>
      <c r="D383" s="73" t="s">
        <v>4867</v>
      </c>
      <c r="E383" s="73" t="s">
        <v>352</v>
      </c>
      <c r="F383" s="72">
        <v>1</v>
      </c>
      <c r="G383" s="72"/>
      <c r="H383" s="74"/>
      <c r="I383" s="75"/>
      <c r="J383" s="74"/>
      <c r="K383" s="75"/>
      <c r="L383" s="74"/>
      <c r="M383" s="75"/>
      <c r="N383" s="74"/>
      <c r="O383" s="73" t="s">
        <v>47</v>
      </c>
      <c r="P383" s="64">
        <v>383</v>
      </c>
      <c r="R383" s="64">
        <v>1</v>
      </c>
      <c r="S383" s="64">
        <v>0</v>
      </c>
      <c r="T383" s="64">
        <v>0.01</v>
      </c>
      <c r="AC383" s="64">
        <v>1</v>
      </c>
    </row>
    <row r="384" spans="1:29" ht="30" customHeight="1">
      <c r="A384" s="72"/>
      <c r="B384" s="72"/>
      <c r="C384" s="72" t="s">
        <v>77</v>
      </c>
      <c r="D384" s="72"/>
      <c r="E384" s="72"/>
      <c r="F384" s="72"/>
      <c r="G384" s="72"/>
      <c r="H384" s="67"/>
      <c r="I384" s="72"/>
      <c r="J384" s="67"/>
      <c r="K384" s="72"/>
      <c r="L384" s="67"/>
      <c r="M384" s="72"/>
      <c r="N384" s="67"/>
      <c r="O384" s="72"/>
    </row>
    <row r="385" spans="1:29" ht="30" customHeight="1">
      <c r="A385" s="72"/>
      <c r="B385" s="72"/>
      <c r="C385" s="72"/>
      <c r="D385" s="72"/>
      <c r="E385" s="72"/>
      <c r="F385" s="72"/>
      <c r="G385" s="72"/>
      <c r="H385" s="72"/>
      <c r="I385" s="72"/>
      <c r="J385" s="72"/>
      <c r="K385" s="72"/>
      <c r="L385" s="72"/>
      <c r="M385" s="72"/>
      <c r="N385" s="72"/>
      <c r="O385" s="72"/>
    </row>
    <row r="386" spans="1:29" ht="30" customHeight="1">
      <c r="A386" s="72"/>
      <c r="B386" s="72"/>
      <c r="C386" s="73" t="s">
        <v>4899</v>
      </c>
      <c r="D386" s="72"/>
      <c r="E386" s="72"/>
      <c r="F386" s="72"/>
      <c r="G386" s="72"/>
      <c r="H386" s="72"/>
      <c r="I386" s="72"/>
      <c r="J386" s="72"/>
      <c r="K386" s="72"/>
      <c r="L386" s="72"/>
      <c r="M386" s="72"/>
      <c r="N386" s="72"/>
      <c r="O386" s="72"/>
    </row>
    <row r="387" spans="1:29" ht="30" customHeight="1">
      <c r="A387" s="73" t="s">
        <v>3398</v>
      </c>
      <c r="B387" s="73" t="s">
        <v>4900</v>
      </c>
      <c r="C387" s="73" t="s">
        <v>4888</v>
      </c>
      <c r="D387" s="73" t="s">
        <v>4901</v>
      </c>
      <c r="E387" s="73" t="s">
        <v>53</v>
      </c>
      <c r="F387" s="72">
        <v>0.3</v>
      </c>
      <c r="G387" s="72"/>
      <c r="H387" s="74"/>
      <c r="I387" s="75"/>
      <c r="J387" s="74"/>
      <c r="K387" s="75"/>
      <c r="L387" s="74"/>
      <c r="M387" s="75"/>
      <c r="N387" s="74"/>
      <c r="O387" s="73" t="s">
        <v>47</v>
      </c>
      <c r="R387" s="64">
        <v>0</v>
      </c>
      <c r="S387" s="64">
        <v>0</v>
      </c>
      <c r="T387" s="64">
        <v>0</v>
      </c>
      <c r="AC387" s="64">
        <v>1</v>
      </c>
    </row>
    <row r="388" spans="1:29" ht="30" customHeight="1">
      <c r="A388" s="73" t="s">
        <v>3398</v>
      </c>
      <c r="B388" s="73" t="s">
        <v>4865</v>
      </c>
      <c r="C388" s="73" t="s">
        <v>4866</v>
      </c>
      <c r="D388" s="73" t="s">
        <v>47</v>
      </c>
      <c r="E388" s="73" t="s">
        <v>1410</v>
      </c>
      <c r="F388" s="72">
        <v>1.36</v>
      </c>
      <c r="G388" s="72"/>
      <c r="H388" s="74"/>
      <c r="I388" s="75"/>
      <c r="J388" s="74"/>
      <c r="K388" s="75"/>
      <c r="L388" s="74"/>
      <c r="M388" s="75"/>
      <c r="N388" s="74"/>
      <c r="O388" s="73" t="s">
        <v>47</v>
      </c>
      <c r="R388" s="64">
        <v>0</v>
      </c>
      <c r="S388" s="64">
        <v>0</v>
      </c>
      <c r="T388" s="64">
        <v>0</v>
      </c>
      <c r="AC388" s="64">
        <v>1</v>
      </c>
    </row>
    <row r="389" spans="1:29" ht="30" customHeight="1">
      <c r="A389" s="73" t="s">
        <v>3398</v>
      </c>
      <c r="B389" s="73" t="s">
        <v>4770</v>
      </c>
      <c r="C389" s="73" t="s">
        <v>2484</v>
      </c>
      <c r="D389" s="73" t="s">
        <v>2189</v>
      </c>
      <c r="E389" s="73" t="s">
        <v>1265</v>
      </c>
      <c r="F389" s="72">
        <v>8.5000000000000006E-2</v>
      </c>
      <c r="G389" s="72"/>
      <c r="H389" s="74"/>
      <c r="I389" s="75"/>
      <c r="J389" s="74"/>
      <c r="K389" s="75"/>
      <c r="L389" s="74"/>
      <c r="M389" s="75"/>
      <c r="N389" s="74"/>
      <c r="O389" s="73" t="s">
        <v>47</v>
      </c>
      <c r="R389" s="64">
        <v>0</v>
      </c>
      <c r="S389" s="64">
        <v>0</v>
      </c>
      <c r="T389" s="64">
        <v>0</v>
      </c>
      <c r="W389" s="64">
        <v>3</v>
      </c>
      <c r="AC389" s="64">
        <v>1</v>
      </c>
    </row>
    <row r="390" spans="1:29" ht="30" customHeight="1">
      <c r="A390" s="73" t="s">
        <v>3398</v>
      </c>
      <c r="B390" s="73" t="s">
        <v>4122</v>
      </c>
      <c r="C390" s="73" t="s">
        <v>2484</v>
      </c>
      <c r="D390" s="73" t="s">
        <v>1366</v>
      </c>
      <c r="E390" s="73" t="s">
        <v>1265</v>
      </c>
      <c r="F390" s="72">
        <v>2.9000000000000001E-2</v>
      </c>
      <c r="G390" s="72"/>
      <c r="H390" s="74"/>
      <c r="I390" s="75"/>
      <c r="J390" s="74"/>
      <c r="K390" s="75"/>
      <c r="L390" s="74"/>
      <c r="M390" s="75"/>
      <c r="N390" s="74"/>
      <c r="O390" s="73" t="s">
        <v>47</v>
      </c>
      <c r="R390" s="64">
        <v>0</v>
      </c>
      <c r="S390" s="64">
        <v>0</v>
      </c>
      <c r="T390" s="64">
        <v>0</v>
      </c>
      <c r="W390" s="64">
        <v>3</v>
      </c>
      <c r="AC390" s="64">
        <v>1</v>
      </c>
    </row>
    <row r="391" spans="1:29" ht="30" customHeight="1">
      <c r="A391" s="73" t="s">
        <v>3398</v>
      </c>
      <c r="B391" s="73" t="s">
        <v>4123</v>
      </c>
      <c r="C391" s="73" t="s">
        <v>1367</v>
      </c>
      <c r="D391" s="73" t="s">
        <v>4867</v>
      </c>
      <c r="E391" s="73" t="s">
        <v>352</v>
      </c>
      <c r="F391" s="72">
        <v>1</v>
      </c>
      <c r="G391" s="72"/>
      <c r="H391" s="74"/>
      <c r="I391" s="75"/>
      <c r="J391" s="74"/>
      <c r="K391" s="75"/>
      <c r="L391" s="74"/>
      <c r="M391" s="75"/>
      <c r="N391" s="74"/>
      <c r="O391" s="73" t="s">
        <v>47</v>
      </c>
      <c r="P391" s="64">
        <v>391</v>
      </c>
      <c r="R391" s="64">
        <v>1</v>
      </c>
      <c r="S391" s="64">
        <v>0</v>
      </c>
      <c r="T391" s="64">
        <v>0.01</v>
      </c>
      <c r="AC391" s="64">
        <v>1</v>
      </c>
    </row>
    <row r="392" spans="1:29" ht="30" customHeight="1">
      <c r="A392" s="72"/>
      <c r="B392" s="72"/>
      <c r="C392" s="72" t="s">
        <v>77</v>
      </c>
      <c r="D392" s="72"/>
      <c r="E392" s="72"/>
      <c r="F392" s="72"/>
      <c r="G392" s="72"/>
      <c r="H392" s="67"/>
      <c r="I392" s="72"/>
      <c r="J392" s="67"/>
      <c r="K392" s="72"/>
      <c r="L392" s="67"/>
      <c r="M392" s="72"/>
      <c r="N392" s="67"/>
      <c r="O392" s="72"/>
    </row>
    <row r="393" spans="1:29" ht="30" customHeight="1">
      <c r="A393" s="72"/>
      <c r="B393" s="72"/>
      <c r="C393" s="72"/>
      <c r="D393" s="72"/>
      <c r="E393" s="72"/>
      <c r="F393" s="72"/>
      <c r="G393" s="72"/>
      <c r="H393" s="72"/>
      <c r="I393" s="72"/>
      <c r="J393" s="72"/>
      <c r="K393" s="72"/>
      <c r="L393" s="72"/>
      <c r="M393" s="72"/>
      <c r="N393" s="72"/>
      <c r="O393" s="72"/>
    </row>
    <row r="394" spans="1:29" ht="30" customHeight="1">
      <c r="A394" s="72"/>
      <c r="B394" s="72"/>
      <c r="C394" s="73" t="s">
        <v>4902</v>
      </c>
      <c r="D394" s="72"/>
      <c r="E394" s="72"/>
      <c r="F394" s="72"/>
      <c r="G394" s="72"/>
      <c r="H394" s="72"/>
      <c r="I394" s="72"/>
      <c r="J394" s="72"/>
      <c r="K394" s="72"/>
      <c r="L394" s="72"/>
      <c r="M394" s="72"/>
      <c r="N394" s="72"/>
      <c r="O394" s="72"/>
    </row>
    <row r="395" spans="1:29" ht="30" customHeight="1">
      <c r="A395" s="73" t="s">
        <v>3399</v>
      </c>
      <c r="B395" s="73" t="s">
        <v>4903</v>
      </c>
      <c r="C395" s="73" t="s">
        <v>4888</v>
      </c>
      <c r="D395" s="73" t="s">
        <v>4904</v>
      </c>
      <c r="E395" s="73" t="s">
        <v>53</v>
      </c>
      <c r="F395" s="72">
        <v>0.3</v>
      </c>
      <c r="G395" s="72"/>
      <c r="H395" s="74"/>
      <c r="I395" s="75"/>
      <c r="J395" s="74"/>
      <c r="K395" s="75"/>
      <c r="L395" s="74"/>
      <c r="M395" s="75"/>
      <c r="N395" s="74"/>
      <c r="O395" s="73" t="s">
        <v>47</v>
      </c>
      <c r="R395" s="64">
        <v>0</v>
      </c>
      <c r="S395" s="64">
        <v>0</v>
      </c>
      <c r="T395" s="64">
        <v>0</v>
      </c>
      <c r="AC395" s="64">
        <v>1</v>
      </c>
    </row>
    <row r="396" spans="1:29" ht="30" customHeight="1">
      <c r="A396" s="73" t="s">
        <v>3399</v>
      </c>
      <c r="B396" s="73" t="s">
        <v>4865</v>
      </c>
      <c r="C396" s="73" t="s">
        <v>4866</v>
      </c>
      <c r="D396" s="73" t="s">
        <v>47</v>
      </c>
      <c r="E396" s="73" t="s">
        <v>1410</v>
      </c>
      <c r="F396" s="72">
        <v>1.63</v>
      </c>
      <c r="G396" s="72"/>
      <c r="H396" s="74"/>
      <c r="I396" s="75"/>
      <c r="J396" s="74"/>
      <c r="K396" s="75"/>
      <c r="L396" s="74"/>
      <c r="M396" s="75"/>
      <c r="N396" s="74"/>
      <c r="O396" s="73" t="s">
        <v>47</v>
      </c>
      <c r="R396" s="64">
        <v>0</v>
      </c>
      <c r="S396" s="64">
        <v>0</v>
      </c>
      <c r="T396" s="64">
        <v>0</v>
      </c>
      <c r="AC396" s="64">
        <v>1</v>
      </c>
    </row>
    <row r="397" spans="1:29" ht="30" customHeight="1">
      <c r="A397" s="73" t="s">
        <v>3399</v>
      </c>
      <c r="B397" s="73" t="s">
        <v>4770</v>
      </c>
      <c r="C397" s="73" t="s">
        <v>2484</v>
      </c>
      <c r="D397" s="73" t="s">
        <v>2189</v>
      </c>
      <c r="E397" s="73" t="s">
        <v>1265</v>
      </c>
      <c r="F397" s="72">
        <v>0.104</v>
      </c>
      <c r="G397" s="72"/>
      <c r="H397" s="74"/>
      <c r="I397" s="75"/>
      <c r="J397" s="74"/>
      <c r="K397" s="75"/>
      <c r="L397" s="74"/>
      <c r="M397" s="75"/>
      <c r="N397" s="74"/>
      <c r="O397" s="73" t="s">
        <v>47</v>
      </c>
      <c r="R397" s="64">
        <v>0</v>
      </c>
      <c r="S397" s="64">
        <v>0</v>
      </c>
      <c r="T397" s="64">
        <v>0</v>
      </c>
      <c r="W397" s="64">
        <v>3</v>
      </c>
      <c r="AC397" s="64">
        <v>1</v>
      </c>
    </row>
    <row r="398" spans="1:29" ht="30" customHeight="1">
      <c r="A398" s="73" t="s">
        <v>3399</v>
      </c>
      <c r="B398" s="73" t="s">
        <v>4122</v>
      </c>
      <c r="C398" s="73" t="s">
        <v>2484</v>
      </c>
      <c r="D398" s="73" t="s">
        <v>1366</v>
      </c>
      <c r="E398" s="73" t="s">
        <v>1265</v>
      </c>
      <c r="F398" s="72">
        <v>4.7E-2</v>
      </c>
      <c r="G398" s="72"/>
      <c r="H398" s="74"/>
      <c r="I398" s="75"/>
      <c r="J398" s="74"/>
      <c r="K398" s="75"/>
      <c r="L398" s="74"/>
      <c r="M398" s="75"/>
      <c r="N398" s="74"/>
      <c r="O398" s="73" t="s">
        <v>47</v>
      </c>
      <c r="R398" s="64">
        <v>0</v>
      </c>
      <c r="S398" s="64">
        <v>0</v>
      </c>
      <c r="T398" s="64">
        <v>0</v>
      </c>
      <c r="W398" s="64">
        <v>3</v>
      </c>
      <c r="AC398" s="64">
        <v>1</v>
      </c>
    </row>
    <row r="399" spans="1:29" ht="30" customHeight="1">
      <c r="A399" s="73" t="s">
        <v>3399</v>
      </c>
      <c r="B399" s="73" t="s">
        <v>4123</v>
      </c>
      <c r="C399" s="73" t="s">
        <v>1367</v>
      </c>
      <c r="D399" s="73" t="s">
        <v>4867</v>
      </c>
      <c r="E399" s="73" t="s">
        <v>352</v>
      </c>
      <c r="F399" s="72">
        <v>1</v>
      </c>
      <c r="G399" s="72"/>
      <c r="H399" s="74"/>
      <c r="I399" s="75"/>
      <c r="J399" s="74"/>
      <c r="K399" s="75"/>
      <c r="L399" s="74"/>
      <c r="M399" s="75"/>
      <c r="N399" s="74"/>
      <c r="O399" s="73" t="s">
        <v>47</v>
      </c>
      <c r="P399" s="64">
        <v>399</v>
      </c>
      <c r="R399" s="64">
        <v>1</v>
      </c>
      <c r="S399" s="64">
        <v>0</v>
      </c>
      <c r="T399" s="64">
        <v>0.01</v>
      </c>
      <c r="AC399" s="64">
        <v>1</v>
      </c>
    </row>
    <row r="400" spans="1:29" ht="30" customHeight="1">
      <c r="A400" s="72"/>
      <c r="B400" s="72"/>
      <c r="C400" s="72" t="s">
        <v>77</v>
      </c>
      <c r="D400" s="72"/>
      <c r="E400" s="72"/>
      <c r="F400" s="72"/>
      <c r="G400" s="72"/>
      <c r="H400" s="67"/>
      <c r="I400" s="72"/>
      <c r="J400" s="67"/>
      <c r="K400" s="72"/>
      <c r="L400" s="67"/>
      <c r="M400" s="72"/>
      <c r="N400" s="67"/>
      <c r="O400" s="72"/>
    </row>
    <row r="401" spans="1:29" ht="30" customHeight="1">
      <c r="A401" s="72"/>
      <c r="B401" s="72"/>
      <c r="C401" s="72"/>
      <c r="D401" s="72"/>
      <c r="E401" s="72"/>
      <c r="F401" s="72"/>
      <c r="G401" s="72"/>
      <c r="H401" s="72"/>
      <c r="I401" s="72"/>
      <c r="J401" s="72"/>
      <c r="K401" s="72"/>
      <c r="L401" s="72"/>
      <c r="M401" s="72"/>
      <c r="N401" s="72"/>
      <c r="O401" s="72"/>
    </row>
    <row r="402" spans="1:29" ht="30" customHeight="1">
      <c r="A402" s="72"/>
      <c r="B402" s="72"/>
      <c r="C402" s="73" t="s">
        <v>4905</v>
      </c>
      <c r="D402" s="72"/>
      <c r="E402" s="72"/>
      <c r="F402" s="72"/>
      <c r="G402" s="72"/>
      <c r="H402" s="72"/>
      <c r="I402" s="72"/>
      <c r="J402" s="72"/>
      <c r="K402" s="72"/>
      <c r="L402" s="72"/>
      <c r="M402" s="72"/>
      <c r="N402" s="72"/>
      <c r="O402" s="72"/>
    </row>
    <row r="403" spans="1:29" ht="30" customHeight="1">
      <c r="A403" s="73" t="s">
        <v>3956</v>
      </c>
      <c r="B403" s="73" t="s">
        <v>4906</v>
      </c>
      <c r="C403" s="73" t="s">
        <v>4888</v>
      </c>
      <c r="D403" s="73" t="s">
        <v>4907</v>
      </c>
      <c r="E403" s="73" t="s">
        <v>53</v>
      </c>
      <c r="F403" s="72">
        <v>0.3</v>
      </c>
      <c r="G403" s="72"/>
      <c r="H403" s="74"/>
      <c r="I403" s="75"/>
      <c r="J403" s="74"/>
      <c r="K403" s="75"/>
      <c r="L403" s="74"/>
      <c r="M403" s="75"/>
      <c r="N403" s="74"/>
      <c r="O403" s="73" t="s">
        <v>47</v>
      </c>
      <c r="R403" s="64">
        <v>0</v>
      </c>
      <c r="S403" s="64">
        <v>0</v>
      </c>
      <c r="T403" s="64">
        <v>0</v>
      </c>
      <c r="AC403" s="64">
        <v>1</v>
      </c>
    </row>
    <row r="404" spans="1:29" ht="30" customHeight="1">
      <c r="A404" s="73" t="s">
        <v>3956</v>
      </c>
      <c r="B404" s="73" t="s">
        <v>4865</v>
      </c>
      <c r="C404" s="73" t="s">
        <v>4866</v>
      </c>
      <c r="D404" s="73" t="s">
        <v>47</v>
      </c>
      <c r="E404" s="73" t="s">
        <v>1410</v>
      </c>
      <c r="F404" s="72">
        <v>5.14</v>
      </c>
      <c r="G404" s="72"/>
      <c r="H404" s="74"/>
      <c r="I404" s="75"/>
      <c r="J404" s="74"/>
      <c r="K404" s="75"/>
      <c r="L404" s="74"/>
      <c r="M404" s="75"/>
      <c r="N404" s="74"/>
      <c r="O404" s="73" t="s">
        <v>47</v>
      </c>
      <c r="R404" s="64">
        <v>0</v>
      </c>
      <c r="S404" s="64">
        <v>0</v>
      </c>
      <c r="T404" s="64">
        <v>0</v>
      </c>
      <c r="AC404" s="64">
        <v>1</v>
      </c>
    </row>
    <row r="405" spans="1:29" ht="30" customHeight="1">
      <c r="A405" s="73" t="s">
        <v>3956</v>
      </c>
      <c r="B405" s="73" t="s">
        <v>4770</v>
      </c>
      <c r="C405" s="73" t="s">
        <v>2484</v>
      </c>
      <c r="D405" s="73" t="s">
        <v>2189</v>
      </c>
      <c r="E405" s="73" t="s">
        <v>1265</v>
      </c>
      <c r="F405" s="72">
        <v>0.104</v>
      </c>
      <c r="G405" s="72"/>
      <c r="H405" s="74"/>
      <c r="I405" s="75"/>
      <c r="J405" s="74"/>
      <c r="K405" s="75"/>
      <c r="L405" s="74"/>
      <c r="M405" s="75"/>
      <c r="N405" s="74"/>
      <c r="O405" s="73" t="s">
        <v>47</v>
      </c>
      <c r="R405" s="64">
        <v>0</v>
      </c>
      <c r="S405" s="64">
        <v>0</v>
      </c>
      <c r="T405" s="64">
        <v>0</v>
      </c>
      <c r="W405" s="64">
        <v>3</v>
      </c>
      <c r="AC405" s="64">
        <v>1</v>
      </c>
    </row>
    <row r="406" spans="1:29" ht="30" customHeight="1">
      <c r="A406" s="73" t="s">
        <v>3956</v>
      </c>
      <c r="B406" s="73" t="s">
        <v>4122</v>
      </c>
      <c r="C406" s="73" t="s">
        <v>2484</v>
      </c>
      <c r="D406" s="73" t="s">
        <v>1366</v>
      </c>
      <c r="E406" s="73" t="s">
        <v>1265</v>
      </c>
      <c r="F406" s="72">
        <v>4.7E-2</v>
      </c>
      <c r="G406" s="72"/>
      <c r="H406" s="74"/>
      <c r="I406" s="75"/>
      <c r="J406" s="74"/>
      <c r="K406" s="75"/>
      <c r="L406" s="74"/>
      <c r="M406" s="75"/>
      <c r="N406" s="74"/>
      <c r="O406" s="73" t="s">
        <v>47</v>
      </c>
      <c r="R406" s="64">
        <v>0</v>
      </c>
      <c r="S406" s="64">
        <v>0</v>
      </c>
      <c r="T406" s="64">
        <v>0</v>
      </c>
      <c r="W406" s="64">
        <v>3</v>
      </c>
      <c r="AC406" s="64">
        <v>1</v>
      </c>
    </row>
    <row r="407" spans="1:29" ht="30" customHeight="1">
      <c r="A407" s="73" t="s">
        <v>3956</v>
      </c>
      <c r="B407" s="73" t="s">
        <v>4123</v>
      </c>
      <c r="C407" s="73" t="s">
        <v>1367</v>
      </c>
      <c r="D407" s="73" t="s">
        <v>4867</v>
      </c>
      <c r="E407" s="73" t="s">
        <v>352</v>
      </c>
      <c r="F407" s="72">
        <v>1</v>
      </c>
      <c r="G407" s="72"/>
      <c r="H407" s="74"/>
      <c r="I407" s="75"/>
      <c r="J407" s="74"/>
      <c r="K407" s="75"/>
      <c r="L407" s="74"/>
      <c r="M407" s="75"/>
      <c r="N407" s="74"/>
      <c r="O407" s="73" t="s">
        <v>47</v>
      </c>
      <c r="P407" s="64">
        <v>407</v>
      </c>
      <c r="R407" s="64">
        <v>1</v>
      </c>
      <c r="S407" s="64">
        <v>0</v>
      </c>
      <c r="T407" s="64">
        <v>0.01</v>
      </c>
      <c r="AC407" s="64">
        <v>1</v>
      </c>
    </row>
    <row r="408" spans="1:29" ht="30" customHeight="1">
      <c r="A408" s="72"/>
      <c r="B408" s="72"/>
      <c r="C408" s="72" t="s">
        <v>77</v>
      </c>
      <c r="D408" s="72"/>
      <c r="E408" s="72"/>
      <c r="F408" s="72"/>
      <c r="G408" s="72"/>
      <c r="H408" s="67"/>
      <c r="I408" s="72"/>
      <c r="J408" s="67"/>
      <c r="K408" s="72"/>
      <c r="L408" s="67"/>
      <c r="M408" s="72"/>
      <c r="N408" s="67"/>
      <c r="O408" s="72"/>
    </row>
    <row r="409" spans="1:29" ht="30" customHeight="1">
      <c r="A409" s="72"/>
      <c r="B409" s="72"/>
      <c r="C409" s="72"/>
      <c r="D409" s="72"/>
      <c r="E409" s="72"/>
      <c r="F409" s="72"/>
      <c r="G409" s="72"/>
      <c r="H409" s="72"/>
      <c r="I409" s="72"/>
      <c r="J409" s="72"/>
      <c r="K409" s="72"/>
      <c r="L409" s="72"/>
      <c r="M409" s="72"/>
      <c r="N409" s="72"/>
      <c r="O409" s="72"/>
    </row>
    <row r="410" spans="1:29" ht="30" customHeight="1">
      <c r="A410" s="72"/>
      <c r="B410" s="72"/>
      <c r="C410" s="73" t="s">
        <v>4908</v>
      </c>
      <c r="D410" s="72"/>
      <c r="E410" s="72"/>
      <c r="F410" s="72"/>
      <c r="G410" s="72"/>
      <c r="H410" s="72"/>
      <c r="I410" s="72"/>
      <c r="J410" s="72"/>
      <c r="K410" s="72"/>
      <c r="L410" s="72"/>
      <c r="M410" s="72"/>
      <c r="N410" s="72"/>
      <c r="O410" s="72"/>
    </row>
    <row r="411" spans="1:29" ht="30" customHeight="1">
      <c r="A411" s="73" t="s">
        <v>3957</v>
      </c>
      <c r="B411" s="73" t="s">
        <v>4909</v>
      </c>
      <c r="C411" s="73" t="s">
        <v>4888</v>
      </c>
      <c r="D411" s="73" t="s">
        <v>4910</v>
      </c>
      <c r="E411" s="73" t="s">
        <v>53</v>
      </c>
      <c r="F411" s="72">
        <v>0.3</v>
      </c>
      <c r="G411" s="72"/>
      <c r="H411" s="74"/>
      <c r="I411" s="75"/>
      <c r="J411" s="74"/>
      <c r="K411" s="75"/>
      <c r="L411" s="74"/>
      <c r="M411" s="75"/>
      <c r="N411" s="74"/>
      <c r="O411" s="73" t="s">
        <v>47</v>
      </c>
      <c r="R411" s="64">
        <v>0</v>
      </c>
      <c r="S411" s="64">
        <v>0</v>
      </c>
      <c r="T411" s="64">
        <v>0</v>
      </c>
      <c r="AC411" s="64">
        <v>1</v>
      </c>
    </row>
    <row r="412" spans="1:29" ht="30" customHeight="1">
      <c r="A412" s="73" t="s">
        <v>3957</v>
      </c>
      <c r="B412" s="73" t="s">
        <v>4865</v>
      </c>
      <c r="C412" s="73" t="s">
        <v>4866</v>
      </c>
      <c r="D412" s="73" t="s">
        <v>47</v>
      </c>
      <c r="E412" s="73" t="s">
        <v>1410</v>
      </c>
      <c r="F412" s="72">
        <v>6.37</v>
      </c>
      <c r="G412" s="72"/>
      <c r="H412" s="74"/>
      <c r="I412" s="75"/>
      <c r="J412" s="74"/>
      <c r="K412" s="75"/>
      <c r="L412" s="74"/>
      <c r="M412" s="75"/>
      <c r="N412" s="74"/>
      <c r="O412" s="73" t="s">
        <v>47</v>
      </c>
      <c r="R412" s="64">
        <v>0</v>
      </c>
      <c r="S412" s="64">
        <v>0</v>
      </c>
      <c r="T412" s="64">
        <v>0</v>
      </c>
      <c r="AC412" s="64">
        <v>1</v>
      </c>
    </row>
    <row r="413" spans="1:29" ht="30" customHeight="1">
      <c r="A413" s="73" t="s">
        <v>3957</v>
      </c>
      <c r="B413" s="73" t="s">
        <v>4770</v>
      </c>
      <c r="C413" s="73" t="s">
        <v>2484</v>
      </c>
      <c r="D413" s="73" t="s">
        <v>2189</v>
      </c>
      <c r="E413" s="73" t="s">
        <v>1265</v>
      </c>
      <c r="F413" s="72">
        <v>0.124</v>
      </c>
      <c r="G413" s="72"/>
      <c r="H413" s="74"/>
      <c r="I413" s="75"/>
      <c r="J413" s="74"/>
      <c r="K413" s="75"/>
      <c r="L413" s="74"/>
      <c r="M413" s="75"/>
      <c r="N413" s="74"/>
      <c r="O413" s="73" t="s">
        <v>47</v>
      </c>
      <c r="R413" s="64">
        <v>0</v>
      </c>
      <c r="S413" s="64">
        <v>0</v>
      </c>
      <c r="T413" s="64">
        <v>0</v>
      </c>
      <c r="W413" s="64">
        <v>3</v>
      </c>
      <c r="AC413" s="64">
        <v>1</v>
      </c>
    </row>
    <row r="414" spans="1:29" ht="30" customHeight="1">
      <c r="A414" s="73" t="s">
        <v>3957</v>
      </c>
      <c r="B414" s="73" t="s">
        <v>4122</v>
      </c>
      <c r="C414" s="73" t="s">
        <v>2484</v>
      </c>
      <c r="D414" s="73" t="s">
        <v>1366</v>
      </c>
      <c r="E414" s="73" t="s">
        <v>1265</v>
      </c>
      <c r="F414" s="72">
        <v>7.1999999999999995E-2</v>
      </c>
      <c r="G414" s="72"/>
      <c r="H414" s="74"/>
      <c r="I414" s="75"/>
      <c r="J414" s="74"/>
      <c r="K414" s="75"/>
      <c r="L414" s="74"/>
      <c r="M414" s="75"/>
      <c r="N414" s="74"/>
      <c r="O414" s="73" t="s">
        <v>47</v>
      </c>
      <c r="R414" s="64">
        <v>0</v>
      </c>
      <c r="S414" s="64">
        <v>0</v>
      </c>
      <c r="T414" s="64">
        <v>0</v>
      </c>
      <c r="W414" s="64">
        <v>3</v>
      </c>
      <c r="AC414" s="64">
        <v>1</v>
      </c>
    </row>
    <row r="415" spans="1:29" ht="30" customHeight="1">
      <c r="A415" s="73" t="s">
        <v>3957</v>
      </c>
      <c r="B415" s="73" t="s">
        <v>4123</v>
      </c>
      <c r="C415" s="73" t="s">
        <v>1367</v>
      </c>
      <c r="D415" s="73" t="s">
        <v>4867</v>
      </c>
      <c r="E415" s="73" t="s">
        <v>352</v>
      </c>
      <c r="F415" s="72">
        <v>1</v>
      </c>
      <c r="G415" s="72"/>
      <c r="H415" s="74"/>
      <c r="I415" s="75"/>
      <c r="J415" s="74"/>
      <c r="K415" s="75"/>
      <c r="L415" s="74"/>
      <c r="M415" s="75"/>
      <c r="N415" s="74"/>
      <c r="O415" s="73" t="s">
        <v>47</v>
      </c>
      <c r="P415" s="64">
        <v>415</v>
      </c>
      <c r="R415" s="64">
        <v>1</v>
      </c>
      <c r="S415" s="64">
        <v>0</v>
      </c>
      <c r="T415" s="64">
        <v>0.01</v>
      </c>
      <c r="AC415" s="64">
        <v>1</v>
      </c>
    </row>
    <row r="416" spans="1:29" ht="30" customHeight="1">
      <c r="A416" s="72"/>
      <c r="B416" s="72"/>
      <c r="C416" s="72" t="s">
        <v>77</v>
      </c>
      <c r="D416" s="72"/>
      <c r="E416" s="72"/>
      <c r="F416" s="72"/>
      <c r="G416" s="72"/>
      <c r="H416" s="67"/>
      <c r="I416" s="72"/>
      <c r="J416" s="67"/>
      <c r="K416" s="72"/>
      <c r="L416" s="67"/>
      <c r="M416" s="72"/>
      <c r="N416" s="67"/>
      <c r="O416" s="72"/>
    </row>
    <row r="417" spans="1:29" ht="30" customHeight="1">
      <c r="A417" s="72"/>
      <c r="B417" s="72"/>
      <c r="C417" s="72"/>
      <c r="D417" s="72"/>
      <c r="E417" s="72"/>
      <c r="F417" s="72"/>
      <c r="G417" s="72"/>
      <c r="H417" s="72"/>
      <c r="I417" s="72"/>
      <c r="J417" s="72"/>
      <c r="K417" s="72"/>
      <c r="L417" s="72"/>
      <c r="M417" s="72"/>
      <c r="N417" s="72"/>
      <c r="O417" s="72"/>
    </row>
    <row r="418" spans="1:29" ht="30" customHeight="1">
      <c r="A418" s="72"/>
      <c r="B418" s="72"/>
      <c r="C418" s="73" t="s">
        <v>4911</v>
      </c>
      <c r="D418" s="72"/>
      <c r="E418" s="72"/>
      <c r="F418" s="72"/>
      <c r="G418" s="72"/>
      <c r="H418" s="72"/>
      <c r="I418" s="72"/>
      <c r="J418" s="72"/>
      <c r="K418" s="72"/>
      <c r="L418" s="72"/>
      <c r="M418" s="72"/>
      <c r="N418" s="72"/>
      <c r="O418" s="72"/>
    </row>
    <row r="419" spans="1:29" ht="30" customHeight="1">
      <c r="A419" s="73" t="s">
        <v>3959</v>
      </c>
      <c r="B419" s="73" t="s">
        <v>4912</v>
      </c>
      <c r="C419" s="73" t="s">
        <v>4888</v>
      </c>
      <c r="D419" s="73" t="s">
        <v>4913</v>
      </c>
      <c r="E419" s="73" t="s">
        <v>53</v>
      </c>
      <c r="F419" s="72">
        <v>0.3</v>
      </c>
      <c r="G419" s="72"/>
      <c r="H419" s="74"/>
      <c r="I419" s="75"/>
      <c r="J419" s="74"/>
      <c r="K419" s="75"/>
      <c r="L419" s="74"/>
      <c r="M419" s="75"/>
      <c r="N419" s="74"/>
      <c r="O419" s="73" t="s">
        <v>47</v>
      </c>
      <c r="R419" s="64">
        <v>0</v>
      </c>
      <c r="S419" s="64">
        <v>0</v>
      </c>
      <c r="T419" s="64">
        <v>0</v>
      </c>
      <c r="AC419" s="64">
        <v>1</v>
      </c>
    </row>
    <row r="420" spans="1:29" ht="30" customHeight="1">
      <c r="A420" s="73" t="s">
        <v>3959</v>
      </c>
      <c r="B420" s="73" t="s">
        <v>4865</v>
      </c>
      <c r="C420" s="73" t="s">
        <v>4866</v>
      </c>
      <c r="D420" s="73" t="s">
        <v>47</v>
      </c>
      <c r="E420" s="73" t="s">
        <v>1410</v>
      </c>
      <c r="F420" s="72">
        <v>7.49</v>
      </c>
      <c r="G420" s="72"/>
      <c r="H420" s="74"/>
      <c r="I420" s="75"/>
      <c r="J420" s="74"/>
      <c r="K420" s="75"/>
      <c r="L420" s="74"/>
      <c r="M420" s="75"/>
      <c r="N420" s="74"/>
      <c r="O420" s="73" t="s">
        <v>47</v>
      </c>
      <c r="R420" s="64">
        <v>0</v>
      </c>
      <c r="S420" s="64">
        <v>0</v>
      </c>
      <c r="T420" s="64">
        <v>0</v>
      </c>
      <c r="AC420" s="64">
        <v>1</v>
      </c>
    </row>
    <row r="421" spans="1:29" ht="30" customHeight="1">
      <c r="A421" s="73" t="s">
        <v>3959</v>
      </c>
      <c r="B421" s="73" t="s">
        <v>4770</v>
      </c>
      <c r="C421" s="73" t="s">
        <v>2484</v>
      </c>
      <c r="D421" s="73" t="s">
        <v>2189</v>
      </c>
      <c r="E421" s="73" t="s">
        <v>1265</v>
      </c>
      <c r="F421" s="72">
        <v>0.124</v>
      </c>
      <c r="G421" s="72"/>
      <c r="H421" s="74"/>
      <c r="I421" s="75"/>
      <c r="J421" s="74"/>
      <c r="K421" s="75"/>
      <c r="L421" s="74"/>
      <c r="M421" s="75"/>
      <c r="N421" s="74"/>
      <c r="O421" s="73" t="s">
        <v>47</v>
      </c>
      <c r="R421" s="64">
        <v>0</v>
      </c>
      <c r="S421" s="64">
        <v>0</v>
      </c>
      <c r="T421" s="64">
        <v>0</v>
      </c>
      <c r="W421" s="64">
        <v>3</v>
      </c>
      <c r="AC421" s="64">
        <v>1</v>
      </c>
    </row>
    <row r="422" spans="1:29" ht="30" customHeight="1">
      <c r="A422" s="73" t="s">
        <v>3959</v>
      </c>
      <c r="B422" s="73" t="s">
        <v>4122</v>
      </c>
      <c r="C422" s="73" t="s">
        <v>2484</v>
      </c>
      <c r="D422" s="73" t="s">
        <v>1366</v>
      </c>
      <c r="E422" s="73" t="s">
        <v>1265</v>
      </c>
      <c r="F422" s="72">
        <v>7.1999999999999995E-2</v>
      </c>
      <c r="G422" s="72"/>
      <c r="H422" s="74"/>
      <c r="I422" s="75"/>
      <c r="J422" s="74"/>
      <c r="K422" s="75"/>
      <c r="L422" s="74"/>
      <c r="M422" s="75"/>
      <c r="N422" s="74"/>
      <c r="O422" s="73" t="s">
        <v>47</v>
      </c>
      <c r="R422" s="64">
        <v>0</v>
      </c>
      <c r="S422" s="64">
        <v>0</v>
      </c>
      <c r="T422" s="64">
        <v>0</v>
      </c>
      <c r="W422" s="64">
        <v>3</v>
      </c>
      <c r="AC422" s="64">
        <v>1</v>
      </c>
    </row>
    <row r="423" spans="1:29" ht="30" customHeight="1">
      <c r="A423" s="73" t="s">
        <v>3959</v>
      </c>
      <c r="B423" s="73" t="s">
        <v>4123</v>
      </c>
      <c r="C423" s="73" t="s">
        <v>1367</v>
      </c>
      <c r="D423" s="73" t="s">
        <v>4867</v>
      </c>
      <c r="E423" s="73" t="s">
        <v>352</v>
      </c>
      <c r="F423" s="72">
        <v>1</v>
      </c>
      <c r="G423" s="72"/>
      <c r="H423" s="74"/>
      <c r="I423" s="75"/>
      <c r="J423" s="74"/>
      <c r="K423" s="75"/>
      <c r="L423" s="74"/>
      <c r="M423" s="75"/>
      <c r="N423" s="74"/>
      <c r="O423" s="73" t="s">
        <v>47</v>
      </c>
      <c r="P423" s="64">
        <v>423</v>
      </c>
      <c r="R423" s="64">
        <v>1</v>
      </c>
      <c r="S423" s="64">
        <v>0</v>
      </c>
      <c r="T423" s="64">
        <v>0.01</v>
      </c>
      <c r="AC423" s="64">
        <v>1</v>
      </c>
    </row>
    <row r="424" spans="1:29" ht="30" customHeight="1">
      <c r="A424" s="72"/>
      <c r="B424" s="72"/>
      <c r="C424" s="72" t="s">
        <v>77</v>
      </c>
      <c r="D424" s="72"/>
      <c r="E424" s="72"/>
      <c r="F424" s="72"/>
      <c r="G424" s="72"/>
      <c r="H424" s="67"/>
      <c r="I424" s="72"/>
      <c r="J424" s="67"/>
      <c r="K424" s="72"/>
      <c r="L424" s="67"/>
      <c r="M424" s="72"/>
      <c r="N424" s="67"/>
      <c r="O424" s="72"/>
    </row>
    <row r="425" spans="1:29" ht="30" customHeight="1">
      <c r="A425" s="72"/>
      <c r="B425" s="72"/>
      <c r="C425" s="72"/>
      <c r="D425" s="72"/>
      <c r="E425" s="72"/>
      <c r="F425" s="72"/>
      <c r="G425" s="72"/>
      <c r="H425" s="72"/>
      <c r="I425" s="72"/>
      <c r="J425" s="72"/>
      <c r="K425" s="72"/>
      <c r="L425" s="72"/>
      <c r="M425" s="72"/>
      <c r="N425" s="72"/>
      <c r="O425" s="72"/>
    </row>
    <row r="426" spans="1:29" ht="30" customHeight="1">
      <c r="A426" s="72"/>
      <c r="B426" s="72"/>
      <c r="C426" s="73" t="s">
        <v>4914</v>
      </c>
      <c r="D426" s="72"/>
      <c r="E426" s="72"/>
      <c r="F426" s="72"/>
      <c r="G426" s="72"/>
      <c r="H426" s="72"/>
      <c r="I426" s="72"/>
      <c r="J426" s="72"/>
      <c r="K426" s="72"/>
      <c r="L426" s="72"/>
      <c r="M426" s="72"/>
      <c r="N426" s="72"/>
      <c r="O426" s="72"/>
    </row>
    <row r="427" spans="1:29" ht="30" customHeight="1">
      <c r="A427" s="73" t="s">
        <v>3667</v>
      </c>
      <c r="B427" s="73" t="s">
        <v>4915</v>
      </c>
      <c r="C427" s="73" t="s">
        <v>3668</v>
      </c>
      <c r="D427" s="73" t="s">
        <v>3315</v>
      </c>
      <c r="E427" s="73" t="s">
        <v>63</v>
      </c>
      <c r="F427" s="72">
        <v>1</v>
      </c>
      <c r="G427" s="72"/>
      <c r="H427" s="74"/>
      <c r="I427" s="75"/>
      <c r="J427" s="74"/>
      <c r="K427" s="75"/>
      <c r="L427" s="74"/>
      <c r="M427" s="75"/>
      <c r="N427" s="74"/>
      <c r="O427" s="73" t="s">
        <v>47</v>
      </c>
      <c r="R427" s="64">
        <v>0</v>
      </c>
      <c r="S427" s="64">
        <v>0</v>
      </c>
      <c r="T427" s="64">
        <v>0</v>
      </c>
      <c r="AC427" s="64">
        <v>1</v>
      </c>
    </row>
    <row r="428" spans="1:29" ht="30" customHeight="1">
      <c r="A428" s="73" t="s">
        <v>3667</v>
      </c>
      <c r="B428" s="73" t="s">
        <v>4770</v>
      </c>
      <c r="C428" s="73" t="s">
        <v>2484</v>
      </c>
      <c r="D428" s="73" t="s">
        <v>2189</v>
      </c>
      <c r="E428" s="73" t="s">
        <v>1265</v>
      </c>
      <c r="F428" s="72">
        <v>4.7E-2</v>
      </c>
      <c r="G428" s="72"/>
      <c r="H428" s="74"/>
      <c r="I428" s="75"/>
      <c r="J428" s="74"/>
      <c r="K428" s="75"/>
      <c r="L428" s="74"/>
      <c r="M428" s="75"/>
      <c r="N428" s="74"/>
      <c r="O428" s="73" t="s">
        <v>47</v>
      </c>
      <c r="R428" s="64">
        <v>0</v>
      </c>
      <c r="S428" s="64">
        <v>0</v>
      </c>
      <c r="T428" s="64">
        <v>0</v>
      </c>
      <c r="AC428" s="64">
        <v>1</v>
      </c>
    </row>
    <row r="429" spans="1:29" ht="30" customHeight="1">
      <c r="A429" s="73" t="s">
        <v>3667</v>
      </c>
      <c r="B429" s="73" t="s">
        <v>4122</v>
      </c>
      <c r="C429" s="73" t="s">
        <v>2484</v>
      </c>
      <c r="D429" s="73" t="s">
        <v>1366</v>
      </c>
      <c r="E429" s="73" t="s">
        <v>1265</v>
      </c>
      <c r="F429" s="72">
        <v>4.7E-2</v>
      </c>
      <c r="G429" s="72"/>
      <c r="H429" s="74"/>
      <c r="I429" s="75"/>
      <c r="J429" s="74"/>
      <c r="K429" s="75"/>
      <c r="L429" s="74"/>
      <c r="M429" s="75"/>
      <c r="N429" s="74"/>
      <c r="O429" s="73" t="s">
        <v>47</v>
      </c>
      <c r="R429" s="64">
        <v>0</v>
      </c>
      <c r="S429" s="64">
        <v>0</v>
      </c>
      <c r="T429" s="64">
        <v>0</v>
      </c>
      <c r="AC429" s="64">
        <v>1</v>
      </c>
    </row>
    <row r="430" spans="1:29" ht="30" customHeight="1">
      <c r="A430" s="72"/>
      <c r="B430" s="72"/>
      <c r="C430" s="72" t="s">
        <v>77</v>
      </c>
      <c r="D430" s="72"/>
      <c r="E430" s="72"/>
      <c r="F430" s="72"/>
      <c r="G430" s="72"/>
      <c r="H430" s="67"/>
      <c r="I430" s="72"/>
      <c r="J430" s="67"/>
      <c r="K430" s="72"/>
      <c r="L430" s="67"/>
      <c r="M430" s="72"/>
      <c r="N430" s="67"/>
      <c r="O430" s="72"/>
    </row>
    <row r="431" spans="1:29" ht="30" customHeight="1">
      <c r="A431" s="72"/>
      <c r="B431" s="72"/>
      <c r="C431" s="72"/>
      <c r="D431" s="72"/>
      <c r="E431" s="72"/>
      <c r="F431" s="72"/>
      <c r="G431" s="72"/>
      <c r="H431" s="72"/>
      <c r="I431" s="72"/>
      <c r="J431" s="72"/>
      <c r="K431" s="72"/>
      <c r="L431" s="72"/>
      <c r="M431" s="72"/>
      <c r="N431" s="72"/>
      <c r="O431" s="72"/>
    </row>
    <row r="432" spans="1:29" ht="30" customHeight="1">
      <c r="A432" s="72"/>
      <c r="B432" s="72"/>
      <c r="C432" s="73" t="s">
        <v>4916</v>
      </c>
      <c r="D432" s="72"/>
      <c r="E432" s="72"/>
      <c r="F432" s="72"/>
      <c r="G432" s="72"/>
      <c r="H432" s="72"/>
      <c r="I432" s="72"/>
      <c r="J432" s="72"/>
      <c r="K432" s="72"/>
      <c r="L432" s="72"/>
      <c r="M432" s="72"/>
      <c r="N432" s="72"/>
      <c r="O432" s="72"/>
    </row>
    <row r="433" spans="1:29" ht="30" customHeight="1">
      <c r="A433" s="73" t="s">
        <v>3669</v>
      </c>
      <c r="B433" s="73" t="s">
        <v>4917</v>
      </c>
      <c r="C433" s="73" t="s">
        <v>3668</v>
      </c>
      <c r="D433" s="73" t="s">
        <v>3666</v>
      </c>
      <c r="E433" s="73" t="s">
        <v>63</v>
      </c>
      <c r="F433" s="72">
        <v>1</v>
      </c>
      <c r="G433" s="72"/>
      <c r="H433" s="74"/>
      <c r="I433" s="75"/>
      <c r="J433" s="74"/>
      <c r="K433" s="75"/>
      <c r="L433" s="74"/>
      <c r="M433" s="75"/>
      <c r="N433" s="74"/>
      <c r="O433" s="73" t="s">
        <v>47</v>
      </c>
      <c r="R433" s="64">
        <v>0</v>
      </c>
      <c r="S433" s="64">
        <v>0</v>
      </c>
      <c r="T433" s="64">
        <v>0</v>
      </c>
      <c r="AC433" s="64">
        <v>1</v>
      </c>
    </row>
    <row r="434" spans="1:29" ht="30" customHeight="1">
      <c r="A434" s="73" t="s">
        <v>3669</v>
      </c>
      <c r="B434" s="73" t="s">
        <v>4770</v>
      </c>
      <c r="C434" s="73" t="s">
        <v>2484</v>
      </c>
      <c r="D434" s="73" t="s">
        <v>2189</v>
      </c>
      <c r="E434" s="73" t="s">
        <v>1265</v>
      </c>
      <c r="F434" s="72">
        <v>5.0999999999999997E-2</v>
      </c>
      <c r="G434" s="72"/>
      <c r="H434" s="74"/>
      <c r="I434" s="75"/>
      <c r="J434" s="74"/>
      <c r="K434" s="75"/>
      <c r="L434" s="74"/>
      <c r="M434" s="75"/>
      <c r="N434" s="74"/>
      <c r="O434" s="73" t="s">
        <v>47</v>
      </c>
      <c r="R434" s="64">
        <v>0</v>
      </c>
      <c r="S434" s="64">
        <v>0</v>
      </c>
      <c r="T434" s="64">
        <v>0</v>
      </c>
      <c r="AC434" s="64">
        <v>1</v>
      </c>
    </row>
    <row r="435" spans="1:29" ht="30" customHeight="1">
      <c r="A435" s="73" t="s">
        <v>3669</v>
      </c>
      <c r="B435" s="73" t="s">
        <v>4122</v>
      </c>
      <c r="C435" s="73" t="s">
        <v>2484</v>
      </c>
      <c r="D435" s="73" t="s">
        <v>1366</v>
      </c>
      <c r="E435" s="73" t="s">
        <v>1265</v>
      </c>
      <c r="F435" s="72">
        <v>5.0999999999999997E-2</v>
      </c>
      <c r="G435" s="72"/>
      <c r="H435" s="74"/>
      <c r="I435" s="75"/>
      <c r="J435" s="74"/>
      <c r="K435" s="75"/>
      <c r="L435" s="74"/>
      <c r="M435" s="75"/>
      <c r="N435" s="74"/>
      <c r="O435" s="73" t="s">
        <v>47</v>
      </c>
      <c r="R435" s="64">
        <v>0</v>
      </c>
      <c r="S435" s="64">
        <v>0</v>
      </c>
      <c r="T435" s="64">
        <v>0</v>
      </c>
      <c r="AC435" s="64">
        <v>1</v>
      </c>
    </row>
    <row r="436" spans="1:29" ht="30" customHeight="1">
      <c r="A436" s="72"/>
      <c r="B436" s="72"/>
      <c r="C436" s="72" t="s">
        <v>77</v>
      </c>
      <c r="D436" s="72"/>
      <c r="E436" s="72"/>
      <c r="F436" s="72"/>
      <c r="G436" s="72"/>
      <c r="H436" s="67"/>
      <c r="I436" s="72"/>
      <c r="J436" s="67"/>
      <c r="K436" s="72"/>
      <c r="L436" s="67"/>
      <c r="M436" s="72"/>
      <c r="N436" s="67"/>
      <c r="O436" s="72"/>
    </row>
    <row r="437" spans="1:29" ht="30" customHeight="1">
      <c r="A437" s="72"/>
      <c r="B437" s="72"/>
      <c r="C437" s="72"/>
      <c r="D437" s="72"/>
      <c r="E437" s="72"/>
      <c r="F437" s="72"/>
      <c r="G437" s="72"/>
      <c r="H437" s="72"/>
      <c r="I437" s="72"/>
      <c r="J437" s="72"/>
      <c r="K437" s="72"/>
      <c r="L437" s="72"/>
      <c r="M437" s="72"/>
      <c r="N437" s="72"/>
      <c r="O437" s="72"/>
    </row>
    <row r="438" spans="1:29" ht="30" customHeight="1">
      <c r="A438" s="72"/>
      <c r="B438" s="72"/>
      <c r="C438" s="73" t="s">
        <v>4918</v>
      </c>
      <c r="D438" s="72"/>
      <c r="E438" s="72"/>
      <c r="F438" s="72"/>
      <c r="G438" s="72"/>
      <c r="H438" s="72"/>
      <c r="I438" s="72"/>
      <c r="J438" s="72"/>
      <c r="K438" s="72"/>
      <c r="L438" s="72"/>
      <c r="M438" s="72"/>
      <c r="N438" s="72"/>
      <c r="O438" s="72"/>
    </row>
    <row r="439" spans="1:29" ht="30" customHeight="1">
      <c r="A439" s="73" t="s">
        <v>3670</v>
      </c>
      <c r="B439" s="73" t="s">
        <v>4919</v>
      </c>
      <c r="C439" s="73" t="s">
        <v>3668</v>
      </c>
      <c r="D439" s="73" t="s">
        <v>3317</v>
      </c>
      <c r="E439" s="73" t="s">
        <v>63</v>
      </c>
      <c r="F439" s="72">
        <v>1</v>
      </c>
      <c r="G439" s="72"/>
      <c r="H439" s="74"/>
      <c r="I439" s="75"/>
      <c r="J439" s="74"/>
      <c r="K439" s="75"/>
      <c r="L439" s="74"/>
      <c r="M439" s="75"/>
      <c r="N439" s="74"/>
      <c r="O439" s="73" t="s">
        <v>47</v>
      </c>
      <c r="R439" s="64">
        <v>0</v>
      </c>
      <c r="S439" s="64">
        <v>0</v>
      </c>
      <c r="T439" s="64">
        <v>0</v>
      </c>
      <c r="AC439" s="64">
        <v>1</v>
      </c>
    </row>
    <row r="440" spans="1:29" ht="30" customHeight="1">
      <c r="A440" s="73" t="s">
        <v>3670</v>
      </c>
      <c r="B440" s="73" t="s">
        <v>4770</v>
      </c>
      <c r="C440" s="73" t="s">
        <v>2484</v>
      </c>
      <c r="D440" s="73" t="s">
        <v>2189</v>
      </c>
      <c r="E440" s="73" t="s">
        <v>1265</v>
      </c>
      <c r="F440" s="72">
        <v>5.0999999999999997E-2</v>
      </c>
      <c r="G440" s="72"/>
      <c r="H440" s="74"/>
      <c r="I440" s="75"/>
      <c r="J440" s="74"/>
      <c r="K440" s="75"/>
      <c r="L440" s="74"/>
      <c r="M440" s="75"/>
      <c r="N440" s="74"/>
      <c r="O440" s="73" t="s">
        <v>47</v>
      </c>
      <c r="R440" s="64">
        <v>0</v>
      </c>
      <c r="S440" s="64">
        <v>0</v>
      </c>
      <c r="T440" s="64">
        <v>0</v>
      </c>
      <c r="AC440" s="64">
        <v>1</v>
      </c>
    </row>
    <row r="441" spans="1:29" ht="30" customHeight="1">
      <c r="A441" s="73" t="s">
        <v>3670</v>
      </c>
      <c r="B441" s="73" t="s">
        <v>4122</v>
      </c>
      <c r="C441" s="73" t="s">
        <v>2484</v>
      </c>
      <c r="D441" s="73" t="s">
        <v>1366</v>
      </c>
      <c r="E441" s="73" t="s">
        <v>1265</v>
      </c>
      <c r="F441" s="72">
        <v>5.0999999999999997E-2</v>
      </c>
      <c r="G441" s="72"/>
      <c r="H441" s="74"/>
      <c r="I441" s="75"/>
      <c r="J441" s="74"/>
      <c r="K441" s="75"/>
      <c r="L441" s="74"/>
      <c r="M441" s="75"/>
      <c r="N441" s="74"/>
      <c r="O441" s="73" t="s">
        <v>47</v>
      </c>
      <c r="R441" s="64">
        <v>0</v>
      </c>
      <c r="S441" s="64">
        <v>0</v>
      </c>
      <c r="T441" s="64">
        <v>0</v>
      </c>
      <c r="AC441" s="64">
        <v>1</v>
      </c>
    </row>
    <row r="442" spans="1:29" ht="30" customHeight="1">
      <c r="A442" s="72"/>
      <c r="B442" s="72"/>
      <c r="C442" s="72" t="s">
        <v>77</v>
      </c>
      <c r="D442" s="72"/>
      <c r="E442" s="72"/>
      <c r="F442" s="72"/>
      <c r="G442" s="72"/>
      <c r="H442" s="67"/>
      <c r="I442" s="72"/>
      <c r="J442" s="67"/>
      <c r="K442" s="72"/>
      <c r="L442" s="67"/>
      <c r="M442" s="72"/>
      <c r="N442" s="67"/>
      <c r="O442" s="72"/>
    </row>
    <row r="443" spans="1:29" ht="30" customHeight="1">
      <c r="A443" s="72"/>
      <c r="B443" s="72"/>
      <c r="C443" s="72"/>
      <c r="D443" s="72"/>
      <c r="E443" s="72"/>
      <c r="F443" s="72"/>
      <c r="G443" s="72"/>
      <c r="H443" s="72"/>
      <c r="I443" s="72"/>
      <c r="J443" s="72"/>
      <c r="K443" s="72"/>
      <c r="L443" s="72"/>
      <c r="M443" s="72"/>
      <c r="N443" s="72"/>
      <c r="O443" s="72"/>
    </row>
    <row r="444" spans="1:29" ht="30" customHeight="1">
      <c r="A444" s="72"/>
      <c r="B444" s="72"/>
      <c r="C444" s="73" t="s">
        <v>4920</v>
      </c>
      <c r="D444" s="72"/>
      <c r="E444" s="72"/>
      <c r="F444" s="72"/>
      <c r="G444" s="72"/>
      <c r="H444" s="72"/>
      <c r="I444" s="72"/>
      <c r="J444" s="72"/>
      <c r="K444" s="72"/>
      <c r="L444" s="72"/>
      <c r="M444" s="72"/>
      <c r="N444" s="72"/>
      <c r="O444" s="72"/>
    </row>
    <row r="445" spans="1:29" ht="30" customHeight="1">
      <c r="A445" s="73" t="s">
        <v>3671</v>
      </c>
      <c r="B445" s="73" t="s">
        <v>4921</v>
      </c>
      <c r="C445" s="73" t="s">
        <v>3401</v>
      </c>
      <c r="D445" s="73" t="s">
        <v>3390</v>
      </c>
      <c r="E445" s="73" t="s">
        <v>63</v>
      </c>
      <c r="F445" s="72">
        <v>1</v>
      </c>
      <c r="G445" s="72"/>
      <c r="H445" s="74"/>
      <c r="I445" s="75"/>
      <c r="J445" s="74"/>
      <c r="K445" s="75"/>
      <c r="L445" s="74"/>
      <c r="M445" s="75"/>
      <c r="N445" s="74"/>
      <c r="O445" s="73" t="s">
        <v>47</v>
      </c>
      <c r="R445" s="64">
        <v>0</v>
      </c>
      <c r="S445" s="64">
        <v>0</v>
      </c>
      <c r="T445" s="64">
        <v>0</v>
      </c>
      <c r="AC445" s="64">
        <v>1</v>
      </c>
    </row>
    <row r="446" spans="1:29" ht="30" customHeight="1">
      <c r="A446" s="73" t="s">
        <v>3671</v>
      </c>
      <c r="B446" s="73" t="s">
        <v>4770</v>
      </c>
      <c r="C446" s="73" t="s">
        <v>2484</v>
      </c>
      <c r="D446" s="73" t="s">
        <v>2189</v>
      </c>
      <c r="E446" s="73" t="s">
        <v>1265</v>
      </c>
      <c r="F446" s="72">
        <v>4.7E-2</v>
      </c>
      <c r="G446" s="72"/>
      <c r="H446" s="74"/>
      <c r="I446" s="75"/>
      <c r="J446" s="74"/>
      <c r="K446" s="75"/>
      <c r="L446" s="74"/>
      <c r="M446" s="75"/>
      <c r="N446" s="74"/>
      <c r="O446" s="73" t="s">
        <v>47</v>
      </c>
      <c r="R446" s="64">
        <v>0</v>
      </c>
      <c r="S446" s="64">
        <v>0</v>
      </c>
      <c r="T446" s="64">
        <v>0</v>
      </c>
      <c r="AC446" s="64">
        <v>1</v>
      </c>
    </row>
    <row r="447" spans="1:29" ht="30" customHeight="1">
      <c r="A447" s="73" t="s">
        <v>3671</v>
      </c>
      <c r="B447" s="73" t="s">
        <v>4122</v>
      </c>
      <c r="C447" s="73" t="s">
        <v>2484</v>
      </c>
      <c r="D447" s="73" t="s">
        <v>1366</v>
      </c>
      <c r="E447" s="73" t="s">
        <v>1265</v>
      </c>
      <c r="F447" s="72">
        <v>4.7E-2</v>
      </c>
      <c r="G447" s="72"/>
      <c r="H447" s="74"/>
      <c r="I447" s="75"/>
      <c r="J447" s="74"/>
      <c r="K447" s="75"/>
      <c r="L447" s="74"/>
      <c r="M447" s="75"/>
      <c r="N447" s="74"/>
      <c r="O447" s="73" t="s">
        <v>47</v>
      </c>
      <c r="R447" s="64">
        <v>0</v>
      </c>
      <c r="S447" s="64">
        <v>0</v>
      </c>
      <c r="T447" s="64">
        <v>0</v>
      </c>
      <c r="AC447" s="64">
        <v>1</v>
      </c>
    </row>
    <row r="448" spans="1:29" ht="30" customHeight="1">
      <c r="A448" s="72"/>
      <c r="B448" s="72"/>
      <c r="C448" s="72" t="s">
        <v>77</v>
      </c>
      <c r="D448" s="72"/>
      <c r="E448" s="72"/>
      <c r="F448" s="72"/>
      <c r="G448" s="72"/>
      <c r="H448" s="67"/>
      <c r="I448" s="72"/>
      <c r="J448" s="67"/>
      <c r="K448" s="72"/>
      <c r="L448" s="67"/>
      <c r="M448" s="72"/>
      <c r="N448" s="67"/>
      <c r="O448" s="72"/>
    </row>
    <row r="449" spans="1:29" ht="30" customHeight="1">
      <c r="A449" s="72"/>
      <c r="B449" s="72"/>
      <c r="C449" s="72"/>
      <c r="D449" s="72"/>
      <c r="E449" s="72"/>
      <c r="F449" s="72"/>
      <c r="G449" s="72"/>
      <c r="H449" s="72"/>
      <c r="I449" s="72"/>
      <c r="J449" s="72"/>
      <c r="K449" s="72"/>
      <c r="L449" s="72"/>
      <c r="M449" s="72"/>
      <c r="N449" s="72"/>
      <c r="O449" s="72"/>
    </row>
    <row r="450" spans="1:29" ht="30" customHeight="1">
      <c r="A450" s="72"/>
      <c r="B450" s="72"/>
      <c r="C450" s="73" t="s">
        <v>4922</v>
      </c>
      <c r="D450" s="72"/>
      <c r="E450" s="72"/>
      <c r="F450" s="72"/>
      <c r="G450" s="72"/>
      <c r="H450" s="72"/>
      <c r="I450" s="72"/>
      <c r="J450" s="72"/>
      <c r="K450" s="72"/>
      <c r="L450" s="72"/>
      <c r="M450" s="72"/>
      <c r="N450" s="72"/>
      <c r="O450" s="72"/>
    </row>
    <row r="451" spans="1:29" ht="30" customHeight="1">
      <c r="A451" s="73" t="s">
        <v>3400</v>
      </c>
      <c r="B451" s="73" t="s">
        <v>4923</v>
      </c>
      <c r="C451" s="73" t="s">
        <v>3401</v>
      </c>
      <c r="D451" s="73" t="s">
        <v>3315</v>
      </c>
      <c r="E451" s="73" t="s">
        <v>63</v>
      </c>
      <c r="F451" s="72">
        <v>1</v>
      </c>
      <c r="G451" s="72"/>
      <c r="H451" s="74"/>
      <c r="I451" s="75"/>
      <c r="J451" s="74"/>
      <c r="K451" s="75"/>
      <c r="L451" s="74"/>
      <c r="M451" s="75"/>
      <c r="N451" s="74"/>
      <c r="O451" s="73" t="s">
        <v>47</v>
      </c>
      <c r="R451" s="64">
        <v>0</v>
      </c>
      <c r="S451" s="64">
        <v>0</v>
      </c>
      <c r="T451" s="64">
        <v>0</v>
      </c>
      <c r="AC451" s="64">
        <v>1</v>
      </c>
    </row>
    <row r="452" spans="1:29" ht="30" customHeight="1">
      <c r="A452" s="73" t="s">
        <v>3400</v>
      </c>
      <c r="B452" s="73" t="s">
        <v>4770</v>
      </c>
      <c r="C452" s="73" t="s">
        <v>2484</v>
      </c>
      <c r="D452" s="73" t="s">
        <v>2189</v>
      </c>
      <c r="E452" s="73" t="s">
        <v>1265</v>
      </c>
      <c r="F452" s="72">
        <v>4.7E-2</v>
      </c>
      <c r="G452" s="72"/>
      <c r="H452" s="74"/>
      <c r="I452" s="75"/>
      <c r="J452" s="74"/>
      <c r="K452" s="75"/>
      <c r="L452" s="74"/>
      <c r="M452" s="75"/>
      <c r="N452" s="74"/>
      <c r="O452" s="73" t="s">
        <v>47</v>
      </c>
      <c r="R452" s="64">
        <v>0</v>
      </c>
      <c r="S452" s="64">
        <v>0</v>
      </c>
      <c r="T452" s="64">
        <v>0</v>
      </c>
      <c r="AC452" s="64">
        <v>1</v>
      </c>
    </row>
    <row r="453" spans="1:29" ht="30" customHeight="1">
      <c r="A453" s="73" t="s">
        <v>3400</v>
      </c>
      <c r="B453" s="73" t="s">
        <v>4122</v>
      </c>
      <c r="C453" s="73" t="s">
        <v>2484</v>
      </c>
      <c r="D453" s="73" t="s">
        <v>1366</v>
      </c>
      <c r="E453" s="73" t="s">
        <v>1265</v>
      </c>
      <c r="F453" s="72">
        <v>4.7E-2</v>
      </c>
      <c r="G453" s="72"/>
      <c r="H453" s="74"/>
      <c r="I453" s="75"/>
      <c r="J453" s="74"/>
      <c r="K453" s="75"/>
      <c r="L453" s="74"/>
      <c r="M453" s="75"/>
      <c r="N453" s="74"/>
      <c r="O453" s="73" t="s">
        <v>47</v>
      </c>
      <c r="R453" s="64">
        <v>0</v>
      </c>
      <c r="S453" s="64">
        <v>0</v>
      </c>
      <c r="T453" s="64">
        <v>0</v>
      </c>
      <c r="AC453" s="64">
        <v>1</v>
      </c>
    </row>
    <row r="454" spans="1:29" ht="30" customHeight="1">
      <c r="A454" s="72"/>
      <c r="B454" s="72"/>
      <c r="C454" s="72" t="s">
        <v>77</v>
      </c>
      <c r="D454" s="72"/>
      <c r="E454" s="72"/>
      <c r="F454" s="72"/>
      <c r="G454" s="72"/>
      <c r="H454" s="67"/>
      <c r="I454" s="72"/>
      <c r="J454" s="67"/>
      <c r="K454" s="72"/>
      <c r="L454" s="67"/>
      <c r="M454" s="72"/>
      <c r="N454" s="67"/>
      <c r="O454" s="72"/>
    </row>
    <row r="455" spans="1:29" ht="30" customHeight="1">
      <c r="A455" s="72"/>
      <c r="B455" s="72"/>
      <c r="C455" s="72"/>
      <c r="D455" s="72"/>
      <c r="E455" s="72"/>
      <c r="F455" s="72"/>
      <c r="G455" s="72"/>
      <c r="H455" s="72"/>
      <c r="I455" s="72"/>
      <c r="J455" s="72"/>
      <c r="K455" s="72"/>
      <c r="L455" s="72"/>
      <c r="M455" s="72"/>
      <c r="N455" s="72"/>
      <c r="O455" s="72"/>
    </row>
    <row r="456" spans="1:29" ht="30" customHeight="1">
      <c r="A456" s="72"/>
      <c r="B456" s="72"/>
      <c r="C456" s="73" t="s">
        <v>4924</v>
      </c>
      <c r="D456" s="72"/>
      <c r="E456" s="72"/>
      <c r="F456" s="72"/>
      <c r="G456" s="72"/>
      <c r="H456" s="72"/>
      <c r="I456" s="72"/>
      <c r="J456" s="72"/>
      <c r="K456" s="72"/>
      <c r="L456" s="72"/>
      <c r="M456" s="72"/>
      <c r="N456" s="72"/>
      <c r="O456" s="72"/>
    </row>
    <row r="457" spans="1:29" ht="30" customHeight="1">
      <c r="A457" s="73" t="s">
        <v>3776</v>
      </c>
      <c r="B457" s="73" t="s">
        <v>4925</v>
      </c>
      <c r="C457" s="73" t="s">
        <v>3401</v>
      </c>
      <c r="D457" s="73" t="s">
        <v>3666</v>
      </c>
      <c r="E457" s="73" t="s">
        <v>63</v>
      </c>
      <c r="F457" s="72">
        <v>1</v>
      </c>
      <c r="G457" s="72"/>
      <c r="H457" s="74"/>
      <c r="I457" s="75"/>
      <c r="J457" s="74"/>
      <c r="K457" s="75"/>
      <c r="L457" s="74"/>
      <c r="M457" s="75"/>
      <c r="N457" s="74"/>
      <c r="O457" s="73" t="s">
        <v>47</v>
      </c>
      <c r="R457" s="64">
        <v>0</v>
      </c>
      <c r="S457" s="64">
        <v>0</v>
      </c>
      <c r="T457" s="64">
        <v>0</v>
      </c>
      <c r="AC457" s="64">
        <v>1</v>
      </c>
    </row>
    <row r="458" spans="1:29" ht="30" customHeight="1">
      <c r="A458" s="73" t="s">
        <v>3776</v>
      </c>
      <c r="B458" s="73" t="s">
        <v>4770</v>
      </c>
      <c r="C458" s="73" t="s">
        <v>2484</v>
      </c>
      <c r="D458" s="73" t="s">
        <v>2189</v>
      </c>
      <c r="E458" s="73" t="s">
        <v>1265</v>
      </c>
      <c r="F458" s="72">
        <v>5.0999999999999997E-2</v>
      </c>
      <c r="G458" s="72"/>
      <c r="H458" s="74"/>
      <c r="I458" s="75"/>
      <c r="J458" s="74"/>
      <c r="K458" s="75"/>
      <c r="L458" s="74"/>
      <c r="M458" s="75"/>
      <c r="N458" s="74"/>
      <c r="O458" s="73" t="s">
        <v>47</v>
      </c>
      <c r="R458" s="64">
        <v>0</v>
      </c>
      <c r="S458" s="64">
        <v>0</v>
      </c>
      <c r="T458" s="64">
        <v>0</v>
      </c>
      <c r="AC458" s="64">
        <v>1</v>
      </c>
    </row>
    <row r="459" spans="1:29" ht="30" customHeight="1">
      <c r="A459" s="73" t="s">
        <v>3776</v>
      </c>
      <c r="B459" s="73" t="s">
        <v>4122</v>
      </c>
      <c r="C459" s="73" t="s">
        <v>2484</v>
      </c>
      <c r="D459" s="73" t="s">
        <v>1366</v>
      </c>
      <c r="E459" s="73" t="s">
        <v>1265</v>
      </c>
      <c r="F459" s="72">
        <v>5.0999999999999997E-2</v>
      </c>
      <c r="G459" s="72"/>
      <c r="H459" s="74"/>
      <c r="I459" s="75"/>
      <c r="J459" s="74"/>
      <c r="K459" s="75"/>
      <c r="L459" s="74"/>
      <c r="M459" s="75"/>
      <c r="N459" s="74"/>
      <c r="O459" s="73" t="s">
        <v>47</v>
      </c>
      <c r="R459" s="64">
        <v>0</v>
      </c>
      <c r="S459" s="64">
        <v>0</v>
      </c>
      <c r="T459" s="64">
        <v>0</v>
      </c>
      <c r="AC459" s="64">
        <v>1</v>
      </c>
    </row>
    <row r="460" spans="1:29" ht="30" customHeight="1">
      <c r="A460" s="72"/>
      <c r="B460" s="72"/>
      <c r="C460" s="72" t="s">
        <v>77</v>
      </c>
      <c r="D460" s="72"/>
      <c r="E460" s="72"/>
      <c r="F460" s="72"/>
      <c r="G460" s="72"/>
      <c r="H460" s="67"/>
      <c r="I460" s="72"/>
      <c r="J460" s="67"/>
      <c r="K460" s="72"/>
      <c r="L460" s="67"/>
      <c r="M460" s="72"/>
      <c r="N460" s="67"/>
      <c r="O460" s="72"/>
    </row>
    <row r="461" spans="1:29" ht="30" customHeight="1">
      <c r="A461" s="72"/>
      <c r="B461" s="72"/>
      <c r="C461" s="72"/>
      <c r="D461" s="72"/>
      <c r="E461" s="72"/>
      <c r="F461" s="72"/>
      <c r="G461" s="72"/>
      <c r="H461" s="72"/>
      <c r="I461" s="72"/>
      <c r="J461" s="72"/>
      <c r="K461" s="72"/>
      <c r="L461" s="72"/>
      <c r="M461" s="72"/>
      <c r="N461" s="72"/>
      <c r="O461" s="72"/>
    </row>
    <row r="462" spans="1:29" ht="30" customHeight="1">
      <c r="A462" s="72"/>
      <c r="B462" s="72"/>
      <c r="C462" s="73" t="s">
        <v>4926</v>
      </c>
      <c r="D462" s="72"/>
      <c r="E462" s="72"/>
      <c r="F462" s="72"/>
      <c r="G462" s="72"/>
      <c r="H462" s="72"/>
      <c r="I462" s="72"/>
      <c r="J462" s="72"/>
      <c r="K462" s="72"/>
      <c r="L462" s="72"/>
      <c r="M462" s="72"/>
      <c r="N462" s="72"/>
      <c r="O462" s="72"/>
    </row>
    <row r="463" spans="1:29" ht="30" customHeight="1">
      <c r="A463" s="73" t="s">
        <v>3402</v>
      </c>
      <c r="B463" s="73" t="s">
        <v>4927</v>
      </c>
      <c r="C463" s="73" t="s">
        <v>3401</v>
      </c>
      <c r="D463" s="73" t="s">
        <v>3317</v>
      </c>
      <c r="E463" s="73" t="s">
        <v>63</v>
      </c>
      <c r="F463" s="72">
        <v>1</v>
      </c>
      <c r="G463" s="72"/>
      <c r="H463" s="74"/>
      <c r="I463" s="75"/>
      <c r="J463" s="74"/>
      <c r="K463" s="75"/>
      <c r="L463" s="74"/>
      <c r="M463" s="75"/>
      <c r="N463" s="74"/>
      <c r="O463" s="73" t="s">
        <v>47</v>
      </c>
      <c r="R463" s="64">
        <v>0</v>
      </c>
      <c r="S463" s="64">
        <v>0</v>
      </c>
      <c r="T463" s="64">
        <v>0</v>
      </c>
      <c r="AC463" s="64">
        <v>1</v>
      </c>
    </row>
    <row r="464" spans="1:29" ht="30" customHeight="1">
      <c r="A464" s="73" t="s">
        <v>3402</v>
      </c>
      <c r="B464" s="73" t="s">
        <v>4770</v>
      </c>
      <c r="C464" s="73" t="s">
        <v>2484</v>
      </c>
      <c r="D464" s="73" t="s">
        <v>2189</v>
      </c>
      <c r="E464" s="73" t="s">
        <v>1265</v>
      </c>
      <c r="F464" s="72">
        <v>5.0999999999999997E-2</v>
      </c>
      <c r="G464" s="72"/>
      <c r="H464" s="74"/>
      <c r="I464" s="75"/>
      <c r="J464" s="74"/>
      <c r="K464" s="75"/>
      <c r="L464" s="74"/>
      <c r="M464" s="75"/>
      <c r="N464" s="74"/>
      <c r="O464" s="73" t="s">
        <v>47</v>
      </c>
      <c r="R464" s="64">
        <v>0</v>
      </c>
      <c r="S464" s="64">
        <v>0</v>
      </c>
      <c r="T464" s="64">
        <v>0</v>
      </c>
      <c r="AC464" s="64">
        <v>1</v>
      </c>
    </row>
    <row r="465" spans="1:29" ht="30" customHeight="1">
      <c r="A465" s="73" t="s">
        <v>3402</v>
      </c>
      <c r="B465" s="73" t="s">
        <v>4122</v>
      </c>
      <c r="C465" s="73" t="s">
        <v>2484</v>
      </c>
      <c r="D465" s="73" t="s">
        <v>1366</v>
      </c>
      <c r="E465" s="73" t="s">
        <v>1265</v>
      </c>
      <c r="F465" s="72">
        <v>5.0999999999999997E-2</v>
      </c>
      <c r="G465" s="72"/>
      <c r="H465" s="74"/>
      <c r="I465" s="75"/>
      <c r="J465" s="74"/>
      <c r="K465" s="75"/>
      <c r="L465" s="74"/>
      <c r="M465" s="75"/>
      <c r="N465" s="74"/>
      <c r="O465" s="73" t="s">
        <v>47</v>
      </c>
      <c r="R465" s="64">
        <v>0</v>
      </c>
      <c r="S465" s="64">
        <v>0</v>
      </c>
      <c r="T465" s="64">
        <v>0</v>
      </c>
      <c r="AC465" s="64">
        <v>1</v>
      </c>
    </row>
    <row r="466" spans="1:29" ht="30" customHeight="1">
      <c r="A466" s="72"/>
      <c r="B466" s="72"/>
      <c r="C466" s="72" t="s">
        <v>77</v>
      </c>
      <c r="D466" s="72"/>
      <c r="E466" s="72"/>
      <c r="F466" s="72"/>
      <c r="G466" s="72"/>
      <c r="H466" s="67"/>
      <c r="I466" s="72"/>
      <c r="J466" s="67"/>
      <c r="K466" s="72"/>
      <c r="L466" s="67"/>
      <c r="M466" s="72"/>
      <c r="N466" s="67"/>
      <c r="O466" s="72"/>
    </row>
    <row r="467" spans="1:29" ht="30" customHeight="1">
      <c r="A467" s="72"/>
      <c r="B467" s="72"/>
      <c r="C467" s="72"/>
      <c r="D467" s="72"/>
      <c r="E467" s="72"/>
      <c r="F467" s="72"/>
      <c r="G467" s="72"/>
      <c r="H467" s="72"/>
      <c r="I467" s="72"/>
      <c r="J467" s="72"/>
      <c r="K467" s="72"/>
      <c r="L467" s="72"/>
      <c r="M467" s="72"/>
      <c r="N467" s="72"/>
      <c r="O467" s="72"/>
    </row>
    <row r="468" spans="1:29" ht="30" customHeight="1">
      <c r="A468" s="72"/>
      <c r="B468" s="72"/>
      <c r="C468" s="73" t="s">
        <v>4928</v>
      </c>
      <c r="D468" s="72"/>
      <c r="E468" s="72"/>
      <c r="F468" s="72"/>
      <c r="G468" s="72"/>
      <c r="H468" s="72"/>
      <c r="I468" s="72"/>
      <c r="J468" s="72"/>
      <c r="K468" s="72"/>
      <c r="L468" s="72"/>
      <c r="M468" s="72"/>
      <c r="N468" s="72"/>
      <c r="O468" s="72"/>
    </row>
    <row r="469" spans="1:29" ht="30" customHeight="1">
      <c r="A469" s="73" t="s">
        <v>3777</v>
      </c>
      <c r="B469" s="73" t="s">
        <v>4929</v>
      </c>
      <c r="C469" s="73" t="s">
        <v>3778</v>
      </c>
      <c r="D469" s="73" t="s">
        <v>3317</v>
      </c>
      <c r="E469" s="73" t="s">
        <v>63</v>
      </c>
      <c r="F469" s="72">
        <v>1</v>
      </c>
      <c r="G469" s="72"/>
      <c r="H469" s="74"/>
      <c r="I469" s="75"/>
      <c r="J469" s="74"/>
      <c r="K469" s="75"/>
      <c r="L469" s="74"/>
      <c r="M469" s="75"/>
      <c r="N469" s="74"/>
      <c r="O469" s="73" t="s">
        <v>47</v>
      </c>
      <c r="R469" s="64">
        <v>0</v>
      </c>
      <c r="S469" s="64">
        <v>0</v>
      </c>
      <c r="T469" s="64">
        <v>0</v>
      </c>
      <c r="AC469" s="64">
        <v>1</v>
      </c>
    </row>
    <row r="470" spans="1:29" ht="30" customHeight="1">
      <c r="A470" s="73" t="s">
        <v>3777</v>
      </c>
      <c r="B470" s="73" t="s">
        <v>4770</v>
      </c>
      <c r="C470" s="73" t="s">
        <v>2484</v>
      </c>
      <c r="D470" s="73" t="s">
        <v>2189</v>
      </c>
      <c r="E470" s="73" t="s">
        <v>1265</v>
      </c>
      <c r="F470" s="72">
        <v>5.0999999999999997E-2</v>
      </c>
      <c r="G470" s="72"/>
      <c r="H470" s="74"/>
      <c r="I470" s="75"/>
      <c r="J470" s="74"/>
      <c r="K470" s="75"/>
      <c r="L470" s="74"/>
      <c r="M470" s="75"/>
      <c r="N470" s="74"/>
      <c r="O470" s="73" t="s">
        <v>47</v>
      </c>
      <c r="R470" s="64">
        <v>0</v>
      </c>
      <c r="S470" s="64">
        <v>0</v>
      </c>
      <c r="T470" s="64">
        <v>0</v>
      </c>
      <c r="AC470" s="64">
        <v>1</v>
      </c>
    </row>
    <row r="471" spans="1:29" ht="30" customHeight="1">
      <c r="A471" s="73" t="s">
        <v>3777</v>
      </c>
      <c r="B471" s="73" t="s">
        <v>4122</v>
      </c>
      <c r="C471" s="73" t="s">
        <v>2484</v>
      </c>
      <c r="D471" s="73" t="s">
        <v>1366</v>
      </c>
      <c r="E471" s="73" t="s">
        <v>1265</v>
      </c>
      <c r="F471" s="72">
        <v>5.0999999999999997E-2</v>
      </c>
      <c r="G471" s="72"/>
      <c r="H471" s="74"/>
      <c r="I471" s="75"/>
      <c r="J471" s="74"/>
      <c r="K471" s="75"/>
      <c r="L471" s="74"/>
      <c r="M471" s="75"/>
      <c r="N471" s="74"/>
      <c r="O471" s="73" t="s">
        <v>47</v>
      </c>
      <c r="R471" s="64">
        <v>0</v>
      </c>
      <c r="S471" s="64">
        <v>0</v>
      </c>
      <c r="T471" s="64">
        <v>0</v>
      </c>
      <c r="AC471" s="64">
        <v>1</v>
      </c>
    </row>
    <row r="472" spans="1:29" ht="30" customHeight="1">
      <c r="A472" s="72"/>
      <c r="B472" s="72"/>
      <c r="C472" s="72" t="s">
        <v>77</v>
      </c>
      <c r="D472" s="72"/>
      <c r="E472" s="72"/>
      <c r="F472" s="72"/>
      <c r="G472" s="72"/>
      <c r="H472" s="67"/>
      <c r="I472" s="72"/>
      <c r="J472" s="67"/>
      <c r="K472" s="72"/>
      <c r="L472" s="67"/>
      <c r="M472" s="72"/>
      <c r="N472" s="67"/>
      <c r="O472" s="72"/>
    </row>
    <row r="473" spans="1:29" ht="30" customHeight="1">
      <c r="A473" s="72"/>
      <c r="B473" s="72"/>
      <c r="C473" s="72"/>
      <c r="D473" s="72"/>
      <c r="E473" s="72"/>
      <c r="F473" s="72"/>
      <c r="G473" s="72"/>
      <c r="H473" s="72"/>
      <c r="I473" s="72"/>
      <c r="J473" s="72"/>
      <c r="K473" s="72"/>
      <c r="L473" s="72"/>
      <c r="M473" s="72"/>
      <c r="N473" s="72"/>
      <c r="O473" s="72"/>
    </row>
    <row r="474" spans="1:29" ht="30" customHeight="1">
      <c r="A474" s="72"/>
      <c r="B474" s="72"/>
      <c r="C474" s="73" t="s">
        <v>4930</v>
      </c>
      <c r="D474" s="72"/>
      <c r="E474" s="72"/>
      <c r="F474" s="72"/>
      <c r="G474" s="72"/>
      <c r="H474" s="72"/>
      <c r="I474" s="72"/>
      <c r="J474" s="72"/>
      <c r="K474" s="72"/>
      <c r="L474" s="72"/>
      <c r="M474" s="72"/>
      <c r="N474" s="72"/>
      <c r="O474" s="72"/>
    </row>
    <row r="475" spans="1:29" ht="30" customHeight="1">
      <c r="A475" s="73" t="s">
        <v>3779</v>
      </c>
      <c r="B475" s="73" t="s">
        <v>4931</v>
      </c>
      <c r="C475" s="73" t="s">
        <v>3778</v>
      </c>
      <c r="D475" s="73" t="s">
        <v>3226</v>
      </c>
      <c r="E475" s="73" t="s">
        <v>63</v>
      </c>
      <c r="F475" s="72">
        <v>1</v>
      </c>
      <c r="G475" s="72"/>
      <c r="H475" s="74"/>
      <c r="I475" s="75"/>
      <c r="J475" s="74"/>
      <c r="K475" s="75"/>
      <c r="L475" s="74"/>
      <c r="M475" s="75"/>
      <c r="N475" s="74"/>
      <c r="O475" s="73" t="s">
        <v>47</v>
      </c>
      <c r="R475" s="64">
        <v>0</v>
      </c>
      <c r="S475" s="64">
        <v>0</v>
      </c>
      <c r="T475" s="64">
        <v>0</v>
      </c>
      <c r="AC475" s="64">
        <v>1</v>
      </c>
    </row>
    <row r="476" spans="1:29" ht="30" customHeight="1">
      <c r="A476" s="73" t="s">
        <v>3779</v>
      </c>
      <c r="B476" s="73" t="s">
        <v>4770</v>
      </c>
      <c r="C476" s="73" t="s">
        <v>2484</v>
      </c>
      <c r="D476" s="73" t="s">
        <v>2189</v>
      </c>
      <c r="E476" s="73" t="s">
        <v>1265</v>
      </c>
      <c r="F476" s="72">
        <v>5.0999999999999997E-2</v>
      </c>
      <c r="G476" s="72"/>
      <c r="H476" s="74"/>
      <c r="I476" s="75"/>
      <c r="J476" s="74"/>
      <c r="K476" s="75"/>
      <c r="L476" s="74"/>
      <c r="M476" s="75"/>
      <c r="N476" s="74"/>
      <c r="O476" s="73" t="s">
        <v>47</v>
      </c>
      <c r="R476" s="64">
        <v>0</v>
      </c>
      <c r="S476" s="64">
        <v>0</v>
      </c>
      <c r="T476" s="64">
        <v>0</v>
      </c>
      <c r="AC476" s="64">
        <v>1</v>
      </c>
    </row>
    <row r="477" spans="1:29" ht="30" customHeight="1">
      <c r="A477" s="73" t="s">
        <v>3779</v>
      </c>
      <c r="B477" s="73" t="s">
        <v>4122</v>
      </c>
      <c r="C477" s="73" t="s">
        <v>2484</v>
      </c>
      <c r="D477" s="73" t="s">
        <v>1366</v>
      </c>
      <c r="E477" s="73" t="s">
        <v>1265</v>
      </c>
      <c r="F477" s="72">
        <v>5.0999999999999997E-2</v>
      </c>
      <c r="G477" s="72"/>
      <c r="H477" s="74"/>
      <c r="I477" s="75"/>
      <c r="J477" s="74"/>
      <c r="K477" s="75"/>
      <c r="L477" s="74"/>
      <c r="M477" s="75"/>
      <c r="N477" s="74"/>
      <c r="O477" s="73" t="s">
        <v>47</v>
      </c>
      <c r="R477" s="64">
        <v>0</v>
      </c>
      <c r="S477" s="64">
        <v>0</v>
      </c>
      <c r="T477" s="64">
        <v>0</v>
      </c>
      <c r="AC477" s="64">
        <v>1</v>
      </c>
    </row>
    <row r="478" spans="1:29" ht="30" customHeight="1">
      <c r="A478" s="72"/>
      <c r="B478" s="72"/>
      <c r="C478" s="72" t="s">
        <v>77</v>
      </c>
      <c r="D478" s="72"/>
      <c r="E478" s="72"/>
      <c r="F478" s="72"/>
      <c r="G478" s="72"/>
      <c r="H478" s="67"/>
      <c r="I478" s="72"/>
      <c r="J478" s="67"/>
      <c r="K478" s="72"/>
      <c r="L478" s="67"/>
      <c r="M478" s="72"/>
      <c r="N478" s="67"/>
      <c r="O478" s="72"/>
    </row>
    <row r="479" spans="1:29" ht="30" customHeight="1">
      <c r="A479" s="72"/>
      <c r="B479" s="72"/>
      <c r="C479" s="72"/>
      <c r="D479" s="72"/>
      <c r="E479" s="72"/>
      <c r="F479" s="72"/>
      <c r="G479" s="72"/>
      <c r="H479" s="72"/>
      <c r="I479" s="72"/>
      <c r="J479" s="72"/>
      <c r="K479" s="72"/>
      <c r="L479" s="72"/>
      <c r="M479" s="72"/>
      <c r="N479" s="72"/>
      <c r="O479" s="72"/>
    </row>
    <row r="480" spans="1:29" ht="30" customHeight="1">
      <c r="A480" s="72"/>
      <c r="B480" s="72"/>
      <c r="C480" s="73" t="s">
        <v>4932</v>
      </c>
      <c r="D480" s="72"/>
      <c r="E480" s="72"/>
      <c r="F480" s="72"/>
      <c r="G480" s="72"/>
      <c r="H480" s="72"/>
      <c r="I480" s="72"/>
      <c r="J480" s="72"/>
      <c r="K480" s="72"/>
      <c r="L480" s="72"/>
      <c r="M480" s="72"/>
      <c r="N480" s="72"/>
      <c r="O480" s="72"/>
    </row>
    <row r="481" spans="1:29" ht="30" customHeight="1">
      <c r="A481" s="73" t="s">
        <v>3780</v>
      </c>
      <c r="B481" s="73" t="s">
        <v>4933</v>
      </c>
      <c r="C481" s="73" t="s">
        <v>3778</v>
      </c>
      <c r="D481" s="73" t="s">
        <v>3230</v>
      </c>
      <c r="E481" s="73" t="s">
        <v>63</v>
      </c>
      <c r="F481" s="72">
        <v>1</v>
      </c>
      <c r="G481" s="72"/>
      <c r="H481" s="74"/>
      <c r="I481" s="75"/>
      <c r="J481" s="74"/>
      <c r="K481" s="75"/>
      <c r="L481" s="74"/>
      <c r="M481" s="75"/>
      <c r="N481" s="74"/>
      <c r="O481" s="73" t="s">
        <v>47</v>
      </c>
      <c r="R481" s="64">
        <v>0</v>
      </c>
      <c r="S481" s="64">
        <v>0</v>
      </c>
      <c r="T481" s="64">
        <v>0</v>
      </c>
      <c r="AC481" s="64">
        <v>1</v>
      </c>
    </row>
    <row r="482" spans="1:29" ht="30" customHeight="1">
      <c r="A482" s="73" t="s">
        <v>3780</v>
      </c>
      <c r="B482" s="73" t="s">
        <v>4770</v>
      </c>
      <c r="C482" s="73" t="s">
        <v>2484</v>
      </c>
      <c r="D482" s="73" t="s">
        <v>2189</v>
      </c>
      <c r="E482" s="73" t="s">
        <v>1265</v>
      </c>
      <c r="F482" s="72">
        <v>5.1999999999999998E-2</v>
      </c>
      <c r="G482" s="72"/>
      <c r="H482" s="74"/>
      <c r="I482" s="75"/>
      <c r="J482" s="74"/>
      <c r="K482" s="75"/>
      <c r="L482" s="74"/>
      <c r="M482" s="75"/>
      <c r="N482" s="74"/>
      <c r="O482" s="73" t="s">
        <v>47</v>
      </c>
      <c r="R482" s="64">
        <v>0</v>
      </c>
      <c r="S482" s="64">
        <v>0</v>
      </c>
      <c r="T482" s="64">
        <v>0</v>
      </c>
      <c r="AC482" s="64">
        <v>1</v>
      </c>
    </row>
    <row r="483" spans="1:29" ht="30" customHeight="1">
      <c r="A483" s="73" t="s">
        <v>3780</v>
      </c>
      <c r="B483" s="73" t="s">
        <v>4122</v>
      </c>
      <c r="C483" s="73" t="s">
        <v>2484</v>
      </c>
      <c r="D483" s="73" t="s">
        <v>1366</v>
      </c>
      <c r="E483" s="73" t="s">
        <v>1265</v>
      </c>
      <c r="F483" s="72">
        <v>5.1999999999999998E-2</v>
      </c>
      <c r="G483" s="72"/>
      <c r="H483" s="74"/>
      <c r="I483" s="75"/>
      <c r="J483" s="74"/>
      <c r="K483" s="75"/>
      <c r="L483" s="74"/>
      <c r="M483" s="75"/>
      <c r="N483" s="74"/>
      <c r="O483" s="73" t="s">
        <v>47</v>
      </c>
      <c r="R483" s="64">
        <v>0</v>
      </c>
      <c r="S483" s="64">
        <v>0</v>
      </c>
      <c r="T483" s="64">
        <v>0</v>
      </c>
      <c r="AC483" s="64">
        <v>1</v>
      </c>
    </row>
    <row r="484" spans="1:29" ht="30" customHeight="1">
      <c r="A484" s="72"/>
      <c r="B484" s="72"/>
      <c r="C484" s="72" t="s">
        <v>77</v>
      </c>
      <c r="D484" s="72"/>
      <c r="E484" s="72"/>
      <c r="F484" s="72"/>
      <c r="G484" s="72"/>
      <c r="H484" s="67"/>
      <c r="I484" s="72"/>
      <c r="J484" s="67"/>
      <c r="K484" s="72"/>
      <c r="L484" s="67"/>
      <c r="M484" s="72"/>
      <c r="N484" s="67"/>
      <c r="O484" s="72"/>
    </row>
    <row r="485" spans="1:29" ht="30" customHeight="1">
      <c r="A485" s="72"/>
      <c r="B485" s="72"/>
      <c r="C485" s="72"/>
      <c r="D485" s="72"/>
      <c r="E485" s="72"/>
      <c r="F485" s="72"/>
      <c r="G485" s="72"/>
      <c r="H485" s="72"/>
      <c r="I485" s="72"/>
      <c r="J485" s="72"/>
      <c r="K485" s="72"/>
      <c r="L485" s="72"/>
      <c r="M485" s="72"/>
      <c r="N485" s="72"/>
      <c r="O485" s="72"/>
    </row>
    <row r="486" spans="1:29" ht="30" customHeight="1">
      <c r="A486" s="72"/>
      <c r="B486" s="72"/>
      <c r="C486" s="73" t="s">
        <v>4934</v>
      </c>
      <c r="D486" s="72"/>
      <c r="E486" s="72"/>
      <c r="F486" s="72"/>
      <c r="G486" s="72"/>
      <c r="H486" s="72"/>
      <c r="I486" s="72"/>
      <c r="J486" s="72"/>
      <c r="K486" s="72"/>
      <c r="L486" s="72"/>
      <c r="M486" s="72"/>
      <c r="N486" s="72"/>
      <c r="O486" s="72"/>
    </row>
    <row r="487" spans="1:29" ht="30" customHeight="1">
      <c r="A487" s="73" t="s">
        <v>3781</v>
      </c>
      <c r="B487" s="73" t="s">
        <v>4935</v>
      </c>
      <c r="C487" s="73" t="s">
        <v>3404</v>
      </c>
      <c r="D487" s="73" t="s">
        <v>3315</v>
      </c>
      <c r="E487" s="73" t="s">
        <v>63</v>
      </c>
      <c r="F487" s="72">
        <v>1</v>
      </c>
      <c r="G487" s="72"/>
      <c r="H487" s="74"/>
      <c r="I487" s="75"/>
      <c r="J487" s="74"/>
      <c r="K487" s="75"/>
      <c r="L487" s="74"/>
      <c r="M487" s="75"/>
      <c r="N487" s="74"/>
      <c r="O487" s="73" t="s">
        <v>47</v>
      </c>
      <c r="R487" s="64">
        <v>0</v>
      </c>
      <c r="S487" s="64">
        <v>0</v>
      </c>
      <c r="T487" s="64">
        <v>0</v>
      </c>
      <c r="AC487" s="64">
        <v>1</v>
      </c>
    </row>
    <row r="488" spans="1:29" ht="30" customHeight="1">
      <c r="A488" s="73" t="s">
        <v>3781</v>
      </c>
      <c r="B488" s="73" t="s">
        <v>4770</v>
      </c>
      <c r="C488" s="73" t="s">
        <v>2484</v>
      </c>
      <c r="D488" s="73" t="s">
        <v>2189</v>
      </c>
      <c r="E488" s="73" t="s">
        <v>1265</v>
      </c>
      <c r="F488" s="72">
        <v>4.7E-2</v>
      </c>
      <c r="G488" s="72"/>
      <c r="H488" s="74"/>
      <c r="I488" s="75"/>
      <c r="J488" s="74"/>
      <c r="K488" s="75"/>
      <c r="L488" s="74"/>
      <c r="M488" s="75"/>
      <c r="N488" s="74"/>
      <c r="O488" s="73" t="s">
        <v>47</v>
      </c>
      <c r="R488" s="64">
        <v>0</v>
      </c>
      <c r="S488" s="64">
        <v>0</v>
      </c>
      <c r="T488" s="64">
        <v>0</v>
      </c>
      <c r="AC488" s="64">
        <v>1</v>
      </c>
    </row>
    <row r="489" spans="1:29" ht="30" customHeight="1">
      <c r="A489" s="73" t="s">
        <v>3781</v>
      </c>
      <c r="B489" s="73" t="s">
        <v>4122</v>
      </c>
      <c r="C489" s="73" t="s">
        <v>2484</v>
      </c>
      <c r="D489" s="73" t="s">
        <v>1366</v>
      </c>
      <c r="E489" s="73" t="s">
        <v>1265</v>
      </c>
      <c r="F489" s="72">
        <v>4.7E-2</v>
      </c>
      <c r="G489" s="72"/>
      <c r="H489" s="74"/>
      <c r="I489" s="75"/>
      <c r="J489" s="74"/>
      <c r="K489" s="75"/>
      <c r="L489" s="74"/>
      <c r="M489" s="75"/>
      <c r="N489" s="74"/>
      <c r="O489" s="73" t="s">
        <v>47</v>
      </c>
      <c r="R489" s="64">
        <v>0</v>
      </c>
      <c r="S489" s="64">
        <v>0</v>
      </c>
      <c r="T489" s="64">
        <v>0</v>
      </c>
      <c r="AC489" s="64">
        <v>1</v>
      </c>
    </row>
    <row r="490" spans="1:29" ht="30" customHeight="1">
      <c r="A490" s="72"/>
      <c r="B490" s="72"/>
      <c r="C490" s="72" t="s">
        <v>77</v>
      </c>
      <c r="D490" s="72"/>
      <c r="E490" s="72"/>
      <c r="F490" s="72"/>
      <c r="G490" s="72"/>
      <c r="H490" s="67"/>
      <c r="I490" s="72"/>
      <c r="J490" s="67"/>
      <c r="K490" s="72"/>
      <c r="L490" s="67"/>
      <c r="M490" s="72"/>
      <c r="N490" s="67"/>
      <c r="O490" s="72"/>
    </row>
    <row r="491" spans="1:29" ht="30" customHeight="1">
      <c r="A491" s="72"/>
      <c r="B491" s="72"/>
      <c r="C491" s="72"/>
      <c r="D491" s="72"/>
      <c r="E491" s="72"/>
      <c r="F491" s="72"/>
      <c r="G491" s="72"/>
      <c r="H491" s="72"/>
      <c r="I491" s="72"/>
      <c r="J491" s="72"/>
      <c r="K491" s="72"/>
      <c r="L491" s="72"/>
      <c r="M491" s="72"/>
      <c r="N491" s="72"/>
      <c r="O491" s="72"/>
    </row>
    <row r="492" spans="1:29" ht="30" customHeight="1">
      <c r="A492" s="72"/>
      <c r="B492" s="72"/>
      <c r="C492" s="73" t="s">
        <v>4936</v>
      </c>
      <c r="D492" s="72"/>
      <c r="E492" s="72"/>
      <c r="F492" s="72"/>
      <c r="G492" s="72"/>
      <c r="H492" s="72"/>
      <c r="I492" s="72"/>
      <c r="J492" s="72"/>
      <c r="K492" s="72"/>
      <c r="L492" s="72"/>
      <c r="M492" s="72"/>
      <c r="N492" s="72"/>
      <c r="O492" s="72"/>
    </row>
    <row r="493" spans="1:29" ht="30" customHeight="1">
      <c r="A493" s="73" t="s">
        <v>3782</v>
      </c>
      <c r="B493" s="73" t="s">
        <v>4937</v>
      </c>
      <c r="C493" s="73" t="s">
        <v>3404</v>
      </c>
      <c r="D493" s="73" t="s">
        <v>3317</v>
      </c>
      <c r="E493" s="73" t="s">
        <v>63</v>
      </c>
      <c r="F493" s="72">
        <v>1</v>
      </c>
      <c r="G493" s="72"/>
      <c r="H493" s="74"/>
      <c r="I493" s="75"/>
      <c r="J493" s="74"/>
      <c r="K493" s="75"/>
      <c r="L493" s="74"/>
      <c r="M493" s="75"/>
      <c r="N493" s="74"/>
      <c r="O493" s="73" t="s">
        <v>47</v>
      </c>
      <c r="R493" s="64">
        <v>0</v>
      </c>
      <c r="S493" s="64">
        <v>0</v>
      </c>
      <c r="T493" s="64">
        <v>0</v>
      </c>
      <c r="AC493" s="64">
        <v>1</v>
      </c>
    </row>
    <row r="494" spans="1:29" ht="30" customHeight="1">
      <c r="A494" s="73" t="s">
        <v>3782</v>
      </c>
      <c r="B494" s="73" t="s">
        <v>4770</v>
      </c>
      <c r="C494" s="73" t="s">
        <v>2484</v>
      </c>
      <c r="D494" s="73" t="s">
        <v>2189</v>
      </c>
      <c r="E494" s="73" t="s">
        <v>1265</v>
      </c>
      <c r="F494" s="72">
        <v>5.0999999999999997E-2</v>
      </c>
      <c r="G494" s="72"/>
      <c r="H494" s="74"/>
      <c r="I494" s="75"/>
      <c r="J494" s="74"/>
      <c r="K494" s="75"/>
      <c r="L494" s="74"/>
      <c r="M494" s="75"/>
      <c r="N494" s="74"/>
      <c r="O494" s="73" t="s">
        <v>47</v>
      </c>
      <c r="R494" s="64">
        <v>0</v>
      </c>
      <c r="S494" s="64">
        <v>0</v>
      </c>
      <c r="T494" s="64">
        <v>0</v>
      </c>
      <c r="AC494" s="64">
        <v>1</v>
      </c>
    </row>
    <row r="495" spans="1:29" ht="30" customHeight="1">
      <c r="A495" s="73" t="s">
        <v>3782</v>
      </c>
      <c r="B495" s="73" t="s">
        <v>4122</v>
      </c>
      <c r="C495" s="73" t="s">
        <v>2484</v>
      </c>
      <c r="D495" s="73" t="s">
        <v>1366</v>
      </c>
      <c r="E495" s="73" t="s">
        <v>1265</v>
      </c>
      <c r="F495" s="72">
        <v>5.0999999999999997E-2</v>
      </c>
      <c r="G495" s="72"/>
      <c r="H495" s="74"/>
      <c r="I495" s="75"/>
      <c r="J495" s="74"/>
      <c r="K495" s="75"/>
      <c r="L495" s="74"/>
      <c r="M495" s="75"/>
      <c r="N495" s="74"/>
      <c r="O495" s="73" t="s">
        <v>47</v>
      </c>
      <c r="R495" s="64">
        <v>0</v>
      </c>
      <c r="S495" s="64">
        <v>0</v>
      </c>
      <c r="T495" s="64">
        <v>0</v>
      </c>
      <c r="AC495" s="64">
        <v>1</v>
      </c>
    </row>
    <row r="496" spans="1:29" ht="30" customHeight="1">
      <c r="A496" s="72"/>
      <c r="B496" s="72"/>
      <c r="C496" s="72" t="s">
        <v>77</v>
      </c>
      <c r="D496" s="72"/>
      <c r="E496" s="72"/>
      <c r="F496" s="72"/>
      <c r="G496" s="72"/>
      <c r="H496" s="67"/>
      <c r="I496" s="72"/>
      <c r="J496" s="67"/>
      <c r="K496" s="72"/>
      <c r="L496" s="67"/>
      <c r="M496" s="72"/>
      <c r="N496" s="67"/>
      <c r="O496" s="72"/>
    </row>
    <row r="497" spans="1:29" ht="30" customHeight="1">
      <c r="A497" s="72"/>
      <c r="B497" s="72"/>
      <c r="C497" s="72"/>
      <c r="D497" s="72"/>
      <c r="E497" s="72"/>
      <c r="F497" s="72"/>
      <c r="G497" s="72"/>
      <c r="H497" s="72"/>
      <c r="I497" s="72"/>
      <c r="J497" s="72"/>
      <c r="K497" s="72"/>
      <c r="L497" s="72"/>
      <c r="M497" s="72"/>
      <c r="N497" s="72"/>
      <c r="O497" s="72"/>
    </row>
    <row r="498" spans="1:29" ht="30" customHeight="1">
      <c r="A498" s="72"/>
      <c r="B498" s="72"/>
      <c r="C498" s="73" t="s">
        <v>4938</v>
      </c>
      <c r="D498" s="72"/>
      <c r="E498" s="72"/>
      <c r="F498" s="72"/>
      <c r="G498" s="72"/>
      <c r="H498" s="72"/>
      <c r="I498" s="72"/>
      <c r="J498" s="72"/>
      <c r="K498" s="72"/>
      <c r="L498" s="72"/>
      <c r="M498" s="72"/>
      <c r="N498" s="72"/>
      <c r="O498" s="72"/>
    </row>
    <row r="499" spans="1:29" ht="30" customHeight="1">
      <c r="A499" s="73" t="s">
        <v>3403</v>
      </c>
      <c r="B499" s="73" t="s">
        <v>4939</v>
      </c>
      <c r="C499" s="73" t="s">
        <v>3404</v>
      </c>
      <c r="D499" s="73" t="s">
        <v>3226</v>
      </c>
      <c r="E499" s="73" t="s">
        <v>63</v>
      </c>
      <c r="F499" s="72">
        <v>1</v>
      </c>
      <c r="G499" s="72"/>
      <c r="H499" s="74"/>
      <c r="I499" s="75"/>
      <c r="J499" s="74"/>
      <c r="K499" s="75"/>
      <c r="L499" s="74"/>
      <c r="M499" s="75"/>
      <c r="N499" s="74"/>
      <c r="O499" s="73" t="s">
        <v>47</v>
      </c>
      <c r="R499" s="64">
        <v>0</v>
      </c>
      <c r="S499" s="64">
        <v>0</v>
      </c>
      <c r="T499" s="64">
        <v>0</v>
      </c>
      <c r="AC499" s="64">
        <v>1</v>
      </c>
    </row>
    <row r="500" spans="1:29" ht="30" customHeight="1">
      <c r="A500" s="73" t="s">
        <v>3403</v>
      </c>
      <c r="B500" s="73" t="s">
        <v>4770</v>
      </c>
      <c r="C500" s="73" t="s">
        <v>2484</v>
      </c>
      <c r="D500" s="73" t="s">
        <v>2189</v>
      </c>
      <c r="E500" s="73" t="s">
        <v>1265</v>
      </c>
      <c r="F500" s="72">
        <v>5.0999999999999997E-2</v>
      </c>
      <c r="G500" s="72"/>
      <c r="H500" s="74"/>
      <c r="I500" s="75"/>
      <c r="J500" s="74"/>
      <c r="K500" s="75"/>
      <c r="L500" s="74"/>
      <c r="M500" s="75"/>
      <c r="N500" s="74"/>
      <c r="O500" s="73" t="s">
        <v>47</v>
      </c>
      <c r="R500" s="64">
        <v>0</v>
      </c>
      <c r="S500" s="64">
        <v>0</v>
      </c>
      <c r="T500" s="64">
        <v>0</v>
      </c>
      <c r="AC500" s="64">
        <v>1</v>
      </c>
    </row>
    <row r="501" spans="1:29" ht="30" customHeight="1">
      <c r="A501" s="73" t="s">
        <v>3403</v>
      </c>
      <c r="B501" s="73" t="s">
        <v>4122</v>
      </c>
      <c r="C501" s="73" t="s">
        <v>2484</v>
      </c>
      <c r="D501" s="73" t="s">
        <v>1366</v>
      </c>
      <c r="E501" s="73" t="s">
        <v>1265</v>
      </c>
      <c r="F501" s="72">
        <v>5.0999999999999997E-2</v>
      </c>
      <c r="G501" s="72"/>
      <c r="H501" s="74"/>
      <c r="I501" s="75"/>
      <c r="J501" s="74"/>
      <c r="K501" s="75"/>
      <c r="L501" s="74"/>
      <c r="M501" s="75"/>
      <c r="N501" s="74"/>
      <c r="O501" s="73" t="s">
        <v>47</v>
      </c>
      <c r="R501" s="64">
        <v>0</v>
      </c>
      <c r="S501" s="64">
        <v>0</v>
      </c>
      <c r="T501" s="64">
        <v>0</v>
      </c>
      <c r="AC501" s="64">
        <v>1</v>
      </c>
    </row>
    <row r="502" spans="1:29" ht="30" customHeight="1">
      <c r="A502" s="72"/>
      <c r="B502" s="72"/>
      <c r="C502" s="72" t="s">
        <v>77</v>
      </c>
      <c r="D502" s="72"/>
      <c r="E502" s="72"/>
      <c r="F502" s="72"/>
      <c r="G502" s="72"/>
      <c r="H502" s="67"/>
      <c r="I502" s="72"/>
      <c r="J502" s="67"/>
      <c r="K502" s="72"/>
      <c r="L502" s="67"/>
      <c r="M502" s="72"/>
      <c r="N502" s="67"/>
      <c r="O502" s="72"/>
    </row>
    <row r="503" spans="1:29" ht="30" customHeight="1">
      <c r="A503" s="72"/>
      <c r="B503" s="72"/>
      <c r="C503" s="72"/>
      <c r="D503" s="72"/>
      <c r="E503" s="72"/>
      <c r="F503" s="72"/>
      <c r="G503" s="72"/>
      <c r="H503" s="72"/>
      <c r="I503" s="72"/>
      <c r="J503" s="72"/>
      <c r="K503" s="72"/>
      <c r="L503" s="72"/>
      <c r="M503" s="72"/>
      <c r="N503" s="72"/>
      <c r="O503" s="72"/>
    </row>
    <row r="504" spans="1:29" ht="30" customHeight="1">
      <c r="A504" s="72"/>
      <c r="B504" s="72"/>
      <c r="C504" s="73" t="s">
        <v>4940</v>
      </c>
      <c r="D504" s="72"/>
      <c r="E504" s="72"/>
      <c r="F504" s="72"/>
      <c r="G504" s="72"/>
      <c r="H504" s="72"/>
      <c r="I504" s="72"/>
      <c r="J504" s="72"/>
      <c r="K504" s="72"/>
      <c r="L504" s="72"/>
      <c r="M504" s="72"/>
      <c r="N504" s="72"/>
      <c r="O504" s="72"/>
    </row>
    <row r="505" spans="1:29" ht="30" customHeight="1">
      <c r="A505" s="73" t="s">
        <v>3405</v>
      </c>
      <c r="B505" s="73" t="s">
        <v>4941</v>
      </c>
      <c r="C505" s="73" t="s">
        <v>3404</v>
      </c>
      <c r="D505" s="73" t="s">
        <v>3230</v>
      </c>
      <c r="E505" s="73" t="s">
        <v>63</v>
      </c>
      <c r="F505" s="72">
        <v>1</v>
      </c>
      <c r="G505" s="72"/>
      <c r="H505" s="74"/>
      <c r="I505" s="75"/>
      <c r="J505" s="74"/>
      <c r="K505" s="75"/>
      <c r="L505" s="74"/>
      <c r="M505" s="75"/>
      <c r="N505" s="74"/>
      <c r="O505" s="73" t="s">
        <v>47</v>
      </c>
      <c r="R505" s="64">
        <v>0</v>
      </c>
      <c r="S505" s="64">
        <v>0</v>
      </c>
      <c r="T505" s="64">
        <v>0</v>
      </c>
      <c r="AC505" s="64">
        <v>1</v>
      </c>
    </row>
    <row r="506" spans="1:29" ht="30" customHeight="1">
      <c r="A506" s="73" t="s">
        <v>3405</v>
      </c>
      <c r="B506" s="73" t="s">
        <v>4770</v>
      </c>
      <c r="C506" s="73" t="s">
        <v>2484</v>
      </c>
      <c r="D506" s="73" t="s">
        <v>2189</v>
      </c>
      <c r="E506" s="73" t="s">
        <v>1265</v>
      </c>
      <c r="F506" s="72">
        <v>5.1999999999999998E-2</v>
      </c>
      <c r="G506" s="72"/>
      <c r="H506" s="74"/>
      <c r="I506" s="75"/>
      <c r="J506" s="74"/>
      <c r="K506" s="75"/>
      <c r="L506" s="74"/>
      <c r="M506" s="75"/>
      <c r="N506" s="74"/>
      <c r="O506" s="73" t="s">
        <v>47</v>
      </c>
      <c r="R506" s="64">
        <v>0</v>
      </c>
      <c r="S506" s="64">
        <v>0</v>
      </c>
      <c r="T506" s="64">
        <v>0</v>
      </c>
      <c r="AC506" s="64">
        <v>1</v>
      </c>
    </row>
    <row r="507" spans="1:29" ht="30" customHeight="1">
      <c r="A507" s="73" t="s">
        <v>3405</v>
      </c>
      <c r="B507" s="73" t="s">
        <v>4122</v>
      </c>
      <c r="C507" s="73" t="s">
        <v>2484</v>
      </c>
      <c r="D507" s="73" t="s">
        <v>1366</v>
      </c>
      <c r="E507" s="73" t="s">
        <v>1265</v>
      </c>
      <c r="F507" s="72">
        <v>5.1999999999999998E-2</v>
      </c>
      <c r="G507" s="72"/>
      <c r="H507" s="74"/>
      <c r="I507" s="75"/>
      <c r="J507" s="74"/>
      <c r="K507" s="75"/>
      <c r="L507" s="74"/>
      <c r="M507" s="75"/>
      <c r="N507" s="74"/>
      <c r="O507" s="73" t="s">
        <v>47</v>
      </c>
      <c r="R507" s="64">
        <v>0</v>
      </c>
      <c r="S507" s="64">
        <v>0</v>
      </c>
      <c r="T507" s="64">
        <v>0</v>
      </c>
      <c r="AC507" s="64">
        <v>1</v>
      </c>
    </row>
    <row r="508" spans="1:29" ht="30" customHeight="1">
      <c r="A508" s="72"/>
      <c r="B508" s="72"/>
      <c r="C508" s="72" t="s">
        <v>77</v>
      </c>
      <c r="D508" s="72"/>
      <c r="E508" s="72"/>
      <c r="F508" s="72"/>
      <c r="G508" s="72"/>
      <c r="H508" s="67"/>
      <c r="I508" s="72"/>
      <c r="J508" s="67"/>
      <c r="K508" s="72"/>
      <c r="L508" s="67"/>
      <c r="M508" s="72"/>
      <c r="N508" s="67"/>
      <c r="O508" s="72"/>
    </row>
    <row r="509" spans="1:29" ht="30" customHeight="1">
      <c r="A509" s="72"/>
      <c r="B509" s="72"/>
      <c r="C509" s="72"/>
      <c r="D509" s="72"/>
      <c r="E509" s="72"/>
      <c r="F509" s="72"/>
      <c r="G509" s="72"/>
      <c r="H509" s="72"/>
      <c r="I509" s="72"/>
      <c r="J509" s="72"/>
      <c r="K509" s="72"/>
      <c r="L509" s="72"/>
      <c r="M509" s="72"/>
      <c r="N509" s="72"/>
      <c r="O509" s="72"/>
    </row>
    <row r="510" spans="1:29" ht="30" customHeight="1">
      <c r="A510" s="72"/>
      <c r="B510" s="72"/>
      <c r="C510" s="73" t="s">
        <v>4942</v>
      </c>
      <c r="D510" s="72"/>
      <c r="E510" s="72"/>
      <c r="F510" s="72"/>
      <c r="G510" s="72"/>
      <c r="H510" s="72"/>
      <c r="I510" s="72"/>
      <c r="J510" s="72"/>
      <c r="K510" s="72"/>
      <c r="L510" s="72"/>
      <c r="M510" s="72"/>
      <c r="N510" s="72"/>
      <c r="O510" s="72"/>
    </row>
    <row r="511" spans="1:29" ht="30" customHeight="1">
      <c r="A511" s="73" t="s">
        <v>3459</v>
      </c>
      <c r="B511" s="73" t="s">
        <v>4943</v>
      </c>
      <c r="C511" s="73" t="s">
        <v>3460</v>
      </c>
      <c r="D511" s="73" t="s">
        <v>3461</v>
      </c>
      <c r="E511" s="73" t="s">
        <v>53</v>
      </c>
      <c r="F511" s="72">
        <v>1</v>
      </c>
      <c r="G511" s="72"/>
      <c r="H511" s="74"/>
      <c r="I511" s="75"/>
      <c r="J511" s="74"/>
      <c r="K511" s="75"/>
      <c r="L511" s="74"/>
      <c r="M511" s="75"/>
      <c r="N511" s="74"/>
      <c r="O511" s="73" t="s">
        <v>47</v>
      </c>
      <c r="R511" s="64">
        <v>0</v>
      </c>
      <c r="S511" s="64">
        <v>0</v>
      </c>
      <c r="T511" s="64">
        <v>0</v>
      </c>
      <c r="AC511" s="64">
        <v>1</v>
      </c>
    </row>
    <row r="512" spans="1:29" ht="30" customHeight="1">
      <c r="A512" s="73" t="s">
        <v>3459</v>
      </c>
      <c r="B512" s="73" t="s">
        <v>4770</v>
      </c>
      <c r="C512" s="73" t="s">
        <v>2484</v>
      </c>
      <c r="D512" s="73" t="s">
        <v>2189</v>
      </c>
      <c r="E512" s="73" t="s">
        <v>1265</v>
      </c>
      <c r="F512" s="72">
        <v>8.3000000000000004E-2</v>
      </c>
      <c r="G512" s="72"/>
      <c r="H512" s="74"/>
      <c r="I512" s="75"/>
      <c r="J512" s="74"/>
      <c r="K512" s="75"/>
      <c r="L512" s="74"/>
      <c r="M512" s="75"/>
      <c r="N512" s="74"/>
      <c r="O512" s="73" t="s">
        <v>47</v>
      </c>
      <c r="R512" s="64">
        <v>0</v>
      </c>
      <c r="S512" s="64">
        <v>0</v>
      </c>
      <c r="T512" s="64">
        <v>0</v>
      </c>
      <c r="AC512" s="64">
        <v>1</v>
      </c>
    </row>
    <row r="513" spans="1:29" ht="30" customHeight="1">
      <c r="A513" s="73" t="s">
        <v>3459</v>
      </c>
      <c r="B513" s="73" t="s">
        <v>4122</v>
      </c>
      <c r="C513" s="73" t="s">
        <v>2484</v>
      </c>
      <c r="D513" s="73" t="s">
        <v>1366</v>
      </c>
      <c r="E513" s="73" t="s">
        <v>1265</v>
      </c>
      <c r="F513" s="72">
        <v>8.3000000000000004E-2</v>
      </c>
      <c r="G513" s="72"/>
      <c r="H513" s="74"/>
      <c r="I513" s="75"/>
      <c r="J513" s="74"/>
      <c r="K513" s="75"/>
      <c r="L513" s="74"/>
      <c r="M513" s="75"/>
      <c r="N513" s="74"/>
      <c r="O513" s="73" t="s">
        <v>47</v>
      </c>
      <c r="R513" s="64">
        <v>0</v>
      </c>
      <c r="S513" s="64">
        <v>0</v>
      </c>
      <c r="T513" s="64">
        <v>0</v>
      </c>
      <c r="AC513" s="64">
        <v>1</v>
      </c>
    </row>
    <row r="514" spans="1:29" ht="30" customHeight="1">
      <c r="A514" s="72"/>
      <c r="B514" s="72"/>
      <c r="C514" s="72" t="s">
        <v>77</v>
      </c>
      <c r="D514" s="72"/>
      <c r="E514" s="72"/>
      <c r="F514" s="72"/>
      <c r="G514" s="72"/>
      <c r="H514" s="67"/>
      <c r="I514" s="72"/>
      <c r="J514" s="67"/>
      <c r="K514" s="72"/>
      <c r="L514" s="67"/>
      <c r="M514" s="72"/>
      <c r="N514" s="67"/>
      <c r="O514" s="72"/>
    </row>
    <row r="515" spans="1:29" ht="30" customHeight="1">
      <c r="A515" s="72"/>
      <c r="B515" s="72"/>
      <c r="C515" s="72"/>
      <c r="D515" s="72"/>
      <c r="E515" s="72"/>
      <c r="F515" s="72"/>
      <c r="G515" s="72"/>
      <c r="H515" s="72"/>
      <c r="I515" s="72"/>
      <c r="J515" s="72"/>
      <c r="K515" s="72"/>
      <c r="L515" s="72"/>
      <c r="M515" s="72"/>
      <c r="N515" s="72"/>
      <c r="O515" s="72"/>
    </row>
    <row r="516" spans="1:29" ht="30" customHeight="1">
      <c r="A516" s="72"/>
      <c r="B516" s="72"/>
      <c r="C516" s="73" t="s">
        <v>4944</v>
      </c>
      <c r="D516" s="72"/>
      <c r="E516" s="72"/>
      <c r="F516" s="72"/>
      <c r="G516" s="72"/>
      <c r="H516" s="72"/>
      <c r="I516" s="72"/>
      <c r="J516" s="72"/>
      <c r="K516" s="72"/>
      <c r="L516" s="72"/>
      <c r="M516" s="72"/>
      <c r="N516" s="72"/>
      <c r="O516" s="72"/>
    </row>
    <row r="517" spans="1:29" ht="30" customHeight="1">
      <c r="A517" s="73" t="s">
        <v>3462</v>
      </c>
      <c r="B517" s="73" t="s">
        <v>4945</v>
      </c>
      <c r="C517" s="73" t="s">
        <v>3460</v>
      </c>
      <c r="D517" s="73" t="s">
        <v>3463</v>
      </c>
      <c r="E517" s="73" t="s">
        <v>53</v>
      </c>
      <c r="F517" s="72">
        <v>1</v>
      </c>
      <c r="G517" s="72"/>
      <c r="H517" s="74"/>
      <c r="I517" s="75"/>
      <c r="J517" s="74"/>
      <c r="K517" s="75"/>
      <c r="L517" s="74"/>
      <c r="M517" s="75"/>
      <c r="N517" s="74"/>
      <c r="O517" s="73" t="s">
        <v>47</v>
      </c>
      <c r="R517" s="64">
        <v>0</v>
      </c>
      <c r="S517" s="64">
        <v>0</v>
      </c>
      <c r="T517" s="64">
        <v>0</v>
      </c>
      <c r="AC517" s="64">
        <v>1</v>
      </c>
    </row>
    <row r="518" spans="1:29" ht="30" customHeight="1">
      <c r="A518" s="73" t="s">
        <v>3462</v>
      </c>
      <c r="B518" s="73" t="s">
        <v>4770</v>
      </c>
      <c r="C518" s="73" t="s">
        <v>2484</v>
      </c>
      <c r="D518" s="73" t="s">
        <v>2189</v>
      </c>
      <c r="E518" s="73" t="s">
        <v>1265</v>
      </c>
      <c r="F518" s="72">
        <v>8.3000000000000004E-2</v>
      </c>
      <c r="G518" s="72"/>
      <c r="H518" s="74"/>
      <c r="I518" s="75"/>
      <c r="J518" s="74"/>
      <c r="K518" s="75"/>
      <c r="L518" s="74"/>
      <c r="M518" s="75"/>
      <c r="N518" s="74"/>
      <c r="O518" s="73" t="s">
        <v>47</v>
      </c>
      <c r="R518" s="64">
        <v>0</v>
      </c>
      <c r="S518" s="64">
        <v>0</v>
      </c>
      <c r="T518" s="64">
        <v>0</v>
      </c>
      <c r="AC518" s="64">
        <v>1</v>
      </c>
    </row>
    <row r="519" spans="1:29" ht="30" customHeight="1">
      <c r="A519" s="73" t="s">
        <v>3462</v>
      </c>
      <c r="B519" s="73" t="s">
        <v>4122</v>
      </c>
      <c r="C519" s="73" t="s">
        <v>2484</v>
      </c>
      <c r="D519" s="73" t="s">
        <v>1366</v>
      </c>
      <c r="E519" s="73" t="s">
        <v>1265</v>
      </c>
      <c r="F519" s="72">
        <v>8.3000000000000004E-2</v>
      </c>
      <c r="G519" s="72"/>
      <c r="H519" s="74"/>
      <c r="I519" s="75"/>
      <c r="J519" s="74"/>
      <c r="K519" s="75"/>
      <c r="L519" s="74"/>
      <c r="M519" s="75"/>
      <c r="N519" s="74"/>
      <c r="O519" s="73" t="s">
        <v>47</v>
      </c>
      <c r="R519" s="64">
        <v>0</v>
      </c>
      <c r="S519" s="64">
        <v>0</v>
      </c>
      <c r="T519" s="64">
        <v>0</v>
      </c>
      <c r="AC519" s="64">
        <v>1</v>
      </c>
    </row>
    <row r="520" spans="1:29" ht="30" customHeight="1">
      <c r="A520" s="72"/>
      <c r="B520" s="72"/>
      <c r="C520" s="72" t="s">
        <v>77</v>
      </c>
      <c r="D520" s="72"/>
      <c r="E520" s="72"/>
      <c r="F520" s="72"/>
      <c r="G520" s="72"/>
      <c r="H520" s="67"/>
      <c r="I520" s="72"/>
      <c r="J520" s="67"/>
      <c r="K520" s="72"/>
      <c r="L520" s="67"/>
      <c r="M520" s="72"/>
      <c r="N520" s="67"/>
      <c r="O520" s="72"/>
    </row>
    <row r="521" spans="1:29" ht="30" customHeight="1">
      <c r="A521" s="72"/>
      <c r="B521" s="72"/>
      <c r="C521" s="72"/>
      <c r="D521" s="72"/>
      <c r="E521" s="72"/>
      <c r="F521" s="72"/>
      <c r="G521" s="72"/>
      <c r="H521" s="72"/>
      <c r="I521" s="72"/>
      <c r="J521" s="72"/>
      <c r="K521" s="72"/>
      <c r="L521" s="72"/>
      <c r="M521" s="72"/>
      <c r="N521" s="72"/>
      <c r="O521" s="72"/>
    </row>
    <row r="522" spans="1:29" ht="30" customHeight="1">
      <c r="A522" s="72"/>
      <c r="B522" s="72"/>
      <c r="C522" s="73" t="s">
        <v>4946</v>
      </c>
      <c r="D522" s="72"/>
      <c r="E522" s="72"/>
      <c r="F522" s="72"/>
      <c r="G522" s="72"/>
      <c r="H522" s="72"/>
      <c r="I522" s="72"/>
      <c r="J522" s="72"/>
      <c r="K522" s="72"/>
      <c r="L522" s="72"/>
      <c r="M522" s="72"/>
      <c r="N522" s="72"/>
      <c r="O522" s="72"/>
    </row>
    <row r="523" spans="1:29" ht="30" customHeight="1">
      <c r="A523" s="73" t="s">
        <v>4709</v>
      </c>
      <c r="B523" s="73" t="s">
        <v>4947</v>
      </c>
      <c r="C523" s="73" t="s">
        <v>4948</v>
      </c>
      <c r="D523" s="73" t="s">
        <v>4949</v>
      </c>
      <c r="E523" s="73" t="s">
        <v>53</v>
      </c>
      <c r="F523" s="72">
        <v>1.05</v>
      </c>
      <c r="G523" s="72"/>
      <c r="H523" s="74"/>
      <c r="I523" s="75"/>
      <c r="J523" s="74"/>
      <c r="K523" s="75"/>
      <c r="L523" s="74"/>
      <c r="M523" s="75"/>
      <c r="N523" s="74"/>
      <c r="O523" s="73" t="s">
        <v>47</v>
      </c>
      <c r="R523" s="64">
        <v>0</v>
      </c>
      <c r="S523" s="64">
        <v>0</v>
      </c>
      <c r="T523" s="64">
        <v>0</v>
      </c>
      <c r="V523" s="64">
        <v>2</v>
      </c>
      <c r="AC523" s="64">
        <v>1</v>
      </c>
    </row>
    <row r="524" spans="1:29" ht="30" customHeight="1">
      <c r="A524" s="73" t="s">
        <v>4709</v>
      </c>
      <c r="B524" s="73" t="s">
        <v>4950</v>
      </c>
      <c r="C524" s="73" t="s">
        <v>3808</v>
      </c>
      <c r="D524" s="73" t="s">
        <v>4951</v>
      </c>
      <c r="E524" s="73" t="s">
        <v>352</v>
      </c>
      <c r="F524" s="72">
        <v>1</v>
      </c>
      <c r="G524" s="72"/>
      <c r="H524" s="74"/>
      <c r="I524" s="75"/>
      <c r="J524" s="74"/>
      <c r="K524" s="75"/>
      <c r="L524" s="74"/>
      <c r="M524" s="75"/>
      <c r="N524" s="74"/>
      <c r="O524" s="73" t="s">
        <v>47</v>
      </c>
      <c r="P524" s="64">
        <v>524</v>
      </c>
      <c r="R524" s="64">
        <v>0</v>
      </c>
      <c r="S524" s="64">
        <v>0</v>
      </c>
      <c r="T524" s="64">
        <v>0.03</v>
      </c>
      <c r="AC524" s="64">
        <v>1</v>
      </c>
    </row>
    <row r="525" spans="1:29" ht="30" customHeight="1">
      <c r="A525" s="73" t="s">
        <v>4709</v>
      </c>
      <c r="B525" s="73" t="s">
        <v>4952</v>
      </c>
      <c r="C525" s="73" t="s">
        <v>4953</v>
      </c>
      <c r="D525" s="73" t="s">
        <v>4954</v>
      </c>
      <c r="E525" s="73" t="s">
        <v>1910</v>
      </c>
      <c r="F525" s="72">
        <v>0.43</v>
      </c>
      <c r="G525" s="72"/>
      <c r="H525" s="74"/>
      <c r="I525" s="75"/>
      <c r="J525" s="74"/>
      <c r="K525" s="75"/>
      <c r="L525" s="74"/>
      <c r="M525" s="75"/>
      <c r="N525" s="74"/>
      <c r="O525" s="73" t="s">
        <v>47</v>
      </c>
      <c r="R525" s="64">
        <v>0</v>
      </c>
      <c r="S525" s="64">
        <v>0</v>
      </c>
      <c r="T525" s="64">
        <v>0</v>
      </c>
      <c r="AC525" s="64">
        <v>1</v>
      </c>
    </row>
    <row r="526" spans="1:29" ht="30" customHeight="1">
      <c r="A526" s="73" t="s">
        <v>4709</v>
      </c>
      <c r="B526" s="73" t="s">
        <v>4955</v>
      </c>
      <c r="C526" s="73" t="s">
        <v>4956</v>
      </c>
      <c r="D526" s="73" t="s">
        <v>4957</v>
      </c>
      <c r="E526" s="73" t="s">
        <v>1910</v>
      </c>
      <c r="F526" s="72">
        <v>0.43</v>
      </c>
      <c r="G526" s="72"/>
      <c r="H526" s="74"/>
      <c r="I526" s="75"/>
      <c r="J526" s="74"/>
      <c r="K526" s="75"/>
      <c r="L526" s="74"/>
      <c r="M526" s="75"/>
      <c r="N526" s="74"/>
      <c r="O526" s="73" t="s">
        <v>47</v>
      </c>
      <c r="R526" s="64">
        <v>0</v>
      </c>
      <c r="S526" s="64">
        <v>0</v>
      </c>
      <c r="T526" s="64">
        <v>0</v>
      </c>
      <c r="AC526" s="64">
        <v>1</v>
      </c>
    </row>
    <row r="527" spans="1:29" ht="30" customHeight="1">
      <c r="A527" s="73" t="s">
        <v>4709</v>
      </c>
      <c r="B527" s="73" t="s">
        <v>4958</v>
      </c>
      <c r="C527" s="73" t="s">
        <v>4959</v>
      </c>
      <c r="D527" s="73" t="s">
        <v>4960</v>
      </c>
      <c r="E527" s="73" t="s">
        <v>53</v>
      </c>
      <c r="F527" s="72">
        <v>0.37</v>
      </c>
      <c r="G527" s="72"/>
      <c r="H527" s="74"/>
      <c r="I527" s="75"/>
      <c r="J527" s="74"/>
      <c r="K527" s="75"/>
      <c r="L527" s="74"/>
      <c r="M527" s="75"/>
      <c r="N527" s="74"/>
      <c r="O527" s="73" t="s">
        <v>47</v>
      </c>
      <c r="R527" s="64">
        <v>0</v>
      </c>
      <c r="S527" s="64">
        <v>0</v>
      </c>
      <c r="T527" s="64">
        <v>0</v>
      </c>
      <c r="AC527" s="64">
        <v>1</v>
      </c>
    </row>
    <row r="528" spans="1:29" ht="30" customHeight="1">
      <c r="A528" s="73" t="s">
        <v>4709</v>
      </c>
      <c r="B528" s="73" t="s">
        <v>4961</v>
      </c>
      <c r="C528" s="73" t="s">
        <v>2484</v>
      </c>
      <c r="D528" s="73" t="s">
        <v>4962</v>
      </c>
      <c r="E528" s="73" t="s">
        <v>1265</v>
      </c>
      <c r="F528" s="72">
        <v>0.04</v>
      </c>
      <c r="G528" s="72"/>
      <c r="H528" s="74"/>
      <c r="I528" s="75"/>
      <c r="J528" s="74"/>
      <c r="K528" s="75"/>
      <c r="L528" s="74"/>
      <c r="M528" s="75"/>
      <c r="N528" s="74"/>
      <c r="O528" s="73" t="s">
        <v>47</v>
      </c>
      <c r="R528" s="64">
        <v>0</v>
      </c>
      <c r="S528" s="64">
        <v>0</v>
      </c>
      <c r="T528" s="64">
        <v>0</v>
      </c>
      <c r="W528" s="64">
        <v>3</v>
      </c>
      <c r="AC528" s="64">
        <v>1</v>
      </c>
    </row>
    <row r="529" spans="1:29" ht="30" customHeight="1">
      <c r="A529" s="73" t="s">
        <v>4709</v>
      </c>
      <c r="B529" s="73" t="s">
        <v>4122</v>
      </c>
      <c r="C529" s="73" t="s">
        <v>2484</v>
      </c>
      <c r="D529" s="73" t="s">
        <v>1366</v>
      </c>
      <c r="E529" s="73" t="s">
        <v>1265</v>
      </c>
      <c r="F529" s="72">
        <v>0.02</v>
      </c>
      <c r="G529" s="72"/>
      <c r="H529" s="74"/>
      <c r="I529" s="75"/>
      <c r="J529" s="74"/>
      <c r="K529" s="75"/>
      <c r="L529" s="74"/>
      <c r="M529" s="75"/>
      <c r="N529" s="74"/>
      <c r="O529" s="73" t="s">
        <v>47</v>
      </c>
      <c r="R529" s="64">
        <v>0</v>
      </c>
      <c r="S529" s="64">
        <v>0</v>
      </c>
      <c r="T529" s="64">
        <v>0</v>
      </c>
      <c r="W529" s="64">
        <v>3</v>
      </c>
      <c r="AC529" s="64">
        <v>1</v>
      </c>
    </row>
    <row r="530" spans="1:29" ht="30" customHeight="1">
      <c r="A530" s="73" t="s">
        <v>4709</v>
      </c>
      <c r="B530" s="73" t="s">
        <v>4123</v>
      </c>
      <c r="C530" s="73" t="s">
        <v>1367</v>
      </c>
      <c r="D530" s="73" t="s">
        <v>4747</v>
      </c>
      <c r="E530" s="73" t="s">
        <v>352</v>
      </c>
      <c r="F530" s="72">
        <v>1</v>
      </c>
      <c r="G530" s="72"/>
      <c r="H530" s="74"/>
      <c r="I530" s="75"/>
      <c r="J530" s="74"/>
      <c r="K530" s="75"/>
      <c r="L530" s="74"/>
      <c r="M530" s="75"/>
      <c r="N530" s="74"/>
      <c r="O530" s="73" t="s">
        <v>47</v>
      </c>
      <c r="P530" s="64">
        <v>530</v>
      </c>
      <c r="R530" s="64">
        <v>1</v>
      </c>
      <c r="S530" s="64">
        <v>0</v>
      </c>
      <c r="T530" s="64">
        <v>0.02</v>
      </c>
      <c r="AC530" s="64">
        <v>1</v>
      </c>
    </row>
    <row r="531" spans="1:29" ht="30" customHeight="1">
      <c r="A531" s="72"/>
      <c r="B531" s="72"/>
      <c r="C531" s="72" t="s">
        <v>77</v>
      </c>
      <c r="D531" s="72"/>
      <c r="E531" s="72"/>
      <c r="F531" s="72"/>
      <c r="G531" s="72"/>
      <c r="H531" s="67"/>
      <c r="I531" s="72"/>
      <c r="J531" s="67"/>
      <c r="K531" s="72"/>
      <c r="L531" s="67"/>
      <c r="M531" s="72"/>
      <c r="N531" s="67"/>
      <c r="O531" s="72"/>
    </row>
    <row r="532" spans="1:29" ht="30" customHeight="1">
      <c r="A532" s="72"/>
      <c r="B532" s="72"/>
      <c r="C532" s="72"/>
      <c r="D532" s="72"/>
      <c r="E532" s="72"/>
      <c r="F532" s="72"/>
      <c r="G532" s="72"/>
      <c r="H532" s="72"/>
      <c r="I532" s="72"/>
      <c r="J532" s="72"/>
      <c r="K532" s="72"/>
      <c r="L532" s="72"/>
      <c r="M532" s="72"/>
      <c r="N532" s="72"/>
      <c r="O532" s="72"/>
    </row>
    <row r="533" spans="1:29" ht="30" customHeight="1">
      <c r="A533" s="72"/>
      <c r="B533" s="72"/>
      <c r="C533" s="73" t="s">
        <v>4963</v>
      </c>
      <c r="D533" s="72"/>
      <c r="E533" s="72"/>
      <c r="F533" s="72"/>
      <c r="G533" s="72"/>
      <c r="H533" s="72"/>
      <c r="I533" s="72"/>
      <c r="J533" s="72"/>
      <c r="K533" s="72"/>
      <c r="L533" s="72"/>
      <c r="M533" s="72"/>
      <c r="N533" s="72"/>
      <c r="O533" s="72"/>
    </row>
    <row r="534" spans="1:29" ht="30" customHeight="1">
      <c r="A534" s="73" t="s">
        <v>3560</v>
      </c>
      <c r="B534" s="73" t="s">
        <v>4964</v>
      </c>
      <c r="C534" s="73" t="s">
        <v>4948</v>
      </c>
      <c r="D534" s="73" t="s">
        <v>4965</v>
      </c>
      <c r="E534" s="73" t="s">
        <v>53</v>
      </c>
      <c r="F534" s="72">
        <v>1.05</v>
      </c>
      <c r="G534" s="72"/>
      <c r="H534" s="74"/>
      <c r="I534" s="75"/>
      <c r="J534" s="74"/>
      <c r="K534" s="75"/>
      <c r="L534" s="74"/>
      <c r="M534" s="75"/>
      <c r="N534" s="74"/>
      <c r="O534" s="73" t="s">
        <v>47</v>
      </c>
      <c r="R534" s="64">
        <v>0</v>
      </c>
      <c r="S534" s="64">
        <v>0</v>
      </c>
      <c r="T534" s="64">
        <v>0</v>
      </c>
      <c r="V534" s="64">
        <v>2</v>
      </c>
      <c r="AC534" s="64">
        <v>1</v>
      </c>
    </row>
    <row r="535" spans="1:29" ht="30" customHeight="1">
      <c r="A535" s="73" t="s">
        <v>3560</v>
      </c>
      <c r="B535" s="73" t="s">
        <v>4950</v>
      </c>
      <c r="C535" s="73" t="s">
        <v>3808</v>
      </c>
      <c r="D535" s="73" t="s">
        <v>4951</v>
      </c>
      <c r="E535" s="73" t="s">
        <v>352</v>
      </c>
      <c r="F535" s="72">
        <v>1</v>
      </c>
      <c r="G535" s="72"/>
      <c r="H535" s="74"/>
      <c r="I535" s="75"/>
      <c r="J535" s="74"/>
      <c r="K535" s="75"/>
      <c r="L535" s="74"/>
      <c r="M535" s="75"/>
      <c r="N535" s="74"/>
      <c r="O535" s="73" t="s">
        <v>47</v>
      </c>
      <c r="P535" s="64">
        <v>535</v>
      </c>
      <c r="R535" s="64">
        <v>0</v>
      </c>
      <c r="S535" s="64">
        <v>0</v>
      </c>
      <c r="T535" s="64">
        <v>0.03</v>
      </c>
      <c r="AC535" s="64">
        <v>1</v>
      </c>
    </row>
    <row r="536" spans="1:29" ht="30" customHeight="1">
      <c r="A536" s="73" t="s">
        <v>3560</v>
      </c>
      <c r="B536" s="73" t="s">
        <v>4966</v>
      </c>
      <c r="C536" s="73" t="s">
        <v>4967</v>
      </c>
      <c r="D536" s="73" t="s">
        <v>4968</v>
      </c>
      <c r="E536" s="73" t="s">
        <v>53</v>
      </c>
      <c r="F536" s="72">
        <v>1.2</v>
      </c>
      <c r="G536" s="72"/>
      <c r="H536" s="74"/>
      <c r="I536" s="75"/>
      <c r="J536" s="74"/>
      <c r="K536" s="75"/>
      <c r="L536" s="74"/>
      <c r="M536" s="75"/>
      <c r="N536" s="74"/>
      <c r="O536" s="73" t="s">
        <v>47</v>
      </c>
      <c r="R536" s="64">
        <v>0</v>
      </c>
      <c r="S536" s="64">
        <v>0</v>
      </c>
      <c r="T536" s="64">
        <v>0</v>
      </c>
      <c r="AC536" s="64">
        <v>1</v>
      </c>
    </row>
    <row r="537" spans="1:29" ht="30" customHeight="1">
      <c r="A537" s="73" t="s">
        <v>3560</v>
      </c>
      <c r="B537" s="73" t="s">
        <v>4961</v>
      </c>
      <c r="C537" s="73" t="s">
        <v>2484</v>
      </c>
      <c r="D537" s="73" t="s">
        <v>4962</v>
      </c>
      <c r="E537" s="73" t="s">
        <v>1265</v>
      </c>
      <c r="F537" s="72">
        <v>1.6E-2</v>
      </c>
      <c r="G537" s="72"/>
      <c r="H537" s="74"/>
      <c r="I537" s="75"/>
      <c r="J537" s="74"/>
      <c r="K537" s="75"/>
      <c r="L537" s="74"/>
      <c r="M537" s="75"/>
      <c r="N537" s="74"/>
      <c r="O537" s="73" t="s">
        <v>47</v>
      </c>
      <c r="R537" s="64">
        <v>0</v>
      </c>
      <c r="S537" s="64">
        <v>0</v>
      </c>
      <c r="T537" s="64">
        <v>0</v>
      </c>
      <c r="W537" s="64">
        <v>3</v>
      </c>
      <c r="AC537" s="64">
        <v>1</v>
      </c>
    </row>
    <row r="538" spans="1:29" ht="30" customHeight="1">
      <c r="A538" s="73" t="s">
        <v>3560</v>
      </c>
      <c r="B538" s="73" t="s">
        <v>4122</v>
      </c>
      <c r="C538" s="73" t="s">
        <v>2484</v>
      </c>
      <c r="D538" s="73" t="s">
        <v>1366</v>
      </c>
      <c r="E538" s="73" t="s">
        <v>1265</v>
      </c>
      <c r="F538" s="72">
        <v>8.0000000000000002E-3</v>
      </c>
      <c r="G538" s="72"/>
      <c r="H538" s="74"/>
      <c r="I538" s="75"/>
      <c r="J538" s="74"/>
      <c r="K538" s="75"/>
      <c r="L538" s="74"/>
      <c r="M538" s="75"/>
      <c r="N538" s="74"/>
      <c r="O538" s="73" t="s">
        <v>47</v>
      </c>
      <c r="R538" s="64">
        <v>0</v>
      </c>
      <c r="S538" s="64">
        <v>0</v>
      </c>
      <c r="T538" s="64">
        <v>0</v>
      </c>
      <c r="W538" s="64">
        <v>3</v>
      </c>
      <c r="AC538" s="64">
        <v>1</v>
      </c>
    </row>
    <row r="539" spans="1:29" ht="30" customHeight="1">
      <c r="A539" s="73" t="s">
        <v>3560</v>
      </c>
      <c r="B539" s="73" t="s">
        <v>4123</v>
      </c>
      <c r="C539" s="73" t="s">
        <v>1367</v>
      </c>
      <c r="D539" s="73" t="s">
        <v>4747</v>
      </c>
      <c r="E539" s="73" t="s">
        <v>352</v>
      </c>
      <c r="F539" s="72">
        <v>1</v>
      </c>
      <c r="G539" s="72"/>
      <c r="H539" s="74"/>
      <c r="I539" s="75"/>
      <c r="J539" s="74"/>
      <c r="K539" s="75"/>
      <c r="L539" s="74"/>
      <c r="M539" s="75"/>
      <c r="N539" s="74"/>
      <c r="O539" s="73" t="s">
        <v>47</v>
      </c>
      <c r="P539" s="64">
        <v>539</v>
      </c>
      <c r="R539" s="64">
        <v>1</v>
      </c>
      <c r="S539" s="64">
        <v>0</v>
      </c>
      <c r="T539" s="64">
        <v>0.02</v>
      </c>
      <c r="AC539" s="64">
        <v>1</v>
      </c>
    </row>
    <row r="540" spans="1:29" ht="30" customHeight="1">
      <c r="A540" s="72"/>
      <c r="B540" s="72"/>
      <c r="C540" s="72" t="s">
        <v>77</v>
      </c>
      <c r="D540" s="72"/>
      <c r="E540" s="72"/>
      <c r="F540" s="72"/>
      <c r="G540" s="72"/>
      <c r="H540" s="67"/>
      <c r="I540" s="72"/>
      <c r="J540" s="67"/>
      <c r="K540" s="72"/>
      <c r="L540" s="67"/>
      <c r="M540" s="72"/>
      <c r="N540" s="67"/>
      <c r="O540" s="72"/>
    </row>
    <row r="541" spans="1:29" ht="30" customHeight="1">
      <c r="A541" s="72"/>
      <c r="B541" s="72"/>
      <c r="C541" s="72"/>
      <c r="D541" s="72"/>
      <c r="E541" s="72"/>
      <c r="F541" s="72"/>
      <c r="G541" s="72"/>
      <c r="H541" s="72"/>
      <c r="I541" s="72"/>
      <c r="J541" s="72"/>
      <c r="K541" s="72"/>
      <c r="L541" s="72"/>
      <c r="M541" s="72"/>
      <c r="N541" s="72"/>
      <c r="O541" s="72"/>
    </row>
    <row r="542" spans="1:29" ht="30" customHeight="1">
      <c r="A542" s="72"/>
      <c r="B542" s="72"/>
      <c r="C542" s="73" t="s">
        <v>4969</v>
      </c>
      <c r="D542" s="72"/>
      <c r="E542" s="72"/>
      <c r="F542" s="72"/>
      <c r="G542" s="72"/>
      <c r="H542" s="72"/>
      <c r="I542" s="72"/>
      <c r="J542" s="72"/>
      <c r="K542" s="72"/>
      <c r="L542" s="72"/>
      <c r="M542" s="72"/>
      <c r="N542" s="72"/>
      <c r="O542" s="72"/>
    </row>
    <row r="543" spans="1:29" ht="30" customHeight="1">
      <c r="A543" s="73" t="s">
        <v>3563</v>
      </c>
      <c r="B543" s="73" t="s">
        <v>4970</v>
      </c>
      <c r="C543" s="73" t="s">
        <v>4948</v>
      </c>
      <c r="D543" s="73" t="s">
        <v>4971</v>
      </c>
      <c r="E543" s="73" t="s">
        <v>53</v>
      </c>
      <c r="F543" s="72">
        <v>1.05</v>
      </c>
      <c r="G543" s="72"/>
      <c r="H543" s="74"/>
      <c r="I543" s="75"/>
      <c r="J543" s="74"/>
      <c r="K543" s="75"/>
      <c r="L543" s="74"/>
      <c r="M543" s="75"/>
      <c r="N543" s="74"/>
      <c r="O543" s="73" t="s">
        <v>47</v>
      </c>
      <c r="R543" s="64">
        <v>0</v>
      </c>
      <c r="S543" s="64">
        <v>0</v>
      </c>
      <c r="T543" s="64">
        <v>0</v>
      </c>
      <c r="V543" s="64">
        <v>2</v>
      </c>
      <c r="AC543" s="64">
        <v>1</v>
      </c>
    </row>
    <row r="544" spans="1:29" ht="30" customHeight="1">
      <c r="A544" s="73" t="s">
        <v>3563</v>
      </c>
      <c r="B544" s="73" t="s">
        <v>4950</v>
      </c>
      <c r="C544" s="73" t="s">
        <v>3808</v>
      </c>
      <c r="D544" s="73" t="s">
        <v>4951</v>
      </c>
      <c r="E544" s="73" t="s">
        <v>352</v>
      </c>
      <c r="F544" s="72">
        <v>1</v>
      </c>
      <c r="G544" s="72"/>
      <c r="H544" s="74"/>
      <c r="I544" s="75"/>
      <c r="J544" s="74"/>
      <c r="K544" s="75"/>
      <c r="L544" s="74"/>
      <c r="M544" s="75"/>
      <c r="N544" s="74"/>
      <c r="O544" s="73" t="s">
        <v>47</v>
      </c>
      <c r="P544" s="64">
        <v>544</v>
      </c>
      <c r="R544" s="64">
        <v>0</v>
      </c>
      <c r="S544" s="64">
        <v>0</v>
      </c>
      <c r="T544" s="64">
        <v>0.03</v>
      </c>
      <c r="AC544" s="64">
        <v>1</v>
      </c>
    </row>
    <row r="545" spans="1:29" ht="30" customHeight="1">
      <c r="A545" s="73" t="s">
        <v>3563</v>
      </c>
      <c r="B545" s="73" t="s">
        <v>4966</v>
      </c>
      <c r="C545" s="73" t="s">
        <v>4967</v>
      </c>
      <c r="D545" s="73" t="s">
        <v>4968</v>
      </c>
      <c r="E545" s="73" t="s">
        <v>53</v>
      </c>
      <c r="F545" s="72">
        <v>1.2</v>
      </c>
      <c r="G545" s="72"/>
      <c r="H545" s="74"/>
      <c r="I545" s="75"/>
      <c r="J545" s="74"/>
      <c r="K545" s="75"/>
      <c r="L545" s="74"/>
      <c r="M545" s="75"/>
      <c r="N545" s="74"/>
      <c r="O545" s="73" t="s">
        <v>47</v>
      </c>
      <c r="R545" s="64">
        <v>0</v>
      </c>
      <c r="S545" s="64">
        <v>0</v>
      </c>
      <c r="T545" s="64">
        <v>0</v>
      </c>
      <c r="AC545" s="64">
        <v>1</v>
      </c>
    </row>
    <row r="546" spans="1:29" ht="30" customHeight="1">
      <c r="A546" s="73" t="s">
        <v>3563</v>
      </c>
      <c r="B546" s="73" t="s">
        <v>4961</v>
      </c>
      <c r="C546" s="73" t="s">
        <v>2484</v>
      </c>
      <c r="D546" s="73" t="s">
        <v>4962</v>
      </c>
      <c r="E546" s="73" t="s">
        <v>1265</v>
      </c>
      <c r="F546" s="72">
        <v>1.9E-2</v>
      </c>
      <c r="G546" s="72"/>
      <c r="H546" s="74"/>
      <c r="I546" s="75"/>
      <c r="J546" s="74"/>
      <c r="K546" s="75"/>
      <c r="L546" s="74"/>
      <c r="M546" s="75"/>
      <c r="N546" s="74"/>
      <c r="O546" s="73" t="s">
        <v>47</v>
      </c>
      <c r="R546" s="64">
        <v>0</v>
      </c>
      <c r="S546" s="64">
        <v>0</v>
      </c>
      <c r="T546" s="64">
        <v>0</v>
      </c>
      <c r="W546" s="64">
        <v>3</v>
      </c>
      <c r="AC546" s="64">
        <v>1</v>
      </c>
    </row>
    <row r="547" spans="1:29" ht="30" customHeight="1">
      <c r="A547" s="73" t="s">
        <v>3563</v>
      </c>
      <c r="B547" s="73" t="s">
        <v>4122</v>
      </c>
      <c r="C547" s="73" t="s">
        <v>2484</v>
      </c>
      <c r="D547" s="73" t="s">
        <v>1366</v>
      </c>
      <c r="E547" s="73" t="s">
        <v>1265</v>
      </c>
      <c r="F547" s="72">
        <v>8.9999999999999993E-3</v>
      </c>
      <c r="G547" s="72"/>
      <c r="H547" s="74"/>
      <c r="I547" s="75"/>
      <c r="J547" s="74"/>
      <c r="K547" s="75"/>
      <c r="L547" s="74"/>
      <c r="M547" s="75"/>
      <c r="N547" s="74"/>
      <c r="O547" s="73" t="s">
        <v>47</v>
      </c>
      <c r="R547" s="64">
        <v>0</v>
      </c>
      <c r="S547" s="64">
        <v>0</v>
      </c>
      <c r="T547" s="64">
        <v>0</v>
      </c>
      <c r="W547" s="64">
        <v>3</v>
      </c>
      <c r="AC547" s="64">
        <v>1</v>
      </c>
    </row>
    <row r="548" spans="1:29" ht="30" customHeight="1">
      <c r="A548" s="73" t="s">
        <v>3563</v>
      </c>
      <c r="B548" s="73" t="s">
        <v>4123</v>
      </c>
      <c r="C548" s="73" t="s">
        <v>1367</v>
      </c>
      <c r="D548" s="73" t="s">
        <v>4747</v>
      </c>
      <c r="E548" s="73" t="s">
        <v>352</v>
      </c>
      <c r="F548" s="72">
        <v>1</v>
      </c>
      <c r="G548" s="72"/>
      <c r="H548" s="74"/>
      <c r="I548" s="75"/>
      <c r="J548" s="74"/>
      <c r="K548" s="75"/>
      <c r="L548" s="74"/>
      <c r="M548" s="75"/>
      <c r="N548" s="74"/>
      <c r="O548" s="73" t="s">
        <v>47</v>
      </c>
      <c r="P548" s="64">
        <v>548</v>
      </c>
      <c r="R548" s="64">
        <v>1</v>
      </c>
      <c r="S548" s="64">
        <v>0</v>
      </c>
      <c r="T548" s="64">
        <v>0.02</v>
      </c>
      <c r="AC548" s="64">
        <v>1</v>
      </c>
    </row>
    <row r="549" spans="1:29" ht="30" customHeight="1">
      <c r="A549" s="72"/>
      <c r="B549" s="72"/>
      <c r="C549" s="72" t="s">
        <v>77</v>
      </c>
      <c r="D549" s="72"/>
      <c r="E549" s="72"/>
      <c r="F549" s="72"/>
      <c r="G549" s="72"/>
      <c r="H549" s="67"/>
      <c r="I549" s="72"/>
      <c r="J549" s="67"/>
      <c r="K549" s="72"/>
      <c r="L549" s="67"/>
      <c r="M549" s="72"/>
      <c r="N549" s="67"/>
      <c r="O549" s="72"/>
    </row>
    <row r="550" spans="1:29" ht="30" customHeight="1">
      <c r="A550" s="72"/>
      <c r="B550" s="72"/>
      <c r="C550" s="72"/>
      <c r="D550" s="72"/>
      <c r="E550" s="72"/>
      <c r="F550" s="72"/>
      <c r="G550" s="72"/>
      <c r="H550" s="72"/>
      <c r="I550" s="72"/>
      <c r="J550" s="72"/>
      <c r="K550" s="72"/>
      <c r="L550" s="72"/>
      <c r="M550" s="72"/>
      <c r="N550" s="72"/>
      <c r="O550" s="72"/>
    </row>
    <row r="551" spans="1:29" ht="30" customHeight="1">
      <c r="A551" s="72"/>
      <c r="B551" s="72"/>
      <c r="C551" s="73" t="s">
        <v>4972</v>
      </c>
      <c r="D551" s="72"/>
      <c r="E551" s="72"/>
      <c r="F551" s="72"/>
      <c r="G551" s="72"/>
      <c r="H551" s="72"/>
      <c r="I551" s="72"/>
      <c r="J551" s="72"/>
      <c r="K551" s="72"/>
      <c r="L551" s="72"/>
      <c r="M551" s="72"/>
      <c r="N551" s="72"/>
      <c r="O551" s="72"/>
    </row>
    <row r="552" spans="1:29" ht="30" customHeight="1">
      <c r="A552" s="73" t="s">
        <v>3565</v>
      </c>
      <c r="B552" s="73" t="s">
        <v>4973</v>
      </c>
      <c r="C552" s="73" t="s">
        <v>4948</v>
      </c>
      <c r="D552" s="73" t="s">
        <v>4974</v>
      </c>
      <c r="E552" s="73" t="s">
        <v>53</v>
      </c>
      <c r="F552" s="72">
        <v>1.05</v>
      </c>
      <c r="G552" s="72"/>
      <c r="H552" s="74"/>
      <c r="I552" s="75"/>
      <c r="J552" s="74"/>
      <c r="K552" s="75"/>
      <c r="L552" s="74"/>
      <c r="M552" s="75"/>
      <c r="N552" s="74"/>
      <c r="O552" s="73" t="s">
        <v>47</v>
      </c>
      <c r="R552" s="64">
        <v>0</v>
      </c>
      <c r="S552" s="64">
        <v>0</v>
      </c>
      <c r="T552" s="64">
        <v>0</v>
      </c>
      <c r="V552" s="64">
        <v>2</v>
      </c>
      <c r="AC552" s="64">
        <v>1</v>
      </c>
    </row>
    <row r="553" spans="1:29" ht="30" customHeight="1">
      <c r="A553" s="73" t="s">
        <v>3565</v>
      </c>
      <c r="B553" s="73" t="s">
        <v>4950</v>
      </c>
      <c r="C553" s="73" t="s">
        <v>3808</v>
      </c>
      <c r="D553" s="73" t="s">
        <v>4951</v>
      </c>
      <c r="E553" s="73" t="s">
        <v>352</v>
      </c>
      <c r="F553" s="72">
        <v>1</v>
      </c>
      <c r="G553" s="72"/>
      <c r="H553" s="74"/>
      <c r="I553" s="75"/>
      <c r="J553" s="74"/>
      <c r="K553" s="75"/>
      <c r="L553" s="74"/>
      <c r="M553" s="75"/>
      <c r="N553" s="74"/>
      <c r="O553" s="73" t="s">
        <v>47</v>
      </c>
      <c r="P553" s="64">
        <v>553</v>
      </c>
      <c r="R553" s="64">
        <v>0</v>
      </c>
      <c r="S553" s="64">
        <v>0</v>
      </c>
      <c r="T553" s="64">
        <v>0.03</v>
      </c>
      <c r="AC553" s="64">
        <v>1</v>
      </c>
    </row>
    <row r="554" spans="1:29" ht="30" customHeight="1">
      <c r="A554" s="73" t="s">
        <v>3565</v>
      </c>
      <c r="B554" s="73" t="s">
        <v>4966</v>
      </c>
      <c r="C554" s="73" t="s">
        <v>4967</v>
      </c>
      <c r="D554" s="73" t="s">
        <v>4968</v>
      </c>
      <c r="E554" s="73" t="s">
        <v>53</v>
      </c>
      <c r="F554" s="72">
        <v>1.2</v>
      </c>
      <c r="G554" s="72"/>
      <c r="H554" s="74"/>
      <c r="I554" s="75"/>
      <c r="J554" s="74"/>
      <c r="K554" s="75"/>
      <c r="L554" s="74"/>
      <c r="M554" s="75"/>
      <c r="N554" s="74"/>
      <c r="O554" s="73" t="s">
        <v>47</v>
      </c>
      <c r="R554" s="64">
        <v>0</v>
      </c>
      <c r="S554" s="64">
        <v>0</v>
      </c>
      <c r="T554" s="64">
        <v>0</v>
      </c>
      <c r="AC554" s="64">
        <v>1</v>
      </c>
    </row>
    <row r="555" spans="1:29" ht="30" customHeight="1">
      <c r="A555" s="73" t="s">
        <v>3565</v>
      </c>
      <c r="B555" s="73" t="s">
        <v>4961</v>
      </c>
      <c r="C555" s="73" t="s">
        <v>2484</v>
      </c>
      <c r="D555" s="73" t="s">
        <v>4962</v>
      </c>
      <c r="E555" s="73" t="s">
        <v>1265</v>
      </c>
      <c r="F555" s="72">
        <v>2.1000000000000001E-2</v>
      </c>
      <c r="G555" s="72"/>
      <c r="H555" s="74"/>
      <c r="I555" s="75"/>
      <c r="J555" s="74"/>
      <c r="K555" s="75"/>
      <c r="L555" s="74"/>
      <c r="M555" s="75"/>
      <c r="N555" s="74"/>
      <c r="O555" s="73" t="s">
        <v>47</v>
      </c>
      <c r="R555" s="64">
        <v>0</v>
      </c>
      <c r="S555" s="64">
        <v>0</v>
      </c>
      <c r="T555" s="64">
        <v>0</v>
      </c>
      <c r="W555" s="64">
        <v>3</v>
      </c>
      <c r="AC555" s="64">
        <v>1</v>
      </c>
    </row>
    <row r="556" spans="1:29" ht="30" customHeight="1">
      <c r="A556" s="73" t="s">
        <v>3565</v>
      </c>
      <c r="B556" s="73" t="s">
        <v>4122</v>
      </c>
      <c r="C556" s="73" t="s">
        <v>2484</v>
      </c>
      <c r="D556" s="73" t="s">
        <v>1366</v>
      </c>
      <c r="E556" s="73" t="s">
        <v>1265</v>
      </c>
      <c r="F556" s="72">
        <v>0.01</v>
      </c>
      <c r="G556" s="72"/>
      <c r="H556" s="74"/>
      <c r="I556" s="75"/>
      <c r="J556" s="74"/>
      <c r="K556" s="75"/>
      <c r="L556" s="74"/>
      <c r="M556" s="75"/>
      <c r="N556" s="74"/>
      <c r="O556" s="73" t="s">
        <v>47</v>
      </c>
      <c r="R556" s="64">
        <v>0</v>
      </c>
      <c r="S556" s="64">
        <v>0</v>
      </c>
      <c r="T556" s="64">
        <v>0</v>
      </c>
      <c r="W556" s="64">
        <v>3</v>
      </c>
      <c r="AC556" s="64">
        <v>1</v>
      </c>
    </row>
    <row r="557" spans="1:29" ht="30" customHeight="1">
      <c r="A557" s="73" t="s">
        <v>3565</v>
      </c>
      <c r="B557" s="73" t="s">
        <v>4123</v>
      </c>
      <c r="C557" s="73" t="s">
        <v>1367</v>
      </c>
      <c r="D557" s="73" t="s">
        <v>4747</v>
      </c>
      <c r="E557" s="73" t="s">
        <v>352</v>
      </c>
      <c r="F557" s="72">
        <v>1</v>
      </c>
      <c r="G557" s="72"/>
      <c r="H557" s="74"/>
      <c r="I557" s="75"/>
      <c r="J557" s="74"/>
      <c r="K557" s="75"/>
      <c r="L557" s="74"/>
      <c r="M557" s="75"/>
      <c r="N557" s="74"/>
      <c r="O557" s="73" t="s">
        <v>47</v>
      </c>
      <c r="P557" s="64">
        <v>557</v>
      </c>
      <c r="R557" s="64">
        <v>1</v>
      </c>
      <c r="S557" s="64">
        <v>0</v>
      </c>
      <c r="T557" s="64">
        <v>0.02</v>
      </c>
      <c r="AC557" s="64">
        <v>1</v>
      </c>
    </row>
    <row r="558" spans="1:29" ht="30" customHeight="1">
      <c r="A558" s="72"/>
      <c r="B558" s="72"/>
      <c r="C558" s="72" t="s">
        <v>77</v>
      </c>
      <c r="D558" s="72"/>
      <c r="E558" s="72"/>
      <c r="F558" s="72"/>
      <c r="G558" s="72"/>
      <c r="H558" s="67"/>
      <c r="I558" s="72"/>
      <c r="J558" s="67"/>
      <c r="K558" s="72"/>
      <c r="L558" s="67"/>
      <c r="M558" s="72"/>
      <c r="N558" s="67"/>
      <c r="O558" s="72"/>
    </row>
    <row r="559" spans="1:29" ht="30" customHeight="1">
      <c r="A559" s="72"/>
      <c r="B559" s="72"/>
      <c r="C559" s="72"/>
      <c r="D559" s="72"/>
      <c r="E559" s="72"/>
      <c r="F559" s="72"/>
      <c r="G559" s="72"/>
      <c r="H559" s="72"/>
      <c r="I559" s="72"/>
      <c r="J559" s="72"/>
      <c r="K559" s="72"/>
      <c r="L559" s="72"/>
      <c r="M559" s="72"/>
      <c r="N559" s="72"/>
      <c r="O559" s="72"/>
    </row>
    <row r="560" spans="1:29" ht="30" customHeight="1">
      <c r="A560" s="72"/>
      <c r="B560" s="72"/>
      <c r="C560" s="73" t="s">
        <v>4975</v>
      </c>
      <c r="D560" s="72"/>
      <c r="E560" s="72"/>
      <c r="F560" s="72"/>
      <c r="G560" s="72"/>
      <c r="H560" s="72"/>
      <c r="I560" s="72"/>
      <c r="J560" s="72"/>
      <c r="K560" s="72"/>
      <c r="L560" s="72"/>
      <c r="M560" s="72"/>
      <c r="N560" s="72"/>
      <c r="O560" s="72"/>
    </row>
    <row r="561" spans="1:29" ht="30" customHeight="1">
      <c r="A561" s="73" t="s">
        <v>3362</v>
      </c>
      <c r="B561" s="73" t="s">
        <v>4976</v>
      </c>
      <c r="C561" s="73" t="s">
        <v>4977</v>
      </c>
      <c r="D561" s="73" t="s">
        <v>4978</v>
      </c>
      <c r="E561" s="73" t="s">
        <v>53</v>
      </c>
      <c r="F561" s="72">
        <v>1.9</v>
      </c>
      <c r="G561" s="72"/>
      <c r="H561" s="74"/>
      <c r="I561" s="75"/>
      <c r="J561" s="74"/>
      <c r="K561" s="75"/>
      <c r="L561" s="74"/>
      <c r="M561" s="75"/>
      <c r="N561" s="74"/>
      <c r="O561" s="73" t="s">
        <v>47</v>
      </c>
      <c r="R561" s="64">
        <v>0</v>
      </c>
      <c r="S561" s="64">
        <v>0</v>
      </c>
      <c r="T561" s="64">
        <v>0</v>
      </c>
      <c r="U561" s="64">
        <v>1</v>
      </c>
      <c r="AC561" s="64">
        <v>1</v>
      </c>
    </row>
    <row r="562" spans="1:29" ht="30" customHeight="1">
      <c r="A562" s="73" t="s">
        <v>3362</v>
      </c>
      <c r="B562" s="73" t="s">
        <v>3807</v>
      </c>
      <c r="C562" s="73" t="s">
        <v>3808</v>
      </c>
      <c r="D562" s="73" t="s">
        <v>4979</v>
      </c>
      <c r="E562" s="73" t="s">
        <v>352</v>
      </c>
      <c r="F562" s="72">
        <v>1</v>
      </c>
      <c r="G562" s="72"/>
      <c r="H562" s="74"/>
      <c r="I562" s="75"/>
      <c r="J562" s="74"/>
      <c r="K562" s="75"/>
      <c r="L562" s="74"/>
      <c r="M562" s="75"/>
      <c r="N562" s="74"/>
      <c r="O562" s="73" t="s">
        <v>47</v>
      </c>
      <c r="P562" s="64">
        <v>562</v>
      </c>
      <c r="R562" s="64">
        <v>0</v>
      </c>
      <c r="S562" s="64">
        <v>0</v>
      </c>
      <c r="T562" s="64">
        <v>0.03</v>
      </c>
      <c r="AC562" s="64">
        <v>1</v>
      </c>
    </row>
    <row r="563" spans="1:29" ht="30" customHeight="1">
      <c r="A563" s="73" t="s">
        <v>3362</v>
      </c>
      <c r="B563" s="73" t="s">
        <v>4980</v>
      </c>
      <c r="C563" s="73" t="s">
        <v>3222</v>
      </c>
      <c r="D563" s="73" t="s">
        <v>4981</v>
      </c>
      <c r="E563" s="73" t="s">
        <v>59</v>
      </c>
      <c r="F563" s="72">
        <v>2</v>
      </c>
      <c r="G563" s="72"/>
      <c r="H563" s="74"/>
      <c r="I563" s="75"/>
      <c r="J563" s="74"/>
      <c r="K563" s="75"/>
      <c r="L563" s="74"/>
      <c r="M563" s="75"/>
      <c r="N563" s="74"/>
      <c r="O563" s="73" t="s">
        <v>47</v>
      </c>
      <c r="R563" s="64">
        <v>0</v>
      </c>
      <c r="S563" s="64">
        <v>0</v>
      </c>
      <c r="T563" s="64">
        <v>0</v>
      </c>
      <c r="AC563" s="64">
        <v>1</v>
      </c>
    </row>
    <row r="564" spans="1:29" ht="30" customHeight="1">
      <c r="A564" s="73" t="s">
        <v>3362</v>
      </c>
      <c r="B564" s="73" t="s">
        <v>4982</v>
      </c>
      <c r="C564" s="73" t="s">
        <v>4983</v>
      </c>
      <c r="D564" s="73" t="s">
        <v>4984</v>
      </c>
      <c r="E564" s="73" t="s">
        <v>59</v>
      </c>
      <c r="F564" s="72">
        <v>1</v>
      </c>
      <c r="G564" s="72"/>
      <c r="H564" s="74"/>
      <c r="I564" s="75"/>
      <c r="J564" s="74"/>
      <c r="K564" s="75"/>
      <c r="L564" s="74"/>
      <c r="M564" s="75"/>
      <c r="N564" s="74"/>
      <c r="O564" s="73" t="s">
        <v>47</v>
      </c>
      <c r="R564" s="64">
        <v>0</v>
      </c>
      <c r="S564" s="64">
        <v>0</v>
      </c>
      <c r="T564" s="64">
        <v>0</v>
      </c>
      <c r="AC564" s="64">
        <v>1</v>
      </c>
    </row>
    <row r="565" spans="1:29" ht="30" customHeight="1">
      <c r="A565" s="73" t="s">
        <v>3362</v>
      </c>
      <c r="B565" s="73" t="s">
        <v>4985</v>
      </c>
      <c r="C565" s="73" t="s">
        <v>3336</v>
      </c>
      <c r="D565" s="73" t="s">
        <v>4986</v>
      </c>
      <c r="E565" s="73" t="s">
        <v>59</v>
      </c>
      <c r="F565" s="72">
        <v>1</v>
      </c>
      <c r="G565" s="72"/>
      <c r="H565" s="74"/>
      <c r="I565" s="75"/>
      <c r="J565" s="74"/>
      <c r="K565" s="75"/>
      <c r="L565" s="74"/>
      <c r="M565" s="75"/>
      <c r="N565" s="74"/>
      <c r="O565" s="73" t="s">
        <v>47</v>
      </c>
      <c r="R565" s="64">
        <v>0</v>
      </c>
      <c r="S565" s="64">
        <v>0</v>
      </c>
      <c r="T565" s="64">
        <v>0</v>
      </c>
      <c r="AC565" s="64">
        <v>1</v>
      </c>
    </row>
    <row r="566" spans="1:29" ht="30" customHeight="1">
      <c r="A566" s="73" t="s">
        <v>3362</v>
      </c>
      <c r="B566" s="73" t="s">
        <v>4987</v>
      </c>
      <c r="C566" s="73" t="s">
        <v>3248</v>
      </c>
      <c r="D566" s="73" t="s">
        <v>4988</v>
      </c>
      <c r="E566" s="73" t="s">
        <v>59</v>
      </c>
      <c r="F566" s="72">
        <v>2</v>
      </c>
      <c r="G566" s="72"/>
      <c r="H566" s="74"/>
      <c r="I566" s="75"/>
      <c r="J566" s="74"/>
      <c r="K566" s="75"/>
      <c r="L566" s="74"/>
      <c r="M566" s="75"/>
      <c r="N566" s="74"/>
      <c r="O566" s="73" t="s">
        <v>47</v>
      </c>
      <c r="R566" s="64">
        <v>0</v>
      </c>
      <c r="S566" s="64">
        <v>0</v>
      </c>
      <c r="T566" s="64">
        <v>0</v>
      </c>
      <c r="AC566" s="64">
        <v>1</v>
      </c>
    </row>
    <row r="567" spans="1:29" ht="30" customHeight="1">
      <c r="A567" s="73" t="s">
        <v>3362</v>
      </c>
      <c r="B567" s="73" t="s">
        <v>4989</v>
      </c>
      <c r="C567" s="73" t="s">
        <v>3248</v>
      </c>
      <c r="D567" s="73" t="s">
        <v>4990</v>
      </c>
      <c r="E567" s="73" t="s">
        <v>59</v>
      </c>
      <c r="F567" s="72">
        <v>2</v>
      </c>
      <c r="G567" s="72"/>
      <c r="H567" s="74"/>
      <c r="I567" s="75"/>
      <c r="J567" s="74"/>
      <c r="K567" s="75"/>
      <c r="L567" s="74"/>
      <c r="M567" s="75"/>
      <c r="N567" s="74"/>
      <c r="O567" s="73" t="s">
        <v>47</v>
      </c>
      <c r="R567" s="64">
        <v>0</v>
      </c>
      <c r="S567" s="64">
        <v>0</v>
      </c>
      <c r="T567" s="64">
        <v>0</v>
      </c>
      <c r="AC567" s="64">
        <v>1</v>
      </c>
    </row>
    <row r="568" spans="1:29" ht="30" customHeight="1">
      <c r="A568" s="73" t="s">
        <v>3362</v>
      </c>
      <c r="B568" s="73" t="s">
        <v>4991</v>
      </c>
      <c r="C568" s="73" t="s">
        <v>3248</v>
      </c>
      <c r="D568" s="73" t="s">
        <v>4992</v>
      </c>
      <c r="E568" s="73" t="s">
        <v>59</v>
      </c>
      <c r="F568" s="72">
        <v>5</v>
      </c>
      <c r="G568" s="72"/>
      <c r="H568" s="74"/>
      <c r="I568" s="75"/>
      <c r="J568" s="74"/>
      <c r="K568" s="75"/>
      <c r="L568" s="74"/>
      <c r="M568" s="75"/>
      <c r="N568" s="74"/>
      <c r="O568" s="73" t="s">
        <v>47</v>
      </c>
      <c r="R568" s="64">
        <v>0</v>
      </c>
      <c r="S568" s="64">
        <v>0</v>
      </c>
      <c r="T568" s="64">
        <v>0</v>
      </c>
      <c r="AC568" s="64">
        <v>1</v>
      </c>
    </row>
    <row r="569" spans="1:29" ht="30" customHeight="1">
      <c r="A569" s="73" t="s">
        <v>3362</v>
      </c>
      <c r="B569" s="73" t="s">
        <v>4993</v>
      </c>
      <c r="C569" s="73" t="s">
        <v>3248</v>
      </c>
      <c r="D569" s="73" t="s">
        <v>4994</v>
      </c>
      <c r="E569" s="73" t="s">
        <v>59</v>
      </c>
      <c r="F569" s="72">
        <v>3</v>
      </c>
      <c r="G569" s="72"/>
      <c r="H569" s="74"/>
      <c r="I569" s="75"/>
      <c r="J569" s="74"/>
      <c r="K569" s="75"/>
      <c r="L569" s="74"/>
      <c r="M569" s="75"/>
      <c r="N569" s="74"/>
      <c r="O569" s="73" t="s">
        <v>47</v>
      </c>
      <c r="R569" s="64">
        <v>0</v>
      </c>
      <c r="S569" s="64">
        <v>0</v>
      </c>
      <c r="T569" s="64">
        <v>0</v>
      </c>
      <c r="AC569" s="64">
        <v>1</v>
      </c>
    </row>
    <row r="570" spans="1:29" ht="30" customHeight="1">
      <c r="A570" s="73" t="s">
        <v>3362</v>
      </c>
      <c r="B570" s="73" t="s">
        <v>4695</v>
      </c>
      <c r="C570" s="73" t="s">
        <v>3314</v>
      </c>
      <c r="D570" s="73" t="s">
        <v>3220</v>
      </c>
      <c r="E570" s="73" t="s">
        <v>63</v>
      </c>
      <c r="F570" s="72">
        <v>18</v>
      </c>
      <c r="G570" s="72"/>
      <c r="H570" s="74"/>
      <c r="I570" s="75"/>
      <c r="J570" s="74"/>
      <c r="K570" s="75"/>
      <c r="L570" s="74"/>
      <c r="M570" s="75"/>
      <c r="N570" s="74"/>
      <c r="O570" s="73" t="s">
        <v>4695</v>
      </c>
      <c r="R570" s="64">
        <v>0</v>
      </c>
      <c r="S570" s="64">
        <v>0</v>
      </c>
      <c r="T570" s="64">
        <v>0</v>
      </c>
      <c r="AC570" s="64">
        <v>1</v>
      </c>
    </row>
    <row r="571" spans="1:29" ht="30" customHeight="1">
      <c r="A571" s="73" t="s">
        <v>3362</v>
      </c>
      <c r="B571" s="73" t="s">
        <v>4709</v>
      </c>
      <c r="C571" s="73" t="s">
        <v>4710</v>
      </c>
      <c r="D571" s="73" t="s">
        <v>4711</v>
      </c>
      <c r="E571" s="73" t="s">
        <v>53</v>
      </c>
      <c r="F571" s="72">
        <v>1.9</v>
      </c>
      <c r="G571" s="72"/>
      <c r="H571" s="74"/>
      <c r="I571" s="75"/>
      <c r="J571" s="74"/>
      <c r="K571" s="75"/>
      <c r="L571" s="74"/>
      <c r="M571" s="75"/>
      <c r="N571" s="74"/>
      <c r="O571" s="73" t="s">
        <v>4709</v>
      </c>
      <c r="R571" s="64">
        <v>0</v>
      </c>
      <c r="S571" s="64">
        <v>0</v>
      </c>
      <c r="T571" s="64">
        <v>0</v>
      </c>
      <c r="AC571" s="64">
        <v>1</v>
      </c>
    </row>
    <row r="572" spans="1:29" ht="30" customHeight="1">
      <c r="A572" s="73" t="s">
        <v>3362</v>
      </c>
      <c r="B572" s="73" t="s">
        <v>4770</v>
      </c>
      <c r="C572" s="73" t="s">
        <v>2484</v>
      </c>
      <c r="D572" s="73" t="s">
        <v>2189</v>
      </c>
      <c r="E572" s="73" t="s">
        <v>1265</v>
      </c>
      <c r="F572" s="72">
        <v>4.0199999999999996</v>
      </c>
      <c r="G572" s="72"/>
      <c r="H572" s="74"/>
      <c r="I572" s="75"/>
      <c r="J572" s="74"/>
      <c r="K572" s="75"/>
      <c r="L572" s="74"/>
      <c r="M572" s="75"/>
      <c r="N572" s="74"/>
      <c r="O572" s="73" t="s">
        <v>47</v>
      </c>
      <c r="R572" s="64">
        <v>0</v>
      </c>
      <c r="S572" s="64">
        <v>0</v>
      </c>
      <c r="T572" s="64">
        <v>0</v>
      </c>
      <c r="W572" s="64">
        <v>3</v>
      </c>
      <c r="AC572" s="64">
        <v>1</v>
      </c>
    </row>
    <row r="573" spans="1:29" ht="30" customHeight="1">
      <c r="A573" s="73" t="s">
        <v>3362</v>
      </c>
      <c r="B573" s="73" t="s">
        <v>4122</v>
      </c>
      <c r="C573" s="73" t="s">
        <v>2484</v>
      </c>
      <c r="D573" s="73" t="s">
        <v>1366</v>
      </c>
      <c r="E573" s="73" t="s">
        <v>1265</v>
      </c>
      <c r="F573" s="72">
        <v>0.629</v>
      </c>
      <c r="G573" s="72"/>
      <c r="H573" s="74"/>
      <c r="I573" s="75"/>
      <c r="J573" s="74"/>
      <c r="K573" s="75"/>
      <c r="L573" s="74"/>
      <c r="M573" s="75"/>
      <c r="N573" s="74"/>
      <c r="O573" s="73" t="s">
        <v>47</v>
      </c>
      <c r="R573" s="64">
        <v>0</v>
      </c>
      <c r="S573" s="64">
        <v>0</v>
      </c>
      <c r="T573" s="64">
        <v>0</v>
      </c>
      <c r="W573" s="64">
        <v>3</v>
      </c>
      <c r="AC573" s="64">
        <v>1</v>
      </c>
    </row>
    <row r="574" spans="1:29" ht="30" customHeight="1">
      <c r="A574" s="73" t="s">
        <v>3362</v>
      </c>
      <c r="B574" s="73" t="s">
        <v>4123</v>
      </c>
      <c r="C574" s="73" t="s">
        <v>1367</v>
      </c>
      <c r="D574" s="73" t="s">
        <v>4747</v>
      </c>
      <c r="E574" s="73" t="s">
        <v>352</v>
      </c>
      <c r="F574" s="72">
        <v>1</v>
      </c>
      <c r="G574" s="72"/>
      <c r="H574" s="74"/>
      <c r="I574" s="75"/>
      <c r="J574" s="74"/>
      <c r="K574" s="75"/>
      <c r="L574" s="74"/>
      <c r="M574" s="75"/>
      <c r="N574" s="74"/>
      <c r="O574" s="73" t="s">
        <v>47</v>
      </c>
      <c r="P574" s="64">
        <v>574</v>
      </c>
      <c r="R574" s="64">
        <v>1</v>
      </c>
      <c r="S574" s="64">
        <v>0</v>
      </c>
      <c r="T574" s="64">
        <v>0.02</v>
      </c>
      <c r="AC574" s="64">
        <v>1</v>
      </c>
    </row>
    <row r="575" spans="1:29" ht="30" customHeight="1">
      <c r="A575" s="72"/>
      <c r="B575" s="72"/>
      <c r="C575" s="72" t="s">
        <v>77</v>
      </c>
      <c r="D575" s="72"/>
      <c r="E575" s="72"/>
      <c r="F575" s="72"/>
      <c r="G575" s="72"/>
      <c r="H575" s="67"/>
      <c r="I575" s="72"/>
      <c r="J575" s="67"/>
      <c r="K575" s="72"/>
      <c r="L575" s="67"/>
      <c r="M575" s="72"/>
      <c r="N575" s="67"/>
      <c r="O575" s="72"/>
    </row>
    <row r="576" spans="1:29" ht="30" customHeight="1">
      <c r="A576" s="72"/>
      <c r="B576" s="72"/>
      <c r="C576" s="72"/>
      <c r="D576" s="72"/>
      <c r="E576" s="72"/>
      <c r="F576" s="72"/>
      <c r="G576" s="72"/>
      <c r="H576" s="72"/>
      <c r="I576" s="72"/>
      <c r="J576" s="72"/>
      <c r="K576" s="72"/>
      <c r="L576" s="72"/>
      <c r="M576" s="72"/>
      <c r="N576" s="72"/>
      <c r="O576" s="72"/>
    </row>
    <row r="577" spans="1:29" ht="30" customHeight="1">
      <c r="A577" s="72"/>
      <c r="B577" s="72"/>
      <c r="C577" s="73" t="s">
        <v>4995</v>
      </c>
      <c r="D577" s="72"/>
      <c r="E577" s="72"/>
      <c r="F577" s="72"/>
      <c r="G577" s="72"/>
      <c r="H577" s="72"/>
      <c r="I577" s="72"/>
      <c r="J577" s="72"/>
      <c r="K577" s="72"/>
      <c r="L577" s="72"/>
      <c r="M577" s="72"/>
      <c r="N577" s="72"/>
      <c r="O577" s="72"/>
    </row>
    <row r="578" spans="1:29" ht="30" customHeight="1">
      <c r="A578" s="73" t="s">
        <v>3652</v>
      </c>
      <c r="B578" s="73" t="s">
        <v>4996</v>
      </c>
      <c r="C578" s="73" t="s">
        <v>4997</v>
      </c>
      <c r="D578" s="73" t="s">
        <v>4998</v>
      </c>
      <c r="E578" s="73" t="s">
        <v>53</v>
      </c>
      <c r="F578" s="72">
        <v>1.5</v>
      </c>
      <c r="G578" s="72"/>
      <c r="H578" s="74"/>
      <c r="I578" s="75"/>
      <c r="J578" s="74"/>
      <c r="K578" s="75"/>
      <c r="L578" s="74"/>
      <c r="M578" s="75"/>
      <c r="N578" s="74"/>
      <c r="O578" s="73" t="s">
        <v>47</v>
      </c>
      <c r="R578" s="64">
        <v>0</v>
      </c>
      <c r="S578" s="64">
        <v>0</v>
      </c>
      <c r="T578" s="64">
        <v>0</v>
      </c>
      <c r="U578" s="64">
        <v>1</v>
      </c>
      <c r="AC578" s="64">
        <v>1</v>
      </c>
    </row>
    <row r="579" spans="1:29" ht="30" customHeight="1">
      <c r="A579" s="73" t="s">
        <v>3652</v>
      </c>
      <c r="B579" s="73" t="s">
        <v>3807</v>
      </c>
      <c r="C579" s="73" t="s">
        <v>3808</v>
      </c>
      <c r="D579" s="73" t="s">
        <v>4979</v>
      </c>
      <c r="E579" s="73" t="s">
        <v>352</v>
      </c>
      <c r="F579" s="72">
        <v>1</v>
      </c>
      <c r="G579" s="72"/>
      <c r="H579" s="74"/>
      <c r="I579" s="75"/>
      <c r="J579" s="74"/>
      <c r="K579" s="75"/>
      <c r="L579" s="74"/>
      <c r="M579" s="75"/>
      <c r="N579" s="74"/>
      <c r="O579" s="73" t="s">
        <v>47</v>
      </c>
      <c r="P579" s="64">
        <v>579</v>
      </c>
      <c r="R579" s="64">
        <v>0</v>
      </c>
      <c r="S579" s="64">
        <v>0</v>
      </c>
      <c r="T579" s="64">
        <v>0.03</v>
      </c>
      <c r="AC579" s="64">
        <v>1</v>
      </c>
    </row>
    <row r="580" spans="1:29" ht="30" customHeight="1">
      <c r="A580" s="73" t="s">
        <v>3652</v>
      </c>
      <c r="B580" s="73" t="s">
        <v>3623</v>
      </c>
      <c r="C580" s="73" t="s">
        <v>3248</v>
      </c>
      <c r="D580" s="73" t="s">
        <v>3624</v>
      </c>
      <c r="E580" s="73" t="s">
        <v>59</v>
      </c>
      <c r="F580" s="72">
        <v>3</v>
      </c>
      <c r="G580" s="72"/>
      <c r="H580" s="74"/>
      <c r="I580" s="75"/>
      <c r="J580" s="74"/>
      <c r="K580" s="75"/>
      <c r="L580" s="74"/>
      <c r="M580" s="75"/>
      <c r="N580" s="74"/>
      <c r="O580" s="73" t="s">
        <v>47</v>
      </c>
      <c r="R580" s="64">
        <v>0</v>
      </c>
      <c r="S580" s="64">
        <v>0</v>
      </c>
      <c r="T580" s="64">
        <v>0</v>
      </c>
      <c r="AC580" s="64">
        <v>1</v>
      </c>
    </row>
    <row r="581" spans="1:29" ht="30" customHeight="1">
      <c r="A581" s="73" t="s">
        <v>3652</v>
      </c>
      <c r="B581" s="73" t="s">
        <v>4999</v>
      </c>
      <c r="C581" s="73" t="s">
        <v>5000</v>
      </c>
      <c r="D581" s="73" t="s">
        <v>5001</v>
      </c>
      <c r="E581" s="73" t="s">
        <v>59</v>
      </c>
      <c r="F581" s="72">
        <v>1</v>
      </c>
      <c r="G581" s="72"/>
      <c r="H581" s="74"/>
      <c r="I581" s="75"/>
      <c r="J581" s="74"/>
      <c r="K581" s="75"/>
      <c r="L581" s="74"/>
      <c r="M581" s="75"/>
      <c r="N581" s="74"/>
      <c r="O581" s="73" t="s">
        <v>47</v>
      </c>
      <c r="R581" s="64">
        <v>0</v>
      </c>
      <c r="S581" s="64">
        <v>0</v>
      </c>
      <c r="T581" s="64">
        <v>0</v>
      </c>
      <c r="AC581" s="64">
        <v>1</v>
      </c>
    </row>
    <row r="582" spans="1:29" ht="30" customHeight="1">
      <c r="A582" s="73" t="s">
        <v>3652</v>
      </c>
      <c r="B582" s="73" t="s">
        <v>5002</v>
      </c>
      <c r="C582" s="73" t="s">
        <v>3222</v>
      </c>
      <c r="D582" s="73" t="s">
        <v>5003</v>
      </c>
      <c r="E582" s="73" t="s">
        <v>59</v>
      </c>
      <c r="F582" s="72">
        <v>2</v>
      </c>
      <c r="G582" s="72"/>
      <c r="H582" s="74"/>
      <c r="I582" s="75"/>
      <c r="J582" s="74"/>
      <c r="K582" s="75"/>
      <c r="L582" s="74"/>
      <c r="M582" s="75"/>
      <c r="N582" s="74"/>
      <c r="O582" s="73" t="s">
        <v>47</v>
      </c>
      <c r="R582" s="64">
        <v>0</v>
      </c>
      <c r="S582" s="64">
        <v>0</v>
      </c>
      <c r="T582" s="64">
        <v>0</v>
      </c>
      <c r="AC582" s="64">
        <v>1</v>
      </c>
    </row>
    <row r="583" spans="1:29" ht="30" customHeight="1">
      <c r="A583" s="73" t="s">
        <v>3652</v>
      </c>
      <c r="B583" s="73" t="s">
        <v>5004</v>
      </c>
      <c r="C583" s="73" t="s">
        <v>3336</v>
      </c>
      <c r="D583" s="73" t="s">
        <v>5005</v>
      </c>
      <c r="E583" s="73" t="s">
        <v>59</v>
      </c>
      <c r="F583" s="72">
        <v>1</v>
      </c>
      <c r="G583" s="72"/>
      <c r="H583" s="74"/>
      <c r="I583" s="75"/>
      <c r="J583" s="74"/>
      <c r="K583" s="75"/>
      <c r="L583" s="74"/>
      <c r="M583" s="75"/>
      <c r="N583" s="74"/>
      <c r="O583" s="73" t="s">
        <v>47</v>
      </c>
      <c r="R583" s="64">
        <v>0</v>
      </c>
      <c r="S583" s="64">
        <v>0</v>
      </c>
      <c r="T583" s="64">
        <v>0</v>
      </c>
      <c r="AC583" s="64">
        <v>1</v>
      </c>
    </row>
    <row r="584" spans="1:29" ht="30" customHeight="1">
      <c r="A584" s="73" t="s">
        <v>3652</v>
      </c>
      <c r="B584" s="73" t="s">
        <v>4770</v>
      </c>
      <c r="C584" s="73" t="s">
        <v>2484</v>
      </c>
      <c r="D584" s="73" t="s">
        <v>2189</v>
      </c>
      <c r="E584" s="73" t="s">
        <v>1265</v>
      </c>
      <c r="F584" s="72">
        <v>0.25700000000000001</v>
      </c>
      <c r="G584" s="72"/>
      <c r="H584" s="74"/>
      <c r="I584" s="75"/>
      <c r="J584" s="74"/>
      <c r="K584" s="75"/>
      <c r="L584" s="74"/>
      <c r="M584" s="75"/>
      <c r="N584" s="74"/>
      <c r="O584" s="73" t="s">
        <v>47</v>
      </c>
      <c r="R584" s="64">
        <v>0</v>
      </c>
      <c r="S584" s="64">
        <v>0</v>
      </c>
      <c r="T584" s="64">
        <v>0</v>
      </c>
      <c r="W584" s="64">
        <v>3</v>
      </c>
      <c r="AC584" s="64">
        <v>1</v>
      </c>
    </row>
    <row r="585" spans="1:29" ht="30" customHeight="1">
      <c r="A585" s="73" t="s">
        <v>3652</v>
      </c>
      <c r="B585" s="73" t="s">
        <v>4122</v>
      </c>
      <c r="C585" s="73" t="s">
        <v>2484</v>
      </c>
      <c r="D585" s="73" t="s">
        <v>1366</v>
      </c>
      <c r="E585" s="73" t="s">
        <v>1265</v>
      </c>
      <c r="F585" s="72">
        <v>2.9000000000000001E-2</v>
      </c>
      <c r="G585" s="72"/>
      <c r="H585" s="74"/>
      <c r="I585" s="75"/>
      <c r="J585" s="74"/>
      <c r="K585" s="75"/>
      <c r="L585" s="74"/>
      <c r="M585" s="75"/>
      <c r="N585" s="74"/>
      <c r="O585" s="73" t="s">
        <v>47</v>
      </c>
      <c r="R585" s="64">
        <v>0</v>
      </c>
      <c r="S585" s="64">
        <v>0</v>
      </c>
      <c r="T585" s="64">
        <v>0</v>
      </c>
      <c r="W585" s="64">
        <v>3</v>
      </c>
      <c r="AC585" s="64">
        <v>1</v>
      </c>
    </row>
    <row r="586" spans="1:29" ht="30" customHeight="1">
      <c r="A586" s="73" t="s">
        <v>3652</v>
      </c>
      <c r="B586" s="73" t="s">
        <v>4123</v>
      </c>
      <c r="C586" s="73" t="s">
        <v>1367</v>
      </c>
      <c r="D586" s="73" t="s">
        <v>4747</v>
      </c>
      <c r="E586" s="73" t="s">
        <v>352</v>
      </c>
      <c r="F586" s="72">
        <v>1</v>
      </c>
      <c r="G586" s="72"/>
      <c r="H586" s="74"/>
      <c r="I586" s="75"/>
      <c r="J586" s="74"/>
      <c r="K586" s="75"/>
      <c r="L586" s="74"/>
      <c r="M586" s="75"/>
      <c r="N586" s="74"/>
      <c r="O586" s="73" t="s">
        <v>47</v>
      </c>
      <c r="P586" s="64">
        <v>586</v>
      </c>
      <c r="R586" s="64">
        <v>1</v>
      </c>
      <c r="S586" s="64">
        <v>0</v>
      </c>
      <c r="T586" s="64">
        <v>0.02</v>
      </c>
      <c r="AC586" s="64">
        <v>1</v>
      </c>
    </row>
    <row r="587" spans="1:29" ht="30" customHeight="1">
      <c r="A587" s="72"/>
      <c r="B587" s="72"/>
      <c r="C587" s="72" t="s">
        <v>77</v>
      </c>
      <c r="D587" s="72"/>
      <c r="E587" s="72"/>
      <c r="F587" s="72"/>
      <c r="G587" s="72"/>
      <c r="H587" s="67"/>
      <c r="I587" s="72"/>
      <c r="J587" s="67"/>
      <c r="K587" s="72"/>
      <c r="L587" s="67"/>
      <c r="M587" s="72"/>
      <c r="N587" s="67"/>
      <c r="O587" s="72"/>
    </row>
    <row r="588" spans="1:29" ht="30" customHeight="1">
      <c r="A588" s="72"/>
      <c r="B588" s="72"/>
      <c r="C588" s="72"/>
      <c r="D588" s="72"/>
      <c r="E588" s="72"/>
      <c r="F588" s="72"/>
      <c r="G588" s="72"/>
      <c r="H588" s="72"/>
      <c r="I588" s="72"/>
      <c r="J588" s="72"/>
      <c r="K588" s="72"/>
      <c r="L588" s="72"/>
      <c r="M588" s="72"/>
      <c r="N588" s="72"/>
      <c r="O588" s="72"/>
    </row>
    <row r="589" spans="1:29" ht="30" customHeight="1">
      <c r="A589" s="72"/>
      <c r="B589" s="72"/>
      <c r="C589" s="73" t="s">
        <v>5006</v>
      </c>
      <c r="D589" s="72"/>
      <c r="E589" s="72"/>
      <c r="F589" s="72"/>
      <c r="G589" s="72"/>
      <c r="H589" s="72"/>
      <c r="I589" s="72"/>
      <c r="J589" s="72"/>
      <c r="K589" s="72"/>
      <c r="L589" s="72"/>
      <c r="M589" s="72"/>
      <c r="N589" s="72"/>
      <c r="O589" s="72"/>
    </row>
    <row r="590" spans="1:29" ht="30" customHeight="1">
      <c r="A590" s="73" t="s">
        <v>3430</v>
      </c>
      <c r="B590" s="73" t="s">
        <v>5007</v>
      </c>
      <c r="C590" s="73" t="s">
        <v>5008</v>
      </c>
      <c r="D590" s="73" t="s">
        <v>5009</v>
      </c>
      <c r="E590" s="73" t="s">
        <v>71</v>
      </c>
      <c r="F590" s="72">
        <v>1.28</v>
      </c>
      <c r="G590" s="72"/>
      <c r="H590" s="74"/>
      <c r="I590" s="75"/>
      <c r="J590" s="74"/>
      <c r="K590" s="75"/>
      <c r="L590" s="74"/>
      <c r="M590" s="75"/>
      <c r="N590" s="74"/>
      <c r="O590" s="73" t="s">
        <v>47</v>
      </c>
      <c r="R590" s="64">
        <v>0</v>
      </c>
      <c r="S590" s="64">
        <v>0</v>
      </c>
      <c r="T590" s="64">
        <v>0</v>
      </c>
      <c r="U590" s="64">
        <v>1</v>
      </c>
      <c r="AC590" s="64">
        <v>1</v>
      </c>
    </row>
    <row r="591" spans="1:29" ht="30" customHeight="1">
      <c r="A591" s="73" t="s">
        <v>3430</v>
      </c>
      <c r="B591" s="73" t="s">
        <v>5010</v>
      </c>
      <c r="C591" s="73" t="s">
        <v>3323</v>
      </c>
      <c r="D591" s="73" t="s">
        <v>5011</v>
      </c>
      <c r="E591" s="73" t="s">
        <v>71</v>
      </c>
      <c r="F591" s="72">
        <v>0.11</v>
      </c>
      <c r="G591" s="72"/>
      <c r="H591" s="74"/>
      <c r="I591" s="75"/>
      <c r="J591" s="74"/>
      <c r="K591" s="75"/>
      <c r="L591" s="74"/>
      <c r="M591" s="75"/>
      <c r="N591" s="74"/>
      <c r="O591" s="73" t="s">
        <v>47</v>
      </c>
      <c r="R591" s="64">
        <v>0</v>
      </c>
      <c r="S591" s="64">
        <v>0</v>
      </c>
      <c r="T591" s="64">
        <v>0</v>
      </c>
      <c r="U591" s="64">
        <v>1</v>
      </c>
      <c r="AC591" s="64">
        <v>1</v>
      </c>
    </row>
    <row r="592" spans="1:29" ht="30" customHeight="1">
      <c r="A592" s="73" t="s">
        <v>3430</v>
      </c>
      <c r="B592" s="73" t="s">
        <v>5012</v>
      </c>
      <c r="C592" s="73" t="s">
        <v>5013</v>
      </c>
      <c r="D592" s="73" t="s">
        <v>5014</v>
      </c>
      <c r="E592" s="73" t="s">
        <v>59</v>
      </c>
      <c r="F592" s="72">
        <v>5.9</v>
      </c>
      <c r="G592" s="72"/>
      <c r="H592" s="74"/>
      <c r="I592" s="75"/>
      <c r="J592" s="74"/>
      <c r="K592" s="75"/>
      <c r="L592" s="74"/>
      <c r="M592" s="75"/>
      <c r="N592" s="74"/>
      <c r="O592" s="73" t="s">
        <v>47</v>
      </c>
      <c r="R592" s="64">
        <v>0</v>
      </c>
      <c r="S592" s="64">
        <v>0</v>
      </c>
      <c r="T592" s="64">
        <v>0</v>
      </c>
      <c r="U592" s="64">
        <v>1</v>
      </c>
      <c r="AC592" s="64">
        <v>1</v>
      </c>
    </row>
    <row r="593" spans="1:29" ht="30" customHeight="1">
      <c r="A593" s="73" t="s">
        <v>3430</v>
      </c>
      <c r="B593" s="73" t="s">
        <v>5015</v>
      </c>
      <c r="C593" s="73" t="s">
        <v>4780</v>
      </c>
      <c r="D593" s="73" t="s">
        <v>5016</v>
      </c>
      <c r="E593" s="73" t="s">
        <v>59</v>
      </c>
      <c r="F593" s="72">
        <v>5.9</v>
      </c>
      <c r="G593" s="72"/>
      <c r="H593" s="74"/>
      <c r="I593" s="75"/>
      <c r="J593" s="74"/>
      <c r="K593" s="75"/>
      <c r="L593" s="74"/>
      <c r="M593" s="75"/>
      <c r="N593" s="74"/>
      <c r="O593" s="73" t="s">
        <v>47</v>
      </c>
      <c r="R593" s="64">
        <v>0</v>
      </c>
      <c r="S593" s="64">
        <v>0</v>
      </c>
      <c r="T593" s="64">
        <v>0</v>
      </c>
      <c r="U593" s="64">
        <v>1</v>
      </c>
      <c r="AC593" s="64">
        <v>1</v>
      </c>
    </row>
    <row r="594" spans="1:29" ht="30" customHeight="1">
      <c r="A594" s="73" t="s">
        <v>3430</v>
      </c>
      <c r="B594" s="73" t="s">
        <v>5017</v>
      </c>
      <c r="C594" s="73" t="s">
        <v>5018</v>
      </c>
      <c r="D594" s="73" t="s">
        <v>5019</v>
      </c>
      <c r="E594" s="73" t="s">
        <v>53</v>
      </c>
      <c r="F594" s="72">
        <v>0.7</v>
      </c>
      <c r="G594" s="72"/>
      <c r="H594" s="74"/>
      <c r="I594" s="75"/>
      <c r="J594" s="74"/>
      <c r="K594" s="75"/>
      <c r="L594" s="74"/>
      <c r="M594" s="75"/>
      <c r="N594" s="74"/>
      <c r="O594" s="73" t="s">
        <v>47</v>
      </c>
      <c r="R594" s="64">
        <v>0</v>
      </c>
      <c r="S594" s="64">
        <v>0</v>
      </c>
      <c r="T594" s="64">
        <v>0</v>
      </c>
      <c r="U594" s="64">
        <v>1</v>
      </c>
      <c r="AC594" s="64">
        <v>1</v>
      </c>
    </row>
    <row r="595" spans="1:29" ht="30" customHeight="1">
      <c r="A595" s="73" t="s">
        <v>3430</v>
      </c>
      <c r="B595" s="73" t="s">
        <v>5020</v>
      </c>
      <c r="C595" s="73" t="s">
        <v>5021</v>
      </c>
      <c r="D595" s="73" t="s">
        <v>5022</v>
      </c>
      <c r="E595" s="73" t="s">
        <v>53</v>
      </c>
      <c r="F595" s="72">
        <v>0.3</v>
      </c>
      <c r="G595" s="72"/>
      <c r="H595" s="74"/>
      <c r="I595" s="75"/>
      <c r="J595" s="74"/>
      <c r="K595" s="75"/>
      <c r="L595" s="74"/>
      <c r="M595" s="75"/>
      <c r="N595" s="74"/>
      <c r="O595" s="73" t="s">
        <v>47</v>
      </c>
      <c r="R595" s="64">
        <v>0</v>
      </c>
      <c r="S595" s="64">
        <v>0</v>
      </c>
      <c r="T595" s="64">
        <v>0</v>
      </c>
      <c r="U595" s="64">
        <v>1</v>
      </c>
      <c r="AC595" s="64">
        <v>1</v>
      </c>
    </row>
    <row r="596" spans="1:29" ht="30" customHeight="1">
      <c r="A596" s="73" t="s">
        <v>3430</v>
      </c>
      <c r="B596" s="73" t="s">
        <v>5023</v>
      </c>
      <c r="C596" s="73" t="s">
        <v>5024</v>
      </c>
      <c r="D596" s="73" t="s">
        <v>2850</v>
      </c>
      <c r="E596" s="73" t="s">
        <v>53</v>
      </c>
      <c r="F596" s="72">
        <v>1.1000000000000001</v>
      </c>
      <c r="G596" s="72"/>
      <c r="H596" s="74"/>
      <c r="I596" s="75"/>
      <c r="J596" s="74"/>
      <c r="K596" s="75"/>
      <c r="L596" s="74"/>
      <c r="M596" s="75"/>
      <c r="N596" s="74"/>
      <c r="O596" s="73" t="s">
        <v>47</v>
      </c>
      <c r="R596" s="64">
        <v>0</v>
      </c>
      <c r="S596" s="64">
        <v>0</v>
      </c>
      <c r="T596" s="64">
        <v>0</v>
      </c>
      <c r="U596" s="64">
        <v>1</v>
      </c>
      <c r="AC596" s="64">
        <v>1</v>
      </c>
    </row>
    <row r="597" spans="1:29" ht="30" customHeight="1">
      <c r="A597" s="73" t="s">
        <v>3430</v>
      </c>
      <c r="B597" s="73" t="s">
        <v>5025</v>
      </c>
      <c r="C597" s="73" t="s">
        <v>5026</v>
      </c>
      <c r="D597" s="73" t="s">
        <v>5027</v>
      </c>
      <c r="E597" s="73" t="s">
        <v>59</v>
      </c>
      <c r="F597" s="72">
        <v>0.8</v>
      </c>
      <c r="G597" s="72"/>
      <c r="H597" s="74"/>
      <c r="I597" s="75"/>
      <c r="J597" s="74"/>
      <c r="K597" s="75"/>
      <c r="L597" s="74"/>
      <c r="M597" s="75"/>
      <c r="N597" s="74"/>
      <c r="O597" s="73" t="s">
        <v>47</v>
      </c>
      <c r="R597" s="64">
        <v>0</v>
      </c>
      <c r="S597" s="64">
        <v>0</v>
      </c>
      <c r="T597" s="64">
        <v>0</v>
      </c>
      <c r="U597" s="64">
        <v>1</v>
      </c>
      <c r="AC597" s="64">
        <v>1</v>
      </c>
    </row>
    <row r="598" spans="1:29" ht="30" customHeight="1">
      <c r="A598" s="73" t="s">
        <v>3430</v>
      </c>
      <c r="B598" s="73" t="s">
        <v>5028</v>
      </c>
      <c r="C598" s="73" t="s">
        <v>5029</v>
      </c>
      <c r="D598" s="73" t="s">
        <v>5030</v>
      </c>
      <c r="E598" s="73" t="s">
        <v>53</v>
      </c>
      <c r="F598" s="72">
        <v>1.1000000000000001</v>
      </c>
      <c r="G598" s="72"/>
      <c r="H598" s="74"/>
      <c r="I598" s="75"/>
      <c r="J598" s="74"/>
      <c r="K598" s="75"/>
      <c r="L598" s="74"/>
      <c r="M598" s="75"/>
      <c r="N598" s="74"/>
      <c r="O598" s="73" t="s">
        <v>47</v>
      </c>
      <c r="R598" s="64">
        <v>0</v>
      </c>
      <c r="S598" s="64">
        <v>0</v>
      </c>
      <c r="T598" s="64">
        <v>0</v>
      </c>
      <c r="U598" s="64">
        <v>1</v>
      </c>
      <c r="AC598" s="64">
        <v>1</v>
      </c>
    </row>
    <row r="599" spans="1:29" ht="30" customHeight="1">
      <c r="A599" s="73" t="s">
        <v>3430</v>
      </c>
      <c r="B599" s="73" t="s">
        <v>4819</v>
      </c>
      <c r="C599" s="73" t="s">
        <v>1747</v>
      </c>
      <c r="D599" s="73" t="s">
        <v>4820</v>
      </c>
      <c r="E599" s="73" t="s">
        <v>59</v>
      </c>
      <c r="F599" s="72">
        <v>0.7</v>
      </c>
      <c r="G599" s="72"/>
      <c r="H599" s="74"/>
      <c r="I599" s="75"/>
      <c r="J599" s="74"/>
      <c r="K599" s="75"/>
      <c r="L599" s="74"/>
      <c r="M599" s="75"/>
      <c r="N599" s="74"/>
      <c r="O599" s="73" t="s">
        <v>47</v>
      </c>
      <c r="R599" s="64">
        <v>0</v>
      </c>
      <c r="S599" s="64">
        <v>0</v>
      </c>
      <c r="T599" s="64">
        <v>0</v>
      </c>
      <c r="U599" s="64">
        <v>1</v>
      </c>
      <c r="AC599" s="64">
        <v>1</v>
      </c>
    </row>
    <row r="600" spans="1:29" ht="30" customHeight="1">
      <c r="A600" s="73" t="s">
        <v>3430</v>
      </c>
      <c r="B600" s="73" t="s">
        <v>5031</v>
      </c>
      <c r="C600" s="73" t="s">
        <v>4767</v>
      </c>
      <c r="D600" s="73" t="s">
        <v>4768</v>
      </c>
      <c r="E600" s="73" t="s">
        <v>1180</v>
      </c>
      <c r="F600" s="72">
        <v>0.06</v>
      </c>
      <c r="G600" s="72"/>
      <c r="H600" s="74"/>
      <c r="I600" s="75"/>
      <c r="J600" s="74"/>
      <c r="K600" s="75"/>
      <c r="L600" s="74"/>
      <c r="M600" s="75"/>
      <c r="N600" s="74"/>
      <c r="O600" s="73" t="s">
        <v>47</v>
      </c>
      <c r="R600" s="64">
        <v>0</v>
      </c>
      <c r="S600" s="64">
        <v>0</v>
      </c>
      <c r="T600" s="64">
        <v>0</v>
      </c>
      <c r="U600" s="64">
        <v>1</v>
      </c>
      <c r="AC600" s="64">
        <v>1</v>
      </c>
    </row>
    <row r="601" spans="1:29" ht="30" customHeight="1">
      <c r="A601" s="73" t="s">
        <v>3430</v>
      </c>
      <c r="B601" s="73" t="s">
        <v>3807</v>
      </c>
      <c r="C601" s="73" t="s">
        <v>5032</v>
      </c>
      <c r="D601" s="73" t="s">
        <v>1921</v>
      </c>
      <c r="E601" s="73" t="s">
        <v>352</v>
      </c>
      <c r="F601" s="72">
        <v>1</v>
      </c>
      <c r="G601" s="72"/>
      <c r="H601" s="74"/>
      <c r="I601" s="75"/>
      <c r="J601" s="74"/>
      <c r="K601" s="75"/>
      <c r="L601" s="74"/>
      <c r="M601" s="75"/>
      <c r="N601" s="74"/>
      <c r="O601" s="73" t="s">
        <v>47</v>
      </c>
      <c r="P601" s="64">
        <v>601</v>
      </c>
      <c r="R601" s="64">
        <v>0</v>
      </c>
      <c r="S601" s="64">
        <v>0</v>
      </c>
      <c r="T601" s="64">
        <v>0.02</v>
      </c>
      <c r="AC601" s="64">
        <v>1</v>
      </c>
    </row>
    <row r="602" spans="1:29" ht="30" customHeight="1">
      <c r="A602" s="73" t="s">
        <v>3430</v>
      </c>
      <c r="B602" s="73" t="s">
        <v>4712</v>
      </c>
      <c r="C602" s="73" t="s">
        <v>4713</v>
      </c>
      <c r="D602" s="73" t="s">
        <v>4337</v>
      </c>
      <c r="E602" s="73" t="s">
        <v>71</v>
      </c>
      <c r="F602" s="72">
        <v>1</v>
      </c>
      <c r="G602" s="72"/>
      <c r="H602" s="74"/>
      <c r="I602" s="75"/>
      <c r="J602" s="74"/>
      <c r="K602" s="75"/>
      <c r="L602" s="74"/>
      <c r="M602" s="75"/>
      <c r="N602" s="74"/>
      <c r="O602" s="73" t="s">
        <v>4712</v>
      </c>
      <c r="T602" s="64">
        <v>0</v>
      </c>
      <c r="AC602" s="64">
        <v>1</v>
      </c>
    </row>
    <row r="603" spans="1:29" ht="30" customHeight="1">
      <c r="A603" s="73" t="s">
        <v>3430</v>
      </c>
      <c r="B603" s="73" t="s">
        <v>4718</v>
      </c>
      <c r="C603" s="73" t="s">
        <v>4719</v>
      </c>
      <c r="D603" s="73" t="s">
        <v>4337</v>
      </c>
      <c r="E603" s="73" t="s">
        <v>71</v>
      </c>
      <c r="F603" s="72">
        <v>1</v>
      </c>
      <c r="G603" s="72"/>
      <c r="H603" s="74"/>
      <c r="I603" s="75"/>
      <c r="J603" s="74"/>
      <c r="K603" s="75"/>
      <c r="L603" s="74"/>
      <c r="M603" s="75"/>
      <c r="N603" s="74"/>
      <c r="O603" s="73" t="s">
        <v>4718</v>
      </c>
      <c r="T603" s="64">
        <v>0</v>
      </c>
      <c r="AC603" s="64">
        <v>1</v>
      </c>
    </row>
    <row r="604" spans="1:29" ht="30" customHeight="1">
      <c r="A604" s="72"/>
      <c r="B604" s="72"/>
      <c r="C604" s="72" t="s">
        <v>77</v>
      </c>
      <c r="D604" s="72"/>
      <c r="E604" s="72"/>
      <c r="F604" s="72"/>
      <c r="G604" s="72"/>
      <c r="H604" s="67"/>
      <c r="I604" s="72"/>
      <c r="J604" s="67"/>
      <c r="K604" s="72"/>
      <c r="L604" s="67"/>
      <c r="M604" s="72"/>
      <c r="N604" s="67"/>
      <c r="O604" s="72"/>
    </row>
    <row r="605" spans="1:29" ht="30" customHeight="1">
      <c r="A605" s="72"/>
      <c r="B605" s="72"/>
      <c r="C605" s="72"/>
      <c r="D605" s="72"/>
      <c r="E605" s="72"/>
      <c r="F605" s="72"/>
      <c r="G605" s="72"/>
      <c r="H605" s="72"/>
      <c r="I605" s="72"/>
      <c r="J605" s="72"/>
      <c r="K605" s="72"/>
      <c r="L605" s="72"/>
      <c r="M605" s="72"/>
      <c r="N605" s="72"/>
      <c r="O605" s="72"/>
    </row>
    <row r="606" spans="1:29" ht="30" customHeight="1">
      <c r="A606" s="72"/>
      <c r="B606" s="72"/>
      <c r="C606" s="73" t="s">
        <v>5033</v>
      </c>
      <c r="D606" s="72"/>
      <c r="E606" s="72"/>
      <c r="F606" s="72"/>
      <c r="G606" s="72"/>
      <c r="H606" s="72"/>
      <c r="I606" s="72"/>
      <c r="J606" s="72"/>
      <c r="K606" s="72"/>
      <c r="L606" s="72"/>
      <c r="M606" s="72"/>
      <c r="N606" s="72"/>
      <c r="O606" s="72"/>
    </row>
    <row r="607" spans="1:29" ht="30" customHeight="1">
      <c r="A607" s="73" t="s">
        <v>3433</v>
      </c>
      <c r="B607" s="73" t="s">
        <v>5034</v>
      </c>
      <c r="C607" s="73" t="s">
        <v>5008</v>
      </c>
      <c r="D607" s="73" t="s">
        <v>5035</v>
      </c>
      <c r="E607" s="73" t="s">
        <v>71</v>
      </c>
      <c r="F607" s="72">
        <v>1.28</v>
      </c>
      <c r="G607" s="72"/>
      <c r="H607" s="74"/>
      <c r="I607" s="75"/>
      <c r="J607" s="74"/>
      <c r="K607" s="75"/>
      <c r="L607" s="74"/>
      <c r="M607" s="75"/>
      <c r="N607" s="74"/>
      <c r="O607" s="73" t="s">
        <v>47</v>
      </c>
      <c r="R607" s="64">
        <v>0</v>
      </c>
      <c r="S607" s="64">
        <v>0</v>
      </c>
      <c r="T607" s="64">
        <v>0</v>
      </c>
      <c r="U607" s="64">
        <v>1</v>
      </c>
      <c r="AC607" s="64">
        <v>1</v>
      </c>
    </row>
    <row r="608" spans="1:29" ht="30" customHeight="1">
      <c r="A608" s="73" t="s">
        <v>3433</v>
      </c>
      <c r="B608" s="73" t="s">
        <v>5036</v>
      </c>
      <c r="C608" s="73" t="s">
        <v>3323</v>
      </c>
      <c r="D608" s="73" t="s">
        <v>5037</v>
      </c>
      <c r="E608" s="73" t="s">
        <v>71</v>
      </c>
      <c r="F608" s="72">
        <v>0.11</v>
      </c>
      <c r="G608" s="72"/>
      <c r="H608" s="74"/>
      <c r="I608" s="75"/>
      <c r="J608" s="74"/>
      <c r="K608" s="75"/>
      <c r="L608" s="74"/>
      <c r="M608" s="75"/>
      <c r="N608" s="74"/>
      <c r="O608" s="73" t="s">
        <v>47</v>
      </c>
      <c r="R608" s="64">
        <v>0</v>
      </c>
      <c r="S608" s="64">
        <v>0</v>
      </c>
      <c r="T608" s="64">
        <v>0</v>
      </c>
      <c r="U608" s="64">
        <v>1</v>
      </c>
      <c r="AC608" s="64">
        <v>1</v>
      </c>
    </row>
    <row r="609" spans="1:29" ht="30" customHeight="1">
      <c r="A609" s="73" t="s">
        <v>3433</v>
      </c>
      <c r="B609" s="73" t="s">
        <v>5012</v>
      </c>
      <c r="C609" s="73" t="s">
        <v>5013</v>
      </c>
      <c r="D609" s="73" t="s">
        <v>5014</v>
      </c>
      <c r="E609" s="73" t="s">
        <v>59</v>
      </c>
      <c r="F609" s="72">
        <v>3.6</v>
      </c>
      <c r="G609" s="72"/>
      <c r="H609" s="74"/>
      <c r="I609" s="75"/>
      <c r="J609" s="74"/>
      <c r="K609" s="75"/>
      <c r="L609" s="74"/>
      <c r="M609" s="75"/>
      <c r="N609" s="74"/>
      <c r="O609" s="73" t="s">
        <v>47</v>
      </c>
      <c r="R609" s="64">
        <v>0</v>
      </c>
      <c r="S609" s="64">
        <v>0</v>
      </c>
      <c r="T609" s="64">
        <v>0</v>
      </c>
      <c r="U609" s="64">
        <v>1</v>
      </c>
      <c r="AC609" s="64">
        <v>1</v>
      </c>
    </row>
    <row r="610" spans="1:29" ht="30" customHeight="1">
      <c r="A610" s="73" t="s">
        <v>3433</v>
      </c>
      <c r="B610" s="73" t="s">
        <v>5015</v>
      </c>
      <c r="C610" s="73" t="s">
        <v>4780</v>
      </c>
      <c r="D610" s="73" t="s">
        <v>5016</v>
      </c>
      <c r="E610" s="73" t="s">
        <v>59</v>
      </c>
      <c r="F610" s="72">
        <v>3.6</v>
      </c>
      <c r="G610" s="72"/>
      <c r="H610" s="74"/>
      <c r="I610" s="75"/>
      <c r="J610" s="74"/>
      <c r="K610" s="75"/>
      <c r="L610" s="74"/>
      <c r="M610" s="75"/>
      <c r="N610" s="74"/>
      <c r="O610" s="73" t="s">
        <v>47</v>
      </c>
      <c r="R610" s="64">
        <v>0</v>
      </c>
      <c r="S610" s="64">
        <v>0</v>
      </c>
      <c r="T610" s="64">
        <v>0</v>
      </c>
      <c r="U610" s="64">
        <v>1</v>
      </c>
      <c r="AC610" s="64">
        <v>1</v>
      </c>
    </row>
    <row r="611" spans="1:29" ht="30" customHeight="1">
      <c r="A611" s="73" t="s">
        <v>3433</v>
      </c>
      <c r="B611" s="73" t="s">
        <v>5017</v>
      </c>
      <c r="C611" s="73" t="s">
        <v>5018</v>
      </c>
      <c r="D611" s="73" t="s">
        <v>5019</v>
      </c>
      <c r="E611" s="73" t="s">
        <v>53</v>
      </c>
      <c r="F611" s="72">
        <v>0.7</v>
      </c>
      <c r="G611" s="72"/>
      <c r="H611" s="74"/>
      <c r="I611" s="75"/>
      <c r="J611" s="74"/>
      <c r="K611" s="75"/>
      <c r="L611" s="74"/>
      <c r="M611" s="75"/>
      <c r="N611" s="74"/>
      <c r="O611" s="73" t="s">
        <v>47</v>
      </c>
      <c r="R611" s="64">
        <v>0</v>
      </c>
      <c r="S611" s="64">
        <v>0</v>
      </c>
      <c r="T611" s="64">
        <v>0</v>
      </c>
      <c r="U611" s="64">
        <v>1</v>
      </c>
      <c r="AC611" s="64">
        <v>1</v>
      </c>
    </row>
    <row r="612" spans="1:29" ht="30" customHeight="1">
      <c r="A612" s="73" t="s">
        <v>3433</v>
      </c>
      <c r="B612" s="73" t="s">
        <v>5020</v>
      </c>
      <c r="C612" s="73" t="s">
        <v>5021</v>
      </c>
      <c r="D612" s="73" t="s">
        <v>5022</v>
      </c>
      <c r="E612" s="73" t="s">
        <v>53</v>
      </c>
      <c r="F612" s="72">
        <v>0.3</v>
      </c>
      <c r="G612" s="72"/>
      <c r="H612" s="74"/>
      <c r="I612" s="75"/>
      <c r="J612" s="74"/>
      <c r="K612" s="75"/>
      <c r="L612" s="74"/>
      <c r="M612" s="75"/>
      <c r="N612" s="74"/>
      <c r="O612" s="73" t="s">
        <v>47</v>
      </c>
      <c r="R612" s="64">
        <v>0</v>
      </c>
      <c r="S612" s="64">
        <v>0</v>
      </c>
      <c r="T612" s="64">
        <v>0</v>
      </c>
      <c r="U612" s="64">
        <v>1</v>
      </c>
      <c r="AC612" s="64">
        <v>1</v>
      </c>
    </row>
    <row r="613" spans="1:29" ht="30" customHeight="1">
      <c r="A613" s="73" t="s">
        <v>3433</v>
      </c>
      <c r="B613" s="73" t="s">
        <v>5023</v>
      </c>
      <c r="C613" s="73" t="s">
        <v>5024</v>
      </c>
      <c r="D613" s="73" t="s">
        <v>2850</v>
      </c>
      <c r="E613" s="73" t="s">
        <v>53</v>
      </c>
      <c r="F613" s="72">
        <v>0.7</v>
      </c>
      <c r="G613" s="72"/>
      <c r="H613" s="74"/>
      <c r="I613" s="75"/>
      <c r="J613" s="74"/>
      <c r="K613" s="75"/>
      <c r="L613" s="74"/>
      <c r="M613" s="75"/>
      <c r="N613" s="74"/>
      <c r="O613" s="73" t="s">
        <v>47</v>
      </c>
      <c r="R613" s="64">
        <v>0</v>
      </c>
      <c r="S613" s="64">
        <v>0</v>
      </c>
      <c r="T613" s="64">
        <v>0</v>
      </c>
      <c r="U613" s="64">
        <v>1</v>
      </c>
      <c r="AC613" s="64">
        <v>1</v>
      </c>
    </row>
    <row r="614" spans="1:29" ht="30" customHeight="1">
      <c r="A614" s="73" t="s">
        <v>3433</v>
      </c>
      <c r="B614" s="73" t="s">
        <v>5025</v>
      </c>
      <c r="C614" s="73" t="s">
        <v>5026</v>
      </c>
      <c r="D614" s="73" t="s">
        <v>5027</v>
      </c>
      <c r="E614" s="73" t="s">
        <v>59</v>
      </c>
      <c r="F614" s="72">
        <v>0.5</v>
      </c>
      <c r="G614" s="72"/>
      <c r="H614" s="74"/>
      <c r="I614" s="75"/>
      <c r="J614" s="74"/>
      <c r="K614" s="75"/>
      <c r="L614" s="74"/>
      <c r="M614" s="75"/>
      <c r="N614" s="74"/>
      <c r="O614" s="73" t="s">
        <v>47</v>
      </c>
      <c r="R614" s="64">
        <v>0</v>
      </c>
      <c r="S614" s="64">
        <v>0</v>
      </c>
      <c r="T614" s="64">
        <v>0</v>
      </c>
      <c r="U614" s="64">
        <v>1</v>
      </c>
      <c r="AC614" s="64">
        <v>1</v>
      </c>
    </row>
    <row r="615" spans="1:29" ht="30" customHeight="1">
      <c r="A615" s="73" t="s">
        <v>3433</v>
      </c>
      <c r="B615" s="73" t="s">
        <v>5028</v>
      </c>
      <c r="C615" s="73" t="s">
        <v>5029</v>
      </c>
      <c r="D615" s="73" t="s">
        <v>5030</v>
      </c>
      <c r="E615" s="73" t="s">
        <v>53</v>
      </c>
      <c r="F615" s="72">
        <v>1.1000000000000001</v>
      </c>
      <c r="G615" s="72"/>
      <c r="H615" s="74"/>
      <c r="I615" s="75"/>
      <c r="J615" s="74"/>
      <c r="K615" s="75"/>
      <c r="L615" s="74"/>
      <c r="M615" s="75"/>
      <c r="N615" s="74"/>
      <c r="O615" s="73" t="s">
        <v>47</v>
      </c>
      <c r="R615" s="64">
        <v>0</v>
      </c>
      <c r="S615" s="64">
        <v>0</v>
      </c>
      <c r="T615" s="64">
        <v>0</v>
      </c>
      <c r="U615" s="64">
        <v>1</v>
      </c>
      <c r="AC615" s="64">
        <v>1</v>
      </c>
    </row>
    <row r="616" spans="1:29" ht="30" customHeight="1">
      <c r="A616" s="73" t="s">
        <v>3433</v>
      </c>
      <c r="B616" s="73" t="s">
        <v>4819</v>
      </c>
      <c r="C616" s="73" t="s">
        <v>1747</v>
      </c>
      <c r="D616" s="73" t="s">
        <v>4820</v>
      </c>
      <c r="E616" s="73" t="s">
        <v>59</v>
      </c>
      <c r="F616" s="72">
        <v>0.5</v>
      </c>
      <c r="G616" s="72"/>
      <c r="H616" s="74"/>
      <c r="I616" s="75"/>
      <c r="J616" s="74"/>
      <c r="K616" s="75"/>
      <c r="L616" s="74"/>
      <c r="M616" s="75"/>
      <c r="N616" s="74"/>
      <c r="O616" s="73" t="s">
        <v>47</v>
      </c>
      <c r="R616" s="64">
        <v>0</v>
      </c>
      <c r="S616" s="64">
        <v>0</v>
      </c>
      <c r="T616" s="64">
        <v>0</v>
      </c>
      <c r="U616" s="64">
        <v>1</v>
      </c>
      <c r="AC616" s="64">
        <v>1</v>
      </c>
    </row>
    <row r="617" spans="1:29" ht="30" customHeight="1">
      <c r="A617" s="73" t="s">
        <v>3433</v>
      </c>
      <c r="B617" s="73" t="s">
        <v>5031</v>
      </c>
      <c r="C617" s="73" t="s">
        <v>4767</v>
      </c>
      <c r="D617" s="73" t="s">
        <v>4768</v>
      </c>
      <c r="E617" s="73" t="s">
        <v>1180</v>
      </c>
      <c r="F617" s="72">
        <v>0.06</v>
      </c>
      <c r="G617" s="72"/>
      <c r="H617" s="74"/>
      <c r="I617" s="75"/>
      <c r="J617" s="74"/>
      <c r="K617" s="75"/>
      <c r="L617" s="74"/>
      <c r="M617" s="75"/>
      <c r="N617" s="74"/>
      <c r="O617" s="73" t="s">
        <v>47</v>
      </c>
      <c r="R617" s="64">
        <v>0</v>
      </c>
      <c r="S617" s="64">
        <v>0</v>
      </c>
      <c r="T617" s="64">
        <v>0</v>
      </c>
      <c r="U617" s="64">
        <v>1</v>
      </c>
      <c r="AC617" s="64">
        <v>1</v>
      </c>
    </row>
    <row r="618" spans="1:29" ht="30" customHeight="1">
      <c r="A618" s="73" t="s">
        <v>3433</v>
      </c>
      <c r="B618" s="73" t="s">
        <v>3807</v>
      </c>
      <c r="C618" s="73" t="s">
        <v>5032</v>
      </c>
      <c r="D618" s="73" t="s">
        <v>1921</v>
      </c>
      <c r="E618" s="73" t="s">
        <v>352</v>
      </c>
      <c r="F618" s="72">
        <v>1</v>
      </c>
      <c r="G618" s="72"/>
      <c r="H618" s="74"/>
      <c r="I618" s="75"/>
      <c r="J618" s="74"/>
      <c r="K618" s="75"/>
      <c r="L618" s="74"/>
      <c r="M618" s="75"/>
      <c r="N618" s="74"/>
      <c r="O618" s="73" t="s">
        <v>47</v>
      </c>
      <c r="P618" s="64">
        <v>618</v>
      </c>
      <c r="R618" s="64">
        <v>0</v>
      </c>
      <c r="S618" s="64">
        <v>0</v>
      </c>
      <c r="T618" s="64">
        <v>0.02</v>
      </c>
      <c r="AC618" s="64">
        <v>1</v>
      </c>
    </row>
    <row r="619" spans="1:29" ht="30" customHeight="1">
      <c r="A619" s="73" t="s">
        <v>3433</v>
      </c>
      <c r="B619" s="73" t="s">
        <v>4714</v>
      </c>
      <c r="C619" s="73" t="s">
        <v>4713</v>
      </c>
      <c r="D619" s="73" t="s">
        <v>4715</v>
      </c>
      <c r="E619" s="73" t="s">
        <v>71</v>
      </c>
      <c r="F619" s="72">
        <v>1</v>
      </c>
      <c r="G619" s="72"/>
      <c r="H619" s="74"/>
      <c r="I619" s="75"/>
      <c r="J619" s="74"/>
      <c r="K619" s="75"/>
      <c r="L619" s="74"/>
      <c r="M619" s="75"/>
      <c r="N619" s="74"/>
      <c r="O619" s="73" t="s">
        <v>4714</v>
      </c>
      <c r="T619" s="64">
        <v>0</v>
      </c>
      <c r="AC619" s="64">
        <v>1</v>
      </c>
    </row>
    <row r="620" spans="1:29" ht="30" customHeight="1">
      <c r="A620" s="73" t="s">
        <v>3433</v>
      </c>
      <c r="B620" s="73" t="s">
        <v>4720</v>
      </c>
      <c r="C620" s="73" t="s">
        <v>4719</v>
      </c>
      <c r="D620" s="73" t="s">
        <v>4715</v>
      </c>
      <c r="E620" s="73" t="s">
        <v>71</v>
      </c>
      <c r="F620" s="72">
        <v>1</v>
      </c>
      <c r="G620" s="72"/>
      <c r="H620" s="74"/>
      <c r="I620" s="75"/>
      <c r="J620" s="74"/>
      <c r="K620" s="75"/>
      <c r="L620" s="74"/>
      <c r="M620" s="75"/>
      <c r="N620" s="74"/>
      <c r="O620" s="73" t="s">
        <v>4720</v>
      </c>
      <c r="T620" s="64">
        <v>0</v>
      </c>
      <c r="AC620" s="64">
        <v>1</v>
      </c>
    </row>
    <row r="621" spans="1:29" ht="30" customHeight="1">
      <c r="A621" s="72"/>
      <c r="B621" s="72"/>
      <c r="C621" s="72" t="s">
        <v>77</v>
      </c>
      <c r="D621" s="72"/>
      <c r="E621" s="72"/>
      <c r="F621" s="72"/>
      <c r="G621" s="72"/>
      <c r="H621" s="67"/>
      <c r="I621" s="72"/>
      <c r="J621" s="67"/>
      <c r="K621" s="72"/>
      <c r="L621" s="67"/>
      <c r="M621" s="72"/>
      <c r="N621" s="67"/>
      <c r="O621" s="72"/>
    </row>
    <row r="622" spans="1:29" ht="30" customHeight="1">
      <c r="A622" s="72"/>
      <c r="B622" s="72"/>
      <c r="C622" s="72"/>
      <c r="D622" s="72"/>
      <c r="E622" s="72"/>
      <c r="F622" s="72"/>
      <c r="G622" s="72"/>
      <c r="H622" s="72"/>
      <c r="I622" s="72"/>
      <c r="J622" s="72"/>
      <c r="K622" s="72"/>
      <c r="L622" s="72"/>
      <c r="M622" s="72"/>
      <c r="N622" s="72"/>
      <c r="O622" s="72"/>
    </row>
    <row r="623" spans="1:29" ht="30" customHeight="1">
      <c r="A623" s="72"/>
      <c r="B623" s="72"/>
      <c r="C623" s="73" t="s">
        <v>5038</v>
      </c>
      <c r="D623" s="72"/>
      <c r="E623" s="72"/>
      <c r="F623" s="72"/>
      <c r="G623" s="72"/>
      <c r="H623" s="72"/>
      <c r="I623" s="72"/>
      <c r="J623" s="72"/>
      <c r="K623" s="72"/>
      <c r="L623" s="72"/>
      <c r="M623" s="72"/>
      <c r="N623" s="72"/>
      <c r="O623" s="72"/>
    </row>
    <row r="624" spans="1:29" ht="30" customHeight="1">
      <c r="A624" s="73" t="s">
        <v>3435</v>
      </c>
      <c r="B624" s="73" t="s">
        <v>5039</v>
      </c>
      <c r="C624" s="73" t="s">
        <v>5040</v>
      </c>
      <c r="D624" s="73" t="s">
        <v>5041</v>
      </c>
      <c r="E624" s="73" t="s">
        <v>71</v>
      </c>
      <c r="F624" s="72">
        <v>1.28</v>
      </c>
      <c r="G624" s="72"/>
      <c r="H624" s="74"/>
      <c r="I624" s="75"/>
      <c r="J624" s="74"/>
      <c r="K624" s="75"/>
      <c r="L624" s="74"/>
      <c r="M624" s="75"/>
      <c r="N624" s="74"/>
      <c r="O624" s="73" t="s">
        <v>47</v>
      </c>
      <c r="R624" s="64">
        <v>0</v>
      </c>
      <c r="S624" s="64">
        <v>0</v>
      </c>
      <c r="T624" s="64">
        <v>0</v>
      </c>
      <c r="U624" s="64">
        <v>1</v>
      </c>
      <c r="AC624" s="64">
        <v>1</v>
      </c>
    </row>
    <row r="625" spans="1:29" ht="30" customHeight="1">
      <c r="A625" s="73" t="s">
        <v>3435</v>
      </c>
      <c r="B625" s="73" t="s">
        <v>5042</v>
      </c>
      <c r="C625" s="73" t="s">
        <v>3323</v>
      </c>
      <c r="D625" s="73" t="s">
        <v>5043</v>
      </c>
      <c r="E625" s="73" t="s">
        <v>71</v>
      </c>
      <c r="F625" s="72">
        <v>0.11</v>
      </c>
      <c r="G625" s="72"/>
      <c r="H625" s="74"/>
      <c r="I625" s="75"/>
      <c r="J625" s="74"/>
      <c r="K625" s="75"/>
      <c r="L625" s="74"/>
      <c r="M625" s="75"/>
      <c r="N625" s="74"/>
      <c r="O625" s="73" t="s">
        <v>47</v>
      </c>
      <c r="R625" s="64">
        <v>0</v>
      </c>
      <c r="S625" s="64">
        <v>0</v>
      </c>
      <c r="T625" s="64">
        <v>0</v>
      </c>
      <c r="U625" s="64">
        <v>1</v>
      </c>
      <c r="AC625" s="64">
        <v>1</v>
      </c>
    </row>
    <row r="626" spans="1:29" ht="30" customHeight="1">
      <c r="A626" s="73" t="s">
        <v>3435</v>
      </c>
      <c r="B626" s="73" t="s">
        <v>5044</v>
      </c>
      <c r="C626" s="73" t="s">
        <v>5045</v>
      </c>
      <c r="D626" s="73" t="s">
        <v>5014</v>
      </c>
      <c r="E626" s="73" t="s">
        <v>59</v>
      </c>
      <c r="F626" s="72">
        <v>5.9</v>
      </c>
      <c r="G626" s="72"/>
      <c r="H626" s="74"/>
      <c r="I626" s="75"/>
      <c r="J626" s="74"/>
      <c r="K626" s="75"/>
      <c r="L626" s="74"/>
      <c r="M626" s="75"/>
      <c r="N626" s="74"/>
      <c r="O626" s="73" t="s">
        <v>47</v>
      </c>
      <c r="R626" s="64">
        <v>0</v>
      </c>
      <c r="S626" s="64">
        <v>0</v>
      </c>
      <c r="T626" s="64">
        <v>0</v>
      </c>
      <c r="U626" s="64">
        <v>1</v>
      </c>
      <c r="AC626" s="64">
        <v>1</v>
      </c>
    </row>
    <row r="627" spans="1:29" ht="30" customHeight="1">
      <c r="A627" s="73" t="s">
        <v>3435</v>
      </c>
      <c r="B627" s="73" t="s">
        <v>5046</v>
      </c>
      <c r="C627" s="73" t="s">
        <v>4792</v>
      </c>
      <c r="D627" s="73" t="s">
        <v>5016</v>
      </c>
      <c r="E627" s="73" t="s">
        <v>59</v>
      </c>
      <c r="F627" s="72">
        <v>5.9</v>
      </c>
      <c r="G627" s="72"/>
      <c r="H627" s="74"/>
      <c r="I627" s="75"/>
      <c r="J627" s="74"/>
      <c r="K627" s="75"/>
      <c r="L627" s="74"/>
      <c r="M627" s="75"/>
      <c r="N627" s="74"/>
      <c r="O627" s="73" t="s">
        <v>47</v>
      </c>
      <c r="R627" s="64">
        <v>0</v>
      </c>
      <c r="S627" s="64">
        <v>0</v>
      </c>
      <c r="T627" s="64">
        <v>0</v>
      </c>
      <c r="U627" s="64">
        <v>1</v>
      </c>
      <c r="AC627" s="64">
        <v>1</v>
      </c>
    </row>
    <row r="628" spans="1:29" ht="30" customHeight="1">
      <c r="A628" s="73" t="s">
        <v>3435</v>
      </c>
      <c r="B628" s="73" t="s">
        <v>5017</v>
      </c>
      <c r="C628" s="73" t="s">
        <v>5018</v>
      </c>
      <c r="D628" s="73" t="s">
        <v>5019</v>
      </c>
      <c r="E628" s="73" t="s">
        <v>53</v>
      </c>
      <c r="F628" s="72">
        <v>0.7</v>
      </c>
      <c r="G628" s="72"/>
      <c r="H628" s="74"/>
      <c r="I628" s="75"/>
      <c r="J628" s="74"/>
      <c r="K628" s="75"/>
      <c r="L628" s="74"/>
      <c r="M628" s="75"/>
      <c r="N628" s="74"/>
      <c r="O628" s="73" t="s">
        <v>47</v>
      </c>
      <c r="R628" s="64">
        <v>0</v>
      </c>
      <c r="S628" s="64">
        <v>0</v>
      </c>
      <c r="T628" s="64">
        <v>0</v>
      </c>
      <c r="U628" s="64">
        <v>1</v>
      </c>
      <c r="AC628" s="64">
        <v>1</v>
      </c>
    </row>
    <row r="629" spans="1:29" ht="30" customHeight="1">
      <c r="A629" s="73" t="s">
        <v>3435</v>
      </c>
      <c r="B629" s="73" t="s">
        <v>5020</v>
      </c>
      <c r="C629" s="73" t="s">
        <v>5021</v>
      </c>
      <c r="D629" s="73" t="s">
        <v>5022</v>
      </c>
      <c r="E629" s="73" t="s">
        <v>53</v>
      </c>
      <c r="F629" s="72">
        <v>0.3</v>
      </c>
      <c r="G629" s="72"/>
      <c r="H629" s="74"/>
      <c r="I629" s="75"/>
      <c r="J629" s="74"/>
      <c r="K629" s="75"/>
      <c r="L629" s="74"/>
      <c r="M629" s="75"/>
      <c r="N629" s="74"/>
      <c r="O629" s="73" t="s">
        <v>47</v>
      </c>
      <c r="R629" s="64">
        <v>0</v>
      </c>
      <c r="S629" s="64">
        <v>0</v>
      </c>
      <c r="T629" s="64">
        <v>0</v>
      </c>
      <c r="U629" s="64">
        <v>1</v>
      </c>
      <c r="AC629" s="64">
        <v>1</v>
      </c>
    </row>
    <row r="630" spans="1:29" ht="30" customHeight="1">
      <c r="A630" s="73" t="s">
        <v>3435</v>
      </c>
      <c r="B630" s="73" t="s">
        <v>5023</v>
      </c>
      <c r="C630" s="73" t="s">
        <v>5024</v>
      </c>
      <c r="D630" s="73" t="s">
        <v>2850</v>
      </c>
      <c r="E630" s="73" t="s">
        <v>53</v>
      </c>
      <c r="F630" s="72">
        <v>1.1000000000000001</v>
      </c>
      <c r="G630" s="72"/>
      <c r="H630" s="74"/>
      <c r="I630" s="75"/>
      <c r="J630" s="74"/>
      <c r="K630" s="75"/>
      <c r="L630" s="74"/>
      <c r="M630" s="75"/>
      <c r="N630" s="74"/>
      <c r="O630" s="73" t="s">
        <v>47</v>
      </c>
      <c r="R630" s="64">
        <v>0</v>
      </c>
      <c r="S630" s="64">
        <v>0</v>
      </c>
      <c r="T630" s="64">
        <v>0</v>
      </c>
      <c r="U630" s="64">
        <v>1</v>
      </c>
      <c r="AC630" s="64">
        <v>1</v>
      </c>
    </row>
    <row r="631" spans="1:29" ht="30" customHeight="1">
      <c r="A631" s="73" t="s">
        <v>3435</v>
      </c>
      <c r="B631" s="73" t="s">
        <v>5047</v>
      </c>
      <c r="C631" s="73" t="s">
        <v>5048</v>
      </c>
      <c r="D631" s="73" t="s">
        <v>5027</v>
      </c>
      <c r="E631" s="73" t="s">
        <v>59</v>
      </c>
      <c r="F631" s="72">
        <v>0.8</v>
      </c>
      <c r="G631" s="72"/>
      <c r="H631" s="74"/>
      <c r="I631" s="75"/>
      <c r="J631" s="74"/>
      <c r="K631" s="75"/>
      <c r="L631" s="74"/>
      <c r="M631" s="75"/>
      <c r="N631" s="74"/>
      <c r="O631" s="73" t="s">
        <v>47</v>
      </c>
      <c r="R631" s="64">
        <v>0</v>
      </c>
      <c r="S631" s="64">
        <v>0</v>
      </c>
      <c r="T631" s="64">
        <v>0</v>
      </c>
      <c r="U631" s="64">
        <v>1</v>
      </c>
      <c r="AC631" s="64">
        <v>1</v>
      </c>
    </row>
    <row r="632" spans="1:29" ht="30" customHeight="1">
      <c r="A632" s="73" t="s">
        <v>3435</v>
      </c>
      <c r="B632" s="73" t="s">
        <v>5028</v>
      </c>
      <c r="C632" s="73" t="s">
        <v>5029</v>
      </c>
      <c r="D632" s="73" t="s">
        <v>5030</v>
      </c>
      <c r="E632" s="73" t="s">
        <v>53</v>
      </c>
      <c r="F632" s="72">
        <v>1.1000000000000001</v>
      </c>
      <c r="G632" s="72"/>
      <c r="H632" s="74"/>
      <c r="I632" s="75"/>
      <c r="J632" s="74"/>
      <c r="K632" s="75"/>
      <c r="L632" s="74"/>
      <c r="M632" s="75"/>
      <c r="N632" s="74"/>
      <c r="O632" s="73" t="s">
        <v>47</v>
      </c>
      <c r="R632" s="64">
        <v>0</v>
      </c>
      <c r="S632" s="64">
        <v>0</v>
      </c>
      <c r="T632" s="64">
        <v>0</v>
      </c>
      <c r="U632" s="64">
        <v>1</v>
      </c>
      <c r="AC632" s="64">
        <v>1</v>
      </c>
    </row>
    <row r="633" spans="1:29" ht="30" customHeight="1">
      <c r="A633" s="73" t="s">
        <v>3435</v>
      </c>
      <c r="B633" s="73" t="s">
        <v>4819</v>
      </c>
      <c r="C633" s="73" t="s">
        <v>1747</v>
      </c>
      <c r="D633" s="73" t="s">
        <v>4820</v>
      </c>
      <c r="E633" s="73" t="s">
        <v>59</v>
      </c>
      <c r="F633" s="72">
        <v>0.7</v>
      </c>
      <c r="G633" s="72"/>
      <c r="H633" s="74"/>
      <c r="I633" s="75"/>
      <c r="J633" s="74"/>
      <c r="K633" s="75"/>
      <c r="L633" s="74"/>
      <c r="M633" s="75"/>
      <c r="N633" s="74"/>
      <c r="O633" s="73" t="s">
        <v>47</v>
      </c>
      <c r="R633" s="64">
        <v>0</v>
      </c>
      <c r="S633" s="64">
        <v>0</v>
      </c>
      <c r="T633" s="64">
        <v>0</v>
      </c>
      <c r="U633" s="64">
        <v>1</v>
      </c>
      <c r="AC633" s="64">
        <v>1</v>
      </c>
    </row>
    <row r="634" spans="1:29" ht="30" customHeight="1">
      <c r="A634" s="73" t="s">
        <v>3435</v>
      </c>
      <c r="B634" s="73" t="s">
        <v>5031</v>
      </c>
      <c r="C634" s="73" t="s">
        <v>4767</v>
      </c>
      <c r="D634" s="73" t="s">
        <v>4768</v>
      </c>
      <c r="E634" s="73" t="s">
        <v>1180</v>
      </c>
      <c r="F634" s="72">
        <v>0.06</v>
      </c>
      <c r="G634" s="72"/>
      <c r="H634" s="74"/>
      <c r="I634" s="75"/>
      <c r="J634" s="74"/>
      <c r="K634" s="75"/>
      <c r="L634" s="74"/>
      <c r="M634" s="75"/>
      <c r="N634" s="74"/>
      <c r="O634" s="73" t="s">
        <v>47</v>
      </c>
      <c r="R634" s="64">
        <v>0</v>
      </c>
      <c r="S634" s="64">
        <v>0</v>
      </c>
      <c r="T634" s="64">
        <v>0</v>
      </c>
      <c r="U634" s="64">
        <v>1</v>
      </c>
      <c r="AC634" s="64">
        <v>1</v>
      </c>
    </row>
    <row r="635" spans="1:29" ht="30" customHeight="1">
      <c r="A635" s="73" t="s">
        <v>3435</v>
      </c>
      <c r="B635" s="73" t="s">
        <v>3807</v>
      </c>
      <c r="C635" s="73" t="s">
        <v>5032</v>
      </c>
      <c r="D635" s="73" t="s">
        <v>1921</v>
      </c>
      <c r="E635" s="73" t="s">
        <v>352</v>
      </c>
      <c r="F635" s="72">
        <v>1</v>
      </c>
      <c r="G635" s="72"/>
      <c r="H635" s="74"/>
      <c r="I635" s="75"/>
      <c r="J635" s="74"/>
      <c r="K635" s="75"/>
      <c r="L635" s="74"/>
      <c r="M635" s="75"/>
      <c r="N635" s="74"/>
      <c r="O635" s="73" t="s">
        <v>47</v>
      </c>
      <c r="P635" s="64">
        <v>635</v>
      </c>
      <c r="R635" s="64">
        <v>0</v>
      </c>
      <c r="S635" s="64">
        <v>0</v>
      </c>
      <c r="T635" s="64">
        <v>0.02</v>
      </c>
      <c r="AC635" s="64">
        <v>1</v>
      </c>
    </row>
    <row r="636" spans="1:29" ht="30" customHeight="1">
      <c r="A636" s="73" t="s">
        <v>3435</v>
      </c>
      <c r="B636" s="73" t="s">
        <v>4716</v>
      </c>
      <c r="C636" s="73" t="s">
        <v>4717</v>
      </c>
      <c r="D636" s="73" t="s">
        <v>4337</v>
      </c>
      <c r="E636" s="73" t="s">
        <v>71</v>
      </c>
      <c r="F636" s="72">
        <v>1</v>
      </c>
      <c r="G636" s="72"/>
      <c r="H636" s="74"/>
      <c r="I636" s="75"/>
      <c r="J636" s="74"/>
      <c r="K636" s="75"/>
      <c r="L636" s="74"/>
      <c r="M636" s="75"/>
      <c r="N636" s="74"/>
      <c r="O636" s="73" t="s">
        <v>4716</v>
      </c>
      <c r="T636" s="64">
        <v>0</v>
      </c>
      <c r="AC636" s="64">
        <v>1</v>
      </c>
    </row>
    <row r="637" spans="1:29" ht="30" customHeight="1">
      <c r="A637" s="73" t="s">
        <v>3435</v>
      </c>
      <c r="B637" s="73" t="s">
        <v>4721</v>
      </c>
      <c r="C637" s="73" t="s">
        <v>4722</v>
      </c>
      <c r="D637" s="73" t="s">
        <v>4337</v>
      </c>
      <c r="E637" s="73" t="s">
        <v>71</v>
      </c>
      <c r="F637" s="72">
        <v>1</v>
      </c>
      <c r="G637" s="72"/>
      <c r="H637" s="74"/>
      <c r="I637" s="75"/>
      <c r="J637" s="74"/>
      <c r="K637" s="75"/>
      <c r="L637" s="74"/>
      <c r="M637" s="75"/>
      <c r="N637" s="74"/>
      <c r="O637" s="73" t="s">
        <v>4721</v>
      </c>
      <c r="T637" s="64">
        <v>0</v>
      </c>
      <c r="AC637" s="64">
        <v>1</v>
      </c>
    </row>
    <row r="638" spans="1:29" ht="30" customHeight="1">
      <c r="A638" s="72"/>
      <c r="B638" s="72"/>
      <c r="C638" s="72" t="s">
        <v>77</v>
      </c>
      <c r="D638" s="72"/>
      <c r="E638" s="72"/>
      <c r="F638" s="72"/>
      <c r="G638" s="72"/>
      <c r="H638" s="67"/>
      <c r="I638" s="72"/>
      <c r="J638" s="67"/>
      <c r="K638" s="72"/>
      <c r="L638" s="67"/>
      <c r="M638" s="72"/>
      <c r="N638" s="67"/>
      <c r="O638" s="72"/>
    </row>
    <row r="639" spans="1:29" ht="30" customHeight="1">
      <c r="A639" s="72"/>
      <c r="B639" s="72"/>
      <c r="C639" s="72"/>
      <c r="D639" s="72"/>
      <c r="E639" s="72"/>
      <c r="F639" s="72"/>
      <c r="G639" s="72"/>
      <c r="H639" s="72"/>
      <c r="I639" s="72"/>
      <c r="J639" s="72"/>
      <c r="K639" s="72"/>
      <c r="L639" s="72"/>
      <c r="M639" s="72"/>
      <c r="N639" s="72"/>
      <c r="O639" s="72"/>
    </row>
    <row r="640" spans="1:29" ht="30" customHeight="1">
      <c r="A640" s="72"/>
      <c r="B640" s="72"/>
      <c r="C640" s="73" t="s">
        <v>5049</v>
      </c>
      <c r="D640" s="72"/>
      <c r="E640" s="72"/>
      <c r="F640" s="72"/>
      <c r="G640" s="72"/>
      <c r="H640" s="72"/>
      <c r="I640" s="72"/>
      <c r="J640" s="72"/>
      <c r="K640" s="72"/>
      <c r="L640" s="72"/>
      <c r="M640" s="72"/>
      <c r="N640" s="72"/>
      <c r="O640" s="72"/>
    </row>
    <row r="641" spans="1:29" ht="30" customHeight="1">
      <c r="A641" s="73" t="s">
        <v>4712</v>
      </c>
      <c r="B641" s="73" t="s">
        <v>5050</v>
      </c>
      <c r="C641" s="73" t="s">
        <v>2484</v>
      </c>
      <c r="D641" s="73" t="s">
        <v>5051</v>
      </c>
      <c r="E641" s="73" t="s">
        <v>1265</v>
      </c>
      <c r="F641" s="72">
        <v>0.16600000000000001</v>
      </c>
      <c r="G641" s="72"/>
      <c r="H641" s="74"/>
      <c r="I641" s="75"/>
      <c r="J641" s="74"/>
      <c r="K641" s="75"/>
      <c r="L641" s="74"/>
      <c r="M641" s="75"/>
      <c r="N641" s="74"/>
      <c r="O641" s="73" t="s">
        <v>47</v>
      </c>
      <c r="R641" s="64">
        <v>0</v>
      </c>
      <c r="S641" s="64">
        <v>0</v>
      </c>
      <c r="T641" s="64">
        <v>0</v>
      </c>
      <c r="W641" s="64">
        <v>3</v>
      </c>
      <c r="AC641" s="64">
        <v>1</v>
      </c>
    </row>
    <row r="642" spans="1:29" ht="30" customHeight="1">
      <c r="A642" s="73" t="s">
        <v>4712</v>
      </c>
      <c r="B642" s="73" t="s">
        <v>4122</v>
      </c>
      <c r="C642" s="73" t="s">
        <v>2484</v>
      </c>
      <c r="D642" s="73" t="s">
        <v>1366</v>
      </c>
      <c r="E642" s="73" t="s">
        <v>1265</v>
      </c>
      <c r="F642" s="72">
        <v>5.5E-2</v>
      </c>
      <c r="G642" s="72"/>
      <c r="H642" s="74"/>
      <c r="I642" s="75"/>
      <c r="J642" s="74"/>
      <c r="K642" s="75"/>
      <c r="L642" s="74"/>
      <c r="M642" s="75"/>
      <c r="N642" s="74"/>
      <c r="O642" s="73" t="s">
        <v>47</v>
      </c>
      <c r="R642" s="64">
        <v>0</v>
      </c>
      <c r="S642" s="64">
        <v>0</v>
      </c>
      <c r="T642" s="64">
        <v>0</v>
      </c>
      <c r="W642" s="64">
        <v>3</v>
      </c>
      <c r="AC642" s="64">
        <v>1</v>
      </c>
    </row>
    <row r="643" spans="1:29" ht="30" customHeight="1">
      <c r="A643" s="73" t="s">
        <v>4712</v>
      </c>
      <c r="B643" s="73" t="s">
        <v>4123</v>
      </c>
      <c r="C643" s="73" t="s">
        <v>1367</v>
      </c>
      <c r="D643" s="73" t="s">
        <v>1368</v>
      </c>
      <c r="E643" s="73" t="s">
        <v>352</v>
      </c>
      <c r="F643" s="72">
        <v>1</v>
      </c>
      <c r="G643" s="72"/>
      <c r="H643" s="74"/>
      <c r="I643" s="75"/>
      <c r="J643" s="74"/>
      <c r="K643" s="75"/>
      <c r="L643" s="74"/>
      <c r="M643" s="75"/>
      <c r="N643" s="74"/>
      <c r="O643" s="73" t="s">
        <v>47</v>
      </c>
      <c r="P643" s="64">
        <v>643</v>
      </c>
      <c r="R643" s="64">
        <v>1</v>
      </c>
      <c r="S643" s="64">
        <v>0</v>
      </c>
      <c r="T643" s="64">
        <v>0.02</v>
      </c>
      <c r="AC643" s="64">
        <v>1</v>
      </c>
    </row>
    <row r="644" spans="1:29" ht="30" customHeight="1">
      <c r="A644" s="72"/>
      <c r="B644" s="72"/>
      <c r="C644" s="72" t="s">
        <v>77</v>
      </c>
      <c r="D644" s="72"/>
      <c r="E644" s="72"/>
      <c r="F644" s="72"/>
      <c r="G644" s="72"/>
      <c r="H644" s="67"/>
      <c r="I644" s="72"/>
      <c r="J644" s="67"/>
      <c r="K644" s="72"/>
      <c r="L644" s="67"/>
      <c r="M644" s="72"/>
      <c r="N644" s="67"/>
      <c r="O644" s="72"/>
    </row>
    <row r="645" spans="1:29" ht="30" customHeight="1">
      <c r="A645" s="72"/>
      <c r="B645" s="72"/>
      <c r="C645" s="72"/>
      <c r="D645" s="72"/>
      <c r="E645" s="72"/>
      <c r="F645" s="72"/>
      <c r="G645" s="72"/>
      <c r="H645" s="72"/>
      <c r="I645" s="72"/>
      <c r="J645" s="72"/>
      <c r="K645" s="72"/>
      <c r="L645" s="72"/>
      <c r="M645" s="72"/>
      <c r="N645" s="72"/>
      <c r="O645" s="72"/>
    </row>
    <row r="646" spans="1:29" ht="30" customHeight="1">
      <c r="A646" s="72"/>
      <c r="B646" s="72"/>
      <c r="C646" s="73" t="s">
        <v>5052</v>
      </c>
      <c r="D646" s="72"/>
      <c r="E646" s="72"/>
      <c r="F646" s="72"/>
      <c r="G646" s="72"/>
      <c r="H646" s="72"/>
      <c r="I646" s="72"/>
      <c r="J646" s="72"/>
      <c r="K646" s="72"/>
      <c r="L646" s="72"/>
      <c r="M646" s="72"/>
      <c r="N646" s="72"/>
      <c r="O646" s="72"/>
    </row>
    <row r="647" spans="1:29" ht="30" customHeight="1">
      <c r="A647" s="73" t="s">
        <v>4714</v>
      </c>
      <c r="B647" s="73" t="s">
        <v>5050</v>
      </c>
      <c r="C647" s="73" t="s">
        <v>2484</v>
      </c>
      <c r="D647" s="73" t="s">
        <v>5051</v>
      </c>
      <c r="E647" s="73" t="s">
        <v>1265</v>
      </c>
      <c r="F647" s="72">
        <v>0.15</v>
      </c>
      <c r="G647" s="72"/>
      <c r="H647" s="74"/>
      <c r="I647" s="75"/>
      <c r="J647" s="74"/>
      <c r="K647" s="75"/>
      <c r="L647" s="74"/>
      <c r="M647" s="75"/>
      <c r="N647" s="74"/>
      <c r="O647" s="73" t="s">
        <v>47</v>
      </c>
      <c r="R647" s="64">
        <v>0</v>
      </c>
      <c r="S647" s="64">
        <v>0</v>
      </c>
      <c r="T647" s="64">
        <v>0</v>
      </c>
      <c r="W647" s="64">
        <v>3</v>
      </c>
      <c r="AC647" s="64">
        <v>1</v>
      </c>
    </row>
    <row r="648" spans="1:29" ht="30" customHeight="1">
      <c r="A648" s="73" t="s">
        <v>4714</v>
      </c>
      <c r="B648" s="73" t="s">
        <v>4122</v>
      </c>
      <c r="C648" s="73" t="s">
        <v>2484</v>
      </c>
      <c r="D648" s="73" t="s">
        <v>1366</v>
      </c>
      <c r="E648" s="73" t="s">
        <v>1265</v>
      </c>
      <c r="F648" s="72">
        <v>0.05</v>
      </c>
      <c r="G648" s="72"/>
      <c r="H648" s="74"/>
      <c r="I648" s="75"/>
      <c r="J648" s="74"/>
      <c r="K648" s="75"/>
      <c r="L648" s="74"/>
      <c r="M648" s="75"/>
      <c r="N648" s="74"/>
      <c r="O648" s="73" t="s">
        <v>47</v>
      </c>
      <c r="R648" s="64">
        <v>0</v>
      </c>
      <c r="S648" s="64">
        <v>0</v>
      </c>
      <c r="T648" s="64">
        <v>0</v>
      </c>
      <c r="W648" s="64">
        <v>3</v>
      </c>
      <c r="AC648" s="64">
        <v>1</v>
      </c>
    </row>
    <row r="649" spans="1:29" ht="30" customHeight="1">
      <c r="A649" s="73" t="s">
        <v>4714</v>
      </c>
      <c r="B649" s="73" t="s">
        <v>4123</v>
      </c>
      <c r="C649" s="73" t="s">
        <v>1367</v>
      </c>
      <c r="D649" s="73" t="s">
        <v>1368</v>
      </c>
      <c r="E649" s="73" t="s">
        <v>352</v>
      </c>
      <c r="F649" s="72">
        <v>1</v>
      </c>
      <c r="G649" s="72"/>
      <c r="H649" s="74"/>
      <c r="I649" s="75"/>
      <c r="J649" s="74"/>
      <c r="K649" s="75"/>
      <c r="L649" s="74"/>
      <c r="M649" s="75"/>
      <c r="N649" s="74"/>
      <c r="O649" s="73" t="s">
        <v>47</v>
      </c>
      <c r="P649" s="64">
        <v>649</v>
      </c>
      <c r="R649" s="64">
        <v>1</v>
      </c>
      <c r="S649" s="64">
        <v>0</v>
      </c>
      <c r="T649" s="64">
        <v>0.02</v>
      </c>
      <c r="AC649" s="64">
        <v>1</v>
      </c>
    </row>
    <row r="650" spans="1:29" ht="30" customHeight="1">
      <c r="A650" s="72"/>
      <c r="B650" s="72"/>
      <c r="C650" s="72" t="s">
        <v>77</v>
      </c>
      <c r="D650" s="72"/>
      <c r="E650" s="72"/>
      <c r="F650" s="72"/>
      <c r="G650" s="72"/>
      <c r="H650" s="67"/>
      <c r="I650" s="72"/>
      <c r="J650" s="67"/>
      <c r="K650" s="72"/>
      <c r="L650" s="67"/>
      <c r="M650" s="72"/>
      <c r="N650" s="67"/>
      <c r="O650" s="72"/>
    </row>
    <row r="651" spans="1:29" ht="30" customHeight="1">
      <c r="A651" s="72"/>
      <c r="B651" s="72"/>
      <c r="C651" s="72"/>
      <c r="D651" s="72"/>
      <c r="E651" s="72"/>
      <c r="F651" s="72"/>
      <c r="G651" s="72"/>
      <c r="H651" s="72"/>
      <c r="I651" s="72"/>
      <c r="J651" s="72"/>
      <c r="K651" s="72"/>
      <c r="L651" s="72"/>
      <c r="M651" s="72"/>
      <c r="N651" s="72"/>
      <c r="O651" s="72"/>
    </row>
    <row r="652" spans="1:29" ht="30" customHeight="1">
      <c r="A652" s="72"/>
      <c r="B652" s="72"/>
      <c r="C652" s="73" t="s">
        <v>5053</v>
      </c>
      <c r="D652" s="72"/>
      <c r="E652" s="72"/>
      <c r="F652" s="72"/>
      <c r="G652" s="72"/>
      <c r="H652" s="72"/>
      <c r="I652" s="72"/>
      <c r="J652" s="72"/>
      <c r="K652" s="72"/>
      <c r="L652" s="72"/>
      <c r="M652" s="72"/>
      <c r="N652" s="72"/>
      <c r="O652" s="72"/>
    </row>
    <row r="653" spans="1:29" ht="30" customHeight="1">
      <c r="A653" s="73" t="s">
        <v>4716</v>
      </c>
      <c r="B653" s="73" t="s">
        <v>5050</v>
      </c>
      <c r="C653" s="73" t="s">
        <v>2484</v>
      </c>
      <c r="D653" s="73" t="s">
        <v>5051</v>
      </c>
      <c r="E653" s="73" t="s">
        <v>1265</v>
      </c>
      <c r="F653" s="72">
        <v>0.214</v>
      </c>
      <c r="G653" s="72"/>
      <c r="H653" s="74"/>
      <c r="I653" s="75"/>
      <c r="J653" s="74"/>
      <c r="K653" s="75"/>
      <c r="L653" s="74"/>
      <c r="M653" s="75"/>
      <c r="N653" s="74"/>
      <c r="O653" s="73" t="s">
        <v>47</v>
      </c>
      <c r="R653" s="64">
        <v>0</v>
      </c>
      <c r="S653" s="64">
        <v>0</v>
      </c>
      <c r="T653" s="64">
        <v>0</v>
      </c>
      <c r="W653" s="64">
        <v>3</v>
      </c>
      <c r="AC653" s="64">
        <v>1</v>
      </c>
    </row>
    <row r="654" spans="1:29" ht="30" customHeight="1">
      <c r="A654" s="73" t="s">
        <v>4716</v>
      </c>
      <c r="B654" s="73" t="s">
        <v>4122</v>
      </c>
      <c r="C654" s="73" t="s">
        <v>2484</v>
      </c>
      <c r="D654" s="73" t="s">
        <v>1366</v>
      </c>
      <c r="E654" s="73" t="s">
        <v>1265</v>
      </c>
      <c r="F654" s="72">
        <v>7.0999999999999994E-2</v>
      </c>
      <c r="G654" s="72"/>
      <c r="H654" s="74"/>
      <c r="I654" s="75"/>
      <c r="J654" s="74"/>
      <c r="K654" s="75"/>
      <c r="L654" s="74"/>
      <c r="M654" s="75"/>
      <c r="N654" s="74"/>
      <c r="O654" s="73" t="s">
        <v>47</v>
      </c>
      <c r="R654" s="64">
        <v>0</v>
      </c>
      <c r="S654" s="64">
        <v>0</v>
      </c>
      <c r="T654" s="64">
        <v>0</v>
      </c>
      <c r="W654" s="64">
        <v>3</v>
      </c>
      <c r="AC654" s="64">
        <v>1</v>
      </c>
    </row>
    <row r="655" spans="1:29" ht="30" customHeight="1">
      <c r="A655" s="73" t="s">
        <v>4716</v>
      </c>
      <c r="B655" s="73" t="s">
        <v>4123</v>
      </c>
      <c r="C655" s="73" t="s">
        <v>1367</v>
      </c>
      <c r="D655" s="73" t="s">
        <v>1368</v>
      </c>
      <c r="E655" s="73" t="s">
        <v>352</v>
      </c>
      <c r="F655" s="72">
        <v>1</v>
      </c>
      <c r="G655" s="72"/>
      <c r="H655" s="74"/>
      <c r="I655" s="75"/>
      <c r="J655" s="74"/>
      <c r="K655" s="75"/>
      <c r="L655" s="74"/>
      <c r="M655" s="75"/>
      <c r="N655" s="74"/>
      <c r="O655" s="73" t="s">
        <v>47</v>
      </c>
      <c r="P655" s="64">
        <v>655</v>
      </c>
      <c r="R655" s="64">
        <v>1</v>
      </c>
      <c r="S655" s="64">
        <v>0</v>
      </c>
      <c r="T655" s="64">
        <v>0.02</v>
      </c>
      <c r="AC655" s="64">
        <v>1</v>
      </c>
    </row>
    <row r="656" spans="1:29" ht="30" customHeight="1">
      <c r="A656" s="72"/>
      <c r="B656" s="72"/>
      <c r="C656" s="72" t="s">
        <v>77</v>
      </c>
      <c r="D656" s="72"/>
      <c r="E656" s="72"/>
      <c r="F656" s="72"/>
      <c r="G656" s="72"/>
      <c r="H656" s="67"/>
      <c r="I656" s="72"/>
      <c r="J656" s="67"/>
      <c r="K656" s="72"/>
      <c r="L656" s="67"/>
      <c r="M656" s="72"/>
      <c r="N656" s="67"/>
      <c r="O656" s="72"/>
    </row>
    <row r="657" spans="1:29" ht="30" customHeight="1">
      <c r="A657" s="72"/>
      <c r="B657" s="72"/>
      <c r="C657" s="72"/>
      <c r="D657" s="72"/>
      <c r="E657" s="72"/>
      <c r="F657" s="72"/>
      <c r="G657" s="72"/>
      <c r="H657" s="72"/>
      <c r="I657" s="72"/>
      <c r="J657" s="72"/>
      <c r="K657" s="72"/>
      <c r="L657" s="72"/>
      <c r="M657" s="72"/>
      <c r="N657" s="72"/>
      <c r="O657" s="72"/>
    </row>
    <row r="658" spans="1:29" ht="30" customHeight="1">
      <c r="A658" s="72"/>
      <c r="B658" s="72"/>
      <c r="C658" s="73" t="s">
        <v>5054</v>
      </c>
      <c r="D658" s="72"/>
      <c r="E658" s="72"/>
      <c r="F658" s="72"/>
      <c r="G658" s="72"/>
      <c r="H658" s="72"/>
      <c r="I658" s="72"/>
      <c r="J658" s="72"/>
      <c r="K658" s="72"/>
      <c r="L658" s="72"/>
      <c r="M658" s="72"/>
      <c r="N658" s="72"/>
      <c r="O658" s="72"/>
    </row>
    <row r="659" spans="1:29" ht="30" customHeight="1">
      <c r="A659" s="73" t="s">
        <v>4718</v>
      </c>
      <c r="B659" s="73" t="s">
        <v>5050</v>
      </c>
      <c r="C659" s="73" t="s">
        <v>2484</v>
      </c>
      <c r="D659" s="73" t="s">
        <v>5051</v>
      </c>
      <c r="E659" s="73" t="s">
        <v>1265</v>
      </c>
      <c r="F659" s="72">
        <v>0.18</v>
      </c>
      <c r="G659" s="72"/>
      <c r="H659" s="74"/>
      <c r="I659" s="75"/>
      <c r="J659" s="74"/>
      <c r="K659" s="75"/>
      <c r="L659" s="74"/>
      <c r="M659" s="75"/>
      <c r="N659" s="74"/>
      <c r="O659" s="73" t="s">
        <v>47</v>
      </c>
      <c r="T659" s="64">
        <v>0</v>
      </c>
      <c r="W659" s="64">
        <v>3</v>
      </c>
      <c r="AC659" s="64">
        <v>1</v>
      </c>
    </row>
    <row r="660" spans="1:29" ht="30" customHeight="1">
      <c r="A660" s="73" t="s">
        <v>4718</v>
      </c>
      <c r="B660" s="73" t="s">
        <v>4123</v>
      </c>
      <c r="C660" s="73" t="s">
        <v>1367</v>
      </c>
      <c r="D660" s="73" t="s">
        <v>4747</v>
      </c>
      <c r="E660" s="73" t="s">
        <v>352</v>
      </c>
      <c r="F660" s="72">
        <v>1</v>
      </c>
      <c r="G660" s="72"/>
      <c r="H660" s="74"/>
      <c r="I660" s="75"/>
      <c r="J660" s="74"/>
      <c r="K660" s="75"/>
      <c r="L660" s="74"/>
      <c r="M660" s="75"/>
      <c r="N660" s="74"/>
      <c r="O660" s="73" t="s">
        <v>47</v>
      </c>
      <c r="P660" s="64">
        <v>660</v>
      </c>
      <c r="R660" s="64">
        <v>1</v>
      </c>
      <c r="S660" s="64">
        <v>0</v>
      </c>
      <c r="T660" s="64">
        <v>0.02</v>
      </c>
      <c r="AC660" s="64">
        <v>1</v>
      </c>
    </row>
    <row r="661" spans="1:29" ht="30" customHeight="1">
      <c r="A661" s="72"/>
      <c r="B661" s="72"/>
      <c r="C661" s="72" t="s">
        <v>77</v>
      </c>
      <c r="D661" s="72"/>
      <c r="E661" s="72"/>
      <c r="F661" s="72"/>
      <c r="G661" s="72"/>
      <c r="H661" s="67"/>
      <c r="I661" s="72"/>
      <c r="J661" s="67"/>
      <c r="K661" s="72"/>
      <c r="L661" s="67"/>
      <c r="M661" s="72"/>
      <c r="N661" s="67"/>
      <c r="O661" s="72"/>
    </row>
    <row r="662" spans="1:29" ht="30" customHeight="1">
      <c r="A662" s="72"/>
      <c r="B662" s="72"/>
      <c r="C662" s="72"/>
      <c r="D662" s="72"/>
      <c r="E662" s="72"/>
      <c r="F662" s="72"/>
      <c r="G662" s="72"/>
      <c r="H662" s="72"/>
      <c r="I662" s="72"/>
      <c r="J662" s="72"/>
      <c r="K662" s="72"/>
      <c r="L662" s="72"/>
      <c r="M662" s="72"/>
      <c r="N662" s="72"/>
      <c r="O662" s="72"/>
    </row>
    <row r="663" spans="1:29" ht="30" customHeight="1">
      <c r="A663" s="72"/>
      <c r="B663" s="72"/>
      <c r="C663" s="73" t="s">
        <v>5055</v>
      </c>
      <c r="D663" s="72"/>
      <c r="E663" s="72"/>
      <c r="F663" s="72"/>
      <c r="G663" s="72"/>
      <c r="H663" s="72"/>
      <c r="I663" s="72"/>
      <c r="J663" s="72"/>
      <c r="K663" s="72"/>
      <c r="L663" s="72"/>
      <c r="M663" s="72"/>
      <c r="N663" s="72"/>
      <c r="O663" s="72"/>
    </row>
    <row r="664" spans="1:29" ht="30" customHeight="1">
      <c r="A664" s="73" t="s">
        <v>4720</v>
      </c>
      <c r="B664" s="73" t="s">
        <v>5050</v>
      </c>
      <c r="C664" s="73" t="s">
        <v>2484</v>
      </c>
      <c r="D664" s="73" t="s">
        <v>5051</v>
      </c>
      <c r="E664" s="73" t="s">
        <v>1265</v>
      </c>
      <c r="F664" s="72">
        <v>0.19</v>
      </c>
      <c r="G664" s="72"/>
      <c r="H664" s="74"/>
      <c r="I664" s="75"/>
      <c r="J664" s="74"/>
      <c r="K664" s="75"/>
      <c r="L664" s="74"/>
      <c r="M664" s="75"/>
      <c r="N664" s="74"/>
      <c r="O664" s="73" t="s">
        <v>47</v>
      </c>
      <c r="R664" s="64">
        <v>0</v>
      </c>
      <c r="S664" s="64">
        <v>0</v>
      </c>
      <c r="T664" s="64">
        <v>0</v>
      </c>
      <c r="W664" s="64">
        <v>3</v>
      </c>
      <c r="AC664" s="64">
        <v>1</v>
      </c>
    </row>
    <row r="665" spans="1:29" ht="30" customHeight="1">
      <c r="A665" s="73" t="s">
        <v>4720</v>
      </c>
      <c r="B665" s="73" t="s">
        <v>4123</v>
      </c>
      <c r="C665" s="73" t="s">
        <v>1367</v>
      </c>
      <c r="D665" s="73" t="s">
        <v>4747</v>
      </c>
      <c r="E665" s="73" t="s">
        <v>352</v>
      </c>
      <c r="F665" s="72">
        <v>1</v>
      </c>
      <c r="G665" s="72"/>
      <c r="H665" s="74"/>
      <c r="I665" s="75"/>
      <c r="J665" s="74"/>
      <c r="K665" s="75"/>
      <c r="L665" s="74"/>
      <c r="M665" s="75"/>
      <c r="N665" s="74"/>
      <c r="O665" s="73" t="s">
        <v>47</v>
      </c>
      <c r="P665" s="64">
        <v>665</v>
      </c>
      <c r="R665" s="64">
        <v>1</v>
      </c>
      <c r="S665" s="64">
        <v>0</v>
      </c>
      <c r="T665" s="64">
        <v>0.02</v>
      </c>
      <c r="AC665" s="64">
        <v>1</v>
      </c>
    </row>
    <row r="666" spans="1:29" ht="30" customHeight="1">
      <c r="A666" s="72"/>
      <c r="B666" s="72"/>
      <c r="C666" s="72" t="s">
        <v>77</v>
      </c>
      <c r="D666" s="72"/>
      <c r="E666" s="72"/>
      <c r="F666" s="72"/>
      <c r="G666" s="72"/>
      <c r="H666" s="67"/>
      <c r="I666" s="72"/>
      <c r="J666" s="67"/>
      <c r="K666" s="72"/>
      <c r="L666" s="67"/>
      <c r="M666" s="72"/>
      <c r="N666" s="67"/>
      <c r="O666" s="72"/>
    </row>
    <row r="667" spans="1:29" ht="30" customHeight="1">
      <c r="A667" s="72"/>
      <c r="B667" s="72"/>
      <c r="C667" s="72"/>
      <c r="D667" s="72"/>
      <c r="E667" s="72"/>
      <c r="F667" s="72"/>
      <c r="G667" s="72"/>
      <c r="H667" s="72"/>
      <c r="I667" s="72"/>
      <c r="J667" s="72"/>
      <c r="K667" s="72"/>
      <c r="L667" s="72"/>
      <c r="M667" s="72"/>
      <c r="N667" s="72"/>
      <c r="O667" s="72"/>
    </row>
    <row r="668" spans="1:29" ht="30" customHeight="1">
      <c r="A668" s="72"/>
      <c r="B668" s="72"/>
      <c r="C668" s="73" t="s">
        <v>5056</v>
      </c>
      <c r="D668" s="72"/>
      <c r="E668" s="72"/>
      <c r="F668" s="72"/>
      <c r="G668" s="72"/>
      <c r="H668" s="72"/>
      <c r="I668" s="72"/>
      <c r="J668" s="72"/>
      <c r="K668" s="72"/>
      <c r="L668" s="72"/>
      <c r="M668" s="72"/>
      <c r="N668" s="72"/>
      <c r="O668" s="72"/>
    </row>
    <row r="669" spans="1:29" ht="30" customHeight="1">
      <c r="A669" s="73" t="s">
        <v>4721</v>
      </c>
      <c r="B669" s="73" t="s">
        <v>5050</v>
      </c>
      <c r="C669" s="73" t="s">
        <v>2484</v>
      </c>
      <c r="D669" s="73" t="s">
        <v>5051</v>
      </c>
      <c r="E669" s="73" t="s">
        <v>1265</v>
      </c>
      <c r="F669" s="72">
        <v>0.36</v>
      </c>
      <c r="G669" s="72"/>
      <c r="H669" s="74"/>
      <c r="I669" s="75"/>
      <c r="J669" s="74"/>
      <c r="K669" s="75"/>
      <c r="L669" s="74"/>
      <c r="M669" s="75"/>
      <c r="N669" s="74"/>
      <c r="O669" s="73" t="s">
        <v>47</v>
      </c>
      <c r="R669" s="64">
        <v>0</v>
      </c>
      <c r="S669" s="64">
        <v>0</v>
      </c>
      <c r="T669" s="64">
        <v>0</v>
      </c>
      <c r="W669" s="64">
        <v>3</v>
      </c>
      <c r="AC669" s="64">
        <v>1</v>
      </c>
    </row>
    <row r="670" spans="1:29" ht="30" customHeight="1">
      <c r="A670" s="73" t="s">
        <v>4721</v>
      </c>
      <c r="B670" s="73" t="s">
        <v>4123</v>
      </c>
      <c r="C670" s="73" t="s">
        <v>1367</v>
      </c>
      <c r="D670" s="73" t="s">
        <v>4747</v>
      </c>
      <c r="E670" s="73" t="s">
        <v>352</v>
      </c>
      <c r="F670" s="72">
        <v>1</v>
      </c>
      <c r="G670" s="72"/>
      <c r="H670" s="74"/>
      <c r="I670" s="75"/>
      <c r="J670" s="74"/>
      <c r="K670" s="75"/>
      <c r="L670" s="74"/>
      <c r="M670" s="75"/>
      <c r="N670" s="74"/>
      <c r="O670" s="73" t="s">
        <v>47</v>
      </c>
      <c r="P670" s="64">
        <v>670</v>
      </c>
      <c r="R670" s="64">
        <v>1</v>
      </c>
      <c r="S670" s="64">
        <v>0</v>
      </c>
      <c r="T670" s="64">
        <v>0.02</v>
      </c>
      <c r="AC670" s="64">
        <v>1</v>
      </c>
    </row>
    <row r="671" spans="1:29" ht="30" customHeight="1">
      <c r="A671" s="72"/>
      <c r="B671" s="72"/>
      <c r="C671" s="72" t="s">
        <v>77</v>
      </c>
      <c r="D671" s="72"/>
      <c r="E671" s="72"/>
      <c r="F671" s="72"/>
      <c r="G671" s="72"/>
      <c r="H671" s="67"/>
      <c r="I671" s="72"/>
      <c r="J671" s="67"/>
      <c r="K671" s="72"/>
      <c r="L671" s="67"/>
      <c r="M671" s="72"/>
      <c r="N671" s="67"/>
      <c r="O671" s="72"/>
    </row>
    <row r="672" spans="1:29" ht="30" customHeight="1">
      <c r="A672" s="72"/>
      <c r="B672" s="72"/>
      <c r="C672" s="72"/>
      <c r="D672" s="72"/>
      <c r="E672" s="72"/>
      <c r="F672" s="72"/>
      <c r="G672" s="72"/>
      <c r="H672" s="72"/>
      <c r="I672" s="72"/>
      <c r="J672" s="72"/>
      <c r="K672" s="72"/>
      <c r="L672" s="72"/>
      <c r="M672" s="72"/>
      <c r="N672" s="72"/>
      <c r="O672" s="72"/>
    </row>
    <row r="673" spans="1:29" ht="30" customHeight="1">
      <c r="A673" s="72"/>
      <c r="B673" s="72"/>
      <c r="C673" s="73" t="s">
        <v>5057</v>
      </c>
      <c r="D673" s="72"/>
      <c r="E673" s="72"/>
      <c r="F673" s="72"/>
      <c r="G673" s="72"/>
      <c r="H673" s="72"/>
      <c r="I673" s="72"/>
      <c r="J673" s="72"/>
      <c r="K673" s="72"/>
      <c r="L673" s="72"/>
      <c r="M673" s="72"/>
      <c r="N673" s="72"/>
      <c r="O673" s="72"/>
    </row>
    <row r="674" spans="1:29" ht="30" customHeight="1">
      <c r="A674" s="73" t="s">
        <v>3437</v>
      </c>
      <c r="B674" s="73" t="s">
        <v>5058</v>
      </c>
      <c r="C674" s="73" t="s">
        <v>5059</v>
      </c>
      <c r="D674" s="73" t="s">
        <v>5060</v>
      </c>
      <c r="E674" s="73" t="s">
        <v>71</v>
      </c>
      <c r="F674" s="72">
        <v>1.2</v>
      </c>
      <c r="G674" s="72"/>
      <c r="H674" s="74"/>
      <c r="I674" s="75"/>
      <c r="J674" s="74"/>
      <c r="K674" s="75"/>
      <c r="L674" s="74"/>
      <c r="M674" s="75"/>
      <c r="N674" s="74"/>
      <c r="O674" s="73" t="s">
        <v>47</v>
      </c>
      <c r="R674" s="64">
        <v>0</v>
      </c>
      <c r="S674" s="64">
        <v>0</v>
      </c>
      <c r="T674" s="64">
        <v>0</v>
      </c>
      <c r="AC674" s="64">
        <v>1</v>
      </c>
    </row>
    <row r="675" spans="1:29" ht="30" customHeight="1">
      <c r="A675" s="73" t="s">
        <v>3437</v>
      </c>
      <c r="B675" s="73" t="s">
        <v>5061</v>
      </c>
      <c r="C675" s="73" t="s">
        <v>1821</v>
      </c>
      <c r="D675" s="73" t="s">
        <v>5062</v>
      </c>
      <c r="E675" s="73" t="s">
        <v>1180</v>
      </c>
      <c r="F675" s="72">
        <v>5</v>
      </c>
      <c r="G675" s="72"/>
      <c r="H675" s="74"/>
      <c r="I675" s="75"/>
      <c r="J675" s="74"/>
      <c r="K675" s="75"/>
      <c r="L675" s="74"/>
      <c r="M675" s="75"/>
      <c r="N675" s="74"/>
      <c r="O675" s="73" t="s">
        <v>47</v>
      </c>
      <c r="R675" s="64">
        <v>0</v>
      </c>
      <c r="S675" s="64">
        <v>0</v>
      </c>
      <c r="T675" s="64">
        <v>0</v>
      </c>
      <c r="AC675" s="64">
        <v>1</v>
      </c>
    </row>
    <row r="676" spans="1:29" ht="30" customHeight="1">
      <c r="A676" s="73" t="s">
        <v>3437</v>
      </c>
      <c r="B676" s="73" t="s">
        <v>5063</v>
      </c>
      <c r="C676" s="73" t="s">
        <v>4780</v>
      </c>
      <c r="D676" s="73" t="s">
        <v>5064</v>
      </c>
      <c r="E676" s="73" t="s">
        <v>59</v>
      </c>
      <c r="F676" s="72">
        <v>100</v>
      </c>
      <c r="G676" s="72"/>
      <c r="H676" s="74"/>
      <c r="I676" s="75"/>
      <c r="J676" s="74"/>
      <c r="K676" s="75"/>
      <c r="L676" s="74"/>
      <c r="M676" s="75"/>
      <c r="N676" s="74"/>
      <c r="O676" s="73" t="s">
        <v>47</v>
      </c>
      <c r="R676" s="64">
        <v>0</v>
      </c>
      <c r="S676" s="64">
        <v>0</v>
      </c>
      <c r="T676" s="64">
        <v>0</v>
      </c>
      <c r="AC676" s="64">
        <v>1</v>
      </c>
    </row>
    <row r="677" spans="1:29" ht="30" customHeight="1">
      <c r="A677" s="73" t="s">
        <v>3437</v>
      </c>
      <c r="B677" s="73" t="s">
        <v>5065</v>
      </c>
      <c r="C677" s="73" t="s">
        <v>5066</v>
      </c>
      <c r="D677" s="73" t="s">
        <v>2849</v>
      </c>
      <c r="E677" s="73" t="s">
        <v>59</v>
      </c>
      <c r="F677" s="72">
        <v>150</v>
      </c>
      <c r="G677" s="72"/>
      <c r="H677" s="74"/>
      <c r="I677" s="75"/>
      <c r="J677" s="74"/>
      <c r="K677" s="75"/>
      <c r="L677" s="74"/>
      <c r="M677" s="75"/>
      <c r="N677" s="74"/>
      <c r="O677" s="73" t="s">
        <v>47</v>
      </c>
      <c r="R677" s="64">
        <v>0</v>
      </c>
      <c r="S677" s="64">
        <v>0</v>
      </c>
      <c r="T677" s="64">
        <v>0</v>
      </c>
      <c r="AC677" s="64">
        <v>1</v>
      </c>
    </row>
    <row r="678" spans="1:29" ht="30" customHeight="1">
      <c r="A678" s="73" t="s">
        <v>3437</v>
      </c>
      <c r="B678" s="73" t="s">
        <v>5050</v>
      </c>
      <c r="C678" s="73" t="s">
        <v>2484</v>
      </c>
      <c r="D678" s="73" t="s">
        <v>5051</v>
      </c>
      <c r="E678" s="73" t="s">
        <v>1265</v>
      </c>
      <c r="F678" s="72">
        <v>0.28999999999999998</v>
      </c>
      <c r="G678" s="72"/>
      <c r="H678" s="74"/>
      <c r="I678" s="75"/>
      <c r="J678" s="74"/>
      <c r="K678" s="75"/>
      <c r="L678" s="74"/>
      <c r="M678" s="75"/>
      <c r="N678" s="74"/>
      <c r="O678" s="73" t="s">
        <v>47</v>
      </c>
      <c r="R678" s="64">
        <v>0</v>
      </c>
      <c r="S678" s="64">
        <v>0</v>
      </c>
      <c r="T678" s="64">
        <v>0</v>
      </c>
      <c r="W678" s="64">
        <v>3</v>
      </c>
      <c r="AC678" s="64">
        <v>1</v>
      </c>
    </row>
    <row r="679" spans="1:29" ht="30" customHeight="1">
      <c r="A679" s="73" t="s">
        <v>3437</v>
      </c>
      <c r="B679" s="73" t="s">
        <v>4123</v>
      </c>
      <c r="C679" s="73" t="s">
        <v>1367</v>
      </c>
      <c r="D679" s="73" t="s">
        <v>4747</v>
      </c>
      <c r="E679" s="73" t="s">
        <v>352</v>
      </c>
      <c r="F679" s="72">
        <v>1</v>
      </c>
      <c r="G679" s="72"/>
      <c r="H679" s="74"/>
      <c r="I679" s="75"/>
      <c r="J679" s="74"/>
      <c r="K679" s="75"/>
      <c r="L679" s="74"/>
      <c r="M679" s="75"/>
      <c r="N679" s="74"/>
      <c r="O679" s="73" t="s">
        <v>47</v>
      </c>
      <c r="P679" s="64">
        <v>679</v>
      </c>
      <c r="R679" s="64">
        <v>1</v>
      </c>
      <c r="S679" s="64">
        <v>0</v>
      </c>
      <c r="T679" s="64">
        <v>0.02</v>
      </c>
      <c r="AC679" s="64">
        <v>1</v>
      </c>
    </row>
    <row r="680" spans="1:29" ht="30" customHeight="1">
      <c r="A680" s="72"/>
      <c r="B680" s="72"/>
      <c r="C680" s="72" t="s">
        <v>77</v>
      </c>
      <c r="D680" s="72"/>
      <c r="E680" s="72"/>
      <c r="F680" s="72"/>
      <c r="G680" s="72"/>
      <c r="H680" s="67"/>
      <c r="I680" s="72"/>
      <c r="J680" s="67"/>
      <c r="K680" s="72"/>
      <c r="L680" s="67"/>
      <c r="M680" s="72"/>
      <c r="N680" s="67"/>
      <c r="O680" s="72"/>
    </row>
    <row r="681" spans="1:29" ht="30" customHeight="1">
      <c r="A681" s="72"/>
      <c r="B681" s="72"/>
      <c r="C681" s="72"/>
      <c r="D681" s="72"/>
      <c r="E681" s="72"/>
      <c r="F681" s="72"/>
      <c r="G681" s="72"/>
      <c r="H681" s="72"/>
      <c r="I681" s="72"/>
      <c r="J681" s="72"/>
      <c r="K681" s="72"/>
      <c r="L681" s="72"/>
      <c r="M681" s="72"/>
      <c r="N681" s="72"/>
      <c r="O681" s="72"/>
    </row>
    <row r="682" spans="1:29" ht="30" customHeight="1">
      <c r="A682" s="72"/>
      <c r="B682" s="72"/>
      <c r="C682" s="73" t="s">
        <v>5067</v>
      </c>
      <c r="D682" s="72"/>
      <c r="E682" s="72"/>
      <c r="F682" s="72"/>
      <c r="G682" s="72"/>
      <c r="H682" s="72"/>
      <c r="I682" s="72"/>
      <c r="J682" s="72"/>
      <c r="K682" s="72"/>
      <c r="L682" s="72"/>
      <c r="M682" s="72"/>
      <c r="N682" s="72"/>
      <c r="O682" s="72"/>
    </row>
    <row r="683" spans="1:29" ht="30" customHeight="1">
      <c r="A683" s="73" t="s">
        <v>3862</v>
      </c>
      <c r="B683" s="73" t="s">
        <v>5068</v>
      </c>
      <c r="C683" s="73" t="s">
        <v>4330</v>
      </c>
      <c r="D683" s="73" t="s">
        <v>5069</v>
      </c>
      <c r="E683" s="73" t="s">
        <v>59</v>
      </c>
      <c r="F683" s="72">
        <v>1</v>
      </c>
      <c r="G683" s="72"/>
      <c r="H683" s="74"/>
      <c r="I683" s="75"/>
      <c r="J683" s="74"/>
      <c r="K683" s="75"/>
      <c r="L683" s="74"/>
      <c r="M683" s="75"/>
      <c r="N683" s="74"/>
      <c r="O683" s="73" t="s">
        <v>47</v>
      </c>
      <c r="R683" s="64">
        <v>0</v>
      </c>
      <c r="S683" s="64">
        <v>0</v>
      </c>
      <c r="T683" s="64">
        <v>0</v>
      </c>
      <c r="AC683" s="64">
        <v>1</v>
      </c>
    </row>
    <row r="684" spans="1:29" ht="30" customHeight="1">
      <c r="A684" s="73" t="s">
        <v>3862</v>
      </c>
      <c r="B684" s="73" t="s">
        <v>5070</v>
      </c>
      <c r="C684" s="73" t="s">
        <v>3827</v>
      </c>
      <c r="D684" s="73" t="s">
        <v>5071</v>
      </c>
      <c r="E684" s="73" t="s">
        <v>59</v>
      </c>
      <c r="F684" s="72">
        <v>1</v>
      </c>
      <c r="G684" s="72"/>
      <c r="H684" s="74"/>
      <c r="I684" s="75"/>
      <c r="J684" s="74"/>
      <c r="K684" s="75"/>
      <c r="L684" s="74"/>
      <c r="M684" s="75"/>
      <c r="N684" s="74"/>
      <c r="O684" s="73" t="s">
        <v>47</v>
      </c>
      <c r="R684" s="64">
        <v>0</v>
      </c>
      <c r="S684" s="64">
        <v>0</v>
      </c>
      <c r="T684" s="64">
        <v>0</v>
      </c>
      <c r="AC684" s="64">
        <v>1</v>
      </c>
    </row>
    <row r="685" spans="1:29" ht="30" customHeight="1">
      <c r="A685" s="73" t="s">
        <v>3862</v>
      </c>
      <c r="B685" s="73" t="s">
        <v>5072</v>
      </c>
      <c r="C685" s="73" t="s">
        <v>3827</v>
      </c>
      <c r="D685" s="73" t="s">
        <v>5073</v>
      </c>
      <c r="E685" s="73" t="s">
        <v>59</v>
      </c>
      <c r="F685" s="72">
        <v>1</v>
      </c>
      <c r="G685" s="72"/>
      <c r="H685" s="74"/>
      <c r="I685" s="75"/>
      <c r="J685" s="74"/>
      <c r="K685" s="75"/>
      <c r="L685" s="74"/>
      <c r="M685" s="75"/>
      <c r="N685" s="74"/>
      <c r="O685" s="73" t="s">
        <v>47</v>
      </c>
      <c r="R685" s="64">
        <v>0</v>
      </c>
      <c r="S685" s="64">
        <v>0</v>
      </c>
      <c r="T685" s="64">
        <v>0</v>
      </c>
      <c r="AC685" s="64">
        <v>1</v>
      </c>
    </row>
    <row r="686" spans="1:29" ht="30" customHeight="1">
      <c r="A686" s="73" t="s">
        <v>3862</v>
      </c>
      <c r="B686" s="73" t="s">
        <v>5074</v>
      </c>
      <c r="C686" s="73" t="s">
        <v>3827</v>
      </c>
      <c r="D686" s="73" t="s">
        <v>5075</v>
      </c>
      <c r="E686" s="73" t="s">
        <v>59</v>
      </c>
      <c r="F686" s="72">
        <v>1</v>
      </c>
      <c r="G686" s="72"/>
      <c r="H686" s="74"/>
      <c r="I686" s="75"/>
      <c r="J686" s="74"/>
      <c r="K686" s="75"/>
      <c r="L686" s="74"/>
      <c r="M686" s="75"/>
      <c r="N686" s="74"/>
      <c r="O686" s="73" t="s">
        <v>47</v>
      </c>
      <c r="R686" s="64">
        <v>0</v>
      </c>
      <c r="S686" s="64">
        <v>0</v>
      </c>
      <c r="T686" s="64">
        <v>0</v>
      </c>
      <c r="AC686" s="64">
        <v>1</v>
      </c>
    </row>
    <row r="687" spans="1:29" ht="30" customHeight="1">
      <c r="A687" s="73" t="s">
        <v>3862</v>
      </c>
      <c r="B687" s="73" t="s">
        <v>5076</v>
      </c>
      <c r="C687" s="73" t="s">
        <v>5077</v>
      </c>
      <c r="D687" s="73" t="s">
        <v>47</v>
      </c>
      <c r="E687" s="73" t="s">
        <v>59</v>
      </c>
      <c r="F687" s="72">
        <v>1</v>
      </c>
      <c r="G687" s="72"/>
      <c r="H687" s="74"/>
      <c r="I687" s="75"/>
      <c r="J687" s="74"/>
      <c r="K687" s="75"/>
      <c r="L687" s="74"/>
      <c r="M687" s="75"/>
      <c r="N687" s="74"/>
      <c r="O687" s="73" t="s">
        <v>47</v>
      </c>
      <c r="R687" s="64">
        <v>0</v>
      </c>
      <c r="S687" s="64">
        <v>0</v>
      </c>
      <c r="T687" s="64">
        <v>0</v>
      </c>
      <c r="AC687" s="64">
        <v>1</v>
      </c>
    </row>
    <row r="688" spans="1:29" ht="30" customHeight="1">
      <c r="A688" s="73" t="s">
        <v>3862</v>
      </c>
      <c r="B688" s="73" t="s">
        <v>5078</v>
      </c>
      <c r="C688" s="73" t="s">
        <v>5079</v>
      </c>
      <c r="D688" s="73" t="s">
        <v>3654</v>
      </c>
      <c r="E688" s="73" t="s">
        <v>59</v>
      </c>
      <c r="F688" s="72">
        <v>1</v>
      </c>
      <c r="G688" s="72"/>
      <c r="H688" s="74"/>
      <c r="I688" s="75"/>
      <c r="J688" s="74"/>
      <c r="K688" s="75"/>
      <c r="L688" s="74"/>
      <c r="M688" s="75"/>
      <c r="N688" s="74"/>
      <c r="O688" s="73" t="s">
        <v>47</v>
      </c>
      <c r="R688" s="64">
        <v>0</v>
      </c>
      <c r="S688" s="64">
        <v>0</v>
      </c>
      <c r="T688" s="64">
        <v>0</v>
      </c>
      <c r="AC688" s="64">
        <v>1</v>
      </c>
    </row>
    <row r="689" spans="1:29" ht="30" customHeight="1">
      <c r="A689" s="73" t="s">
        <v>3862</v>
      </c>
      <c r="B689" s="73" t="s">
        <v>4770</v>
      </c>
      <c r="C689" s="73" t="s">
        <v>2484</v>
      </c>
      <c r="D689" s="73" t="s">
        <v>2189</v>
      </c>
      <c r="E689" s="73" t="s">
        <v>1265</v>
      </c>
      <c r="F689" s="72">
        <v>0.05</v>
      </c>
      <c r="G689" s="72"/>
      <c r="H689" s="74"/>
      <c r="I689" s="75"/>
      <c r="J689" s="74"/>
      <c r="K689" s="75"/>
      <c r="L689" s="74"/>
      <c r="M689" s="75"/>
      <c r="N689" s="74"/>
      <c r="O689" s="73" t="s">
        <v>47</v>
      </c>
      <c r="R689" s="64">
        <v>0</v>
      </c>
      <c r="S689" s="64">
        <v>0</v>
      </c>
      <c r="T689" s="64">
        <v>0</v>
      </c>
      <c r="W689" s="64">
        <v>3</v>
      </c>
      <c r="AC689" s="64">
        <v>1</v>
      </c>
    </row>
    <row r="690" spans="1:29" ht="30" customHeight="1">
      <c r="A690" s="73" t="s">
        <v>3862</v>
      </c>
      <c r="B690" s="73" t="s">
        <v>4123</v>
      </c>
      <c r="C690" s="73" t="s">
        <v>1367</v>
      </c>
      <c r="D690" s="73" t="s">
        <v>4747</v>
      </c>
      <c r="E690" s="73" t="s">
        <v>352</v>
      </c>
      <c r="F690" s="72">
        <v>1</v>
      </c>
      <c r="G690" s="72"/>
      <c r="H690" s="74"/>
      <c r="I690" s="75"/>
      <c r="J690" s="74"/>
      <c r="K690" s="75"/>
      <c r="L690" s="74"/>
      <c r="M690" s="75"/>
      <c r="N690" s="74"/>
      <c r="O690" s="73" t="s">
        <v>47</v>
      </c>
      <c r="P690" s="64">
        <v>690</v>
      </c>
      <c r="R690" s="64">
        <v>1</v>
      </c>
      <c r="S690" s="64">
        <v>0</v>
      </c>
      <c r="T690" s="64">
        <v>0.02</v>
      </c>
      <c r="AC690" s="64">
        <v>1</v>
      </c>
    </row>
    <row r="691" spans="1:29" ht="30" customHeight="1">
      <c r="A691" s="72"/>
      <c r="B691" s="72"/>
      <c r="C691" s="72" t="s">
        <v>77</v>
      </c>
      <c r="D691" s="72"/>
      <c r="E691" s="72"/>
      <c r="F691" s="72"/>
      <c r="G691" s="72"/>
      <c r="H691" s="67"/>
      <c r="I691" s="72"/>
      <c r="J691" s="67"/>
      <c r="K691" s="72"/>
      <c r="L691" s="67"/>
      <c r="M691" s="72"/>
      <c r="N691" s="67"/>
      <c r="O691" s="72"/>
    </row>
    <row r="692" spans="1:29" ht="30" customHeight="1">
      <c r="A692" s="72"/>
      <c r="B692" s="72"/>
      <c r="C692" s="72"/>
      <c r="D692" s="72"/>
      <c r="E692" s="72"/>
      <c r="F692" s="72"/>
      <c r="G692" s="72"/>
      <c r="H692" s="72"/>
      <c r="I692" s="72"/>
      <c r="J692" s="72"/>
      <c r="K692" s="72"/>
      <c r="L692" s="72"/>
      <c r="M692" s="72"/>
      <c r="N692" s="72"/>
      <c r="O692" s="72"/>
    </row>
    <row r="693" spans="1:29" ht="30" customHeight="1">
      <c r="A693" s="72"/>
      <c r="B693" s="72"/>
      <c r="C693" s="73" t="s">
        <v>5080</v>
      </c>
      <c r="D693" s="72"/>
      <c r="E693" s="72"/>
      <c r="F693" s="72"/>
      <c r="G693" s="72"/>
      <c r="H693" s="72"/>
      <c r="I693" s="72"/>
      <c r="J693" s="72"/>
      <c r="K693" s="72"/>
      <c r="L693" s="72"/>
      <c r="M693" s="72"/>
      <c r="N693" s="72"/>
      <c r="O693" s="72"/>
    </row>
    <row r="694" spans="1:29" ht="30" customHeight="1">
      <c r="A694" s="73" t="s">
        <v>3368</v>
      </c>
      <c r="B694" s="73" t="s">
        <v>5068</v>
      </c>
      <c r="C694" s="73" t="s">
        <v>4330</v>
      </c>
      <c r="D694" s="73" t="s">
        <v>5069</v>
      </c>
      <c r="E694" s="73" t="s">
        <v>59</v>
      </c>
      <c r="F694" s="72">
        <v>1</v>
      </c>
      <c r="G694" s="72"/>
      <c r="H694" s="74"/>
      <c r="I694" s="75"/>
      <c r="J694" s="74"/>
      <c r="K694" s="75"/>
      <c r="L694" s="74"/>
      <c r="M694" s="75"/>
      <c r="N694" s="74"/>
      <c r="O694" s="73" t="s">
        <v>47</v>
      </c>
      <c r="R694" s="64">
        <v>0</v>
      </c>
      <c r="S694" s="64">
        <v>0</v>
      </c>
      <c r="T694" s="64">
        <v>0</v>
      </c>
      <c r="AC694" s="64">
        <v>1</v>
      </c>
    </row>
    <row r="695" spans="1:29" ht="30" customHeight="1">
      <c r="A695" s="73" t="s">
        <v>3368</v>
      </c>
      <c r="B695" s="73" t="s">
        <v>5078</v>
      </c>
      <c r="C695" s="73" t="s">
        <v>5079</v>
      </c>
      <c r="D695" s="73" t="s">
        <v>3654</v>
      </c>
      <c r="E695" s="73" t="s">
        <v>59</v>
      </c>
      <c r="F695" s="72">
        <v>1</v>
      </c>
      <c r="G695" s="72"/>
      <c r="H695" s="74"/>
      <c r="I695" s="75"/>
      <c r="J695" s="74"/>
      <c r="K695" s="75"/>
      <c r="L695" s="74"/>
      <c r="M695" s="75"/>
      <c r="N695" s="74"/>
      <c r="O695" s="73" t="s">
        <v>47</v>
      </c>
      <c r="R695" s="64">
        <v>0</v>
      </c>
      <c r="S695" s="64">
        <v>0</v>
      </c>
      <c r="T695" s="64">
        <v>0</v>
      </c>
      <c r="AC695" s="64">
        <v>1</v>
      </c>
    </row>
    <row r="696" spans="1:29" ht="30" customHeight="1">
      <c r="A696" s="73" t="s">
        <v>3368</v>
      </c>
      <c r="B696" s="73" t="s">
        <v>5076</v>
      </c>
      <c r="C696" s="73" t="s">
        <v>5077</v>
      </c>
      <c r="D696" s="73" t="s">
        <v>47</v>
      </c>
      <c r="E696" s="73" t="s">
        <v>59</v>
      </c>
      <c r="F696" s="72">
        <v>1</v>
      </c>
      <c r="G696" s="72"/>
      <c r="H696" s="74"/>
      <c r="I696" s="75"/>
      <c r="J696" s="74"/>
      <c r="K696" s="75"/>
      <c r="L696" s="74"/>
      <c r="M696" s="75"/>
      <c r="N696" s="74"/>
      <c r="O696" s="73" t="s">
        <v>47</v>
      </c>
      <c r="R696" s="64">
        <v>0</v>
      </c>
      <c r="S696" s="64">
        <v>0</v>
      </c>
      <c r="T696" s="64">
        <v>0</v>
      </c>
      <c r="AC696" s="64">
        <v>1</v>
      </c>
    </row>
    <row r="697" spans="1:29" ht="30" customHeight="1">
      <c r="A697" s="73" t="s">
        <v>3368</v>
      </c>
      <c r="B697" s="73" t="s">
        <v>5081</v>
      </c>
      <c r="C697" s="73" t="s">
        <v>3248</v>
      </c>
      <c r="D697" s="73" t="s">
        <v>5082</v>
      </c>
      <c r="E697" s="73" t="s">
        <v>59</v>
      </c>
      <c r="F697" s="72">
        <v>1</v>
      </c>
      <c r="G697" s="72"/>
      <c r="H697" s="74"/>
      <c r="I697" s="75"/>
      <c r="J697" s="74"/>
      <c r="K697" s="75"/>
      <c r="L697" s="74"/>
      <c r="M697" s="75"/>
      <c r="N697" s="74"/>
      <c r="O697" s="73" t="s">
        <v>47</v>
      </c>
      <c r="R697" s="64">
        <v>0</v>
      </c>
      <c r="S697" s="64">
        <v>0</v>
      </c>
      <c r="T697" s="64">
        <v>0</v>
      </c>
      <c r="AC697" s="64">
        <v>1</v>
      </c>
    </row>
    <row r="698" spans="1:29" ht="30" customHeight="1">
      <c r="A698" s="73" t="s">
        <v>3368</v>
      </c>
      <c r="B698" s="73" t="s">
        <v>5083</v>
      </c>
      <c r="C698" s="73" t="s">
        <v>3248</v>
      </c>
      <c r="D698" s="73" t="s">
        <v>5084</v>
      </c>
      <c r="E698" s="73" t="s">
        <v>59</v>
      </c>
      <c r="F698" s="72">
        <v>1</v>
      </c>
      <c r="G698" s="72"/>
      <c r="H698" s="74"/>
      <c r="I698" s="75"/>
      <c r="J698" s="74"/>
      <c r="K698" s="75"/>
      <c r="L698" s="74"/>
      <c r="M698" s="75"/>
      <c r="N698" s="74"/>
      <c r="O698" s="73" t="s">
        <v>47</v>
      </c>
      <c r="R698" s="64">
        <v>0</v>
      </c>
      <c r="S698" s="64">
        <v>0</v>
      </c>
      <c r="T698" s="64">
        <v>0</v>
      </c>
      <c r="AC698" s="64">
        <v>1</v>
      </c>
    </row>
    <row r="699" spans="1:29" ht="30" customHeight="1">
      <c r="A699" s="73" t="s">
        <v>3368</v>
      </c>
      <c r="B699" s="73" t="s">
        <v>4770</v>
      </c>
      <c r="C699" s="73" t="s">
        <v>2484</v>
      </c>
      <c r="D699" s="73" t="s">
        <v>2189</v>
      </c>
      <c r="E699" s="73" t="s">
        <v>1265</v>
      </c>
      <c r="F699" s="72">
        <v>0.05</v>
      </c>
      <c r="G699" s="72"/>
      <c r="H699" s="74"/>
      <c r="I699" s="75"/>
      <c r="J699" s="74"/>
      <c r="K699" s="75"/>
      <c r="L699" s="74"/>
      <c r="M699" s="75"/>
      <c r="N699" s="74"/>
      <c r="O699" s="73" t="s">
        <v>47</v>
      </c>
      <c r="R699" s="64">
        <v>0</v>
      </c>
      <c r="S699" s="64">
        <v>0</v>
      </c>
      <c r="T699" s="64">
        <v>0</v>
      </c>
      <c r="W699" s="64">
        <v>3</v>
      </c>
      <c r="AC699" s="64">
        <v>1</v>
      </c>
    </row>
    <row r="700" spans="1:29" ht="30" customHeight="1">
      <c r="A700" s="73" t="s">
        <v>3368</v>
      </c>
      <c r="B700" s="73" t="s">
        <v>4123</v>
      </c>
      <c r="C700" s="73" t="s">
        <v>1367</v>
      </c>
      <c r="D700" s="73" t="s">
        <v>4747</v>
      </c>
      <c r="E700" s="73" t="s">
        <v>352</v>
      </c>
      <c r="F700" s="72">
        <v>1</v>
      </c>
      <c r="G700" s="72"/>
      <c r="H700" s="74"/>
      <c r="I700" s="75"/>
      <c r="J700" s="74"/>
      <c r="K700" s="75"/>
      <c r="L700" s="74"/>
      <c r="M700" s="75"/>
      <c r="N700" s="74"/>
      <c r="O700" s="73" t="s">
        <v>47</v>
      </c>
      <c r="P700" s="64">
        <v>700</v>
      </c>
      <c r="R700" s="64">
        <v>1</v>
      </c>
      <c r="S700" s="64">
        <v>0</v>
      </c>
      <c r="T700" s="64">
        <v>0.02</v>
      </c>
      <c r="AC700" s="64">
        <v>1</v>
      </c>
    </row>
    <row r="701" spans="1:29" ht="30" customHeight="1">
      <c r="A701" s="72"/>
      <c r="B701" s="72"/>
      <c r="C701" s="72" t="s">
        <v>77</v>
      </c>
      <c r="D701" s="72"/>
      <c r="E701" s="72"/>
      <c r="F701" s="72"/>
      <c r="G701" s="72"/>
      <c r="H701" s="67"/>
      <c r="I701" s="72"/>
      <c r="J701" s="67"/>
      <c r="K701" s="72"/>
      <c r="L701" s="67"/>
      <c r="M701" s="72"/>
      <c r="N701" s="67"/>
      <c r="O701" s="72"/>
    </row>
    <row r="702" spans="1:29" ht="30" customHeight="1">
      <c r="A702" s="72"/>
      <c r="B702" s="72"/>
      <c r="C702" s="72"/>
      <c r="D702" s="72"/>
      <c r="E702" s="72"/>
      <c r="F702" s="72"/>
      <c r="G702" s="72"/>
      <c r="H702" s="72"/>
      <c r="I702" s="72"/>
      <c r="J702" s="72"/>
      <c r="K702" s="72"/>
      <c r="L702" s="72"/>
      <c r="M702" s="72"/>
      <c r="N702" s="72"/>
      <c r="O702" s="72"/>
    </row>
    <row r="703" spans="1:29" ht="30" customHeight="1">
      <c r="A703" s="72"/>
      <c r="B703" s="72"/>
      <c r="C703" s="73" t="s">
        <v>5085</v>
      </c>
      <c r="D703" s="72"/>
      <c r="E703" s="72"/>
      <c r="F703" s="72"/>
      <c r="G703" s="72"/>
      <c r="H703" s="72"/>
      <c r="I703" s="72"/>
      <c r="J703" s="72"/>
      <c r="K703" s="72"/>
      <c r="L703" s="72"/>
      <c r="M703" s="72"/>
      <c r="N703" s="72"/>
      <c r="O703" s="72"/>
    </row>
    <row r="704" spans="1:29" ht="30" customHeight="1">
      <c r="A704" s="73" t="s">
        <v>3649</v>
      </c>
      <c r="B704" s="73" t="s">
        <v>5086</v>
      </c>
      <c r="C704" s="73" t="s">
        <v>5087</v>
      </c>
      <c r="D704" s="73" t="s">
        <v>5088</v>
      </c>
      <c r="E704" s="73" t="s">
        <v>59</v>
      </c>
      <c r="F704" s="72">
        <v>1</v>
      </c>
      <c r="G704" s="72"/>
      <c r="H704" s="74"/>
      <c r="I704" s="75"/>
      <c r="J704" s="74"/>
      <c r="K704" s="75"/>
      <c r="L704" s="74"/>
      <c r="M704" s="75"/>
      <c r="N704" s="74"/>
      <c r="O704" s="73" t="s">
        <v>47</v>
      </c>
      <c r="R704" s="64">
        <v>0</v>
      </c>
      <c r="S704" s="64">
        <v>0</v>
      </c>
      <c r="T704" s="64">
        <v>0</v>
      </c>
      <c r="AC704" s="64">
        <v>1</v>
      </c>
    </row>
    <row r="705" spans="1:29" ht="30" customHeight="1">
      <c r="A705" s="73" t="s">
        <v>3649</v>
      </c>
      <c r="B705" s="73" t="s">
        <v>5083</v>
      </c>
      <c r="C705" s="73" t="s">
        <v>3248</v>
      </c>
      <c r="D705" s="73" t="s">
        <v>5084</v>
      </c>
      <c r="E705" s="73" t="s">
        <v>59</v>
      </c>
      <c r="F705" s="72">
        <v>1</v>
      </c>
      <c r="G705" s="72"/>
      <c r="H705" s="74"/>
      <c r="I705" s="75"/>
      <c r="J705" s="74"/>
      <c r="K705" s="75"/>
      <c r="L705" s="74"/>
      <c r="M705" s="75"/>
      <c r="N705" s="74"/>
      <c r="O705" s="73" t="s">
        <v>47</v>
      </c>
      <c r="R705" s="64">
        <v>0</v>
      </c>
      <c r="S705" s="64">
        <v>0</v>
      </c>
      <c r="T705" s="64">
        <v>0</v>
      </c>
      <c r="AC705" s="64">
        <v>1</v>
      </c>
    </row>
    <row r="706" spans="1:29" ht="30" customHeight="1">
      <c r="A706" s="73" t="s">
        <v>3649</v>
      </c>
      <c r="B706" s="73" t="s">
        <v>5089</v>
      </c>
      <c r="C706" s="73" t="s">
        <v>3248</v>
      </c>
      <c r="D706" s="73" t="s">
        <v>5090</v>
      </c>
      <c r="E706" s="73" t="s">
        <v>59</v>
      </c>
      <c r="F706" s="72">
        <v>1</v>
      </c>
      <c r="G706" s="72"/>
      <c r="H706" s="74"/>
      <c r="I706" s="75"/>
      <c r="J706" s="74"/>
      <c r="K706" s="75"/>
      <c r="L706" s="74"/>
      <c r="M706" s="75"/>
      <c r="N706" s="74"/>
      <c r="O706" s="73" t="s">
        <v>47</v>
      </c>
      <c r="R706" s="64">
        <v>0</v>
      </c>
      <c r="S706" s="64">
        <v>0</v>
      </c>
      <c r="T706" s="64">
        <v>0</v>
      </c>
      <c r="AC706" s="64">
        <v>1</v>
      </c>
    </row>
    <row r="707" spans="1:29" ht="30" customHeight="1">
      <c r="A707" s="73" t="s">
        <v>3649</v>
      </c>
      <c r="B707" s="73" t="s">
        <v>4770</v>
      </c>
      <c r="C707" s="73" t="s">
        <v>2484</v>
      </c>
      <c r="D707" s="73" t="s">
        <v>2189</v>
      </c>
      <c r="E707" s="73" t="s">
        <v>1265</v>
      </c>
      <c r="F707" s="72">
        <v>0.05</v>
      </c>
      <c r="G707" s="72"/>
      <c r="H707" s="74"/>
      <c r="I707" s="75"/>
      <c r="J707" s="74"/>
      <c r="K707" s="75"/>
      <c r="L707" s="74"/>
      <c r="M707" s="75"/>
      <c r="N707" s="74"/>
      <c r="O707" s="73" t="s">
        <v>47</v>
      </c>
      <c r="R707" s="64">
        <v>0</v>
      </c>
      <c r="S707" s="64">
        <v>0</v>
      </c>
      <c r="T707" s="64">
        <v>0</v>
      </c>
      <c r="W707" s="64">
        <v>3</v>
      </c>
      <c r="AC707" s="64">
        <v>1</v>
      </c>
    </row>
    <row r="708" spans="1:29" ht="30" customHeight="1">
      <c r="A708" s="73" t="s">
        <v>3649</v>
      </c>
      <c r="B708" s="73" t="s">
        <v>4123</v>
      </c>
      <c r="C708" s="73" t="s">
        <v>1367</v>
      </c>
      <c r="D708" s="73" t="s">
        <v>4747</v>
      </c>
      <c r="E708" s="73" t="s">
        <v>352</v>
      </c>
      <c r="F708" s="72">
        <v>1</v>
      </c>
      <c r="G708" s="72"/>
      <c r="H708" s="74"/>
      <c r="I708" s="75"/>
      <c r="J708" s="74"/>
      <c r="K708" s="75"/>
      <c r="L708" s="74"/>
      <c r="M708" s="75"/>
      <c r="N708" s="74"/>
      <c r="O708" s="73" t="s">
        <v>47</v>
      </c>
      <c r="P708" s="64">
        <v>708</v>
      </c>
      <c r="R708" s="64">
        <v>1</v>
      </c>
      <c r="S708" s="64">
        <v>0</v>
      </c>
      <c r="T708" s="64">
        <v>0.02</v>
      </c>
      <c r="AC708" s="64">
        <v>1</v>
      </c>
    </row>
    <row r="709" spans="1:29" ht="30" customHeight="1">
      <c r="A709" s="72"/>
      <c r="B709" s="72"/>
      <c r="C709" s="72" t="s">
        <v>77</v>
      </c>
      <c r="D709" s="72"/>
      <c r="E709" s="72"/>
      <c r="F709" s="72"/>
      <c r="G709" s="72"/>
      <c r="H709" s="67"/>
      <c r="I709" s="72"/>
      <c r="J709" s="67"/>
      <c r="K709" s="72"/>
      <c r="L709" s="67"/>
      <c r="M709" s="72"/>
      <c r="N709" s="67"/>
      <c r="O709" s="72"/>
    </row>
    <row r="710" spans="1:29" ht="30" customHeight="1">
      <c r="A710" s="72"/>
      <c r="B710" s="72"/>
      <c r="C710" s="72"/>
      <c r="D710" s="72"/>
      <c r="E710" s="72"/>
      <c r="F710" s="72"/>
      <c r="G710" s="72"/>
      <c r="H710" s="72"/>
      <c r="I710" s="72"/>
      <c r="J710" s="72"/>
      <c r="K710" s="72"/>
      <c r="L710" s="72"/>
      <c r="M710" s="72"/>
      <c r="N710" s="72"/>
      <c r="O710" s="72"/>
    </row>
    <row r="711" spans="1:29" ht="30" customHeight="1">
      <c r="A711" s="72"/>
      <c r="B711" s="72"/>
      <c r="C711" s="73" t="s">
        <v>5091</v>
      </c>
      <c r="D711" s="72"/>
      <c r="E711" s="72"/>
      <c r="F711" s="72"/>
      <c r="G711" s="72"/>
      <c r="H711" s="72"/>
      <c r="I711" s="72"/>
      <c r="J711" s="72"/>
      <c r="K711" s="72"/>
      <c r="L711" s="72"/>
      <c r="M711" s="72"/>
      <c r="N711" s="72"/>
      <c r="O711" s="72"/>
    </row>
    <row r="712" spans="1:29" ht="30" customHeight="1">
      <c r="A712" s="73" t="s">
        <v>3408</v>
      </c>
      <c r="B712" s="73" t="s">
        <v>5092</v>
      </c>
      <c r="C712" s="73" t="s">
        <v>4863</v>
      </c>
      <c r="D712" s="73" t="s">
        <v>5093</v>
      </c>
      <c r="E712" s="73" t="s">
        <v>1180</v>
      </c>
      <c r="F712" s="72">
        <v>2.83</v>
      </c>
      <c r="G712" s="72"/>
      <c r="H712" s="74"/>
      <c r="I712" s="75"/>
      <c r="J712" s="74"/>
      <c r="K712" s="75"/>
      <c r="L712" s="74"/>
      <c r="M712" s="75"/>
      <c r="N712" s="74"/>
      <c r="O712" s="73" t="s">
        <v>47</v>
      </c>
      <c r="R712" s="64">
        <v>0</v>
      </c>
      <c r="S712" s="64">
        <v>0</v>
      </c>
      <c r="T712" s="64">
        <v>0</v>
      </c>
      <c r="AC712" s="64">
        <v>1</v>
      </c>
    </row>
    <row r="713" spans="1:29" ht="30" customHeight="1">
      <c r="A713" s="73" t="s">
        <v>3408</v>
      </c>
      <c r="B713" s="73" t="s">
        <v>5094</v>
      </c>
      <c r="C713" s="73" t="s">
        <v>5095</v>
      </c>
      <c r="D713" s="73" t="s">
        <v>5096</v>
      </c>
      <c r="E713" s="73" t="s">
        <v>1180</v>
      </c>
      <c r="F713" s="72">
        <v>0.54</v>
      </c>
      <c r="G713" s="72"/>
      <c r="H713" s="74"/>
      <c r="I713" s="75"/>
      <c r="J713" s="74"/>
      <c r="K713" s="75"/>
      <c r="L713" s="74"/>
      <c r="M713" s="75"/>
      <c r="N713" s="74"/>
      <c r="O713" s="73" t="s">
        <v>47</v>
      </c>
      <c r="R713" s="64">
        <v>0</v>
      </c>
      <c r="S713" s="64">
        <v>0</v>
      </c>
      <c r="T713" s="64">
        <v>0</v>
      </c>
      <c r="AC713" s="64">
        <v>1</v>
      </c>
    </row>
    <row r="714" spans="1:29" ht="30" customHeight="1">
      <c r="A714" s="73" t="s">
        <v>3408</v>
      </c>
      <c r="B714" s="73" t="s">
        <v>3422</v>
      </c>
      <c r="C714" s="73" t="s">
        <v>3423</v>
      </c>
      <c r="D714" s="73" t="s">
        <v>3424</v>
      </c>
      <c r="E714" s="73" t="s">
        <v>191</v>
      </c>
      <c r="F714" s="72">
        <v>3.3E-3</v>
      </c>
      <c r="G714" s="72"/>
      <c r="H714" s="74"/>
      <c r="I714" s="75"/>
      <c r="J714" s="74"/>
      <c r="K714" s="75"/>
      <c r="L714" s="74"/>
      <c r="M714" s="75"/>
      <c r="N714" s="74"/>
      <c r="O714" s="73" t="s">
        <v>3422</v>
      </c>
      <c r="R714" s="64">
        <v>0</v>
      </c>
      <c r="S714" s="64">
        <v>0</v>
      </c>
      <c r="T714" s="64">
        <v>0</v>
      </c>
      <c r="AC714" s="64">
        <v>1</v>
      </c>
    </row>
    <row r="715" spans="1:29" ht="30" customHeight="1">
      <c r="A715" s="72"/>
      <c r="B715" s="72"/>
      <c r="C715" s="72" t="s">
        <v>77</v>
      </c>
      <c r="D715" s="72"/>
      <c r="E715" s="72"/>
      <c r="F715" s="72"/>
      <c r="G715" s="72"/>
      <c r="H715" s="67"/>
      <c r="I715" s="72"/>
      <c r="J715" s="67"/>
      <c r="K715" s="72"/>
      <c r="L715" s="67"/>
      <c r="M715" s="72"/>
      <c r="N715" s="67"/>
      <c r="O715" s="72"/>
    </row>
    <row r="716" spans="1:29" ht="30" customHeight="1">
      <c r="A716" s="72"/>
      <c r="B716" s="72"/>
      <c r="C716" s="72"/>
      <c r="D716" s="72"/>
      <c r="E716" s="72"/>
      <c r="F716" s="72"/>
      <c r="G716" s="72"/>
      <c r="H716" s="72"/>
      <c r="I716" s="72"/>
      <c r="J716" s="72"/>
      <c r="K716" s="72"/>
      <c r="L716" s="72"/>
      <c r="M716" s="72"/>
      <c r="N716" s="72"/>
      <c r="O716" s="72"/>
    </row>
    <row r="717" spans="1:29" ht="30" customHeight="1">
      <c r="A717" s="72"/>
      <c r="B717" s="72"/>
      <c r="C717" s="73" t="s">
        <v>5097</v>
      </c>
      <c r="D717" s="72"/>
      <c r="E717" s="72"/>
      <c r="F717" s="72"/>
      <c r="G717" s="72"/>
      <c r="H717" s="72"/>
      <c r="I717" s="72"/>
      <c r="J717" s="72"/>
      <c r="K717" s="72"/>
      <c r="L717" s="72"/>
      <c r="M717" s="72"/>
      <c r="N717" s="72"/>
      <c r="O717" s="72"/>
    </row>
    <row r="718" spans="1:29" ht="30" customHeight="1">
      <c r="A718" s="73" t="s">
        <v>3422</v>
      </c>
      <c r="B718" s="73" t="s">
        <v>5098</v>
      </c>
      <c r="C718" s="73" t="s">
        <v>2484</v>
      </c>
      <c r="D718" s="73" t="s">
        <v>2013</v>
      </c>
      <c r="E718" s="73" t="s">
        <v>1265</v>
      </c>
      <c r="F718" s="72">
        <v>12.38</v>
      </c>
      <c r="G718" s="72"/>
      <c r="H718" s="74"/>
      <c r="I718" s="75"/>
      <c r="J718" s="74"/>
      <c r="K718" s="75"/>
      <c r="L718" s="74"/>
      <c r="M718" s="75"/>
      <c r="N718" s="74"/>
      <c r="O718" s="73" t="s">
        <v>47</v>
      </c>
      <c r="T718" s="64">
        <v>0</v>
      </c>
      <c r="U718" s="64">
        <v>1</v>
      </c>
      <c r="W718" s="64">
        <v>3</v>
      </c>
      <c r="AC718" s="64">
        <v>1</v>
      </c>
    </row>
    <row r="719" spans="1:29" ht="30" customHeight="1">
      <c r="A719" s="73" t="s">
        <v>3422</v>
      </c>
      <c r="B719" s="73" t="s">
        <v>4730</v>
      </c>
      <c r="C719" s="73" t="s">
        <v>2484</v>
      </c>
      <c r="D719" s="73" t="s">
        <v>2090</v>
      </c>
      <c r="E719" s="73" t="s">
        <v>1265</v>
      </c>
      <c r="F719" s="72">
        <v>3.38</v>
      </c>
      <c r="G719" s="72"/>
      <c r="H719" s="74"/>
      <c r="I719" s="75"/>
      <c r="J719" s="74"/>
      <c r="K719" s="75"/>
      <c r="L719" s="74"/>
      <c r="M719" s="75"/>
      <c r="N719" s="74"/>
      <c r="O719" s="73" t="s">
        <v>47</v>
      </c>
      <c r="T719" s="64">
        <v>0</v>
      </c>
      <c r="U719" s="64">
        <v>1</v>
      </c>
      <c r="W719" s="64">
        <v>3</v>
      </c>
      <c r="AC719" s="64">
        <v>1</v>
      </c>
    </row>
    <row r="720" spans="1:29" ht="30" customHeight="1">
      <c r="A720" s="73" t="s">
        <v>3422</v>
      </c>
      <c r="B720" s="73" t="s">
        <v>4746</v>
      </c>
      <c r="C720" s="73" t="s">
        <v>2484</v>
      </c>
      <c r="D720" s="73" t="s">
        <v>1520</v>
      </c>
      <c r="E720" s="73" t="s">
        <v>1265</v>
      </c>
      <c r="F720" s="72">
        <v>4.5</v>
      </c>
      <c r="G720" s="72"/>
      <c r="H720" s="74"/>
      <c r="I720" s="75"/>
      <c r="J720" s="74"/>
      <c r="K720" s="75"/>
      <c r="L720" s="74"/>
      <c r="M720" s="75"/>
      <c r="N720" s="74"/>
      <c r="O720" s="73" t="s">
        <v>47</v>
      </c>
      <c r="T720" s="64">
        <v>0</v>
      </c>
      <c r="U720" s="64">
        <v>1</v>
      </c>
      <c r="W720" s="64">
        <v>3</v>
      </c>
      <c r="AC720" s="64">
        <v>1</v>
      </c>
    </row>
    <row r="721" spans="1:29" ht="30" customHeight="1">
      <c r="A721" s="73" t="s">
        <v>3422</v>
      </c>
      <c r="B721" s="73" t="s">
        <v>4122</v>
      </c>
      <c r="C721" s="73" t="s">
        <v>2484</v>
      </c>
      <c r="D721" s="73" t="s">
        <v>1366</v>
      </c>
      <c r="E721" s="73" t="s">
        <v>1265</v>
      </c>
      <c r="F721" s="72">
        <v>2.25</v>
      </c>
      <c r="G721" s="72"/>
      <c r="H721" s="74"/>
      <c r="I721" s="75"/>
      <c r="J721" s="74"/>
      <c r="K721" s="75"/>
      <c r="L721" s="74"/>
      <c r="M721" s="75"/>
      <c r="N721" s="74"/>
      <c r="O721" s="73" t="s">
        <v>47</v>
      </c>
      <c r="T721" s="64">
        <v>0</v>
      </c>
      <c r="U721" s="64">
        <v>1</v>
      </c>
      <c r="W721" s="64">
        <v>3</v>
      </c>
      <c r="AC721" s="64">
        <v>1</v>
      </c>
    </row>
    <row r="722" spans="1:29" ht="30" customHeight="1">
      <c r="A722" s="73" t="s">
        <v>3422</v>
      </c>
      <c r="B722" s="73" t="s">
        <v>3807</v>
      </c>
      <c r="C722" s="73" t="s">
        <v>3808</v>
      </c>
      <c r="D722" s="73" t="s">
        <v>4731</v>
      </c>
      <c r="E722" s="73" t="s">
        <v>352</v>
      </c>
      <c r="F722" s="72">
        <v>1</v>
      </c>
      <c r="G722" s="72"/>
      <c r="H722" s="74"/>
      <c r="I722" s="75"/>
      <c r="J722" s="74"/>
      <c r="K722" s="75"/>
      <c r="L722" s="74"/>
      <c r="M722" s="75"/>
      <c r="N722" s="74"/>
      <c r="O722" s="73" t="s">
        <v>47</v>
      </c>
      <c r="P722" s="64">
        <v>722</v>
      </c>
      <c r="R722" s="64">
        <v>1</v>
      </c>
      <c r="S722" s="64">
        <v>0</v>
      </c>
      <c r="T722" s="64">
        <v>0.03</v>
      </c>
      <c r="AC722" s="64">
        <v>1</v>
      </c>
    </row>
    <row r="723" spans="1:29" ht="30" customHeight="1">
      <c r="A723" s="73" t="s">
        <v>3422</v>
      </c>
      <c r="B723" s="73" t="s">
        <v>4123</v>
      </c>
      <c r="C723" s="73" t="s">
        <v>5099</v>
      </c>
      <c r="D723" s="73" t="s">
        <v>5100</v>
      </c>
      <c r="E723" s="73" t="s">
        <v>352</v>
      </c>
      <c r="F723" s="72">
        <v>1</v>
      </c>
      <c r="G723" s="72"/>
      <c r="H723" s="74"/>
      <c r="I723" s="75"/>
      <c r="J723" s="74"/>
      <c r="K723" s="75"/>
      <c r="L723" s="74"/>
      <c r="M723" s="75"/>
      <c r="N723" s="74"/>
      <c r="O723" s="73" t="s">
        <v>47</v>
      </c>
      <c r="P723" s="64">
        <v>723</v>
      </c>
      <c r="R723" s="64">
        <v>1</v>
      </c>
      <c r="S723" s="64">
        <v>0</v>
      </c>
      <c r="T723" s="64">
        <v>0.05</v>
      </c>
      <c r="AC723" s="64">
        <v>1</v>
      </c>
    </row>
    <row r="724" spans="1:29" ht="30" customHeight="1">
      <c r="A724" s="72"/>
      <c r="B724" s="72"/>
      <c r="C724" s="72" t="s">
        <v>77</v>
      </c>
      <c r="D724" s="72"/>
      <c r="E724" s="72"/>
      <c r="F724" s="72"/>
      <c r="G724" s="72"/>
      <c r="H724" s="67"/>
      <c r="I724" s="72"/>
      <c r="J724" s="67"/>
      <c r="K724" s="72"/>
      <c r="L724" s="67"/>
      <c r="M724" s="72"/>
      <c r="N724" s="67"/>
      <c r="O724" s="72"/>
    </row>
    <row r="725" spans="1:29" ht="30" customHeight="1">
      <c r="A725" s="72"/>
      <c r="B725" s="72"/>
      <c r="C725" s="72"/>
      <c r="D725" s="72"/>
      <c r="E725" s="72"/>
      <c r="F725" s="72"/>
      <c r="G725" s="72"/>
      <c r="H725" s="72"/>
      <c r="I725" s="72"/>
      <c r="J725" s="72"/>
      <c r="K725" s="72"/>
      <c r="L725" s="72"/>
      <c r="M725" s="72"/>
      <c r="N725" s="72"/>
      <c r="O725" s="72"/>
    </row>
    <row r="726" spans="1:29" ht="30" customHeight="1">
      <c r="A726" s="72"/>
      <c r="B726" s="72"/>
      <c r="C726" s="73" t="s">
        <v>5101</v>
      </c>
      <c r="D726" s="72"/>
      <c r="E726" s="72"/>
      <c r="F726" s="72"/>
      <c r="G726" s="72"/>
      <c r="H726" s="72"/>
      <c r="I726" s="72"/>
      <c r="J726" s="72"/>
      <c r="K726" s="72"/>
      <c r="L726" s="72"/>
      <c r="M726" s="72"/>
      <c r="N726" s="72"/>
      <c r="O726" s="72"/>
    </row>
    <row r="727" spans="1:29" ht="30" customHeight="1">
      <c r="A727" s="73" t="s">
        <v>3414</v>
      </c>
      <c r="B727" s="73" t="s">
        <v>5102</v>
      </c>
      <c r="C727" s="73" t="s">
        <v>5103</v>
      </c>
      <c r="D727" s="73" t="s">
        <v>5104</v>
      </c>
      <c r="E727" s="73" t="s">
        <v>1259</v>
      </c>
      <c r="F727" s="72">
        <v>0.16600000000000001</v>
      </c>
      <c r="G727" s="72"/>
      <c r="H727" s="74"/>
      <c r="I727" s="75"/>
      <c r="J727" s="74"/>
      <c r="K727" s="75"/>
      <c r="L727" s="74"/>
      <c r="M727" s="75"/>
      <c r="N727" s="74"/>
      <c r="O727" s="73" t="s">
        <v>47</v>
      </c>
      <c r="R727" s="64">
        <v>0</v>
      </c>
      <c r="S727" s="64">
        <v>0</v>
      </c>
      <c r="T727" s="64">
        <v>0</v>
      </c>
      <c r="U727" s="64">
        <v>1</v>
      </c>
      <c r="AC727" s="64">
        <v>1</v>
      </c>
    </row>
    <row r="728" spans="1:29" ht="30" customHeight="1">
      <c r="A728" s="73" t="s">
        <v>3414</v>
      </c>
      <c r="B728" s="73" t="s">
        <v>5105</v>
      </c>
      <c r="C728" s="73" t="s">
        <v>5106</v>
      </c>
      <c r="D728" s="73" t="s">
        <v>5107</v>
      </c>
      <c r="E728" s="73" t="s">
        <v>1259</v>
      </c>
      <c r="F728" s="72">
        <v>8.0000000000000002E-3</v>
      </c>
      <c r="G728" s="72"/>
      <c r="H728" s="74"/>
      <c r="I728" s="75"/>
      <c r="J728" s="74"/>
      <c r="K728" s="75"/>
      <c r="L728" s="74"/>
      <c r="M728" s="75"/>
      <c r="N728" s="74"/>
      <c r="O728" s="73" t="s">
        <v>47</v>
      </c>
      <c r="R728" s="64">
        <v>0</v>
      </c>
      <c r="S728" s="64">
        <v>0</v>
      </c>
      <c r="T728" s="64">
        <v>0</v>
      </c>
      <c r="U728" s="64">
        <v>1</v>
      </c>
      <c r="AC728" s="64">
        <v>1</v>
      </c>
    </row>
    <row r="729" spans="1:29" ht="30" customHeight="1">
      <c r="A729" s="73" t="s">
        <v>3414</v>
      </c>
      <c r="B729" s="73" t="s">
        <v>3807</v>
      </c>
      <c r="C729" s="73" t="s">
        <v>3808</v>
      </c>
      <c r="D729" s="73" t="s">
        <v>1921</v>
      </c>
      <c r="E729" s="73" t="s">
        <v>352</v>
      </c>
      <c r="F729" s="72">
        <v>1</v>
      </c>
      <c r="G729" s="72"/>
      <c r="H729" s="74"/>
      <c r="I729" s="75"/>
      <c r="J729" s="74"/>
      <c r="K729" s="75"/>
      <c r="L729" s="74"/>
      <c r="M729" s="75"/>
      <c r="N729" s="74"/>
      <c r="O729" s="73" t="s">
        <v>47</v>
      </c>
      <c r="P729" s="64">
        <v>729</v>
      </c>
      <c r="R729" s="64">
        <v>0</v>
      </c>
      <c r="S729" s="64">
        <v>0</v>
      </c>
      <c r="T729" s="64">
        <v>0.02</v>
      </c>
      <c r="AC729" s="64">
        <v>1</v>
      </c>
    </row>
    <row r="730" spans="1:29" ht="30" customHeight="1">
      <c r="A730" s="73" t="s">
        <v>3414</v>
      </c>
      <c r="B730" s="73" t="s">
        <v>5108</v>
      </c>
      <c r="C730" s="73" t="s">
        <v>2484</v>
      </c>
      <c r="D730" s="73" t="s">
        <v>2015</v>
      </c>
      <c r="E730" s="73" t="s">
        <v>1265</v>
      </c>
      <c r="F730" s="72">
        <v>0.04</v>
      </c>
      <c r="G730" s="72"/>
      <c r="H730" s="74"/>
      <c r="I730" s="75"/>
      <c r="J730" s="74"/>
      <c r="K730" s="75"/>
      <c r="L730" s="74"/>
      <c r="M730" s="75"/>
      <c r="N730" s="74"/>
      <c r="O730" s="73" t="s">
        <v>47</v>
      </c>
      <c r="R730" s="64">
        <v>0</v>
      </c>
      <c r="S730" s="64">
        <v>0</v>
      </c>
      <c r="T730" s="64">
        <v>0</v>
      </c>
      <c r="W730" s="64">
        <v>3</v>
      </c>
      <c r="AC730" s="64">
        <v>1</v>
      </c>
    </row>
    <row r="731" spans="1:29" ht="30" customHeight="1">
      <c r="A731" s="73" t="s">
        <v>3414</v>
      </c>
      <c r="B731" s="73" t="s">
        <v>4122</v>
      </c>
      <c r="C731" s="73" t="s">
        <v>2484</v>
      </c>
      <c r="D731" s="73" t="s">
        <v>1366</v>
      </c>
      <c r="E731" s="73" t="s">
        <v>1265</v>
      </c>
      <c r="F731" s="72">
        <v>8.0000000000000002E-3</v>
      </c>
      <c r="G731" s="72"/>
      <c r="H731" s="74"/>
      <c r="I731" s="75"/>
      <c r="J731" s="74"/>
      <c r="K731" s="75"/>
      <c r="L731" s="74"/>
      <c r="M731" s="75"/>
      <c r="N731" s="74"/>
      <c r="O731" s="73" t="s">
        <v>47</v>
      </c>
      <c r="T731" s="64">
        <v>0</v>
      </c>
      <c r="W731" s="64">
        <v>3</v>
      </c>
      <c r="AC731" s="64">
        <v>1</v>
      </c>
    </row>
    <row r="732" spans="1:29" ht="30" customHeight="1">
      <c r="A732" s="73" t="s">
        <v>3414</v>
      </c>
      <c r="B732" s="73" t="s">
        <v>4123</v>
      </c>
      <c r="C732" s="73" t="s">
        <v>1367</v>
      </c>
      <c r="D732" s="73" t="s">
        <v>4747</v>
      </c>
      <c r="E732" s="73" t="s">
        <v>352</v>
      </c>
      <c r="F732" s="72">
        <v>1</v>
      </c>
      <c r="G732" s="72"/>
      <c r="H732" s="74"/>
      <c r="I732" s="75"/>
      <c r="J732" s="74"/>
      <c r="K732" s="75"/>
      <c r="L732" s="74"/>
      <c r="M732" s="75"/>
      <c r="N732" s="74"/>
      <c r="O732" s="73" t="s">
        <v>47</v>
      </c>
      <c r="P732" s="64">
        <v>732</v>
      </c>
      <c r="R732" s="64">
        <v>1</v>
      </c>
      <c r="S732" s="64">
        <v>0</v>
      </c>
      <c r="T732" s="64">
        <v>0.02</v>
      </c>
      <c r="AC732" s="64">
        <v>1</v>
      </c>
    </row>
    <row r="733" spans="1:29" ht="30" customHeight="1">
      <c r="A733" s="72"/>
      <c r="B733" s="72"/>
      <c r="C733" s="72" t="s">
        <v>77</v>
      </c>
      <c r="D733" s="72"/>
      <c r="E733" s="72"/>
      <c r="F733" s="72"/>
      <c r="G733" s="72"/>
      <c r="H733" s="67"/>
      <c r="I733" s="72"/>
      <c r="J733" s="67"/>
      <c r="K733" s="72"/>
      <c r="L733" s="67"/>
      <c r="M733" s="72"/>
      <c r="N733" s="67"/>
      <c r="O733" s="72"/>
    </row>
    <row r="734" spans="1:29" ht="30" customHeight="1">
      <c r="A734" s="72"/>
      <c r="B734" s="72"/>
      <c r="C734" s="72"/>
      <c r="D734" s="72"/>
      <c r="E734" s="72"/>
      <c r="F734" s="72"/>
      <c r="G734" s="72"/>
      <c r="H734" s="72"/>
      <c r="I734" s="72"/>
      <c r="J734" s="72"/>
      <c r="K734" s="72"/>
      <c r="L734" s="72"/>
      <c r="M734" s="72"/>
      <c r="N734" s="72"/>
      <c r="O734" s="72"/>
    </row>
    <row r="735" spans="1:29" ht="30" customHeight="1">
      <c r="A735" s="72"/>
      <c r="B735" s="72"/>
      <c r="C735" s="73" t="s">
        <v>5109</v>
      </c>
      <c r="D735" s="72"/>
      <c r="E735" s="72"/>
      <c r="F735" s="72"/>
      <c r="G735" s="72"/>
      <c r="H735" s="72"/>
      <c r="I735" s="72"/>
      <c r="J735" s="72"/>
      <c r="K735" s="72"/>
      <c r="L735" s="72"/>
      <c r="M735" s="72"/>
      <c r="N735" s="72"/>
      <c r="O735" s="72"/>
    </row>
    <row r="736" spans="1:29" ht="30" customHeight="1">
      <c r="A736" s="73" t="s">
        <v>3466</v>
      </c>
      <c r="B736" s="73" t="s">
        <v>5102</v>
      </c>
      <c r="C736" s="73" t="s">
        <v>5103</v>
      </c>
      <c r="D736" s="73" t="s">
        <v>5104</v>
      </c>
      <c r="E736" s="73" t="s">
        <v>1259</v>
      </c>
      <c r="F736" s="72">
        <v>0.20100000000000001</v>
      </c>
      <c r="G736" s="72"/>
      <c r="H736" s="74"/>
      <c r="I736" s="75"/>
      <c r="J736" s="74"/>
      <c r="K736" s="75"/>
      <c r="L736" s="74"/>
      <c r="M736" s="75"/>
      <c r="N736" s="74"/>
      <c r="O736" s="73" t="s">
        <v>47</v>
      </c>
      <c r="R736" s="64">
        <v>0</v>
      </c>
      <c r="S736" s="64">
        <v>0</v>
      </c>
      <c r="T736" s="64">
        <v>0</v>
      </c>
      <c r="U736" s="64">
        <v>1</v>
      </c>
      <c r="AC736" s="64">
        <v>1</v>
      </c>
    </row>
    <row r="737" spans="1:29" ht="30" customHeight="1">
      <c r="A737" s="73" t="s">
        <v>3466</v>
      </c>
      <c r="B737" s="73" t="s">
        <v>5105</v>
      </c>
      <c r="C737" s="73" t="s">
        <v>5106</v>
      </c>
      <c r="D737" s="73" t="s">
        <v>5107</v>
      </c>
      <c r="E737" s="73" t="s">
        <v>1259</v>
      </c>
      <c r="F737" s="72">
        <v>2.3E-2</v>
      </c>
      <c r="G737" s="72"/>
      <c r="H737" s="74"/>
      <c r="I737" s="75"/>
      <c r="J737" s="74"/>
      <c r="K737" s="75"/>
      <c r="L737" s="74"/>
      <c r="M737" s="75"/>
      <c r="N737" s="74"/>
      <c r="O737" s="73" t="s">
        <v>47</v>
      </c>
      <c r="R737" s="64">
        <v>0</v>
      </c>
      <c r="S737" s="64">
        <v>0</v>
      </c>
      <c r="T737" s="64">
        <v>0</v>
      </c>
      <c r="U737" s="64">
        <v>1</v>
      </c>
      <c r="AC737" s="64">
        <v>1</v>
      </c>
    </row>
    <row r="738" spans="1:29" ht="30" customHeight="1">
      <c r="A738" s="73" t="s">
        <v>3466</v>
      </c>
      <c r="B738" s="73" t="s">
        <v>3807</v>
      </c>
      <c r="C738" s="73" t="s">
        <v>3808</v>
      </c>
      <c r="D738" s="73" t="s">
        <v>1921</v>
      </c>
      <c r="E738" s="73" t="s">
        <v>352</v>
      </c>
      <c r="F738" s="72">
        <v>1</v>
      </c>
      <c r="G738" s="72"/>
      <c r="H738" s="74"/>
      <c r="I738" s="75"/>
      <c r="J738" s="74"/>
      <c r="K738" s="75"/>
      <c r="L738" s="74"/>
      <c r="M738" s="75"/>
      <c r="N738" s="74"/>
      <c r="O738" s="73" t="s">
        <v>47</v>
      </c>
      <c r="P738" s="64">
        <v>738</v>
      </c>
      <c r="R738" s="64">
        <v>0</v>
      </c>
      <c r="S738" s="64">
        <v>0</v>
      </c>
      <c r="T738" s="64">
        <v>0.02</v>
      </c>
      <c r="AC738" s="64">
        <v>1</v>
      </c>
    </row>
    <row r="739" spans="1:29" ht="30" customHeight="1">
      <c r="A739" s="73" t="s">
        <v>3466</v>
      </c>
      <c r="B739" s="73" t="s">
        <v>5108</v>
      </c>
      <c r="C739" s="73" t="s">
        <v>2484</v>
      </c>
      <c r="D739" s="73" t="s">
        <v>2015</v>
      </c>
      <c r="E739" s="73" t="s">
        <v>1265</v>
      </c>
      <c r="F739" s="72">
        <v>4.8000000000000001E-2</v>
      </c>
      <c r="G739" s="72"/>
      <c r="H739" s="74"/>
      <c r="I739" s="75"/>
      <c r="J739" s="74"/>
      <c r="K739" s="75"/>
      <c r="L739" s="74"/>
      <c r="M739" s="75"/>
      <c r="N739" s="74"/>
      <c r="O739" s="73" t="s">
        <v>47</v>
      </c>
      <c r="R739" s="64">
        <v>0</v>
      </c>
      <c r="S739" s="64">
        <v>0</v>
      </c>
      <c r="T739" s="64">
        <v>0</v>
      </c>
      <c r="W739" s="64">
        <v>3</v>
      </c>
      <c r="AC739" s="64">
        <v>1</v>
      </c>
    </row>
    <row r="740" spans="1:29" ht="30" customHeight="1">
      <c r="A740" s="73" t="s">
        <v>3466</v>
      </c>
      <c r="B740" s="73" t="s">
        <v>4122</v>
      </c>
      <c r="C740" s="73" t="s">
        <v>2484</v>
      </c>
      <c r="D740" s="73" t="s">
        <v>1366</v>
      </c>
      <c r="E740" s="73" t="s">
        <v>1265</v>
      </c>
      <c r="F740" s="72">
        <v>0.08</v>
      </c>
      <c r="G740" s="72"/>
      <c r="H740" s="74"/>
      <c r="I740" s="75"/>
      <c r="J740" s="74"/>
      <c r="K740" s="75"/>
      <c r="L740" s="74"/>
      <c r="M740" s="75"/>
      <c r="N740" s="74"/>
      <c r="O740" s="73" t="s">
        <v>47</v>
      </c>
      <c r="T740" s="64">
        <v>0</v>
      </c>
      <c r="W740" s="64">
        <v>3</v>
      </c>
      <c r="AC740" s="64">
        <v>1</v>
      </c>
    </row>
    <row r="741" spans="1:29" ht="30" customHeight="1">
      <c r="A741" s="73" t="s">
        <v>3466</v>
      </c>
      <c r="B741" s="73" t="s">
        <v>4123</v>
      </c>
      <c r="C741" s="73" t="s">
        <v>1367</v>
      </c>
      <c r="D741" s="73" t="s">
        <v>4747</v>
      </c>
      <c r="E741" s="73" t="s">
        <v>352</v>
      </c>
      <c r="F741" s="72">
        <v>1</v>
      </c>
      <c r="G741" s="72"/>
      <c r="H741" s="74"/>
      <c r="I741" s="75"/>
      <c r="J741" s="74"/>
      <c r="K741" s="75"/>
      <c r="L741" s="74"/>
      <c r="M741" s="75"/>
      <c r="N741" s="74"/>
      <c r="O741" s="73" t="s">
        <v>47</v>
      </c>
      <c r="P741" s="64">
        <v>741</v>
      </c>
      <c r="R741" s="64">
        <v>1</v>
      </c>
      <c r="S741" s="64">
        <v>0</v>
      </c>
      <c r="T741" s="64">
        <v>0.02</v>
      </c>
      <c r="AC741" s="64">
        <v>1</v>
      </c>
    </row>
    <row r="742" spans="1:29" ht="30" customHeight="1">
      <c r="A742" s="72"/>
      <c r="B742" s="72"/>
      <c r="C742" s="72" t="s">
        <v>77</v>
      </c>
      <c r="D742" s="72"/>
      <c r="E742" s="72"/>
      <c r="F742" s="72"/>
      <c r="G742" s="72"/>
      <c r="H742" s="67"/>
      <c r="I742" s="72"/>
      <c r="J742" s="67"/>
      <c r="K742" s="72"/>
      <c r="L742" s="67"/>
      <c r="M742" s="72"/>
      <c r="N742" s="67"/>
      <c r="O742" s="72"/>
    </row>
    <row r="743" spans="1:29" ht="30" customHeight="1">
      <c r="A743" s="72"/>
      <c r="B743" s="72"/>
      <c r="C743" s="72"/>
      <c r="D743" s="72"/>
      <c r="E743" s="72"/>
      <c r="F743" s="72"/>
      <c r="G743" s="72"/>
      <c r="H743" s="72"/>
      <c r="I743" s="72"/>
      <c r="J743" s="72"/>
      <c r="K743" s="72"/>
      <c r="L743" s="72"/>
      <c r="M743" s="72"/>
      <c r="N743" s="72"/>
      <c r="O743" s="72"/>
    </row>
    <row r="744" spans="1:29" ht="30" customHeight="1">
      <c r="A744" s="72"/>
      <c r="B744" s="72"/>
      <c r="C744" s="73" t="s">
        <v>5110</v>
      </c>
      <c r="D744" s="72"/>
      <c r="E744" s="72"/>
      <c r="F744" s="72"/>
      <c r="G744" s="72"/>
      <c r="H744" s="72"/>
      <c r="I744" s="72"/>
      <c r="J744" s="72"/>
      <c r="K744" s="72"/>
      <c r="L744" s="72"/>
      <c r="M744" s="72"/>
      <c r="N744" s="72"/>
      <c r="O744" s="72"/>
    </row>
    <row r="745" spans="1:29" ht="30" customHeight="1">
      <c r="A745" s="73" t="s">
        <v>3464</v>
      </c>
      <c r="B745" s="73" t="s">
        <v>5111</v>
      </c>
      <c r="C745" s="73" t="s">
        <v>5112</v>
      </c>
      <c r="D745" s="73" t="s">
        <v>5113</v>
      </c>
      <c r="E745" s="73" t="s">
        <v>1259</v>
      </c>
      <c r="F745" s="72">
        <v>0.08</v>
      </c>
      <c r="G745" s="72"/>
      <c r="H745" s="74"/>
      <c r="I745" s="75"/>
      <c r="J745" s="74"/>
      <c r="K745" s="75"/>
      <c r="L745" s="74"/>
      <c r="M745" s="75"/>
      <c r="N745" s="74"/>
      <c r="O745" s="73" t="s">
        <v>47</v>
      </c>
      <c r="R745" s="64">
        <v>0</v>
      </c>
      <c r="S745" s="64">
        <v>0</v>
      </c>
      <c r="T745" s="64">
        <v>0</v>
      </c>
      <c r="U745" s="64">
        <v>1</v>
      </c>
      <c r="AC745" s="64">
        <v>1</v>
      </c>
    </row>
    <row r="746" spans="1:29" ht="30" customHeight="1">
      <c r="A746" s="73" t="s">
        <v>3464</v>
      </c>
      <c r="B746" s="73" t="s">
        <v>5105</v>
      </c>
      <c r="C746" s="73" t="s">
        <v>5106</v>
      </c>
      <c r="D746" s="73" t="s">
        <v>5107</v>
      </c>
      <c r="E746" s="73" t="s">
        <v>1259</v>
      </c>
      <c r="F746" s="72">
        <v>4.0000000000000001E-3</v>
      </c>
      <c r="G746" s="72"/>
      <c r="H746" s="74"/>
      <c r="I746" s="75"/>
      <c r="J746" s="74"/>
      <c r="K746" s="75"/>
      <c r="L746" s="74"/>
      <c r="M746" s="75"/>
      <c r="N746" s="74"/>
      <c r="O746" s="73" t="s">
        <v>47</v>
      </c>
      <c r="R746" s="64">
        <v>0</v>
      </c>
      <c r="S746" s="64">
        <v>0</v>
      </c>
      <c r="T746" s="64">
        <v>0</v>
      </c>
      <c r="U746" s="64">
        <v>1</v>
      </c>
      <c r="AC746" s="64">
        <v>1</v>
      </c>
    </row>
    <row r="747" spans="1:29" ht="30" customHeight="1">
      <c r="A747" s="73" t="s">
        <v>3464</v>
      </c>
      <c r="B747" s="73" t="s">
        <v>3807</v>
      </c>
      <c r="C747" s="73" t="s">
        <v>3808</v>
      </c>
      <c r="D747" s="73" t="s">
        <v>1921</v>
      </c>
      <c r="E747" s="73" t="s">
        <v>352</v>
      </c>
      <c r="F747" s="72">
        <v>1</v>
      </c>
      <c r="G747" s="72"/>
      <c r="H747" s="74"/>
      <c r="I747" s="75"/>
      <c r="J747" s="74"/>
      <c r="K747" s="75"/>
      <c r="L747" s="74"/>
      <c r="M747" s="75"/>
      <c r="N747" s="74"/>
      <c r="O747" s="73" t="s">
        <v>47</v>
      </c>
      <c r="P747" s="64">
        <v>747</v>
      </c>
      <c r="R747" s="64">
        <v>0</v>
      </c>
      <c r="S747" s="64">
        <v>0</v>
      </c>
      <c r="T747" s="64">
        <v>0.02</v>
      </c>
      <c r="AC747" s="64">
        <v>1</v>
      </c>
    </row>
    <row r="748" spans="1:29" ht="30" customHeight="1">
      <c r="A748" s="73" t="s">
        <v>3464</v>
      </c>
      <c r="B748" s="73" t="s">
        <v>5108</v>
      </c>
      <c r="C748" s="73" t="s">
        <v>2484</v>
      </c>
      <c r="D748" s="73" t="s">
        <v>2015</v>
      </c>
      <c r="E748" s="73" t="s">
        <v>1265</v>
      </c>
      <c r="F748" s="72">
        <v>1.4999999999999999E-2</v>
      </c>
      <c r="G748" s="72"/>
      <c r="H748" s="74"/>
      <c r="I748" s="75"/>
      <c r="J748" s="74"/>
      <c r="K748" s="75"/>
      <c r="L748" s="74"/>
      <c r="M748" s="75"/>
      <c r="N748" s="74"/>
      <c r="O748" s="73" t="s">
        <v>47</v>
      </c>
      <c r="R748" s="64">
        <v>0</v>
      </c>
      <c r="S748" s="64">
        <v>0</v>
      </c>
      <c r="T748" s="64">
        <v>0</v>
      </c>
      <c r="W748" s="64">
        <v>3</v>
      </c>
      <c r="AC748" s="64">
        <v>1</v>
      </c>
    </row>
    <row r="749" spans="1:29" ht="30" customHeight="1">
      <c r="A749" s="73" t="s">
        <v>3464</v>
      </c>
      <c r="B749" s="73" t="s">
        <v>4122</v>
      </c>
      <c r="C749" s="73" t="s">
        <v>2484</v>
      </c>
      <c r="D749" s="73" t="s">
        <v>1366</v>
      </c>
      <c r="E749" s="73" t="s">
        <v>1265</v>
      </c>
      <c r="F749" s="72">
        <v>3.0000000000000001E-3</v>
      </c>
      <c r="G749" s="72"/>
      <c r="H749" s="74"/>
      <c r="I749" s="75"/>
      <c r="J749" s="74"/>
      <c r="K749" s="75"/>
      <c r="L749" s="74"/>
      <c r="M749" s="75"/>
      <c r="N749" s="74"/>
      <c r="O749" s="73" t="s">
        <v>47</v>
      </c>
      <c r="T749" s="64">
        <v>0</v>
      </c>
      <c r="W749" s="64">
        <v>3</v>
      </c>
      <c r="AC749" s="64">
        <v>1</v>
      </c>
    </row>
    <row r="750" spans="1:29" ht="30" customHeight="1">
      <c r="A750" s="73" t="s">
        <v>3464</v>
      </c>
      <c r="B750" s="73" t="s">
        <v>4123</v>
      </c>
      <c r="C750" s="73" t="s">
        <v>1367</v>
      </c>
      <c r="D750" s="73" t="s">
        <v>4747</v>
      </c>
      <c r="E750" s="73" t="s">
        <v>352</v>
      </c>
      <c r="F750" s="72">
        <v>1</v>
      </c>
      <c r="G750" s="72"/>
      <c r="H750" s="74"/>
      <c r="I750" s="75"/>
      <c r="J750" s="74"/>
      <c r="K750" s="75"/>
      <c r="L750" s="74"/>
      <c r="M750" s="75"/>
      <c r="N750" s="74"/>
      <c r="O750" s="73" t="s">
        <v>47</v>
      </c>
      <c r="P750" s="64">
        <v>750</v>
      </c>
      <c r="R750" s="64">
        <v>1</v>
      </c>
      <c r="S750" s="64">
        <v>0</v>
      </c>
      <c r="T750" s="64">
        <v>0.02</v>
      </c>
      <c r="AC750" s="64">
        <v>1</v>
      </c>
    </row>
    <row r="751" spans="1:29" ht="30" customHeight="1">
      <c r="A751" s="72"/>
      <c r="B751" s="72"/>
      <c r="C751" s="72" t="s">
        <v>77</v>
      </c>
      <c r="D751" s="72"/>
      <c r="E751" s="72"/>
      <c r="F751" s="72"/>
      <c r="G751" s="72"/>
      <c r="H751" s="67"/>
      <c r="I751" s="72"/>
      <c r="J751" s="67"/>
      <c r="K751" s="72"/>
      <c r="L751" s="67"/>
      <c r="M751" s="72"/>
      <c r="N751" s="67"/>
      <c r="O751" s="72"/>
    </row>
    <row r="752" spans="1:29" ht="30" customHeight="1">
      <c r="A752" s="72"/>
      <c r="B752" s="72"/>
      <c r="C752" s="72"/>
      <c r="D752" s="72"/>
      <c r="E752" s="72"/>
      <c r="F752" s="72"/>
      <c r="G752" s="72"/>
      <c r="H752" s="72"/>
      <c r="I752" s="72"/>
      <c r="J752" s="72"/>
      <c r="K752" s="72"/>
      <c r="L752" s="72"/>
      <c r="M752" s="72"/>
      <c r="N752" s="72"/>
      <c r="O752" s="72"/>
    </row>
    <row r="753" spans="1:29" ht="30" customHeight="1">
      <c r="A753" s="72"/>
      <c r="B753" s="72"/>
      <c r="C753" s="73" t="s">
        <v>5114</v>
      </c>
      <c r="D753" s="72"/>
      <c r="E753" s="72"/>
      <c r="F753" s="72"/>
      <c r="G753" s="72"/>
      <c r="H753" s="72"/>
      <c r="I753" s="72"/>
      <c r="J753" s="72"/>
      <c r="K753" s="72"/>
      <c r="L753" s="72"/>
      <c r="M753" s="72"/>
      <c r="N753" s="72"/>
      <c r="O753" s="72"/>
    </row>
    <row r="754" spans="1:29" ht="30" customHeight="1">
      <c r="A754" s="73" t="s">
        <v>3420</v>
      </c>
      <c r="B754" s="73" t="s">
        <v>5111</v>
      </c>
      <c r="C754" s="73" t="s">
        <v>5112</v>
      </c>
      <c r="D754" s="73" t="s">
        <v>5113</v>
      </c>
      <c r="E754" s="73" t="s">
        <v>1259</v>
      </c>
      <c r="F754" s="72">
        <v>0.161</v>
      </c>
      <c r="G754" s="72"/>
      <c r="H754" s="74"/>
      <c r="I754" s="75"/>
      <c r="J754" s="74"/>
      <c r="K754" s="75"/>
      <c r="L754" s="74"/>
      <c r="M754" s="75"/>
      <c r="N754" s="74"/>
      <c r="O754" s="73" t="s">
        <v>47</v>
      </c>
      <c r="R754" s="64">
        <v>0</v>
      </c>
      <c r="S754" s="64">
        <v>0</v>
      </c>
      <c r="T754" s="64">
        <v>0</v>
      </c>
      <c r="U754" s="64">
        <v>1</v>
      </c>
      <c r="AC754" s="64">
        <v>1</v>
      </c>
    </row>
    <row r="755" spans="1:29" ht="30" customHeight="1">
      <c r="A755" s="73" t="s">
        <v>3420</v>
      </c>
      <c r="B755" s="73" t="s">
        <v>5105</v>
      </c>
      <c r="C755" s="73" t="s">
        <v>5106</v>
      </c>
      <c r="D755" s="73" t="s">
        <v>5107</v>
      </c>
      <c r="E755" s="73" t="s">
        <v>1259</v>
      </c>
      <c r="F755" s="72">
        <v>8.0000000000000002E-3</v>
      </c>
      <c r="G755" s="72"/>
      <c r="H755" s="74"/>
      <c r="I755" s="75"/>
      <c r="J755" s="74"/>
      <c r="K755" s="75"/>
      <c r="L755" s="74"/>
      <c r="M755" s="75"/>
      <c r="N755" s="74"/>
      <c r="O755" s="73" t="s">
        <v>47</v>
      </c>
      <c r="R755" s="64">
        <v>0</v>
      </c>
      <c r="S755" s="64">
        <v>0</v>
      </c>
      <c r="T755" s="64">
        <v>0</v>
      </c>
      <c r="U755" s="64">
        <v>1</v>
      </c>
      <c r="AC755" s="64">
        <v>1</v>
      </c>
    </row>
    <row r="756" spans="1:29" ht="30" customHeight="1">
      <c r="A756" s="73" t="s">
        <v>3420</v>
      </c>
      <c r="B756" s="73" t="s">
        <v>3807</v>
      </c>
      <c r="C756" s="73" t="s">
        <v>3808</v>
      </c>
      <c r="D756" s="73" t="s">
        <v>1921</v>
      </c>
      <c r="E756" s="73" t="s">
        <v>352</v>
      </c>
      <c r="F756" s="72">
        <v>1</v>
      </c>
      <c r="G756" s="72"/>
      <c r="H756" s="74"/>
      <c r="I756" s="75"/>
      <c r="J756" s="74"/>
      <c r="K756" s="75"/>
      <c r="L756" s="74"/>
      <c r="M756" s="75"/>
      <c r="N756" s="74"/>
      <c r="O756" s="73" t="s">
        <v>47</v>
      </c>
      <c r="P756" s="64">
        <v>756</v>
      </c>
      <c r="R756" s="64">
        <v>0</v>
      </c>
      <c r="S756" s="64">
        <v>0</v>
      </c>
      <c r="T756" s="64">
        <v>0.02</v>
      </c>
      <c r="AC756" s="64">
        <v>1</v>
      </c>
    </row>
    <row r="757" spans="1:29" ht="30" customHeight="1">
      <c r="A757" s="73" t="s">
        <v>3420</v>
      </c>
      <c r="B757" s="73" t="s">
        <v>5108</v>
      </c>
      <c r="C757" s="73" t="s">
        <v>2484</v>
      </c>
      <c r="D757" s="73" t="s">
        <v>2015</v>
      </c>
      <c r="E757" s="73" t="s">
        <v>1265</v>
      </c>
      <c r="F757" s="72">
        <v>0.03</v>
      </c>
      <c r="G757" s="72"/>
      <c r="H757" s="74"/>
      <c r="I757" s="75"/>
      <c r="J757" s="74"/>
      <c r="K757" s="75"/>
      <c r="L757" s="74"/>
      <c r="M757" s="75"/>
      <c r="N757" s="74"/>
      <c r="O757" s="73" t="s">
        <v>47</v>
      </c>
      <c r="R757" s="64">
        <v>0</v>
      </c>
      <c r="S757" s="64">
        <v>0</v>
      </c>
      <c r="T757" s="64">
        <v>0</v>
      </c>
      <c r="W757" s="64">
        <v>3</v>
      </c>
      <c r="AC757" s="64">
        <v>1</v>
      </c>
    </row>
    <row r="758" spans="1:29" ht="30" customHeight="1">
      <c r="A758" s="73" t="s">
        <v>3420</v>
      </c>
      <c r="B758" s="73" t="s">
        <v>4122</v>
      </c>
      <c r="C758" s="73" t="s">
        <v>2484</v>
      </c>
      <c r="D758" s="73" t="s">
        <v>1366</v>
      </c>
      <c r="E758" s="73" t="s">
        <v>1265</v>
      </c>
      <c r="F758" s="72">
        <v>6.0000000000000001E-3</v>
      </c>
      <c r="G758" s="72"/>
      <c r="H758" s="74"/>
      <c r="I758" s="75"/>
      <c r="J758" s="74"/>
      <c r="K758" s="75"/>
      <c r="L758" s="74"/>
      <c r="M758" s="75"/>
      <c r="N758" s="74"/>
      <c r="O758" s="73" t="s">
        <v>47</v>
      </c>
      <c r="T758" s="64">
        <v>0</v>
      </c>
      <c r="W758" s="64">
        <v>3</v>
      </c>
      <c r="AC758" s="64">
        <v>1</v>
      </c>
    </row>
    <row r="759" spans="1:29" ht="30" customHeight="1">
      <c r="A759" s="73" t="s">
        <v>3420</v>
      </c>
      <c r="B759" s="73" t="s">
        <v>4123</v>
      </c>
      <c r="C759" s="73" t="s">
        <v>1367</v>
      </c>
      <c r="D759" s="73" t="s">
        <v>4747</v>
      </c>
      <c r="E759" s="73" t="s">
        <v>352</v>
      </c>
      <c r="F759" s="72">
        <v>1</v>
      </c>
      <c r="G759" s="72"/>
      <c r="H759" s="74"/>
      <c r="I759" s="75"/>
      <c r="J759" s="74"/>
      <c r="K759" s="75"/>
      <c r="L759" s="74"/>
      <c r="M759" s="75"/>
      <c r="N759" s="74"/>
      <c r="O759" s="73" t="s">
        <v>47</v>
      </c>
      <c r="P759" s="64">
        <v>759</v>
      </c>
      <c r="R759" s="64">
        <v>1</v>
      </c>
      <c r="S759" s="64">
        <v>0</v>
      </c>
      <c r="T759" s="64">
        <v>0.02</v>
      </c>
      <c r="AC759" s="64">
        <v>1</v>
      </c>
    </row>
    <row r="760" spans="1:29" ht="30" customHeight="1">
      <c r="A760" s="72"/>
      <c r="B760" s="72"/>
      <c r="C760" s="72" t="s">
        <v>77</v>
      </c>
      <c r="D760" s="72"/>
      <c r="E760" s="72"/>
      <c r="F760" s="72"/>
      <c r="G760" s="72"/>
      <c r="H760" s="67"/>
      <c r="I760" s="72"/>
      <c r="J760" s="67"/>
      <c r="K760" s="72"/>
      <c r="L760" s="67"/>
      <c r="M760" s="72"/>
      <c r="N760" s="67"/>
      <c r="O760" s="72"/>
    </row>
    <row r="761" spans="1:29" ht="30" customHeight="1">
      <c r="A761" s="72"/>
      <c r="B761" s="72"/>
      <c r="C761" s="72"/>
      <c r="D761" s="72"/>
      <c r="E761" s="72"/>
      <c r="F761" s="72"/>
      <c r="G761" s="72"/>
      <c r="H761" s="72"/>
      <c r="I761" s="72"/>
      <c r="J761" s="72"/>
      <c r="K761" s="72"/>
      <c r="L761" s="72"/>
      <c r="M761" s="72"/>
      <c r="N761" s="72"/>
      <c r="O761" s="72"/>
    </row>
    <row r="762" spans="1:29" ht="30" customHeight="1">
      <c r="A762" s="72"/>
      <c r="B762" s="72"/>
      <c r="C762" s="73" t="s">
        <v>5115</v>
      </c>
      <c r="D762" s="72"/>
      <c r="E762" s="72"/>
      <c r="F762" s="72"/>
      <c r="G762" s="72"/>
      <c r="H762" s="72"/>
      <c r="I762" s="72"/>
      <c r="J762" s="72"/>
      <c r="K762" s="72"/>
      <c r="L762" s="72"/>
      <c r="M762" s="72"/>
      <c r="N762" s="72"/>
      <c r="O762" s="72"/>
    </row>
    <row r="763" spans="1:29" ht="30" customHeight="1">
      <c r="A763" s="73" t="s">
        <v>3417</v>
      </c>
      <c r="B763" s="73" t="s">
        <v>5116</v>
      </c>
      <c r="C763" s="73" t="s">
        <v>2137</v>
      </c>
      <c r="D763" s="73" t="s">
        <v>5117</v>
      </c>
      <c r="E763" s="73" t="s">
        <v>1180</v>
      </c>
      <c r="F763" s="72">
        <v>44.8</v>
      </c>
      <c r="G763" s="72"/>
      <c r="H763" s="74"/>
      <c r="I763" s="75"/>
      <c r="J763" s="74"/>
      <c r="K763" s="75"/>
      <c r="L763" s="74"/>
      <c r="M763" s="75"/>
      <c r="N763" s="74"/>
      <c r="O763" s="73" t="s">
        <v>47</v>
      </c>
      <c r="R763" s="64">
        <v>0</v>
      </c>
      <c r="S763" s="64">
        <v>0</v>
      </c>
      <c r="T763" s="64">
        <v>0</v>
      </c>
      <c r="AC763" s="64">
        <v>1</v>
      </c>
    </row>
    <row r="764" spans="1:29" ht="30" customHeight="1">
      <c r="A764" s="73" t="s">
        <v>3417</v>
      </c>
      <c r="B764" s="73" t="s">
        <v>5118</v>
      </c>
      <c r="C764" s="73" t="s">
        <v>5119</v>
      </c>
      <c r="D764" s="73" t="s">
        <v>5120</v>
      </c>
      <c r="E764" s="73" t="s">
        <v>1180</v>
      </c>
      <c r="F764" s="72">
        <v>38.06</v>
      </c>
      <c r="G764" s="72"/>
      <c r="H764" s="74"/>
      <c r="I764" s="75"/>
      <c r="J764" s="74"/>
      <c r="K764" s="75"/>
      <c r="L764" s="74"/>
      <c r="M764" s="75"/>
      <c r="N764" s="74"/>
      <c r="O764" s="73" t="s">
        <v>47</v>
      </c>
      <c r="R764" s="64">
        <v>0</v>
      </c>
      <c r="S764" s="64">
        <v>0</v>
      </c>
      <c r="T764" s="64">
        <v>0</v>
      </c>
      <c r="AC764" s="64">
        <v>1</v>
      </c>
    </row>
    <row r="765" spans="1:29" ht="30" customHeight="1">
      <c r="A765" s="73" t="s">
        <v>3417</v>
      </c>
      <c r="B765" s="73" t="s">
        <v>5015</v>
      </c>
      <c r="C765" s="73" t="s">
        <v>4780</v>
      </c>
      <c r="D765" s="73" t="s">
        <v>5016</v>
      </c>
      <c r="E765" s="73" t="s">
        <v>59</v>
      </c>
      <c r="F765" s="72">
        <v>8</v>
      </c>
      <c r="G765" s="72"/>
      <c r="H765" s="74"/>
      <c r="I765" s="75"/>
      <c r="J765" s="74"/>
      <c r="K765" s="75"/>
      <c r="L765" s="74"/>
      <c r="M765" s="75"/>
      <c r="N765" s="74"/>
      <c r="O765" s="73" t="s">
        <v>47</v>
      </c>
      <c r="R765" s="64">
        <v>0</v>
      </c>
      <c r="S765" s="64">
        <v>0</v>
      </c>
      <c r="T765" s="64">
        <v>0</v>
      </c>
      <c r="AC765" s="64">
        <v>1</v>
      </c>
    </row>
    <row r="766" spans="1:29" ht="30" customHeight="1">
      <c r="A766" s="73" t="s">
        <v>3417</v>
      </c>
      <c r="B766" s="73" t="s">
        <v>5121</v>
      </c>
      <c r="C766" s="73" t="s">
        <v>5122</v>
      </c>
      <c r="D766" s="73" t="s">
        <v>5123</v>
      </c>
      <c r="E766" s="73" t="s">
        <v>59</v>
      </c>
      <c r="F766" s="72">
        <v>6</v>
      </c>
      <c r="G766" s="72"/>
      <c r="H766" s="74"/>
      <c r="I766" s="75"/>
      <c r="J766" s="74"/>
      <c r="K766" s="75"/>
      <c r="L766" s="74"/>
      <c r="M766" s="75"/>
      <c r="N766" s="74"/>
      <c r="O766" s="73" t="s">
        <v>47</v>
      </c>
      <c r="R766" s="64">
        <v>0</v>
      </c>
      <c r="S766" s="64">
        <v>0</v>
      </c>
      <c r="T766" s="64">
        <v>0</v>
      </c>
      <c r="AC766" s="64">
        <v>1</v>
      </c>
    </row>
    <row r="767" spans="1:29" ht="30" customHeight="1">
      <c r="A767" s="73" t="s">
        <v>3417</v>
      </c>
      <c r="B767" s="73" t="s">
        <v>5124</v>
      </c>
      <c r="C767" s="73" t="s">
        <v>5095</v>
      </c>
      <c r="D767" s="73" t="s">
        <v>5125</v>
      </c>
      <c r="E767" s="73" t="s">
        <v>1180</v>
      </c>
      <c r="F767" s="72">
        <v>0.41599999999999998</v>
      </c>
      <c r="G767" s="72"/>
      <c r="H767" s="74"/>
      <c r="I767" s="75"/>
      <c r="J767" s="74"/>
      <c r="K767" s="75"/>
      <c r="L767" s="74"/>
      <c r="M767" s="75"/>
      <c r="N767" s="74"/>
      <c r="O767" s="73" t="s">
        <v>47</v>
      </c>
      <c r="R767" s="64">
        <v>0</v>
      </c>
      <c r="S767" s="64">
        <v>0</v>
      </c>
      <c r="T767" s="64">
        <v>0</v>
      </c>
      <c r="AC767" s="64">
        <v>1</v>
      </c>
    </row>
    <row r="768" spans="1:29" ht="30" customHeight="1">
      <c r="A768" s="73" t="s">
        <v>3417</v>
      </c>
      <c r="B768" s="73" t="s">
        <v>5126</v>
      </c>
      <c r="C768" s="73" t="s">
        <v>5127</v>
      </c>
      <c r="D768" s="73" t="s">
        <v>5128</v>
      </c>
      <c r="E768" s="73" t="s">
        <v>59</v>
      </c>
      <c r="F768" s="72">
        <v>2</v>
      </c>
      <c r="G768" s="72"/>
      <c r="H768" s="74"/>
      <c r="I768" s="75"/>
      <c r="J768" s="74"/>
      <c r="K768" s="75"/>
      <c r="L768" s="74"/>
      <c r="M768" s="75"/>
      <c r="N768" s="74"/>
      <c r="O768" s="73" t="s">
        <v>47</v>
      </c>
      <c r="R768" s="64">
        <v>0</v>
      </c>
      <c r="S768" s="64">
        <v>0</v>
      </c>
      <c r="T768" s="64">
        <v>0</v>
      </c>
      <c r="AC768" s="64">
        <v>1</v>
      </c>
    </row>
    <row r="769" spans="1:29" ht="30" customHeight="1">
      <c r="A769" s="73" t="s">
        <v>3417</v>
      </c>
      <c r="B769" s="73" t="s">
        <v>3422</v>
      </c>
      <c r="C769" s="73" t="s">
        <v>3423</v>
      </c>
      <c r="D769" s="73" t="s">
        <v>3424</v>
      </c>
      <c r="E769" s="73" t="s">
        <v>191</v>
      </c>
      <c r="F769" s="72">
        <v>6.2E-2</v>
      </c>
      <c r="G769" s="72"/>
      <c r="H769" s="74"/>
      <c r="I769" s="75"/>
      <c r="J769" s="74"/>
      <c r="K769" s="75"/>
      <c r="L769" s="74"/>
      <c r="M769" s="75"/>
      <c r="N769" s="74"/>
      <c r="O769" s="73" t="s">
        <v>3422</v>
      </c>
      <c r="R769" s="64">
        <v>0</v>
      </c>
      <c r="S769" s="64">
        <v>0</v>
      </c>
      <c r="T769" s="64">
        <v>0</v>
      </c>
      <c r="AC769" s="64">
        <v>1</v>
      </c>
    </row>
    <row r="770" spans="1:29" ht="30" customHeight="1">
      <c r="A770" s="73" t="s">
        <v>3417</v>
      </c>
      <c r="B770" s="73" t="s">
        <v>3420</v>
      </c>
      <c r="C770" s="73" t="s">
        <v>3421</v>
      </c>
      <c r="D770" s="73" t="s">
        <v>1606</v>
      </c>
      <c r="E770" s="73" t="s">
        <v>71</v>
      </c>
      <c r="F770" s="72">
        <v>2</v>
      </c>
      <c r="G770" s="72"/>
      <c r="H770" s="74"/>
      <c r="I770" s="75"/>
      <c r="J770" s="74"/>
      <c r="K770" s="75"/>
      <c r="L770" s="74"/>
      <c r="M770" s="75"/>
      <c r="N770" s="74"/>
      <c r="O770" s="73" t="s">
        <v>3420</v>
      </c>
      <c r="R770" s="64">
        <v>0</v>
      </c>
      <c r="S770" s="64">
        <v>0</v>
      </c>
      <c r="T770" s="64">
        <v>0</v>
      </c>
      <c r="AC770" s="64">
        <v>1</v>
      </c>
    </row>
    <row r="771" spans="1:29" ht="30" customHeight="1">
      <c r="A771" s="73" t="s">
        <v>3417</v>
      </c>
      <c r="B771" s="73" t="s">
        <v>3414</v>
      </c>
      <c r="C771" s="73" t="s">
        <v>3415</v>
      </c>
      <c r="D771" s="73" t="s">
        <v>3416</v>
      </c>
      <c r="E771" s="73" t="s">
        <v>71</v>
      </c>
      <c r="F771" s="72">
        <v>1</v>
      </c>
      <c r="G771" s="72"/>
      <c r="H771" s="74"/>
      <c r="I771" s="75"/>
      <c r="J771" s="74"/>
      <c r="K771" s="75"/>
      <c r="L771" s="74"/>
      <c r="M771" s="75"/>
      <c r="N771" s="74"/>
      <c r="O771" s="73" t="s">
        <v>3414</v>
      </c>
      <c r="R771" s="64">
        <v>0</v>
      </c>
      <c r="S771" s="64">
        <v>0</v>
      </c>
      <c r="T771" s="64">
        <v>0</v>
      </c>
      <c r="AC771" s="64">
        <v>1</v>
      </c>
    </row>
    <row r="772" spans="1:29" ht="30" customHeight="1">
      <c r="A772" s="72"/>
      <c r="B772" s="72"/>
      <c r="C772" s="72" t="s">
        <v>77</v>
      </c>
      <c r="D772" s="72"/>
      <c r="E772" s="72"/>
      <c r="F772" s="72"/>
      <c r="G772" s="72"/>
      <c r="H772" s="67"/>
      <c r="I772" s="72"/>
      <c r="J772" s="67"/>
      <c r="K772" s="72"/>
      <c r="L772" s="67"/>
      <c r="M772" s="72"/>
      <c r="N772" s="67"/>
      <c r="O772" s="72"/>
    </row>
    <row r="773" spans="1:29" ht="30" customHeight="1">
      <c r="A773" s="72"/>
      <c r="B773" s="72"/>
      <c r="C773" s="72"/>
      <c r="D773" s="72"/>
      <c r="E773" s="72"/>
      <c r="F773" s="72"/>
      <c r="G773" s="72"/>
      <c r="H773" s="72"/>
      <c r="I773" s="72"/>
      <c r="J773" s="72"/>
      <c r="K773" s="72"/>
      <c r="L773" s="72"/>
      <c r="M773" s="72"/>
      <c r="N773" s="72"/>
      <c r="O773" s="72"/>
    </row>
    <row r="774" spans="1:29" ht="30" customHeight="1">
      <c r="A774" s="72"/>
      <c r="B774" s="72"/>
      <c r="C774" s="73" t="s">
        <v>5129</v>
      </c>
      <c r="D774" s="72"/>
      <c r="E774" s="72"/>
      <c r="F774" s="72"/>
      <c r="G774" s="72"/>
      <c r="H774" s="72"/>
      <c r="I774" s="72"/>
      <c r="J774" s="72"/>
      <c r="K774" s="72"/>
      <c r="L774" s="72"/>
      <c r="M774" s="72"/>
      <c r="N774" s="72"/>
      <c r="O774" s="72"/>
    </row>
    <row r="775" spans="1:29" ht="30" customHeight="1">
      <c r="A775" s="73" t="s">
        <v>3903</v>
      </c>
      <c r="B775" s="73" t="s">
        <v>5130</v>
      </c>
      <c r="C775" s="73" t="s">
        <v>5131</v>
      </c>
      <c r="D775" s="73" t="s">
        <v>5132</v>
      </c>
      <c r="E775" s="73" t="s">
        <v>53</v>
      </c>
      <c r="F775" s="72">
        <v>1</v>
      </c>
      <c r="G775" s="72"/>
      <c r="H775" s="74"/>
      <c r="I775" s="75"/>
      <c r="J775" s="74"/>
      <c r="K775" s="75"/>
      <c r="L775" s="74"/>
      <c r="M775" s="75"/>
      <c r="N775" s="74"/>
      <c r="O775" s="73" t="s">
        <v>47</v>
      </c>
      <c r="R775" s="64">
        <v>0</v>
      </c>
      <c r="S775" s="64">
        <v>0</v>
      </c>
      <c r="T775" s="64">
        <v>0</v>
      </c>
      <c r="AC775" s="64">
        <v>1</v>
      </c>
    </row>
    <row r="776" spans="1:29" ht="30" customHeight="1">
      <c r="A776" s="73" t="s">
        <v>3903</v>
      </c>
      <c r="B776" s="73" t="s">
        <v>4770</v>
      </c>
      <c r="C776" s="73" t="s">
        <v>2484</v>
      </c>
      <c r="D776" s="73" t="s">
        <v>2189</v>
      </c>
      <c r="E776" s="73" t="s">
        <v>1265</v>
      </c>
      <c r="F776" s="72">
        <v>0.08</v>
      </c>
      <c r="G776" s="72"/>
      <c r="H776" s="74"/>
      <c r="I776" s="75"/>
      <c r="J776" s="74"/>
      <c r="K776" s="75"/>
      <c r="L776" s="74"/>
      <c r="M776" s="75"/>
      <c r="N776" s="74"/>
      <c r="O776" s="73" t="s">
        <v>47</v>
      </c>
      <c r="R776" s="64">
        <v>0</v>
      </c>
      <c r="S776" s="64">
        <v>0</v>
      </c>
      <c r="T776" s="64">
        <v>0</v>
      </c>
      <c r="W776" s="64">
        <v>3</v>
      </c>
      <c r="AC776" s="64">
        <v>1</v>
      </c>
    </row>
    <row r="777" spans="1:29" ht="30" customHeight="1">
      <c r="A777" s="73" t="s">
        <v>3903</v>
      </c>
      <c r="B777" s="73" t="s">
        <v>4123</v>
      </c>
      <c r="C777" s="73" t="s">
        <v>1367</v>
      </c>
      <c r="D777" s="73" t="s">
        <v>4747</v>
      </c>
      <c r="E777" s="73" t="s">
        <v>352</v>
      </c>
      <c r="F777" s="72">
        <v>1</v>
      </c>
      <c r="G777" s="72"/>
      <c r="H777" s="74"/>
      <c r="I777" s="75"/>
      <c r="J777" s="74"/>
      <c r="K777" s="75"/>
      <c r="L777" s="74"/>
      <c r="M777" s="75"/>
      <c r="N777" s="74"/>
      <c r="O777" s="73" t="s">
        <v>47</v>
      </c>
      <c r="P777" s="64">
        <v>777</v>
      </c>
      <c r="R777" s="64">
        <v>1</v>
      </c>
      <c r="S777" s="64">
        <v>0</v>
      </c>
      <c r="T777" s="64">
        <v>0.02</v>
      </c>
      <c r="AC777" s="64">
        <v>1</v>
      </c>
    </row>
    <row r="778" spans="1:29" ht="30" customHeight="1">
      <c r="A778" s="72"/>
      <c r="B778" s="72"/>
      <c r="C778" s="72" t="s">
        <v>77</v>
      </c>
      <c r="D778" s="72"/>
      <c r="E778" s="72"/>
      <c r="F778" s="72"/>
      <c r="G778" s="72"/>
      <c r="H778" s="67"/>
      <c r="I778" s="72"/>
      <c r="J778" s="67"/>
      <c r="K778" s="72"/>
      <c r="L778" s="67"/>
      <c r="M778" s="72"/>
      <c r="N778" s="67"/>
      <c r="O778" s="72"/>
    </row>
    <row r="779" spans="1:29" ht="30" customHeight="1">
      <c r="A779" s="72"/>
      <c r="B779" s="72"/>
      <c r="C779" s="72"/>
      <c r="D779" s="72"/>
      <c r="E779" s="72"/>
      <c r="F779" s="72"/>
      <c r="G779" s="72"/>
      <c r="H779" s="72"/>
      <c r="I779" s="72"/>
      <c r="J779" s="72"/>
      <c r="K779" s="72"/>
      <c r="L779" s="72"/>
      <c r="M779" s="72"/>
      <c r="N779" s="72"/>
      <c r="O779" s="72"/>
    </row>
    <row r="780" spans="1:29" ht="30" customHeight="1">
      <c r="A780" s="72"/>
      <c r="B780" s="72"/>
      <c r="C780" s="73" t="s">
        <v>5133</v>
      </c>
      <c r="D780" s="72"/>
      <c r="E780" s="72"/>
      <c r="F780" s="72"/>
      <c r="G780" s="72"/>
      <c r="H780" s="72"/>
      <c r="I780" s="72"/>
      <c r="J780" s="72"/>
      <c r="K780" s="72"/>
      <c r="L780" s="72"/>
      <c r="M780" s="72"/>
      <c r="N780" s="72"/>
      <c r="O780" s="72"/>
    </row>
    <row r="781" spans="1:29" ht="30" customHeight="1">
      <c r="A781" s="73" t="s">
        <v>3905</v>
      </c>
      <c r="B781" s="73" t="s">
        <v>5134</v>
      </c>
      <c r="C781" s="73" t="s">
        <v>5135</v>
      </c>
      <c r="D781" s="73" t="s">
        <v>5136</v>
      </c>
      <c r="E781" s="73" t="s">
        <v>5137</v>
      </c>
      <c r="F781" s="72">
        <v>1</v>
      </c>
      <c r="G781" s="72"/>
      <c r="H781" s="74"/>
      <c r="I781" s="75"/>
      <c r="J781" s="74"/>
      <c r="K781" s="75"/>
      <c r="L781" s="74"/>
      <c r="M781" s="75"/>
      <c r="N781" s="74"/>
      <c r="O781" s="73" t="s">
        <v>47</v>
      </c>
      <c r="R781" s="64">
        <v>0</v>
      </c>
      <c r="S781" s="64">
        <v>0</v>
      </c>
      <c r="T781" s="64">
        <v>0</v>
      </c>
      <c r="AC781" s="64">
        <v>1</v>
      </c>
    </row>
    <row r="782" spans="1:29" ht="30" customHeight="1">
      <c r="A782" s="73" t="s">
        <v>3905</v>
      </c>
      <c r="B782" s="73" t="s">
        <v>4122</v>
      </c>
      <c r="C782" s="73" t="s">
        <v>2484</v>
      </c>
      <c r="D782" s="73" t="s">
        <v>1366</v>
      </c>
      <c r="E782" s="73" t="s">
        <v>1265</v>
      </c>
      <c r="F782" s="72">
        <v>2E-3</v>
      </c>
      <c r="G782" s="72"/>
      <c r="H782" s="74"/>
      <c r="I782" s="75"/>
      <c r="J782" s="74"/>
      <c r="K782" s="75"/>
      <c r="L782" s="74"/>
      <c r="M782" s="75"/>
      <c r="N782" s="74"/>
      <c r="O782" s="73" t="s">
        <v>47</v>
      </c>
      <c r="R782" s="64">
        <v>0</v>
      </c>
      <c r="S782" s="64">
        <v>0</v>
      </c>
      <c r="T782" s="64">
        <v>0</v>
      </c>
      <c r="W782" s="64">
        <v>3</v>
      </c>
      <c r="AC782" s="64">
        <v>1</v>
      </c>
    </row>
    <row r="783" spans="1:29" ht="30" customHeight="1">
      <c r="A783" s="73" t="s">
        <v>3905</v>
      </c>
      <c r="B783" s="73" t="s">
        <v>4123</v>
      </c>
      <c r="C783" s="73" t="s">
        <v>1367</v>
      </c>
      <c r="D783" s="73" t="s">
        <v>4747</v>
      </c>
      <c r="E783" s="73" t="s">
        <v>352</v>
      </c>
      <c r="F783" s="72">
        <v>1</v>
      </c>
      <c r="G783" s="72"/>
      <c r="H783" s="74"/>
      <c r="I783" s="75"/>
      <c r="J783" s="74"/>
      <c r="K783" s="75"/>
      <c r="L783" s="74"/>
      <c r="M783" s="75"/>
      <c r="N783" s="74"/>
      <c r="O783" s="73" t="s">
        <v>47</v>
      </c>
      <c r="P783" s="64">
        <v>783</v>
      </c>
      <c r="R783" s="64">
        <v>1</v>
      </c>
      <c r="S783" s="64">
        <v>0</v>
      </c>
      <c r="T783" s="64">
        <v>0.02</v>
      </c>
      <c r="AC783" s="64">
        <v>1</v>
      </c>
    </row>
    <row r="784" spans="1:29" ht="30" customHeight="1">
      <c r="A784" s="72"/>
      <c r="B784" s="72"/>
      <c r="C784" s="72" t="s">
        <v>77</v>
      </c>
      <c r="D784" s="72"/>
      <c r="E784" s="72"/>
      <c r="F784" s="72"/>
      <c r="G784" s="72"/>
      <c r="H784" s="67"/>
      <c r="I784" s="72"/>
      <c r="J784" s="67"/>
      <c r="K784" s="72"/>
      <c r="L784" s="67"/>
      <c r="M784" s="72"/>
      <c r="N784" s="67"/>
      <c r="O784" s="72"/>
    </row>
    <row r="785" spans="1:29" ht="30" customHeight="1">
      <c r="A785" s="72"/>
      <c r="B785" s="72"/>
      <c r="C785" s="72"/>
      <c r="D785" s="72"/>
      <c r="E785" s="72"/>
      <c r="F785" s="72"/>
      <c r="G785" s="72"/>
      <c r="H785" s="72"/>
      <c r="I785" s="72"/>
      <c r="J785" s="72"/>
      <c r="K785" s="72"/>
      <c r="L785" s="72"/>
      <c r="M785" s="72"/>
      <c r="N785" s="72"/>
      <c r="O785" s="72"/>
    </row>
    <row r="786" spans="1:29" ht="30" customHeight="1">
      <c r="A786" s="72"/>
      <c r="B786" s="72"/>
      <c r="C786" s="73" t="s">
        <v>5138</v>
      </c>
      <c r="D786" s="72"/>
      <c r="E786" s="72"/>
      <c r="F786" s="72"/>
      <c r="G786" s="72"/>
      <c r="H786" s="72"/>
      <c r="I786" s="72"/>
      <c r="J786" s="72"/>
      <c r="K786" s="72"/>
      <c r="L786" s="72"/>
      <c r="M786" s="72"/>
      <c r="N786" s="72"/>
      <c r="O786" s="72"/>
    </row>
    <row r="787" spans="1:29" ht="30" customHeight="1">
      <c r="A787" s="73" t="s">
        <v>3901</v>
      </c>
      <c r="B787" s="73" t="s">
        <v>5139</v>
      </c>
      <c r="C787" s="73" t="s">
        <v>5140</v>
      </c>
      <c r="D787" s="73" t="s">
        <v>47</v>
      </c>
      <c r="E787" s="73" t="s">
        <v>53</v>
      </c>
      <c r="F787" s="72">
        <v>1</v>
      </c>
      <c r="G787" s="72"/>
      <c r="H787" s="74"/>
      <c r="I787" s="75"/>
      <c r="J787" s="74"/>
      <c r="K787" s="75"/>
      <c r="L787" s="74"/>
      <c r="M787" s="75"/>
      <c r="N787" s="74"/>
      <c r="O787" s="73" t="s">
        <v>47</v>
      </c>
      <c r="R787" s="64">
        <v>0</v>
      </c>
      <c r="S787" s="64">
        <v>0</v>
      </c>
      <c r="T787" s="64">
        <v>0</v>
      </c>
      <c r="AC787" s="64">
        <v>1</v>
      </c>
    </row>
    <row r="788" spans="1:29" ht="30" customHeight="1">
      <c r="A788" s="73" t="s">
        <v>3901</v>
      </c>
      <c r="B788" s="73" t="s">
        <v>4122</v>
      </c>
      <c r="C788" s="73" t="s">
        <v>2484</v>
      </c>
      <c r="D788" s="73" t="s">
        <v>1366</v>
      </c>
      <c r="E788" s="73" t="s">
        <v>1265</v>
      </c>
      <c r="F788" s="72">
        <v>5.0000000000000001E-3</v>
      </c>
      <c r="G788" s="72"/>
      <c r="H788" s="74"/>
      <c r="I788" s="75"/>
      <c r="J788" s="74"/>
      <c r="K788" s="75"/>
      <c r="L788" s="74"/>
      <c r="M788" s="75"/>
      <c r="N788" s="74"/>
      <c r="O788" s="73" t="s">
        <v>47</v>
      </c>
      <c r="R788" s="64">
        <v>0</v>
      </c>
      <c r="S788" s="64">
        <v>0</v>
      </c>
      <c r="T788" s="64">
        <v>0</v>
      </c>
      <c r="W788" s="64">
        <v>3</v>
      </c>
      <c r="AC788" s="64">
        <v>1</v>
      </c>
    </row>
    <row r="789" spans="1:29" ht="30" customHeight="1">
      <c r="A789" s="73" t="s">
        <v>3901</v>
      </c>
      <c r="B789" s="73" t="s">
        <v>4123</v>
      </c>
      <c r="C789" s="73" t="s">
        <v>1367</v>
      </c>
      <c r="D789" s="73" t="s">
        <v>4747</v>
      </c>
      <c r="E789" s="73" t="s">
        <v>352</v>
      </c>
      <c r="F789" s="72">
        <v>1</v>
      </c>
      <c r="G789" s="72"/>
      <c r="H789" s="74"/>
      <c r="I789" s="75"/>
      <c r="J789" s="74"/>
      <c r="K789" s="75"/>
      <c r="L789" s="74"/>
      <c r="M789" s="75"/>
      <c r="N789" s="74"/>
      <c r="O789" s="73" t="s">
        <v>47</v>
      </c>
      <c r="P789" s="64">
        <v>789</v>
      </c>
      <c r="R789" s="64">
        <v>1</v>
      </c>
      <c r="S789" s="64">
        <v>0</v>
      </c>
      <c r="T789" s="64">
        <v>0.02</v>
      </c>
      <c r="AC789" s="64">
        <v>1</v>
      </c>
    </row>
    <row r="790" spans="1:29" ht="30" customHeight="1">
      <c r="A790" s="72"/>
      <c r="B790" s="72"/>
      <c r="C790" s="72" t="s">
        <v>77</v>
      </c>
      <c r="D790" s="72"/>
      <c r="E790" s="72"/>
      <c r="F790" s="72"/>
      <c r="G790" s="72"/>
      <c r="H790" s="67"/>
      <c r="I790" s="72"/>
      <c r="J790" s="67"/>
      <c r="K790" s="72"/>
      <c r="L790" s="67"/>
      <c r="M790" s="72"/>
      <c r="N790" s="67"/>
      <c r="O790" s="72"/>
    </row>
    <row r="791" spans="1:29" ht="30" customHeight="1">
      <c r="A791" s="72"/>
      <c r="B791" s="72"/>
      <c r="C791" s="72"/>
      <c r="D791" s="72"/>
      <c r="E791" s="72"/>
      <c r="F791" s="72"/>
      <c r="G791" s="72"/>
      <c r="H791" s="72"/>
      <c r="I791" s="72"/>
      <c r="J791" s="72"/>
      <c r="K791" s="72"/>
      <c r="L791" s="72"/>
      <c r="M791" s="72"/>
      <c r="N791" s="72"/>
      <c r="O791" s="72"/>
    </row>
    <row r="792" spans="1:29" ht="30" customHeight="1">
      <c r="A792" s="72"/>
      <c r="B792" s="72"/>
      <c r="C792" s="73" t="s">
        <v>5141</v>
      </c>
      <c r="D792" s="72"/>
      <c r="E792" s="72"/>
      <c r="F792" s="72"/>
      <c r="G792" s="72"/>
      <c r="H792" s="72"/>
      <c r="I792" s="72"/>
      <c r="J792" s="72"/>
      <c r="K792" s="72"/>
      <c r="L792" s="72"/>
      <c r="M792" s="72"/>
      <c r="N792" s="72"/>
      <c r="O792" s="72"/>
    </row>
    <row r="793" spans="1:29" ht="30" customHeight="1">
      <c r="A793" s="73" t="s">
        <v>3907</v>
      </c>
      <c r="B793" s="73" t="s">
        <v>4770</v>
      </c>
      <c r="C793" s="73" t="s">
        <v>2484</v>
      </c>
      <c r="D793" s="73" t="s">
        <v>2189</v>
      </c>
      <c r="E793" s="73" t="s">
        <v>1265</v>
      </c>
      <c r="F793" s="72">
        <v>0.19</v>
      </c>
      <c r="G793" s="72"/>
      <c r="H793" s="74"/>
      <c r="I793" s="75"/>
      <c r="J793" s="74"/>
      <c r="K793" s="75"/>
      <c r="L793" s="74"/>
      <c r="M793" s="75"/>
      <c r="N793" s="74"/>
      <c r="O793" s="73" t="s">
        <v>47</v>
      </c>
      <c r="R793" s="64">
        <v>0</v>
      </c>
      <c r="S793" s="64">
        <v>0</v>
      </c>
      <c r="T793" s="64">
        <v>0</v>
      </c>
      <c r="W793" s="64">
        <v>3</v>
      </c>
      <c r="AC793" s="64">
        <v>1</v>
      </c>
    </row>
    <row r="794" spans="1:29" ht="30" customHeight="1">
      <c r="A794" s="73" t="s">
        <v>3907</v>
      </c>
      <c r="B794" s="73" t="s">
        <v>4122</v>
      </c>
      <c r="C794" s="73" t="s">
        <v>2484</v>
      </c>
      <c r="D794" s="73" t="s">
        <v>1366</v>
      </c>
      <c r="E794" s="73" t="s">
        <v>1265</v>
      </c>
      <c r="F794" s="72">
        <v>0.19</v>
      </c>
      <c r="G794" s="72"/>
      <c r="H794" s="74"/>
      <c r="I794" s="75"/>
      <c r="J794" s="74"/>
      <c r="K794" s="75"/>
      <c r="L794" s="74"/>
      <c r="M794" s="75"/>
      <c r="N794" s="74"/>
      <c r="O794" s="73" t="s">
        <v>47</v>
      </c>
      <c r="R794" s="64">
        <v>0</v>
      </c>
      <c r="S794" s="64">
        <v>0</v>
      </c>
      <c r="T794" s="64">
        <v>0</v>
      </c>
      <c r="W794" s="64">
        <v>3</v>
      </c>
      <c r="AC794" s="64">
        <v>1</v>
      </c>
    </row>
    <row r="795" spans="1:29" ht="30" customHeight="1">
      <c r="A795" s="73" t="s">
        <v>3907</v>
      </c>
      <c r="B795" s="73" t="s">
        <v>4123</v>
      </c>
      <c r="C795" s="73" t="s">
        <v>1367</v>
      </c>
      <c r="D795" s="73" t="s">
        <v>4747</v>
      </c>
      <c r="E795" s="73" t="s">
        <v>352</v>
      </c>
      <c r="F795" s="72">
        <v>1</v>
      </c>
      <c r="G795" s="72"/>
      <c r="H795" s="74"/>
      <c r="I795" s="75"/>
      <c r="J795" s="74"/>
      <c r="K795" s="75"/>
      <c r="L795" s="74"/>
      <c r="M795" s="75"/>
      <c r="N795" s="74"/>
      <c r="O795" s="73" t="s">
        <v>47</v>
      </c>
      <c r="P795" s="64">
        <v>795</v>
      </c>
      <c r="R795" s="64">
        <v>1</v>
      </c>
      <c r="S795" s="64">
        <v>0</v>
      </c>
      <c r="T795" s="64">
        <v>0.02</v>
      </c>
      <c r="AC795" s="64">
        <v>1</v>
      </c>
    </row>
    <row r="796" spans="1:29" ht="30" customHeight="1">
      <c r="A796" s="72"/>
      <c r="B796" s="72"/>
      <c r="C796" s="72" t="s">
        <v>77</v>
      </c>
      <c r="D796" s="72"/>
      <c r="E796" s="72"/>
      <c r="F796" s="72"/>
      <c r="G796" s="72"/>
      <c r="H796" s="67"/>
      <c r="I796" s="72"/>
      <c r="J796" s="67"/>
      <c r="K796" s="72"/>
      <c r="L796" s="67"/>
      <c r="M796" s="72"/>
      <c r="N796" s="67"/>
      <c r="O796" s="72"/>
    </row>
    <row r="797" spans="1:29" ht="30" customHeight="1">
      <c r="A797" s="72"/>
      <c r="B797" s="72"/>
      <c r="C797" s="72"/>
      <c r="D797" s="72"/>
      <c r="E797" s="72"/>
      <c r="F797" s="72"/>
      <c r="G797" s="72"/>
      <c r="H797" s="72"/>
      <c r="I797" s="72"/>
      <c r="J797" s="72"/>
      <c r="K797" s="72"/>
      <c r="L797" s="72"/>
      <c r="M797" s="72"/>
      <c r="N797" s="72"/>
      <c r="O797" s="72"/>
    </row>
    <row r="798" spans="1:29" ht="30" customHeight="1">
      <c r="A798" s="72"/>
      <c r="B798" s="72"/>
      <c r="C798" s="73" t="s">
        <v>5142</v>
      </c>
      <c r="D798" s="72"/>
      <c r="E798" s="72"/>
      <c r="F798" s="72"/>
      <c r="G798" s="72"/>
      <c r="H798" s="72"/>
      <c r="I798" s="72"/>
      <c r="J798" s="72"/>
      <c r="K798" s="72"/>
      <c r="L798" s="72"/>
      <c r="M798" s="72"/>
      <c r="N798" s="72"/>
      <c r="O798" s="72"/>
    </row>
    <row r="799" spans="1:29" ht="30" customHeight="1">
      <c r="A799" s="73" t="s">
        <v>3911</v>
      </c>
      <c r="B799" s="73" t="s">
        <v>4770</v>
      </c>
      <c r="C799" s="73" t="s">
        <v>2484</v>
      </c>
      <c r="D799" s="73" t="s">
        <v>2189</v>
      </c>
      <c r="E799" s="73" t="s">
        <v>1265</v>
      </c>
      <c r="F799" s="72">
        <v>0.14000000000000001</v>
      </c>
      <c r="G799" s="72"/>
      <c r="H799" s="74"/>
      <c r="I799" s="75"/>
      <c r="J799" s="74"/>
      <c r="K799" s="75"/>
      <c r="L799" s="74"/>
      <c r="M799" s="75"/>
      <c r="N799" s="74"/>
      <c r="O799" s="73" t="s">
        <v>47</v>
      </c>
      <c r="R799" s="64">
        <v>0</v>
      </c>
      <c r="S799" s="64">
        <v>0</v>
      </c>
      <c r="T799" s="64">
        <v>0</v>
      </c>
      <c r="W799" s="64">
        <v>3</v>
      </c>
      <c r="AC799" s="64">
        <v>1</v>
      </c>
    </row>
    <row r="800" spans="1:29" ht="30" customHeight="1">
      <c r="A800" s="73" t="s">
        <v>3911</v>
      </c>
      <c r="B800" s="73" t="s">
        <v>4122</v>
      </c>
      <c r="C800" s="73" t="s">
        <v>2484</v>
      </c>
      <c r="D800" s="73" t="s">
        <v>1366</v>
      </c>
      <c r="E800" s="73" t="s">
        <v>1265</v>
      </c>
      <c r="F800" s="72">
        <v>0.14000000000000001</v>
      </c>
      <c r="G800" s="72"/>
      <c r="H800" s="74"/>
      <c r="I800" s="75"/>
      <c r="J800" s="74"/>
      <c r="K800" s="75"/>
      <c r="L800" s="74"/>
      <c r="M800" s="75"/>
      <c r="N800" s="74"/>
      <c r="O800" s="73" t="s">
        <v>47</v>
      </c>
      <c r="R800" s="64">
        <v>0</v>
      </c>
      <c r="S800" s="64">
        <v>0</v>
      </c>
      <c r="T800" s="64">
        <v>0</v>
      </c>
      <c r="W800" s="64">
        <v>3</v>
      </c>
      <c r="AC800" s="64">
        <v>1</v>
      </c>
    </row>
    <row r="801" spans="1:29" ht="30" customHeight="1">
      <c r="A801" s="73" t="s">
        <v>3911</v>
      </c>
      <c r="B801" s="73" t="s">
        <v>4123</v>
      </c>
      <c r="C801" s="73" t="s">
        <v>1367</v>
      </c>
      <c r="D801" s="73" t="s">
        <v>4747</v>
      </c>
      <c r="E801" s="73" t="s">
        <v>352</v>
      </c>
      <c r="F801" s="72">
        <v>1</v>
      </c>
      <c r="G801" s="72"/>
      <c r="H801" s="74"/>
      <c r="I801" s="75"/>
      <c r="J801" s="74"/>
      <c r="K801" s="75"/>
      <c r="L801" s="74"/>
      <c r="M801" s="75"/>
      <c r="N801" s="74"/>
      <c r="O801" s="73" t="s">
        <v>47</v>
      </c>
      <c r="P801" s="64">
        <v>801</v>
      </c>
      <c r="R801" s="64">
        <v>1</v>
      </c>
      <c r="S801" s="64">
        <v>0</v>
      </c>
      <c r="T801" s="64">
        <v>0.02</v>
      </c>
      <c r="AC801" s="64">
        <v>1</v>
      </c>
    </row>
    <row r="802" spans="1:29" ht="30" customHeight="1">
      <c r="A802" s="72"/>
      <c r="B802" s="72"/>
      <c r="C802" s="72" t="s">
        <v>77</v>
      </c>
      <c r="D802" s="72"/>
      <c r="E802" s="72"/>
      <c r="F802" s="72"/>
      <c r="G802" s="72"/>
      <c r="H802" s="67"/>
      <c r="I802" s="72"/>
      <c r="J802" s="67"/>
      <c r="K802" s="72"/>
      <c r="L802" s="67"/>
      <c r="M802" s="72"/>
      <c r="N802" s="67"/>
      <c r="O802" s="72"/>
    </row>
    <row r="803" spans="1:29" ht="30" customHeight="1">
      <c r="A803" s="72"/>
      <c r="B803" s="72"/>
      <c r="C803" s="72"/>
      <c r="D803" s="72"/>
      <c r="E803" s="72"/>
      <c r="F803" s="72"/>
      <c r="G803" s="72"/>
      <c r="H803" s="72"/>
      <c r="I803" s="72"/>
      <c r="J803" s="72"/>
      <c r="K803" s="72"/>
      <c r="L803" s="72"/>
      <c r="M803" s="72"/>
      <c r="N803" s="72"/>
      <c r="O803" s="72"/>
    </row>
    <row r="804" spans="1:29" ht="30" customHeight="1">
      <c r="A804" s="72"/>
      <c r="B804" s="72"/>
      <c r="C804" s="73" t="s">
        <v>5143</v>
      </c>
      <c r="D804" s="72"/>
      <c r="E804" s="72"/>
      <c r="F804" s="72"/>
      <c r="G804" s="72"/>
      <c r="H804" s="72"/>
      <c r="I804" s="72"/>
      <c r="J804" s="72"/>
      <c r="K804" s="72"/>
      <c r="L804" s="72"/>
      <c r="M804" s="72"/>
      <c r="N804" s="72"/>
      <c r="O804" s="72"/>
    </row>
    <row r="805" spans="1:29" ht="30" customHeight="1">
      <c r="A805" s="73" t="s">
        <v>3914</v>
      </c>
      <c r="B805" s="73" t="s">
        <v>5144</v>
      </c>
      <c r="C805" s="73" t="s">
        <v>5145</v>
      </c>
      <c r="D805" s="73" t="s">
        <v>5146</v>
      </c>
      <c r="E805" s="73" t="s">
        <v>1254</v>
      </c>
      <c r="F805" s="72">
        <v>1.4E-2</v>
      </c>
      <c r="G805" s="72"/>
      <c r="H805" s="74"/>
      <c r="I805" s="75"/>
      <c r="J805" s="74"/>
      <c r="K805" s="75"/>
      <c r="L805" s="74"/>
      <c r="M805" s="75"/>
      <c r="N805" s="74"/>
      <c r="O805" s="73" t="s">
        <v>47</v>
      </c>
      <c r="R805" s="64">
        <v>0</v>
      </c>
      <c r="S805" s="64">
        <v>0</v>
      </c>
      <c r="T805" s="64">
        <v>0</v>
      </c>
      <c r="AC805" s="64">
        <v>1</v>
      </c>
    </row>
    <row r="806" spans="1:29" ht="30" customHeight="1">
      <c r="A806" s="72"/>
      <c r="B806" s="72"/>
      <c r="C806" s="72" t="s">
        <v>77</v>
      </c>
      <c r="D806" s="72"/>
      <c r="E806" s="72"/>
      <c r="F806" s="72"/>
      <c r="G806" s="72"/>
      <c r="H806" s="67"/>
      <c r="I806" s="72"/>
      <c r="J806" s="67"/>
      <c r="K806" s="72"/>
      <c r="L806" s="67"/>
      <c r="M806" s="72"/>
      <c r="N806" s="67"/>
      <c r="O806" s="72"/>
    </row>
    <row r="807" spans="1:29" ht="30" customHeight="1">
      <c r="A807" s="72"/>
      <c r="B807" s="72"/>
      <c r="C807" s="72"/>
      <c r="D807" s="72"/>
      <c r="E807" s="72"/>
      <c r="F807" s="72"/>
      <c r="G807" s="72"/>
      <c r="H807" s="72"/>
      <c r="I807" s="72"/>
      <c r="J807" s="72"/>
      <c r="K807" s="72"/>
      <c r="L807" s="72"/>
      <c r="M807" s="72"/>
      <c r="N807" s="72"/>
      <c r="O807" s="72"/>
    </row>
    <row r="808" spans="1:29" ht="30" customHeight="1">
      <c r="A808" s="72"/>
      <c r="B808" s="72"/>
      <c r="C808" s="73" t="s">
        <v>5147</v>
      </c>
      <c r="D808" s="72"/>
      <c r="E808" s="72"/>
      <c r="F808" s="72"/>
      <c r="G808" s="72"/>
      <c r="H808" s="72"/>
      <c r="I808" s="72"/>
      <c r="J808" s="72"/>
      <c r="K808" s="72"/>
      <c r="L808" s="72"/>
      <c r="M808" s="72"/>
      <c r="N808" s="72"/>
      <c r="O808" s="72"/>
    </row>
    <row r="809" spans="1:29" ht="30" customHeight="1">
      <c r="A809" s="73" t="s">
        <v>3917</v>
      </c>
      <c r="B809" s="73" t="s">
        <v>4770</v>
      </c>
      <c r="C809" s="73" t="s">
        <v>2484</v>
      </c>
      <c r="D809" s="73" t="s">
        <v>2189</v>
      </c>
      <c r="E809" s="73" t="s">
        <v>1265</v>
      </c>
      <c r="F809" s="72">
        <v>0.02</v>
      </c>
      <c r="G809" s="72"/>
      <c r="H809" s="74"/>
      <c r="I809" s="75"/>
      <c r="J809" s="74"/>
      <c r="K809" s="75"/>
      <c r="L809" s="74"/>
      <c r="M809" s="75"/>
      <c r="N809" s="74"/>
      <c r="O809" s="73" t="s">
        <v>47</v>
      </c>
      <c r="R809" s="64">
        <v>0</v>
      </c>
      <c r="S809" s="64">
        <v>0</v>
      </c>
      <c r="T809" s="64">
        <v>0</v>
      </c>
      <c r="W809" s="64">
        <v>3</v>
      </c>
      <c r="AC809" s="64">
        <v>1</v>
      </c>
    </row>
    <row r="810" spans="1:29" ht="30" customHeight="1">
      <c r="A810" s="73" t="s">
        <v>3917</v>
      </c>
      <c r="B810" s="73" t="s">
        <v>4122</v>
      </c>
      <c r="C810" s="73" t="s">
        <v>2484</v>
      </c>
      <c r="D810" s="73" t="s">
        <v>1366</v>
      </c>
      <c r="E810" s="73" t="s">
        <v>1265</v>
      </c>
      <c r="F810" s="72">
        <v>0.02</v>
      </c>
      <c r="G810" s="72"/>
      <c r="H810" s="74"/>
      <c r="I810" s="75"/>
      <c r="J810" s="74"/>
      <c r="K810" s="75"/>
      <c r="L810" s="74"/>
      <c r="M810" s="75"/>
      <c r="N810" s="74"/>
      <c r="O810" s="73" t="s">
        <v>47</v>
      </c>
      <c r="R810" s="64">
        <v>0</v>
      </c>
      <c r="S810" s="64">
        <v>0</v>
      </c>
      <c r="T810" s="64">
        <v>0</v>
      </c>
      <c r="W810" s="64">
        <v>3</v>
      </c>
      <c r="AC810" s="64">
        <v>1</v>
      </c>
    </row>
    <row r="811" spans="1:29" ht="30" customHeight="1">
      <c r="A811" s="73" t="s">
        <v>3917</v>
      </c>
      <c r="B811" s="73" t="s">
        <v>4123</v>
      </c>
      <c r="C811" s="73" t="s">
        <v>1367</v>
      </c>
      <c r="D811" s="73" t="s">
        <v>4747</v>
      </c>
      <c r="E811" s="73" t="s">
        <v>352</v>
      </c>
      <c r="F811" s="72">
        <v>1</v>
      </c>
      <c r="G811" s="72"/>
      <c r="H811" s="74"/>
      <c r="I811" s="75"/>
      <c r="J811" s="74"/>
      <c r="K811" s="75"/>
      <c r="L811" s="74"/>
      <c r="M811" s="75"/>
      <c r="N811" s="74"/>
      <c r="O811" s="73" t="s">
        <v>47</v>
      </c>
      <c r="P811" s="64">
        <v>811</v>
      </c>
      <c r="R811" s="64">
        <v>1</v>
      </c>
      <c r="S811" s="64">
        <v>0</v>
      </c>
      <c r="T811" s="64">
        <v>0.02</v>
      </c>
      <c r="AC811" s="64">
        <v>1</v>
      </c>
    </row>
    <row r="812" spans="1:29" ht="30" customHeight="1">
      <c r="A812" s="72"/>
      <c r="B812" s="72"/>
      <c r="C812" s="72" t="s">
        <v>77</v>
      </c>
      <c r="D812" s="72"/>
      <c r="E812" s="72"/>
      <c r="F812" s="72"/>
      <c r="G812" s="72"/>
      <c r="H812" s="67"/>
      <c r="I812" s="72"/>
      <c r="J812" s="67"/>
      <c r="K812" s="72"/>
      <c r="L812" s="67"/>
      <c r="M812" s="72"/>
      <c r="N812" s="67"/>
      <c r="O812" s="72"/>
    </row>
    <row r="813" spans="1:29" ht="30" customHeight="1">
      <c r="A813" s="72"/>
      <c r="B813" s="72"/>
      <c r="C813" s="72"/>
      <c r="D813" s="72"/>
      <c r="E813" s="72"/>
      <c r="F813" s="72"/>
      <c r="G813" s="72"/>
      <c r="H813" s="72"/>
      <c r="I813" s="72"/>
      <c r="J813" s="72"/>
      <c r="K813" s="72"/>
      <c r="L813" s="72"/>
      <c r="M813" s="72"/>
      <c r="N813" s="72"/>
      <c r="O813" s="72"/>
    </row>
    <row r="814" spans="1:29" ht="30" customHeight="1">
      <c r="A814" s="72"/>
      <c r="B814" s="72"/>
      <c r="C814" s="73" t="s">
        <v>5148</v>
      </c>
      <c r="D814" s="72"/>
      <c r="E814" s="72"/>
      <c r="F814" s="72"/>
      <c r="G814" s="72"/>
      <c r="H814" s="72"/>
      <c r="I814" s="72"/>
      <c r="J814" s="72"/>
      <c r="K814" s="72"/>
      <c r="L814" s="72"/>
      <c r="M814" s="72"/>
      <c r="N814" s="72"/>
      <c r="O814" s="72"/>
    </row>
    <row r="815" spans="1:29" ht="30" customHeight="1">
      <c r="A815" s="73" t="s">
        <v>3921</v>
      </c>
      <c r="B815" s="73" t="s">
        <v>5144</v>
      </c>
      <c r="C815" s="73" t="s">
        <v>5145</v>
      </c>
      <c r="D815" s="73" t="s">
        <v>5146</v>
      </c>
      <c r="E815" s="73" t="s">
        <v>1254</v>
      </c>
      <c r="F815" s="72">
        <v>3.5000000000000003E-2</v>
      </c>
      <c r="G815" s="72"/>
      <c r="H815" s="74"/>
      <c r="I815" s="75"/>
      <c r="J815" s="74"/>
      <c r="K815" s="75"/>
      <c r="L815" s="74"/>
      <c r="M815" s="75"/>
      <c r="N815" s="74"/>
      <c r="O815" s="73" t="s">
        <v>47</v>
      </c>
      <c r="R815" s="64">
        <v>0</v>
      </c>
      <c r="S815" s="64">
        <v>0</v>
      </c>
      <c r="T815" s="64">
        <v>0</v>
      </c>
      <c r="AC815" s="64">
        <v>1</v>
      </c>
    </row>
    <row r="816" spans="1:29" ht="30" customHeight="1">
      <c r="A816" s="73" t="s">
        <v>3921</v>
      </c>
      <c r="B816" s="73" t="s">
        <v>4770</v>
      </c>
      <c r="C816" s="73" t="s">
        <v>2484</v>
      </c>
      <c r="D816" s="73" t="s">
        <v>2189</v>
      </c>
      <c r="E816" s="73" t="s">
        <v>1265</v>
      </c>
      <c r="F816" s="72">
        <v>0.04</v>
      </c>
      <c r="G816" s="72"/>
      <c r="H816" s="74"/>
      <c r="I816" s="75"/>
      <c r="J816" s="74"/>
      <c r="K816" s="75"/>
      <c r="L816" s="74"/>
      <c r="M816" s="75"/>
      <c r="N816" s="74"/>
      <c r="O816" s="73" t="s">
        <v>47</v>
      </c>
      <c r="R816" s="64">
        <v>0</v>
      </c>
      <c r="S816" s="64">
        <v>0</v>
      </c>
      <c r="T816" s="64">
        <v>0</v>
      </c>
      <c r="W816" s="64">
        <v>3</v>
      </c>
      <c r="AC816" s="64">
        <v>1</v>
      </c>
    </row>
    <row r="817" spans="1:29" ht="30" customHeight="1">
      <c r="A817" s="73" t="s">
        <v>3921</v>
      </c>
      <c r="B817" s="73" t="s">
        <v>4122</v>
      </c>
      <c r="C817" s="73" t="s">
        <v>2484</v>
      </c>
      <c r="D817" s="73" t="s">
        <v>1366</v>
      </c>
      <c r="E817" s="73" t="s">
        <v>1265</v>
      </c>
      <c r="F817" s="72">
        <v>0.04</v>
      </c>
      <c r="G817" s="72"/>
      <c r="H817" s="74"/>
      <c r="I817" s="75"/>
      <c r="J817" s="74"/>
      <c r="K817" s="75"/>
      <c r="L817" s="74"/>
      <c r="M817" s="75"/>
      <c r="N817" s="74"/>
      <c r="O817" s="73" t="s">
        <v>47</v>
      </c>
      <c r="R817" s="64">
        <v>0</v>
      </c>
      <c r="S817" s="64">
        <v>0</v>
      </c>
      <c r="T817" s="64">
        <v>0</v>
      </c>
      <c r="W817" s="64">
        <v>3</v>
      </c>
      <c r="AC817" s="64">
        <v>1</v>
      </c>
    </row>
    <row r="818" spans="1:29" ht="30" customHeight="1">
      <c r="A818" s="73" t="s">
        <v>3921</v>
      </c>
      <c r="B818" s="73" t="s">
        <v>4123</v>
      </c>
      <c r="C818" s="73" t="s">
        <v>1367</v>
      </c>
      <c r="D818" s="73" t="s">
        <v>4747</v>
      </c>
      <c r="E818" s="73" t="s">
        <v>352</v>
      </c>
      <c r="F818" s="72">
        <v>1</v>
      </c>
      <c r="G818" s="72"/>
      <c r="H818" s="74"/>
      <c r="I818" s="75"/>
      <c r="J818" s="74"/>
      <c r="K818" s="75"/>
      <c r="L818" s="74"/>
      <c r="M818" s="75"/>
      <c r="N818" s="74"/>
      <c r="O818" s="73" t="s">
        <v>47</v>
      </c>
      <c r="P818" s="64">
        <v>818</v>
      </c>
      <c r="R818" s="64">
        <v>1</v>
      </c>
      <c r="S818" s="64">
        <v>0</v>
      </c>
      <c r="T818" s="64">
        <v>0.02</v>
      </c>
      <c r="AC818" s="64">
        <v>1</v>
      </c>
    </row>
    <row r="819" spans="1:29" ht="30" customHeight="1">
      <c r="A819" s="72"/>
      <c r="B819" s="72"/>
      <c r="C819" s="72" t="s">
        <v>77</v>
      </c>
      <c r="D819" s="72"/>
      <c r="E819" s="72"/>
      <c r="F819" s="72"/>
      <c r="G819" s="72"/>
      <c r="H819" s="67"/>
      <c r="I819" s="72"/>
      <c r="J819" s="67"/>
      <c r="K819" s="72"/>
      <c r="L819" s="67"/>
      <c r="M819" s="72"/>
      <c r="N819" s="67"/>
      <c r="O819" s="72"/>
    </row>
    <row r="820" spans="1:29" ht="30" customHeight="1">
      <c r="A820" s="72"/>
      <c r="B820" s="72"/>
      <c r="C820" s="72"/>
      <c r="D820" s="72"/>
      <c r="E820" s="72"/>
      <c r="F820" s="72"/>
      <c r="G820" s="72"/>
      <c r="H820" s="72"/>
      <c r="I820" s="72"/>
      <c r="J820" s="72"/>
      <c r="K820" s="72"/>
      <c r="L820" s="72"/>
      <c r="M820" s="72"/>
      <c r="N820" s="72"/>
      <c r="O820" s="72"/>
    </row>
    <row r="821" spans="1:29" ht="30" customHeight="1">
      <c r="A821" s="72"/>
      <c r="B821" s="72"/>
      <c r="C821" s="73" t="s">
        <v>5149</v>
      </c>
      <c r="D821" s="72"/>
      <c r="E821" s="72"/>
      <c r="F821" s="72"/>
      <c r="G821" s="72"/>
      <c r="H821" s="72"/>
      <c r="I821" s="72"/>
      <c r="J821" s="72"/>
      <c r="K821" s="72"/>
      <c r="L821" s="72"/>
      <c r="M821" s="72"/>
      <c r="N821" s="72"/>
      <c r="O821" s="72"/>
    </row>
    <row r="822" spans="1:29" ht="30" customHeight="1">
      <c r="A822" s="73" t="s">
        <v>3218</v>
      </c>
      <c r="B822" s="73" t="s">
        <v>4770</v>
      </c>
      <c r="C822" s="73" t="s">
        <v>2484</v>
      </c>
      <c r="D822" s="73" t="s">
        <v>2189</v>
      </c>
      <c r="E822" s="73" t="s">
        <v>1265</v>
      </c>
      <c r="F822" s="72">
        <v>0.14099999999999999</v>
      </c>
      <c r="G822" s="72"/>
      <c r="H822" s="74"/>
      <c r="I822" s="75"/>
      <c r="J822" s="74"/>
      <c r="K822" s="75"/>
      <c r="L822" s="74"/>
      <c r="M822" s="75"/>
      <c r="N822" s="74"/>
      <c r="O822" s="73" t="s">
        <v>47</v>
      </c>
      <c r="R822" s="64">
        <v>0</v>
      </c>
      <c r="S822" s="64">
        <v>0</v>
      </c>
      <c r="T822" s="64">
        <v>0</v>
      </c>
      <c r="W822" s="64">
        <v>3</v>
      </c>
      <c r="AC822" s="64">
        <v>1</v>
      </c>
    </row>
    <row r="823" spans="1:29" ht="30" customHeight="1">
      <c r="A823" s="73" t="s">
        <v>3218</v>
      </c>
      <c r="B823" s="73" t="s">
        <v>4122</v>
      </c>
      <c r="C823" s="73" t="s">
        <v>2484</v>
      </c>
      <c r="D823" s="73" t="s">
        <v>1366</v>
      </c>
      <c r="E823" s="73" t="s">
        <v>1265</v>
      </c>
      <c r="F823" s="72">
        <v>3.3000000000000002E-2</v>
      </c>
      <c r="G823" s="72"/>
      <c r="H823" s="74"/>
      <c r="I823" s="75"/>
      <c r="J823" s="74"/>
      <c r="K823" s="75"/>
      <c r="L823" s="74"/>
      <c r="M823" s="75"/>
      <c r="N823" s="74"/>
      <c r="O823" s="73" t="s">
        <v>47</v>
      </c>
      <c r="R823" s="64">
        <v>0</v>
      </c>
      <c r="S823" s="64">
        <v>0</v>
      </c>
      <c r="T823" s="64">
        <v>0</v>
      </c>
      <c r="W823" s="64">
        <v>3</v>
      </c>
      <c r="AC823" s="64">
        <v>1</v>
      </c>
    </row>
    <row r="824" spans="1:29" ht="30" customHeight="1">
      <c r="A824" s="73" t="s">
        <v>3218</v>
      </c>
      <c r="B824" s="73" t="s">
        <v>4123</v>
      </c>
      <c r="C824" s="73" t="s">
        <v>1367</v>
      </c>
      <c r="D824" s="73" t="s">
        <v>5100</v>
      </c>
      <c r="E824" s="73" t="s">
        <v>352</v>
      </c>
      <c r="F824" s="72">
        <v>1</v>
      </c>
      <c r="G824" s="72"/>
      <c r="H824" s="74"/>
      <c r="I824" s="75"/>
      <c r="J824" s="74"/>
      <c r="K824" s="75"/>
      <c r="L824" s="74"/>
      <c r="M824" s="75"/>
      <c r="N824" s="74"/>
      <c r="O824" s="73" t="s">
        <v>47</v>
      </c>
      <c r="P824" s="64">
        <v>824</v>
      </c>
      <c r="R824" s="64">
        <v>1</v>
      </c>
      <c r="S824" s="64">
        <v>0</v>
      </c>
      <c r="T824" s="64">
        <v>0.05</v>
      </c>
      <c r="AC824" s="64">
        <v>1</v>
      </c>
    </row>
    <row r="825" spans="1:29" ht="30" customHeight="1">
      <c r="A825" s="72"/>
      <c r="B825" s="72"/>
      <c r="C825" s="72" t="s">
        <v>77</v>
      </c>
      <c r="D825" s="72"/>
      <c r="E825" s="72"/>
      <c r="F825" s="72"/>
      <c r="G825" s="72"/>
      <c r="H825" s="67"/>
      <c r="I825" s="72"/>
      <c r="J825" s="67"/>
      <c r="K825" s="72"/>
      <c r="L825" s="67"/>
      <c r="M825" s="72"/>
      <c r="N825" s="67"/>
      <c r="O825" s="72"/>
    </row>
    <row r="826" spans="1:29" ht="30" customHeight="1">
      <c r="A826" s="72"/>
      <c r="B826" s="72"/>
      <c r="C826" s="72"/>
      <c r="D826" s="72"/>
      <c r="E826" s="72"/>
      <c r="F826" s="72"/>
      <c r="G826" s="72"/>
      <c r="H826" s="72"/>
      <c r="I826" s="72"/>
      <c r="J826" s="72"/>
      <c r="K826" s="72"/>
      <c r="L826" s="72"/>
      <c r="M826" s="72"/>
      <c r="N826" s="72"/>
      <c r="O826" s="72"/>
    </row>
    <row r="827" spans="1:29" ht="30" customHeight="1">
      <c r="A827" s="72"/>
      <c r="B827" s="72"/>
      <c r="C827" s="73" t="s">
        <v>5150</v>
      </c>
      <c r="D827" s="72"/>
      <c r="E827" s="72"/>
      <c r="F827" s="72"/>
      <c r="G827" s="72"/>
      <c r="H827" s="72"/>
      <c r="I827" s="72"/>
      <c r="J827" s="72"/>
      <c r="K827" s="72"/>
      <c r="L827" s="72"/>
      <c r="M827" s="72"/>
      <c r="N827" s="72"/>
      <c r="O827" s="72"/>
    </row>
    <row r="828" spans="1:29" ht="30" customHeight="1">
      <c r="A828" s="73" t="s">
        <v>3856</v>
      </c>
      <c r="B828" s="73" t="s">
        <v>4770</v>
      </c>
      <c r="C828" s="73" t="s">
        <v>2484</v>
      </c>
      <c r="D828" s="73" t="s">
        <v>2189</v>
      </c>
      <c r="E828" s="73" t="s">
        <v>1265</v>
      </c>
      <c r="F828" s="72">
        <v>0.184</v>
      </c>
      <c r="G828" s="72"/>
      <c r="H828" s="74"/>
      <c r="I828" s="75"/>
      <c r="J828" s="74"/>
      <c r="K828" s="75"/>
      <c r="L828" s="74"/>
      <c r="M828" s="75"/>
      <c r="N828" s="74"/>
      <c r="O828" s="73" t="s">
        <v>47</v>
      </c>
      <c r="T828" s="64">
        <v>0</v>
      </c>
      <c r="W828" s="64">
        <v>3</v>
      </c>
      <c r="AC828" s="64">
        <v>1</v>
      </c>
    </row>
    <row r="829" spans="1:29" ht="30" customHeight="1">
      <c r="A829" s="73" t="s">
        <v>3856</v>
      </c>
      <c r="B829" s="73" t="s">
        <v>4122</v>
      </c>
      <c r="C829" s="73" t="s">
        <v>2484</v>
      </c>
      <c r="D829" s="73" t="s">
        <v>1366</v>
      </c>
      <c r="E829" s="73" t="s">
        <v>1265</v>
      </c>
      <c r="F829" s="72">
        <v>4.2999999999999997E-2</v>
      </c>
      <c r="G829" s="72"/>
      <c r="H829" s="74"/>
      <c r="I829" s="75"/>
      <c r="J829" s="74"/>
      <c r="K829" s="75"/>
      <c r="L829" s="74"/>
      <c r="M829" s="75"/>
      <c r="N829" s="74"/>
      <c r="O829" s="73" t="s">
        <v>47</v>
      </c>
      <c r="T829" s="64">
        <v>0</v>
      </c>
      <c r="W829" s="64">
        <v>3</v>
      </c>
      <c r="AC829" s="64">
        <v>1</v>
      </c>
    </row>
    <row r="830" spans="1:29" ht="30" customHeight="1">
      <c r="A830" s="73" t="s">
        <v>3856</v>
      </c>
      <c r="B830" s="73" t="s">
        <v>4123</v>
      </c>
      <c r="C830" s="73" t="s">
        <v>1367</v>
      </c>
      <c r="D830" s="73" t="s">
        <v>5100</v>
      </c>
      <c r="E830" s="73" t="s">
        <v>352</v>
      </c>
      <c r="F830" s="72">
        <v>1</v>
      </c>
      <c r="G830" s="72"/>
      <c r="H830" s="74"/>
      <c r="I830" s="75"/>
      <c r="J830" s="74"/>
      <c r="K830" s="75"/>
      <c r="L830" s="74"/>
      <c r="M830" s="75"/>
      <c r="N830" s="74"/>
      <c r="O830" s="73" t="s">
        <v>47</v>
      </c>
      <c r="P830" s="64">
        <v>830</v>
      </c>
      <c r="R830" s="64">
        <v>1</v>
      </c>
      <c r="S830" s="64">
        <v>0</v>
      </c>
      <c r="T830" s="64">
        <v>0.05</v>
      </c>
      <c r="AC830" s="64">
        <v>1</v>
      </c>
    </row>
    <row r="831" spans="1:29" ht="30" customHeight="1">
      <c r="A831" s="72"/>
      <c r="B831" s="72"/>
      <c r="C831" s="72" t="s">
        <v>77</v>
      </c>
      <c r="D831" s="72"/>
      <c r="E831" s="72"/>
      <c r="F831" s="72"/>
      <c r="G831" s="72"/>
      <c r="H831" s="67"/>
      <c r="I831" s="72"/>
      <c r="J831" s="67"/>
      <c r="K831" s="72"/>
      <c r="L831" s="67"/>
      <c r="M831" s="72"/>
      <c r="N831" s="67"/>
      <c r="O831" s="72"/>
    </row>
    <row r="832" spans="1:29" ht="30" customHeight="1">
      <c r="A832" s="72"/>
      <c r="B832" s="72"/>
      <c r="C832" s="72"/>
      <c r="D832" s="72"/>
      <c r="E832" s="72"/>
      <c r="F832" s="72"/>
      <c r="G832" s="72"/>
      <c r="H832" s="72"/>
      <c r="I832" s="72"/>
      <c r="J832" s="72"/>
      <c r="K832" s="72"/>
      <c r="L832" s="72"/>
      <c r="M832" s="72"/>
      <c r="N832" s="72"/>
      <c r="O832" s="72"/>
    </row>
    <row r="833" spans="1:29" ht="30" customHeight="1">
      <c r="A833" s="72"/>
      <c r="B833" s="72"/>
      <c r="C833" s="73" t="s">
        <v>5151</v>
      </c>
      <c r="D833" s="72"/>
      <c r="E833" s="72"/>
      <c r="F833" s="72"/>
      <c r="G833" s="72"/>
      <c r="H833" s="72"/>
      <c r="I833" s="72"/>
      <c r="J833" s="72"/>
      <c r="K833" s="72"/>
      <c r="L833" s="72"/>
      <c r="M833" s="72"/>
      <c r="N833" s="72"/>
      <c r="O833" s="72"/>
    </row>
    <row r="834" spans="1:29" ht="30" customHeight="1">
      <c r="A834" s="73" t="s">
        <v>3411</v>
      </c>
      <c r="B834" s="73" t="s">
        <v>3406</v>
      </c>
      <c r="C834" s="73" t="s">
        <v>1821</v>
      </c>
      <c r="D834" s="73" t="s">
        <v>3407</v>
      </c>
      <c r="E834" s="73" t="s">
        <v>1180</v>
      </c>
      <c r="F834" s="72">
        <v>2.2149999999999999</v>
      </c>
      <c r="G834" s="72"/>
      <c r="H834" s="74"/>
      <c r="I834" s="75"/>
      <c r="J834" s="74"/>
      <c r="K834" s="75"/>
      <c r="L834" s="74"/>
      <c r="M834" s="75"/>
      <c r="N834" s="74"/>
      <c r="O834" s="73" t="s">
        <v>47</v>
      </c>
      <c r="R834" s="64">
        <v>0</v>
      </c>
      <c r="S834" s="64">
        <v>0</v>
      </c>
      <c r="T834" s="64">
        <v>0</v>
      </c>
      <c r="AC834" s="64">
        <v>1</v>
      </c>
    </row>
    <row r="835" spans="1:29" ht="30" customHeight="1">
      <c r="A835" s="73" t="s">
        <v>3411</v>
      </c>
      <c r="B835" s="73" t="s">
        <v>5152</v>
      </c>
      <c r="C835" s="73" t="s">
        <v>4863</v>
      </c>
      <c r="D835" s="73" t="s">
        <v>5153</v>
      </c>
      <c r="E835" s="73" t="s">
        <v>1180</v>
      </c>
      <c r="F835" s="72">
        <v>1.413</v>
      </c>
      <c r="G835" s="72"/>
      <c r="H835" s="74"/>
      <c r="I835" s="75"/>
      <c r="J835" s="74"/>
      <c r="K835" s="75"/>
      <c r="L835" s="74"/>
      <c r="M835" s="75"/>
      <c r="N835" s="74"/>
      <c r="O835" s="73" t="s">
        <v>47</v>
      </c>
      <c r="R835" s="64">
        <v>0</v>
      </c>
      <c r="S835" s="64">
        <v>0</v>
      </c>
      <c r="T835" s="64">
        <v>0</v>
      </c>
      <c r="AC835" s="64">
        <v>1</v>
      </c>
    </row>
    <row r="836" spans="1:29" ht="30" customHeight="1">
      <c r="A836" s="73" t="s">
        <v>3411</v>
      </c>
      <c r="B836" s="73" t="s">
        <v>3420</v>
      </c>
      <c r="C836" s="73" t="s">
        <v>3421</v>
      </c>
      <c r="D836" s="73" t="s">
        <v>1606</v>
      </c>
      <c r="E836" s="73" t="s">
        <v>71</v>
      </c>
      <c r="F836" s="72">
        <v>0.19900000000000001</v>
      </c>
      <c r="G836" s="72"/>
      <c r="H836" s="74"/>
      <c r="I836" s="75"/>
      <c r="J836" s="74"/>
      <c r="K836" s="75"/>
      <c r="L836" s="74"/>
      <c r="M836" s="75"/>
      <c r="N836" s="74"/>
      <c r="O836" s="73" t="s">
        <v>3420</v>
      </c>
      <c r="R836" s="64">
        <v>0</v>
      </c>
      <c r="S836" s="64">
        <v>0</v>
      </c>
      <c r="T836" s="64">
        <v>0</v>
      </c>
      <c r="AC836" s="64">
        <v>1</v>
      </c>
    </row>
    <row r="837" spans="1:29" ht="30" customHeight="1">
      <c r="A837" s="73" t="s">
        <v>3411</v>
      </c>
      <c r="B837" s="73" t="s">
        <v>3422</v>
      </c>
      <c r="C837" s="73" t="s">
        <v>3423</v>
      </c>
      <c r="D837" s="73" t="s">
        <v>3424</v>
      </c>
      <c r="E837" s="73" t="s">
        <v>191</v>
      </c>
      <c r="F837" s="72">
        <v>3.0000000000000001E-3</v>
      </c>
      <c r="G837" s="72"/>
      <c r="H837" s="74"/>
      <c r="I837" s="75"/>
      <c r="J837" s="74"/>
      <c r="K837" s="75"/>
      <c r="L837" s="74"/>
      <c r="M837" s="75"/>
      <c r="N837" s="74"/>
      <c r="O837" s="73" t="s">
        <v>3422</v>
      </c>
      <c r="R837" s="64">
        <v>0</v>
      </c>
      <c r="S837" s="64">
        <v>0</v>
      </c>
      <c r="T837" s="64">
        <v>0</v>
      </c>
      <c r="AC837" s="64">
        <v>1</v>
      </c>
    </row>
    <row r="838" spans="1:29" ht="30" customHeight="1">
      <c r="A838" s="72"/>
      <c r="B838" s="72"/>
      <c r="C838" s="72" t="s">
        <v>77</v>
      </c>
      <c r="D838" s="72"/>
      <c r="E838" s="72"/>
      <c r="F838" s="72"/>
      <c r="G838" s="72"/>
      <c r="H838" s="67"/>
      <c r="I838" s="72"/>
      <c r="J838" s="67"/>
      <c r="K838" s="72"/>
      <c r="L838" s="67"/>
      <c r="M838" s="72"/>
      <c r="N838" s="67"/>
      <c r="O838" s="72"/>
    </row>
    <row r="839" spans="1:29" ht="30" customHeight="1">
      <c r="A839" s="72"/>
      <c r="B839" s="72"/>
      <c r="C839" s="72"/>
      <c r="D839" s="72"/>
      <c r="E839" s="72"/>
      <c r="F839" s="72"/>
      <c r="G839" s="72"/>
      <c r="H839" s="72"/>
      <c r="I839" s="72"/>
      <c r="J839" s="72"/>
      <c r="K839" s="72"/>
      <c r="L839" s="72"/>
      <c r="M839" s="72"/>
      <c r="N839" s="72"/>
      <c r="O839" s="72"/>
    </row>
    <row r="840" spans="1:29" ht="30" customHeight="1">
      <c r="A840" s="72"/>
      <c r="B840" s="72"/>
      <c r="C840" s="73" t="s">
        <v>5154</v>
      </c>
      <c r="D840" s="72"/>
      <c r="E840" s="72"/>
      <c r="F840" s="72"/>
      <c r="G840" s="72"/>
      <c r="H840" s="72"/>
      <c r="I840" s="72"/>
      <c r="J840" s="72"/>
      <c r="K840" s="72"/>
      <c r="L840" s="72"/>
      <c r="M840" s="72"/>
      <c r="N840" s="72"/>
      <c r="O840" s="72"/>
    </row>
    <row r="841" spans="1:29" ht="30" customHeight="1">
      <c r="A841" s="73" t="s">
        <v>3672</v>
      </c>
      <c r="B841" s="73" t="s">
        <v>5155</v>
      </c>
      <c r="C841" s="73" t="s">
        <v>4888</v>
      </c>
      <c r="D841" s="73" t="s">
        <v>5156</v>
      </c>
      <c r="E841" s="73" t="s">
        <v>53</v>
      </c>
      <c r="F841" s="72">
        <v>1.05</v>
      </c>
      <c r="G841" s="72"/>
      <c r="H841" s="74"/>
      <c r="I841" s="75"/>
      <c r="J841" s="74"/>
      <c r="K841" s="75"/>
      <c r="L841" s="74"/>
      <c r="M841" s="75"/>
      <c r="N841" s="74"/>
      <c r="O841" s="73" t="s">
        <v>47</v>
      </c>
      <c r="R841" s="64">
        <v>0</v>
      </c>
      <c r="S841" s="64">
        <v>0</v>
      </c>
      <c r="T841" s="64">
        <v>0</v>
      </c>
      <c r="U841" s="64">
        <v>1</v>
      </c>
      <c r="AC841" s="64">
        <v>1</v>
      </c>
    </row>
    <row r="842" spans="1:29" ht="30" customHeight="1">
      <c r="A842" s="73" t="s">
        <v>3672</v>
      </c>
      <c r="B842" s="73" t="s">
        <v>3807</v>
      </c>
      <c r="C842" s="73" t="s">
        <v>3808</v>
      </c>
      <c r="D842" s="73" t="s">
        <v>4979</v>
      </c>
      <c r="E842" s="73" t="s">
        <v>352</v>
      </c>
      <c r="F842" s="72">
        <v>1</v>
      </c>
      <c r="G842" s="72"/>
      <c r="H842" s="74"/>
      <c r="I842" s="75"/>
      <c r="J842" s="74"/>
      <c r="K842" s="75"/>
      <c r="L842" s="74"/>
      <c r="M842" s="75"/>
      <c r="N842" s="74"/>
      <c r="O842" s="73" t="s">
        <v>47</v>
      </c>
      <c r="P842" s="64">
        <v>842</v>
      </c>
      <c r="R842" s="64">
        <v>0</v>
      </c>
      <c r="S842" s="64">
        <v>0</v>
      </c>
      <c r="T842" s="64">
        <v>0.03</v>
      </c>
      <c r="AC842" s="64">
        <v>1</v>
      </c>
    </row>
    <row r="843" spans="1:29" ht="30" customHeight="1">
      <c r="A843" s="73" t="s">
        <v>3672</v>
      </c>
      <c r="B843" s="73" t="s">
        <v>4770</v>
      </c>
      <c r="C843" s="73" t="s">
        <v>2484</v>
      </c>
      <c r="D843" s="73" t="s">
        <v>2189</v>
      </c>
      <c r="E843" s="73" t="s">
        <v>1265</v>
      </c>
      <c r="F843" s="72">
        <v>9.7000000000000003E-2</v>
      </c>
      <c r="G843" s="72"/>
      <c r="H843" s="74"/>
      <c r="I843" s="75"/>
      <c r="J843" s="74"/>
      <c r="K843" s="75"/>
      <c r="L843" s="74"/>
      <c r="M843" s="75"/>
      <c r="N843" s="74"/>
      <c r="O843" s="73" t="s">
        <v>47</v>
      </c>
      <c r="R843" s="64">
        <v>0</v>
      </c>
      <c r="S843" s="64">
        <v>0</v>
      </c>
      <c r="T843" s="64">
        <v>0</v>
      </c>
      <c r="W843" s="64">
        <v>3</v>
      </c>
      <c r="AC843" s="64">
        <v>1</v>
      </c>
    </row>
    <row r="844" spans="1:29" ht="30" customHeight="1">
      <c r="A844" s="73" t="s">
        <v>3672</v>
      </c>
      <c r="B844" s="73" t="s">
        <v>4122</v>
      </c>
      <c r="C844" s="73" t="s">
        <v>2484</v>
      </c>
      <c r="D844" s="73" t="s">
        <v>1366</v>
      </c>
      <c r="E844" s="73" t="s">
        <v>1265</v>
      </c>
      <c r="F844" s="72">
        <v>3.2000000000000001E-2</v>
      </c>
      <c r="G844" s="72"/>
      <c r="H844" s="74"/>
      <c r="I844" s="75"/>
      <c r="J844" s="74"/>
      <c r="K844" s="75"/>
      <c r="L844" s="74"/>
      <c r="M844" s="75"/>
      <c r="N844" s="74"/>
      <c r="O844" s="73" t="s">
        <v>47</v>
      </c>
      <c r="R844" s="64">
        <v>0</v>
      </c>
      <c r="S844" s="64">
        <v>0</v>
      </c>
      <c r="T844" s="64">
        <v>0</v>
      </c>
      <c r="W844" s="64">
        <v>3</v>
      </c>
      <c r="AC844" s="64">
        <v>1</v>
      </c>
    </row>
    <row r="845" spans="1:29" ht="30" customHeight="1">
      <c r="A845" s="73" t="s">
        <v>3672</v>
      </c>
      <c r="B845" s="73" t="s">
        <v>4123</v>
      </c>
      <c r="C845" s="73" t="s">
        <v>1367</v>
      </c>
      <c r="D845" s="73" t="s">
        <v>4747</v>
      </c>
      <c r="E845" s="73" t="s">
        <v>352</v>
      </c>
      <c r="F845" s="72">
        <v>1</v>
      </c>
      <c r="G845" s="72"/>
      <c r="H845" s="74"/>
      <c r="I845" s="75"/>
      <c r="J845" s="74"/>
      <c r="K845" s="75"/>
      <c r="L845" s="74"/>
      <c r="M845" s="75"/>
      <c r="N845" s="74"/>
      <c r="O845" s="73" t="s">
        <v>47</v>
      </c>
      <c r="P845" s="64">
        <v>845</v>
      </c>
      <c r="R845" s="64">
        <v>1</v>
      </c>
      <c r="S845" s="64">
        <v>0</v>
      </c>
      <c r="T845" s="64">
        <v>0.02</v>
      </c>
      <c r="AC845" s="64">
        <v>1</v>
      </c>
    </row>
    <row r="846" spans="1:29" ht="30" customHeight="1">
      <c r="A846" s="72"/>
      <c r="B846" s="72"/>
      <c r="C846" s="72" t="s">
        <v>77</v>
      </c>
      <c r="D846" s="72"/>
      <c r="E846" s="72"/>
      <c r="F846" s="72"/>
      <c r="G846" s="72"/>
      <c r="H846" s="67"/>
      <c r="I846" s="72"/>
      <c r="J846" s="67"/>
      <c r="K846" s="72"/>
      <c r="L846" s="67"/>
      <c r="M846" s="72"/>
      <c r="N846" s="67"/>
      <c r="O846" s="72"/>
    </row>
    <row r="847" spans="1:29" ht="30" customHeight="1">
      <c r="A847" s="72"/>
      <c r="B847" s="72"/>
      <c r="C847" s="72"/>
      <c r="D847" s="72"/>
      <c r="E847" s="72"/>
      <c r="F847" s="72"/>
      <c r="G847" s="72"/>
      <c r="H847" s="72"/>
      <c r="I847" s="72"/>
      <c r="J847" s="72"/>
      <c r="K847" s="72"/>
      <c r="L847" s="72"/>
      <c r="M847" s="72"/>
      <c r="N847" s="72"/>
      <c r="O847" s="72"/>
    </row>
    <row r="848" spans="1:29" ht="30" customHeight="1">
      <c r="A848" s="72"/>
      <c r="B848" s="72"/>
      <c r="C848" s="73" t="s">
        <v>5157</v>
      </c>
      <c r="D848" s="72"/>
      <c r="E848" s="72"/>
      <c r="F848" s="72"/>
      <c r="G848" s="72"/>
      <c r="H848" s="72"/>
      <c r="I848" s="72"/>
      <c r="J848" s="72"/>
      <c r="K848" s="72"/>
      <c r="L848" s="72"/>
      <c r="M848" s="72"/>
      <c r="N848" s="72"/>
      <c r="O848" s="72"/>
    </row>
    <row r="849" spans="1:29" ht="30" customHeight="1">
      <c r="A849" s="73" t="s">
        <v>3673</v>
      </c>
      <c r="B849" s="73" t="s">
        <v>5158</v>
      </c>
      <c r="C849" s="73" t="s">
        <v>4888</v>
      </c>
      <c r="D849" s="73" t="s">
        <v>5159</v>
      </c>
      <c r="E849" s="73" t="s">
        <v>53</v>
      </c>
      <c r="F849" s="72">
        <v>1.05</v>
      </c>
      <c r="G849" s="72"/>
      <c r="H849" s="74"/>
      <c r="I849" s="75"/>
      <c r="J849" s="74"/>
      <c r="K849" s="75"/>
      <c r="L849" s="74"/>
      <c r="M849" s="75"/>
      <c r="N849" s="74"/>
      <c r="O849" s="73" t="s">
        <v>47</v>
      </c>
      <c r="R849" s="64">
        <v>0</v>
      </c>
      <c r="S849" s="64">
        <v>0</v>
      </c>
      <c r="T849" s="64">
        <v>0</v>
      </c>
      <c r="U849" s="64">
        <v>1</v>
      </c>
      <c r="AC849" s="64">
        <v>1</v>
      </c>
    </row>
    <row r="850" spans="1:29" ht="30" customHeight="1">
      <c r="A850" s="73" t="s">
        <v>3673</v>
      </c>
      <c r="B850" s="73" t="s">
        <v>3807</v>
      </c>
      <c r="C850" s="73" t="s">
        <v>3808</v>
      </c>
      <c r="D850" s="73" t="s">
        <v>4979</v>
      </c>
      <c r="E850" s="73" t="s">
        <v>352</v>
      </c>
      <c r="F850" s="72">
        <v>1</v>
      </c>
      <c r="G850" s="72"/>
      <c r="H850" s="74"/>
      <c r="I850" s="75"/>
      <c r="J850" s="74"/>
      <c r="K850" s="75"/>
      <c r="L850" s="74"/>
      <c r="M850" s="75"/>
      <c r="N850" s="74"/>
      <c r="O850" s="73" t="s">
        <v>47</v>
      </c>
      <c r="P850" s="64">
        <v>850</v>
      </c>
      <c r="R850" s="64">
        <v>0</v>
      </c>
      <c r="S850" s="64">
        <v>0</v>
      </c>
      <c r="T850" s="64">
        <v>0.03</v>
      </c>
      <c r="AC850" s="64">
        <v>1</v>
      </c>
    </row>
    <row r="851" spans="1:29" ht="30" customHeight="1">
      <c r="A851" s="73" t="s">
        <v>3673</v>
      </c>
      <c r="B851" s="73" t="s">
        <v>4770</v>
      </c>
      <c r="C851" s="73" t="s">
        <v>2484</v>
      </c>
      <c r="D851" s="73" t="s">
        <v>2189</v>
      </c>
      <c r="E851" s="73" t="s">
        <v>1265</v>
      </c>
      <c r="F851" s="72">
        <v>0.13</v>
      </c>
      <c r="G851" s="72"/>
      <c r="H851" s="74"/>
      <c r="I851" s="75"/>
      <c r="J851" s="74"/>
      <c r="K851" s="75"/>
      <c r="L851" s="74"/>
      <c r="M851" s="75"/>
      <c r="N851" s="74"/>
      <c r="O851" s="73" t="s">
        <v>47</v>
      </c>
      <c r="R851" s="64">
        <v>0</v>
      </c>
      <c r="S851" s="64">
        <v>0</v>
      </c>
      <c r="T851" s="64">
        <v>0</v>
      </c>
      <c r="W851" s="64">
        <v>3</v>
      </c>
      <c r="AC851" s="64">
        <v>1</v>
      </c>
    </row>
    <row r="852" spans="1:29" ht="30" customHeight="1">
      <c r="A852" s="73" t="s">
        <v>3673</v>
      </c>
      <c r="B852" s="73" t="s">
        <v>4122</v>
      </c>
      <c r="C852" s="73" t="s">
        <v>2484</v>
      </c>
      <c r="D852" s="73" t="s">
        <v>1366</v>
      </c>
      <c r="E852" s="73" t="s">
        <v>1265</v>
      </c>
      <c r="F852" s="72">
        <v>4.2999999999999997E-2</v>
      </c>
      <c r="G852" s="72"/>
      <c r="H852" s="74"/>
      <c r="I852" s="75"/>
      <c r="J852" s="74"/>
      <c r="K852" s="75"/>
      <c r="L852" s="74"/>
      <c r="M852" s="75"/>
      <c r="N852" s="74"/>
      <c r="O852" s="73" t="s">
        <v>47</v>
      </c>
      <c r="R852" s="64">
        <v>0</v>
      </c>
      <c r="S852" s="64">
        <v>0</v>
      </c>
      <c r="T852" s="64">
        <v>0</v>
      </c>
      <c r="W852" s="64">
        <v>3</v>
      </c>
      <c r="AC852" s="64">
        <v>1</v>
      </c>
    </row>
    <row r="853" spans="1:29" ht="30" customHeight="1">
      <c r="A853" s="73" t="s">
        <v>3673</v>
      </c>
      <c r="B853" s="73" t="s">
        <v>4123</v>
      </c>
      <c r="C853" s="73" t="s">
        <v>1367</v>
      </c>
      <c r="D853" s="73" t="s">
        <v>4747</v>
      </c>
      <c r="E853" s="73" t="s">
        <v>352</v>
      </c>
      <c r="F853" s="72">
        <v>1</v>
      </c>
      <c r="G853" s="72"/>
      <c r="H853" s="74"/>
      <c r="I853" s="75"/>
      <c r="J853" s="74"/>
      <c r="K853" s="75"/>
      <c r="L853" s="74"/>
      <c r="M853" s="75"/>
      <c r="N853" s="74"/>
      <c r="O853" s="73" t="s">
        <v>47</v>
      </c>
      <c r="P853" s="64">
        <v>853</v>
      </c>
      <c r="R853" s="64">
        <v>1</v>
      </c>
      <c r="S853" s="64">
        <v>0</v>
      </c>
      <c r="T853" s="64">
        <v>0.02</v>
      </c>
      <c r="AC853" s="64">
        <v>1</v>
      </c>
    </row>
    <row r="854" spans="1:29" ht="30" customHeight="1">
      <c r="A854" s="72"/>
      <c r="B854" s="72"/>
      <c r="C854" s="72" t="s">
        <v>77</v>
      </c>
      <c r="D854" s="72"/>
      <c r="E854" s="72"/>
      <c r="F854" s="72"/>
      <c r="G854" s="72"/>
      <c r="H854" s="67"/>
      <c r="I854" s="72"/>
      <c r="J854" s="67"/>
      <c r="K854" s="72"/>
      <c r="L854" s="67"/>
      <c r="M854" s="72"/>
      <c r="N854" s="67"/>
      <c r="O854" s="72"/>
    </row>
    <row r="855" spans="1:29" ht="30" customHeight="1">
      <c r="A855" s="72"/>
      <c r="B855" s="72"/>
      <c r="C855" s="72"/>
      <c r="D855" s="72"/>
      <c r="E855" s="72"/>
      <c r="F855" s="72"/>
      <c r="G855" s="72"/>
      <c r="H855" s="72"/>
      <c r="I855" s="72"/>
      <c r="J855" s="72"/>
      <c r="K855" s="72"/>
      <c r="L855" s="72"/>
      <c r="M855" s="72"/>
      <c r="N855" s="72"/>
      <c r="O855" s="72"/>
    </row>
    <row r="856" spans="1:29" ht="30" customHeight="1">
      <c r="A856" s="72"/>
      <c r="B856" s="72"/>
      <c r="C856" s="73" t="s">
        <v>5160</v>
      </c>
      <c r="D856" s="72"/>
      <c r="E856" s="72"/>
      <c r="F856" s="72"/>
      <c r="G856" s="72"/>
      <c r="H856" s="72"/>
      <c r="I856" s="72"/>
      <c r="J856" s="72"/>
      <c r="K856" s="72"/>
      <c r="L856" s="72"/>
      <c r="M856" s="72"/>
      <c r="N856" s="72"/>
      <c r="O856" s="72"/>
    </row>
    <row r="857" spans="1:29" ht="30" customHeight="1">
      <c r="A857" s="73" t="s">
        <v>3224</v>
      </c>
      <c r="B857" s="73" t="s">
        <v>5161</v>
      </c>
      <c r="C857" s="73" t="s">
        <v>4888</v>
      </c>
      <c r="D857" s="73" t="s">
        <v>5162</v>
      </c>
      <c r="E857" s="73" t="s">
        <v>53</v>
      </c>
      <c r="F857" s="72">
        <v>1.05</v>
      </c>
      <c r="G857" s="72"/>
      <c r="H857" s="74"/>
      <c r="I857" s="75"/>
      <c r="J857" s="74"/>
      <c r="K857" s="75"/>
      <c r="L857" s="74"/>
      <c r="M857" s="75"/>
      <c r="N857" s="74"/>
      <c r="O857" s="73" t="s">
        <v>47</v>
      </c>
      <c r="R857" s="64">
        <v>0</v>
      </c>
      <c r="S857" s="64">
        <v>0</v>
      </c>
      <c r="T857" s="64">
        <v>0</v>
      </c>
      <c r="U857" s="64">
        <v>1</v>
      </c>
      <c r="AC857" s="64">
        <v>1</v>
      </c>
    </row>
    <row r="858" spans="1:29" ht="30" customHeight="1">
      <c r="A858" s="73" t="s">
        <v>3224</v>
      </c>
      <c r="B858" s="73" t="s">
        <v>3807</v>
      </c>
      <c r="C858" s="73" t="s">
        <v>3808</v>
      </c>
      <c r="D858" s="73" t="s">
        <v>4979</v>
      </c>
      <c r="E858" s="73" t="s">
        <v>352</v>
      </c>
      <c r="F858" s="72">
        <v>1</v>
      </c>
      <c r="G858" s="72"/>
      <c r="H858" s="74"/>
      <c r="I858" s="75"/>
      <c r="J858" s="74"/>
      <c r="K858" s="75"/>
      <c r="L858" s="74"/>
      <c r="M858" s="75"/>
      <c r="N858" s="74"/>
      <c r="O858" s="73" t="s">
        <v>47</v>
      </c>
      <c r="P858" s="64">
        <v>858</v>
      </c>
      <c r="R858" s="64">
        <v>0</v>
      </c>
      <c r="S858" s="64">
        <v>0</v>
      </c>
      <c r="T858" s="64">
        <v>0.03</v>
      </c>
      <c r="AC858" s="64">
        <v>1</v>
      </c>
    </row>
    <row r="859" spans="1:29" ht="30" customHeight="1">
      <c r="A859" s="73" t="s">
        <v>3224</v>
      </c>
      <c r="B859" s="73" t="s">
        <v>4770</v>
      </c>
      <c r="C859" s="73" t="s">
        <v>2484</v>
      </c>
      <c r="D859" s="73" t="s">
        <v>2189</v>
      </c>
      <c r="E859" s="73" t="s">
        <v>1265</v>
      </c>
      <c r="F859" s="72">
        <v>0.16700000000000001</v>
      </c>
      <c r="G859" s="72"/>
      <c r="H859" s="74"/>
      <c r="I859" s="75"/>
      <c r="J859" s="74"/>
      <c r="K859" s="75"/>
      <c r="L859" s="74"/>
      <c r="M859" s="75"/>
      <c r="N859" s="74"/>
      <c r="O859" s="73" t="s">
        <v>47</v>
      </c>
      <c r="R859" s="64">
        <v>0</v>
      </c>
      <c r="S859" s="64">
        <v>0</v>
      </c>
      <c r="T859" s="64">
        <v>0</v>
      </c>
      <c r="W859" s="64">
        <v>3</v>
      </c>
      <c r="AC859" s="64">
        <v>1</v>
      </c>
    </row>
    <row r="860" spans="1:29" ht="30" customHeight="1">
      <c r="A860" s="73" t="s">
        <v>3224</v>
      </c>
      <c r="B860" s="73" t="s">
        <v>4122</v>
      </c>
      <c r="C860" s="73" t="s">
        <v>2484</v>
      </c>
      <c r="D860" s="73" t="s">
        <v>1366</v>
      </c>
      <c r="E860" s="73" t="s">
        <v>1265</v>
      </c>
      <c r="F860" s="72">
        <v>5.6000000000000001E-2</v>
      </c>
      <c r="G860" s="72"/>
      <c r="H860" s="74"/>
      <c r="I860" s="75"/>
      <c r="J860" s="74"/>
      <c r="K860" s="75"/>
      <c r="L860" s="74"/>
      <c r="M860" s="75"/>
      <c r="N860" s="74"/>
      <c r="O860" s="73" t="s">
        <v>47</v>
      </c>
      <c r="R860" s="64">
        <v>0</v>
      </c>
      <c r="S860" s="64">
        <v>0</v>
      </c>
      <c r="T860" s="64">
        <v>0</v>
      </c>
      <c r="W860" s="64">
        <v>3</v>
      </c>
      <c r="AC860" s="64">
        <v>1</v>
      </c>
    </row>
    <row r="861" spans="1:29" ht="30" customHeight="1">
      <c r="A861" s="73" t="s">
        <v>3224</v>
      </c>
      <c r="B861" s="73" t="s">
        <v>4123</v>
      </c>
      <c r="C861" s="73" t="s">
        <v>1367</v>
      </c>
      <c r="D861" s="73" t="s">
        <v>4747</v>
      </c>
      <c r="E861" s="73" t="s">
        <v>352</v>
      </c>
      <c r="F861" s="72">
        <v>1</v>
      </c>
      <c r="G861" s="72"/>
      <c r="H861" s="74"/>
      <c r="I861" s="75"/>
      <c r="J861" s="74"/>
      <c r="K861" s="75"/>
      <c r="L861" s="74"/>
      <c r="M861" s="75"/>
      <c r="N861" s="74"/>
      <c r="O861" s="73" t="s">
        <v>47</v>
      </c>
      <c r="P861" s="64">
        <v>861</v>
      </c>
      <c r="R861" s="64">
        <v>1</v>
      </c>
      <c r="S861" s="64">
        <v>0</v>
      </c>
      <c r="T861" s="64">
        <v>0.02</v>
      </c>
      <c r="AC861" s="64">
        <v>1</v>
      </c>
    </row>
    <row r="862" spans="1:29" ht="30" customHeight="1">
      <c r="A862" s="72"/>
      <c r="B862" s="72"/>
      <c r="C862" s="72" t="s">
        <v>77</v>
      </c>
      <c r="D862" s="72"/>
      <c r="E862" s="72"/>
      <c r="F862" s="72"/>
      <c r="G862" s="72"/>
      <c r="H862" s="67"/>
      <c r="I862" s="72"/>
      <c r="J862" s="67"/>
      <c r="K862" s="72"/>
      <c r="L862" s="67"/>
      <c r="M862" s="72"/>
      <c r="N862" s="67"/>
      <c r="O862" s="72"/>
    </row>
    <row r="863" spans="1:29" ht="30" customHeight="1">
      <c r="A863" s="72"/>
      <c r="B863" s="72"/>
      <c r="C863" s="72"/>
      <c r="D863" s="72"/>
      <c r="E863" s="72"/>
      <c r="F863" s="72"/>
      <c r="G863" s="72"/>
      <c r="H863" s="72"/>
      <c r="I863" s="72"/>
      <c r="J863" s="72"/>
      <c r="K863" s="72"/>
      <c r="L863" s="72"/>
      <c r="M863" s="72"/>
      <c r="N863" s="72"/>
      <c r="O863" s="72"/>
    </row>
    <row r="864" spans="1:29" ht="30" customHeight="1">
      <c r="A864" s="72"/>
      <c r="B864" s="72"/>
      <c r="C864" s="73" t="s">
        <v>5163</v>
      </c>
      <c r="D864" s="72"/>
      <c r="E864" s="72"/>
      <c r="F864" s="72"/>
      <c r="G864" s="72"/>
      <c r="H864" s="72"/>
      <c r="I864" s="72"/>
      <c r="J864" s="72"/>
      <c r="K864" s="72"/>
      <c r="L864" s="72"/>
      <c r="M864" s="72"/>
      <c r="N864" s="72"/>
      <c r="O864" s="72"/>
    </row>
    <row r="865" spans="1:29" ht="30" customHeight="1">
      <c r="A865" s="73" t="s">
        <v>3425</v>
      </c>
      <c r="B865" s="73" t="s">
        <v>5164</v>
      </c>
      <c r="C865" s="73" t="s">
        <v>4888</v>
      </c>
      <c r="D865" s="73" t="s">
        <v>5165</v>
      </c>
      <c r="E865" s="73" t="s">
        <v>53</v>
      </c>
      <c r="F865" s="72">
        <v>1.05</v>
      </c>
      <c r="G865" s="72"/>
      <c r="H865" s="74"/>
      <c r="I865" s="75"/>
      <c r="J865" s="74"/>
      <c r="K865" s="75"/>
      <c r="L865" s="74"/>
      <c r="M865" s="75"/>
      <c r="N865" s="74"/>
      <c r="O865" s="73" t="s">
        <v>47</v>
      </c>
      <c r="R865" s="64">
        <v>0</v>
      </c>
      <c r="S865" s="64">
        <v>0</v>
      </c>
      <c r="T865" s="64">
        <v>0</v>
      </c>
      <c r="U865" s="64">
        <v>1</v>
      </c>
      <c r="AC865" s="64">
        <v>1</v>
      </c>
    </row>
    <row r="866" spans="1:29" ht="30" customHeight="1">
      <c r="A866" s="73" t="s">
        <v>3425</v>
      </c>
      <c r="B866" s="73" t="s">
        <v>3807</v>
      </c>
      <c r="C866" s="73" t="s">
        <v>3808</v>
      </c>
      <c r="D866" s="73" t="s">
        <v>4979</v>
      </c>
      <c r="E866" s="73" t="s">
        <v>352</v>
      </c>
      <c r="F866" s="72">
        <v>1</v>
      </c>
      <c r="G866" s="72"/>
      <c r="H866" s="74"/>
      <c r="I866" s="75"/>
      <c r="J866" s="74"/>
      <c r="K866" s="75"/>
      <c r="L866" s="74"/>
      <c r="M866" s="75"/>
      <c r="N866" s="74"/>
      <c r="O866" s="73" t="s">
        <v>47</v>
      </c>
      <c r="P866" s="64">
        <v>866</v>
      </c>
      <c r="R866" s="64">
        <v>0</v>
      </c>
      <c r="S866" s="64">
        <v>0</v>
      </c>
      <c r="T866" s="64">
        <v>0.03</v>
      </c>
      <c r="AC866" s="64">
        <v>1</v>
      </c>
    </row>
    <row r="867" spans="1:29" ht="30" customHeight="1">
      <c r="A867" s="73" t="s">
        <v>3425</v>
      </c>
      <c r="B867" s="73" t="s">
        <v>4770</v>
      </c>
      <c r="C867" s="73" t="s">
        <v>2484</v>
      </c>
      <c r="D867" s="73" t="s">
        <v>2189</v>
      </c>
      <c r="E867" s="73" t="s">
        <v>1265</v>
      </c>
      <c r="F867" s="72">
        <v>0.2</v>
      </c>
      <c r="G867" s="72"/>
      <c r="H867" s="74"/>
      <c r="I867" s="75"/>
      <c r="J867" s="74"/>
      <c r="K867" s="75"/>
      <c r="L867" s="74"/>
      <c r="M867" s="75"/>
      <c r="N867" s="74"/>
      <c r="O867" s="73" t="s">
        <v>47</v>
      </c>
      <c r="R867" s="64">
        <v>0</v>
      </c>
      <c r="S867" s="64">
        <v>0</v>
      </c>
      <c r="T867" s="64">
        <v>0</v>
      </c>
      <c r="W867" s="64">
        <v>3</v>
      </c>
      <c r="AC867" s="64">
        <v>1</v>
      </c>
    </row>
    <row r="868" spans="1:29" ht="30" customHeight="1">
      <c r="A868" s="73" t="s">
        <v>3425</v>
      </c>
      <c r="B868" s="73" t="s">
        <v>4122</v>
      </c>
      <c r="C868" s="73" t="s">
        <v>2484</v>
      </c>
      <c r="D868" s="73" t="s">
        <v>1366</v>
      </c>
      <c r="E868" s="73" t="s">
        <v>1265</v>
      </c>
      <c r="F868" s="72">
        <v>6.7000000000000004E-2</v>
      </c>
      <c r="G868" s="72"/>
      <c r="H868" s="74"/>
      <c r="I868" s="75"/>
      <c r="J868" s="74"/>
      <c r="K868" s="75"/>
      <c r="L868" s="74"/>
      <c r="M868" s="75"/>
      <c r="N868" s="74"/>
      <c r="O868" s="73" t="s">
        <v>47</v>
      </c>
      <c r="R868" s="64">
        <v>0</v>
      </c>
      <c r="S868" s="64">
        <v>0</v>
      </c>
      <c r="T868" s="64">
        <v>0</v>
      </c>
      <c r="W868" s="64">
        <v>3</v>
      </c>
      <c r="AC868" s="64">
        <v>1</v>
      </c>
    </row>
    <row r="869" spans="1:29" ht="30" customHeight="1">
      <c r="A869" s="73" t="s">
        <v>3425</v>
      </c>
      <c r="B869" s="73" t="s">
        <v>4123</v>
      </c>
      <c r="C869" s="73" t="s">
        <v>1367</v>
      </c>
      <c r="D869" s="73" t="s">
        <v>4747</v>
      </c>
      <c r="E869" s="73" t="s">
        <v>352</v>
      </c>
      <c r="F869" s="72">
        <v>1</v>
      </c>
      <c r="G869" s="72"/>
      <c r="H869" s="74"/>
      <c r="I869" s="75"/>
      <c r="J869" s="74"/>
      <c r="K869" s="75"/>
      <c r="L869" s="74"/>
      <c r="M869" s="75"/>
      <c r="N869" s="74"/>
      <c r="O869" s="73" t="s">
        <v>47</v>
      </c>
      <c r="P869" s="64">
        <v>869</v>
      </c>
      <c r="R869" s="64">
        <v>1</v>
      </c>
      <c r="S869" s="64">
        <v>0</v>
      </c>
      <c r="T869" s="64">
        <v>0.02</v>
      </c>
      <c r="AC869" s="64">
        <v>1</v>
      </c>
    </row>
    <row r="870" spans="1:29" ht="30" customHeight="1">
      <c r="A870" s="72"/>
      <c r="B870" s="72"/>
      <c r="C870" s="72" t="s">
        <v>77</v>
      </c>
      <c r="D870" s="72"/>
      <c r="E870" s="72"/>
      <c r="F870" s="72"/>
      <c r="G870" s="72"/>
      <c r="H870" s="67"/>
      <c r="I870" s="72"/>
      <c r="J870" s="67"/>
      <c r="K870" s="72"/>
      <c r="L870" s="67"/>
      <c r="M870" s="72"/>
      <c r="N870" s="67"/>
      <c r="O870" s="72"/>
    </row>
    <row r="871" spans="1:29" ht="30" customHeight="1">
      <c r="A871" s="72"/>
      <c r="B871" s="72"/>
      <c r="C871" s="72"/>
      <c r="D871" s="72"/>
      <c r="E871" s="72"/>
      <c r="F871" s="72"/>
      <c r="G871" s="72"/>
      <c r="H871" s="72"/>
      <c r="I871" s="72"/>
      <c r="J871" s="72"/>
      <c r="K871" s="72"/>
      <c r="L871" s="72"/>
      <c r="M871" s="72"/>
      <c r="N871" s="72"/>
      <c r="O871" s="72"/>
    </row>
    <row r="872" spans="1:29" ht="30" customHeight="1">
      <c r="A872" s="72"/>
      <c r="B872" s="72"/>
      <c r="C872" s="73" t="s">
        <v>5166</v>
      </c>
      <c r="D872" s="72"/>
      <c r="E872" s="72"/>
      <c r="F872" s="72"/>
      <c r="G872" s="72"/>
      <c r="H872" s="72"/>
      <c r="I872" s="72"/>
      <c r="J872" s="72"/>
      <c r="K872" s="72"/>
      <c r="L872" s="72"/>
      <c r="M872" s="72"/>
      <c r="N872" s="72"/>
      <c r="O872" s="72"/>
    </row>
    <row r="873" spans="1:29" ht="30" customHeight="1">
      <c r="A873" s="73" t="s">
        <v>3675</v>
      </c>
      <c r="B873" s="73" t="s">
        <v>5167</v>
      </c>
      <c r="C873" s="73" t="s">
        <v>4888</v>
      </c>
      <c r="D873" s="73" t="s">
        <v>5168</v>
      </c>
      <c r="E873" s="73" t="s">
        <v>53</v>
      </c>
      <c r="F873" s="72">
        <v>1.05</v>
      </c>
      <c r="G873" s="72"/>
      <c r="H873" s="74"/>
      <c r="I873" s="75"/>
      <c r="J873" s="74"/>
      <c r="K873" s="75"/>
      <c r="L873" s="74"/>
      <c r="M873" s="75"/>
      <c r="N873" s="74"/>
      <c r="O873" s="73" t="s">
        <v>47</v>
      </c>
      <c r="R873" s="64">
        <v>0</v>
      </c>
      <c r="S873" s="64">
        <v>0</v>
      </c>
      <c r="T873" s="64">
        <v>0</v>
      </c>
      <c r="U873" s="64">
        <v>1</v>
      </c>
      <c r="AC873" s="64">
        <v>1</v>
      </c>
    </row>
    <row r="874" spans="1:29" ht="30" customHeight="1">
      <c r="A874" s="73" t="s">
        <v>3675</v>
      </c>
      <c r="B874" s="73" t="s">
        <v>3807</v>
      </c>
      <c r="C874" s="73" t="s">
        <v>3808</v>
      </c>
      <c r="D874" s="73" t="s">
        <v>4979</v>
      </c>
      <c r="E874" s="73" t="s">
        <v>352</v>
      </c>
      <c r="F874" s="72">
        <v>1</v>
      </c>
      <c r="G874" s="72"/>
      <c r="H874" s="74"/>
      <c r="I874" s="75"/>
      <c r="J874" s="74"/>
      <c r="K874" s="75"/>
      <c r="L874" s="74"/>
      <c r="M874" s="75"/>
      <c r="N874" s="74"/>
      <c r="O874" s="73" t="s">
        <v>47</v>
      </c>
      <c r="P874" s="64">
        <v>874</v>
      </c>
      <c r="R874" s="64">
        <v>0</v>
      </c>
      <c r="S874" s="64">
        <v>0</v>
      </c>
      <c r="T874" s="64">
        <v>0.03</v>
      </c>
      <c r="AC874" s="64">
        <v>1</v>
      </c>
    </row>
    <row r="875" spans="1:29" ht="30" customHeight="1">
      <c r="A875" s="73" t="s">
        <v>3675</v>
      </c>
      <c r="B875" s="73" t="s">
        <v>4770</v>
      </c>
      <c r="C875" s="73" t="s">
        <v>2484</v>
      </c>
      <c r="D875" s="73" t="s">
        <v>2189</v>
      </c>
      <c r="E875" s="73" t="s">
        <v>1265</v>
      </c>
      <c r="F875" s="72">
        <v>3.1E-2</v>
      </c>
      <c r="G875" s="72"/>
      <c r="H875" s="74"/>
      <c r="I875" s="75"/>
      <c r="J875" s="74"/>
      <c r="K875" s="75"/>
      <c r="L875" s="74"/>
      <c r="M875" s="75"/>
      <c r="N875" s="74"/>
      <c r="O875" s="73" t="s">
        <v>47</v>
      </c>
      <c r="R875" s="64">
        <v>0</v>
      </c>
      <c r="S875" s="64">
        <v>0</v>
      </c>
      <c r="T875" s="64">
        <v>0</v>
      </c>
      <c r="W875" s="64">
        <v>3</v>
      </c>
      <c r="AC875" s="64">
        <v>1</v>
      </c>
    </row>
    <row r="876" spans="1:29" ht="30" customHeight="1">
      <c r="A876" s="73" t="s">
        <v>3675</v>
      </c>
      <c r="B876" s="73" t="s">
        <v>4122</v>
      </c>
      <c r="C876" s="73" t="s">
        <v>2484</v>
      </c>
      <c r="D876" s="73" t="s">
        <v>1366</v>
      </c>
      <c r="E876" s="73" t="s">
        <v>1265</v>
      </c>
      <c r="F876" s="72">
        <v>0.01</v>
      </c>
      <c r="G876" s="72"/>
      <c r="H876" s="74"/>
      <c r="I876" s="75"/>
      <c r="J876" s="74"/>
      <c r="K876" s="75"/>
      <c r="L876" s="74"/>
      <c r="M876" s="75"/>
      <c r="N876" s="74"/>
      <c r="O876" s="73" t="s">
        <v>47</v>
      </c>
      <c r="R876" s="64">
        <v>0</v>
      </c>
      <c r="S876" s="64">
        <v>0</v>
      </c>
      <c r="T876" s="64">
        <v>0</v>
      </c>
      <c r="W876" s="64">
        <v>3</v>
      </c>
      <c r="AC876" s="64">
        <v>1</v>
      </c>
    </row>
    <row r="877" spans="1:29" ht="30" customHeight="1">
      <c r="A877" s="73" t="s">
        <v>3675</v>
      </c>
      <c r="B877" s="73" t="s">
        <v>4123</v>
      </c>
      <c r="C877" s="73" t="s">
        <v>1367</v>
      </c>
      <c r="D877" s="73" t="s">
        <v>4747</v>
      </c>
      <c r="E877" s="73" t="s">
        <v>352</v>
      </c>
      <c r="F877" s="72">
        <v>1</v>
      </c>
      <c r="G877" s="72"/>
      <c r="H877" s="74"/>
      <c r="I877" s="75"/>
      <c r="J877" s="74"/>
      <c r="K877" s="75"/>
      <c r="L877" s="74"/>
      <c r="M877" s="75"/>
      <c r="N877" s="74"/>
      <c r="O877" s="73" t="s">
        <v>47</v>
      </c>
      <c r="P877" s="64">
        <v>877</v>
      </c>
      <c r="R877" s="64">
        <v>1</v>
      </c>
      <c r="S877" s="64">
        <v>0</v>
      </c>
      <c r="T877" s="64">
        <v>0.02</v>
      </c>
      <c r="AC877" s="64">
        <v>1</v>
      </c>
    </row>
    <row r="878" spans="1:29" ht="30" customHeight="1">
      <c r="A878" s="72"/>
      <c r="B878" s="72"/>
      <c r="C878" s="72" t="s">
        <v>77</v>
      </c>
      <c r="D878" s="72"/>
      <c r="E878" s="72"/>
      <c r="F878" s="72"/>
      <c r="G878" s="72"/>
      <c r="H878" s="67"/>
      <c r="I878" s="72"/>
      <c r="J878" s="67"/>
      <c r="K878" s="72"/>
      <c r="L878" s="67"/>
      <c r="M878" s="72"/>
      <c r="N878" s="67"/>
      <c r="O878" s="72"/>
    </row>
    <row r="879" spans="1:29" ht="30" customHeight="1">
      <c r="A879" s="72"/>
      <c r="B879" s="72"/>
      <c r="C879" s="72"/>
      <c r="D879" s="72"/>
      <c r="E879" s="72"/>
      <c r="F879" s="72"/>
      <c r="G879" s="72"/>
      <c r="H879" s="72"/>
      <c r="I879" s="72"/>
      <c r="J879" s="72"/>
      <c r="K879" s="72"/>
      <c r="L879" s="72"/>
      <c r="M879" s="72"/>
      <c r="N879" s="72"/>
      <c r="O879" s="72"/>
    </row>
    <row r="880" spans="1:29" ht="30" customHeight="1">
      <c r="A880" s="72"/>
      <c r="B880" s="72"/>
      <c r="C880" s="73" t="s">
        <v>5169</v>
      </c>
      <c r="D880" s="72"/>
      <c r="E880" s="72"/>
      <c r="F880" s="72"/>
      <c r="G880" s="72"/>
      <c r="H880" s="72"/>
      <c r="I880" s="72"/>
      <c r="J880" s="72"/>
      <c r="K880" s="72"/>
      <c r="L880" s="72"/>
      <c r="M880" s="72"/>
      <c r="N880" s="72"/>
      <c r="O880" s="72"/>
    </row>
    <row r="881" spans="1:29" ht="30" customHeight="1">
      <c r="A881" s="73" t="s">
        <v>3678</v>
      </c>
      <c r="B881" s="73" t="s">
        <v>5170</v>
      </c>
      <c r="C881" s="73" t="s">
        <v>4888</v>
      </c>
      <c r="D881" s="73" t="s">
        <v>5171</v>
      </c>
      <c r="E881" s="73" t="s">
        <v>53</v>
      </c>
      <c r="F881" s="72">
        <v>1.05</v>
      </c>
      <c r="G881" s="72"/>
      <c r="H881" s="74"/>
      <c r="I881" s="75"/>
      <c r="J881" s="74"/>
      <c r="K881" s="75"/>
      <c r="L881" s="74"/>
      <c r="M881" s="75"/>
      <c r="N881" s="74"/>
      <c r="O881" s="73" t="s">
        <v>47</v>
      </c>
      <c r="R881" s="64">
        <v>0</v>
      </c>
      <c r="S881" s="64">
        <v>0</v>
      </c>
      <c r="T881" s="64">
        <v>0</v>
      </c>
      <c r="U881" s="64">
        <v>1</v>
      </c>
      <c r="AC881" s="64">
        <v>1</v>
      </c>
    </row>
    <row r="882" spans="1:29" ht="30" customHeight="1">
      <c r="A882" s="73" t="s">
        <v>3678</v>
      </c>
      <c r="B882" s="73" t="s">
        <v>3807</v>
      </c>
      <c r="C882" s="73" t="s">
        <v>3808</v>
      </c>
      <c r="D882" s="73" t="s">
        <v>4979</v>
      </c>
      <c r="E882" s="73" t="s">
        <v>352</v>
      </c>
      <c r="F882" s="72">
        <v>1</v>
      </c>
      <c r="G882" s="72"/>
      <c r="H882" s="74"/>
      <c r="I882" s="75"/>
      <c r="J882" s="74"/>
      <c r="K882" s="75"/>
      <c r="L882" s="74"/>
      <c r="M882" s="75"/>
      <c r="N882" s="74"/>
      <c r="O882" s="73" t="s">
        <v>47</v>
      </c>
      <c r="P882" s="64">
        <v>882</v>
      </c>
      <c r="R882" s="64">
        <v>0</v>
      </c>
      <c r="S882" s="64">
        <v>0</v>
      </c>
      <c r="T882" s="64">
        <v>0.03</v>
      </c>
      <c r="AC882" s="64">
        <v>1</v>
      </c>
    </row>
    <row r="883" spans="1:29" ht="30" customHeight="1">
      <c r="A883" s="73" t="s">
        <v>3678</v>
      </c>
      <c r="B883" s="73" t="s">
        <v>4770</v>
      </c>
      <c r="C883" s="73" t="s">
        <v>2484</v>
      </c>
      <c r="D883" s="73" t="s">
        <v>2189</v>
      </c>
      <c r="E883" s="73" t="s">
        <v>1265</v>
      </c>
      <c r="F883" s="72">
        <v>3.3000000000000002E-2</v>
      </c>
      <c r="G883" s="72"/>
      <c r="H883" s="74"/>
      <c r="I883" s="75"/>
      <c r="J883" s="74"/>
      <c r="K883" s="75"/>
      <c r="L883" s="74"/>
      <c r="M883" s="75"/>
      <c r="N883" s="74"/>
      <c r="O883" s="73" t="s">
        <v>47</v>
      </c>
      <c r="R883" s="64">
        <v>0</v>
      </c>
      <c r="S883" s="64">
        <v>0</v>
      </c>
      <c r="T883" s="64">
        <v>0</v>
      </c>
      <c r="W883" s="64">
        <v>3</v>
      </c>
      <c r="AC883" s="64">
        <v>1</v>
      </c>
    </row>
    <row r="884" spans="1:29" ht="30" customHeight="1">
      <c r="A884" s="73" t="s">
        <v>3678</v>
      </c>
      <c r="B884" s="73" t="s">
        <v>4122</v>
      </c>
      <c r="C884" s="73" t="s">
        <v>2484</v>
      </c>
      <c r="D884" s="73" t="s">
        <v>1366</v>
      </c>
      <c r="E884" s="73" t="s">
        <v>1265</v>
      </c>
      <c r="F884" s="72">
        <v>1.0999999999999999E-2</v>
      </c>
      <c r="G884" s="72"/>
      <c r="H884" s="74"/>
      <c r="I884" s="75"/>
      <c r="J884" s="74"/>
      <c r="K884" s="75"/>
      <c r="L884" s="74"/>
      <c r="M884" s="75"/>
      <c r="N884" s="74"/>
      <c r="O884" s="73" t="s">
        <v>47</v>
      </c>
      <c r="R884" s="64">
        <v>0</v>
      </c>
      <c r="S884" s="64">
        <v>0</v>
      </c>
      <c r="T884" s="64">
        <v>0</v>
      </c>
      <c r="W884" s="64">
        <v>3</v>
      </c>
      <c r="AC884" s="64">
        <v>1</v>
      </c>
    </row>
    <row r="885" spans="1:29" ht="30" customHeight="1">
      <c r="A885" s="73" t="s">
        <v>3678</v>
      </c>
      <c r="B885" s="73" t="s">
        <v>4123</v>
      </c>
      <c r="C885" s="73" t="s">
        <v>1367</v>
      </c>
      <c r="D885" s="73" t="s">
        <v>4747</v>
      </c>
      <c r="E885" s="73" t="s">
        <v>352</v>
      </c>
      <c r="F885" s="72">
        <v>1</v>
      </c>
      <c r="G885" s="72"/>
      <c r="H885" s="74"/>
      <c r="I885" s="75"/>
      <c r="J885" s="74"/>
      <c r="K885" s="75"/>
      <c r="L885" s="74"/>
      <c r="M885" s="75"/>
      <c r="N885" s="74"/>
      <c r="O885" s="73" t="s">
        <v>47</v>
      </c>
      <c r="P885" s="64">
        <v>885</v>
      </c>
      <c r="R885" s="64">
        <v>1</v>
      </c>
      <c r="S885" s="64">
        <v>0</v>
      </c>
      <c r="T885" s="64">
        <v>0.02</v>
      </c>
      <c r="AC885" s="64">
        <v>1</v>
      </c>
    </row>
    <row r="886" spans="1:29" ht="30" customHeight="1">
      <c r="A886" s="72"/>
      <c r="B886" s="72"/>
      <c r="C886" s="72" t="s">
        <v>77</v>
      </c>
      <c r="D886" s="72"/>
      <c r="E886" s="72"/>
      <c r="F886" s="72"/>
      <c r="G886" s="72"/>
      <c r="H886" s="67"/>
      <c r="I886" s="72"/>
      <c r="J886" s="67"/>
      <c r="K886" s="72"/>
      <c r="L886" s="67"/>
      <c r="M886" s="72"/>
      <c r="N886" s="67"/>
      <c r="O886" s="72"/>
    </row>
    <row r="887" spans="1:29" ht="30" customHeight="1">
      <c r="A887" s="72"/>
      <c r="B887" s="72"/>
      <c r="C887" s="72"/>
      <c r="D887" s="72"/>
      <c r="E887" s="72"/>
      <c r="F887" s="72"/>
      <c r="G887" s="72"/>
      <c r="H887" s="72"/>
      <c r="I887" s="72"/>
      <c r="J887" s="72"/>
      <c r="K887" s="72"/>
      <c r="L887" s="72"/>
      <c r="M887" s="72"/>
      <c r="N887" s="72"/>
      <c r="O887" s="72"/>
    </row>
    <row r="888" spans="1:29" ht="30" customHeight="1">
      <c r="A888" s="72"/>
      <c r="B888" s="72"/>
      <c r="C888" s="73" t="s">
        <v>5172</v>
      </c>
      <c r="D888" s="72"/>
      <c r="E888" s="72"/>
      <c r="F888" s="72"/>
      <c r="G888" s="72"/>
      <c r="H888" s="72"/>
      <c r="I888" s="72"/>
      <c r="J888" s="72"/>
      <c r="K888" s="72"/>
      <c r="L888" s="72"/>
      <c r="M888" s="72"/>
      <c r="N888" s="72"/>
      <c r="O888" s="72"/>
    </row>
    <row r="889" spans="1:29" ht="30" customHeight="1">
      <c r="A889" s="73" t="s">
        <v>3679</v>
      </c>
      <c r="B889" s="73" t="s">
        <v>5173</v>
      </c>
      <c r="C889" s="73" t="s">
        <v>4888</v>
      </c>
      <c r="D889" s="73" t="s">
        <v>5174</v>
      </c>
      <c r="E889" s="73" t="s">
        <v>53</v>
      </c>
      <c r="F889" s="72">
        <v>1.05</v>
      </c>
      <c r="G889" s="72"/>
      <c r="H889" s="74"/>
      <c r="I889" s="75"/>
      <c r="J889" s="74"/>
      <c r="K889" s="75"/>
      <c r="L889" s="74"/>
      <c r="M889" s="75"/>
      <c r="N889" s="74"/>
      <c r="O889" s="73" t="s">
        <v>47</v>
      </c>
      <c r="R889" s="64">
        <v>0</v>
      </c>
      <c r="S889" s="64">
        <v>0</v>
      </c>
      <c r="T889" s="64">
        <v>0</v>
      </c>
      <c r="U889" s="64">
        <v>1</v>
      </c>
      <c r="AC889" s="64">
        <v>1</v>
      </c>
    </row>
    <row r="890" spans="1:29" ht="30" customHeight="1">
      <c r="A890" s="73" t="s">
        <v>3679</v>
      </c>
      <c r="B890" s="73" t="s">
        <v>3807</v>
      </c>
      <c r="C890" s="73" t="s">
        <v>3808</v>
      </c>
      <c r="D890" s="73" t="s">
        <v>4979</v>
      </c>
      <c r="E890" s="73" t="s">
        <v>352</v>
      </c>
      <c r="F890" s="72">
        <v>1</v>
      </c>
      <c r="G890" s="72"/>
      <c r="H890" s="74"/>
      <c r="I890" s="75"/>
      <c r="J890" s="74"/>
      <c r="K890" s="75"/>
      <c r="L890" s="74"/>
      <c r="M890" s="75"/>
      <c r="N890" s="74"/>
      <c r="O890" s="73" t="s">
        <v>47</v>
      </c>
      <c r="P890" s="64">
        <v>890</v>
      </c>
      <c r="R890" s="64">
        <v>0</v>
      </c>
      <c r="S890" s="64">
        <v>0</v>
      </c>
      <c r="T890" s="64">
        <v>0.03</v>
      </c>
      <c r="AC890" s="64">
        <v>1</v>
      </c>
    </row>
    <row r="891" spans="1:29" ht="30" customHeight="1">
      <c r="A891" s="73" t="s">
        <v>3679</v>
      </c>
      <c r="B891" s="73" t="s">
        <v>4770</v>
      </c>
      <c r="C891" s="73" t="s">
        <v>2484</v>
      </c>
      <c r="D891" s="73" t="s">
        <v>2189</v>
      </c>
      <c r="E891" s="73" t="s">
        <v>1265</v>
      </c>
      <c r="F891" s="72">
        <v>3.7999999999999999E-2</v>
      </c>
      <c r="G891" s="72"/>
      <c r="H891" s="74"/>
      <c r="I891" s="75"/>
      <c r="J891" s="74"/>
      <c r="K891" s="75"/>
      <c r="L891" s="74"/>
      <c r="M891" s="75"/>
      <c r="N891" s="74"/>
      <c r="O891" s="73" t="s">
        <v>47</v>
      </c>
      <c r="R891" s="64">
        <v>0</v>
      </c>
      <c r="S891" s="64">
        <v>0</v>
      </c>
      <c r="T891" s="64">
        <v>0</v>
      </c>
      <c r="W891" s="64">
        <v>3</v>
      </c>
      <c r="AC891" s="64">
        <v>1</v>
      </c>
    </row>
    <row r="892" spans="1:29" ht="30" customHeight="1">
      <c r="A892" s="73" t="s">
        <v>3679</v>
      </c>
      <c r="B892" s="73" t="s">
        <v>4122</v>
      </c>
      <c r="C892" s="73" t="s">
        <v>2484</v>
      </c>
      <c r="D892" s="73" t="s">
        <v>1366</v>
      </c>
      <c r="E892" s="73" t="s">
        <v>1265</v>
      </c>
      <c r="F892" s="72">
        <v>1.2999999999999999E-2</v>
      </c>
      <c r="G892" s="72"/>
      <c r="H892" s="74"/>
      <c r="I892" s="75"/>
      <c r="J892" s="74"/>
      <c r="K892" s="75"/>
      <c r="L892" s="74"/>
      <c r="M892" s="75"/>
      <c r="N892" s="74"/>
      <c r="O892" s="73" t="s">
        <v>47</v>
      </c>
      <c r="R892" s="64">
        <v>0</v>
      </c>
      <c r="S892" s="64">
        <v>0</v>
      </c>
      <c r="T892" s="64">
        <v>0</v>
      </c>
      <c r="W892" s="64">
        <v>3</v>
      </c>
      <c r="AC892" s="64">
        <v>1</v>
      </c>
    </row>
    <row r="893" spans="1:29" ht="30" customHeight="1">
      <c r="A893" s="73" t="s">
        <v>3679</v>
      </c>
      <c r="B893" s="73" t="s">
        <v>4123</v>
      </c>
      <c r="C893" s="73" t="s">
        <v>1367</v>
      </c>
      <c r="D893" s="73" t="s">
        <v>4747</v>
      </c>
      <c r="E893" s="73" t="s">
        <v>352</v>
      </c>
      <c r="F893" s="72">
        <v>1</v>
      </c>
      <c r="G893" s="72"/>
      <c r="H893" s="74"/>
      <c r="I893" s="75"/>
      <c r="J893" s="74"/>
      <c r="K893" s="75"/>
      <c r="L893" s="74"/>
      <c r="M893" s="75"/>
      <c r="N893" s="74"/>
      <c r="O893" s="73" t="s">
        <v>47</v>
      </c>
      <c r="P893" s="64">
        <v>893</v>
      </c>
      <c r="R893" s="64">
        <v>1</v>
      </c>
      <c r="S893" s="64">
        <v>0</v>
      </c>
      <c r="T893" s="64">
        <v>0.02</v>
      </c>
      <c r="AC893" s="64">
        <v>1</v>
      </c>
    </row>
    <row r="894" spans="1:29" ht="30" customHeight="1">
      <c r="A894" s="72"/>
      <c r="B894" s="72"/>
      <c r="C894" s="72" t="s">
        <v>77</v>
      </c>
      <c r="D894" s="72"/>
      <c r="E894" s="72"/>
      <c r="F894" s="72"/>
      <c r="G894" s="72"/>
      <c r="H894" s="67"/>
      <c r="I894" s="72"/>
      <c r="J894" s="67"/>
      <c r="K894" s="72"/>
      <c r="L894" s="67"/>
      <c r="M894" s="72"/>
      <c r="N894" s="67"/>
      <c r="O894" s="72"/>
    </row>
    <row r="895" spans="1:29" ht="30" customHeight="1">
      <c r="A895" s="72"/>
      <c r="B895" s="72"/>
      <c r="C895" s="72"/>
      <c r="D895" s="72"/>
      <c r="E895" s="72"/>
      <c r="F895" s="72"/>
      <c r="G895" s="72"/>
      <c r="H895" s="72"/>
      <c r="I895" s="72"/>
      <c r="J895" s="72"/>
      <c r="K895" s="72"/>
      <c r="L895" s="72"/>
      <c r="M895" s="72"/>
      <c r="N895" s="72"/>
      <c r="O895" s="72"/>
    </row>
    <row r="896" spans="1:29" ht="30" customHeight="1">
      <c r="A896" s="72"/>
      <c r="B896" s="72"/>
      <c r="C896" s="73" t="s">
        <v>5175</v>
      </c>
      <c r="D896" s="72"/>
      <c r="E896" s="72"/>
      <c r="F896" s="72"/>
      <c r="G896" s="72"/>
      <c r="H896" s="72"/>
      <c r="I896" s="72"/>
      <c r="J896" s="72"/>
      <c r="K896" s="72"/>
      <c r="L896" s="72"/>
      <c r="M896" s="72"/>
      <c r="N896" s="72"/>
      <c r="O896" s="72"/>
    </row>
    <row r="897" spans="1:29" ht="30" customHeight="1">
      <c r="A897" s="73" t="s">
        <v>3680</v>
      </c>
      <c r="B897" s="73" t="s">
        <v>5176</v>
      </c>
      <c r="C897" s="73" t="s">
        <v>4888</v>
      </c>
      <c r="D897" s="73" t="s">
        <v>5177</v>
      </c>
      <c r="E897" s="73" t="s">
        <v>53</v>
      </c>
      <c r="F897" s="72">
        <v>1.05</v>
      </c>
      <c r="G897" s="72"/>
      <c r="H897" s="74"/>
      <c r="I897" s="75"/>
      <c r="J897" s="74"/>
      <c r="K897" s="75"/>
      <c r="L897" s="74"/>
      <c r="M897" s="75"/>
      <c r="N897" s="74"/>
      <c r="O897" s="73" t="s">
        <v>47</v>
      </c>
      <c r="R897" s="64">
        <v>0</v>
      </c>
      <c r="S897" s="64">
        <v>0</v>
      </c>
      <c r="T897" s="64">
        <v>0</v>
      </c>
      <c r="U897" s="64">
        <v>1</v>
      </c>
      <c r="AC897" s="64">
        <v>1</v>
      </c>
    </row>
    <row r="898" spans="1:29" ht="30" customHeight="1">
      <c r="A898" s="73" t="s">
        <v>3680</v>
      </c>
      <c r="B898" s="73" t="s">
        <v>3807</v>
      </c>
      <c r="C898" s="73" t="s">
        <v>3808</v>
      </c>
      <c r="D898" s="73" t="s">
        <v>4979</v>
      </c>
      <c r="E898" s="73" t="s">
        <v>352</v>
      </c>
      <c r="F898" s="72">
        <v>1</v>
      </c>
      <c r="G898" s="72"/>
      <c r="H898" s="74"/>
      <c r="I898" s="75"/>
      <c r="J898" s="74"/>
      <c r="K898" s="75"/>
      <c r="L898" s="74"/>
      <c r="M898" s="75"/>
      <c r="N898" s="74"/>
      <c r="O898" s="73" t="s">
        <v>47</v>
      </c>
      <c r="P898" s="64">
        <v>898</v>
      </c>
      <c r="R898" s="64">
        <v>0</v>
      </c>
      <c r="S898" s="64">
        <v>0</v>
      </c>
      <c r="T898" s="64">
        <v>0.03</v>
      </c>
      <c r="AC898" s="64">
        <v>1</v>
      </c>
    </row>
    <row r="899" spans="1:29" ht="30" customHeight="1">
      <c r="A899" s="73" t="s">
        <v>3680</v>
      </c>
      <c r="B899" s="73" t="s">
        <v>4770</v>
      </c>
      <c r="C899" s="73" t="s">
        <v>2484</v>
      </c>
      <c r="D899" s="73" t="s">
        <v>2189</v>
      </c>
      <c r="E899" s="73" t="s">
        <v>1265</v>
      </c>
      <c r="F899" s="72">
        <v>5.5E-2</v>
      </c>
      <c r="G899" s="72"/>
      <c r="H899" s="74"/>
      <c r="I899" s="75"/>
      <c r="J899" s="74"/>
      <c r="K899" s="75"/>
      <c r="L899" s="74"/>
      <c r="M899" s="75"/>
      <c r="N899" s="74"/>
      <c r="O899" s="73" t="s">
        <v>47</v>
      </c>
      <c r="R899" s="64">
        <v>0</v>
      </c>
      <c r="S899" s="64">
        <v>0</v>
      </c>
      <c r="T899" s="64">
        <v>0</v>
      </c>
      <c r="W899" s="64">
        <v>3</v>
      </c>
      <c r="AC899" s="64">
        <v>1</v>
      </c>
    </row>
    <row r="900" spans="1:29" ht="30" customHeight="1">
      <c r="A900" s="73" t="s">
        <v>3680</v>
      </c>
      <c r="B900" s="73" t="s">
        <v>4122</v>
      </c>
      <c r="C900" s="73" t="s">
        <v>2484</v>
      </c>
      <c r="D900" s="73" t="s">
        <v>1366</v>
      </c>
      <c r="E900" s="73" t="s">
        <v>1265</v>
      </c>
      <c r="F900" s="72">
        <v>1.7999999999999999E-2</v>
      </c>
      <c r="G900" s="72"/>
      <c r="H900" s="74"/>
      <c r="I900" s="75"/>
      <c r="J900" s="74"/>
      <c r="K900" s="75"/>
      <c r="L900" s="74"/>
      <c r="M900" s="75"/>
      <c r="N900" s="74"/>
      <c r="O900" s="73" t="s">
        <v>47</v>
      </c>
      <c r="R900" s="64">
        <v>0</v>
      </c>
      <c r="S900" s="64">
        <v>0</v>
      </c>
      <c r="T900" s="64">
        <v>0</v>
      </c>
      <c r="W900" s="64">
        <v>3</v>
      </c>
      <c r="AC900" s="64">
        <v>1</v>
      </c>
    </row>
    <row r="901" spans="1:29" ht="30" customHeight="1">
      <c r="A901" s="73" t="s">
        <v>3680</v>
      </c>
      <c r="B901" s="73" t="s">
        <v>4123</v>
      </c>
      <c r="C901" s="73" t="s">
        <v>1367</v>
      </c>
      <c r="D901" s="73" t="s">
        <v>4747</v>
      </c>
      <c r="E901" s="73" t="s">
        <v>352</v>
      </c>
      <c r="F901" s="72">
        <v>1</v>
      </c>
      <c r="G901" s="72"/>
      <c r="H901" s="74"/>
      <c r="I901" s="75"/>
      <c r="J901" s="74"/>
      <c r="K901" s="75"/>
      <c r="L901" s="74"/>
      <c r="M901" s="75"/>
      <c r="N901" s="74"/>
      <c r="O901" s="73" t="s">
        <v>47</v>
      </c>
      <c r="P901" s="64">
        <v>901</v>
      </c>
      <c r="R901" s="64">
        <v>1</v>
      </c>
      <c r="S901" s="64">
        <v>0</v>
      </c>
      <c r="T901" s="64">
        <v>0.02</v>
      </c>
      <c r="AC901" s="64">
        <v>1</v>
      </c>
    </row>
    <row r="902" spans="1:29" ht="30" customHeight="1">
      <c r="A902" s="72"/>
      <c r="B902" s="72"/>
      <c r="C902" s="72" t="s">
        <v>77</v>
      </c>
      <c r="D902" s="72"/>
      <c r="E902" s="72"/>
      <c r="F902" s="72"/>
      <c r="G902" s="72"/>
      <c r="H902" s="67"/>
      <c r="I902" s="72"/>
      <c r="J902" s="67"/>
      <c r="K902" s="72"/>
      <c r="L902" s="67"/>
      <c r="M902" s="72"/>
      <c r="N902" s="67"/>
      <c r="O902" s="72"/>
    </row>
    <row r="903" spans="1:29" ht="30" customHeight="1">
      <c r="A903" s="72"/>
      <c r="B903" s="72"/>
      <c r="C903" s="72"/>
      <c r="D903" s="72"/>
      <c r="E903" s="72"/>
      <c r="F903" s="72"/>
      <c r="G903" s="72"/>
      <c r="H903" s="72"/>
      <c r="I903" s="72"/>
      <c r="J903" s="72"/>
      <c r="K903" s="72"/>
      <c r="L903" s="72"/>
      <c r="M903" s="72"/>
      <c r="N903" s="72"/>
      <c r="O903" s="72"/>
    </row>
    <row r="904" spans="1:29" ht="30" customHeight="1">
      <c r="A904" s="72"/>
      <c r="B904" s="72"/>
      <c r="C904" s="73" t="s">
        <v>5178</v>
      </c>
      <c r="D904" s="72"/>
      <c r="E904" s="72"/>
      <c r="F904" s="72"/>
      <c r="G904" s="72"/>
      <c r="H904" s="72"/>
      <c r="I904" s="72"/>
      <c r="J904" s="72"/>
      <c r="K904" s="72"/>
      <c r="L904" s="72"/>
      <c r="M904" s="72"/>
      <c r="N904" s="72"/>
      <c r="O904" s="72"/>
    </row>
    <row r="905" spans="1:29" ht="30" customHeight="1">
      <c r="A905" s="73" t="s">
        <v>3227</v>
      </c>
      <c r="B905" s="73" t="s">
        <v>5179</v>
      </c>
      <c r="C905" s="73" t="s">
        <v>4888</v>
      </c>
      <c r="D905" s="73" t="s">
        <v>5180</v>
      </c>
      <c r="E905" s="73" t="s">
        <v>53</v>
      </c>
      <c r="F905" s="72">
        <v>1.05</v>
      </c>
      <c r="G905" s="72"/>
      <c r="H905" s="74"/>
      <c r="I905" s="75"/>
      <c r="J905" s="74"/>
      <c r="K905" s="75"/>
      <c r="L905" s="74"/>
      <c r="M905" s="75"/>
      <c r="N905" s="74"/>
      <c r="O905" s="73" t="s">
        <v>47</v>
      </c>
      <c r="R905" s="64">
        <v>0</v>
      </c>
      <c r="S905" s="64">
        <v>0</v>
      </c>
      <c r="T905" s="64">
        <v>0</v>
      </c>
      <c r="U905" s="64">
        <v>1</v>
      </c>
      <c r="AC905" s="64">
        <v>1</v>
      </c>
    </row>
    <row r="906" spans="1:29" ht="30" customHeight="1">
      <c r="A906" s="73" t="s">
        <v>3227</v>
      </c>
      <c r="B906" s="73" t="s">
        <v>3807</v>
      </c>
      <c r="C906" s="73" t="s">
        <v>3808</v>
      </c>
      <c r="D906" s="73" t="s">
        <v>4979</v>
      </c>
      <c r="E906" s="73" t="s">
        <v>352</v>
      </c>
      <c r="F906" s="72">
        <v>1</v>
      </c>
      <c r="G906" s="72"/>
      <c r="H906" s="74"/>
      <c r="I906" s="75"/>
      <c r="J906" s="74"/>
      <c r="K906" s="75"/>
      <c r="L906" s="74"/>
      <c r="M906" s="75"/>
      <c r="N906" s="74"/>
      <c r="O906" s="73" t="s">
        <v>47</v>
      </c>
      <c r="P906" s="64">
        <v>906</v>
      </c>
      <c r="R906" s="64">
        <v>0</v>
      </c>
      <c r="S906" s="64">
        <v>0</v>
      </c>
      <c r="T906" s="64">
        <v>0.03</v>
      </c>
      <c r="AC906" s="64">
        <v>1</v>
      </c>
    </row>
    <row r="907" spans="1:29" ht="30" customHeight="1">
      <c r="A907" s="73" t="s">
        <v>3227</v>
      </c>
      <c r="B907" s="73" t="s">
        <v>4770</v>
      </c>
      <c r="C907" s="73" t="s">
        <v>2484</v>
      </c>
      <c r="D907" s="73" t="s">
        <v>2189</v>
      </c>
      <c r="E907" s="73" t="s">
        <v>1265</v>
      </c>
      <c r="F907" s="72">
        <v>7.0999999999999994E-2</v>
      </c>
      <c r="G907" s="72"/>
      <c r="H907" s="74"/>
      <c r="I907" s="75"/>
      <c r="J907" s="74"/>
      <c r="K907" s="75"/>
      <c r="L907" s="74"/>
      <c r="M907" s="75"/>
      <c r="N907" s="74"/>
      <c r="O907" s="73" t="s">
        <v>47</v>
      </c>
      <c r="R907" s="64">
        <v>0</v>
      </c>
      <c r="S907" s="64">
        <v>0</v>
      </c>
      <c r="T907" s="64">
        <v>0</v>
      </c>
      <c r="W907" s="64">
        <v>3</v>
      </c>
      <c r="AC907" s="64">
        <v>1</v>
      </c>
    </row>
    <row r="908" spans="1:29" ht="30" customHeight="1">
      <c r="A908" s="73" t="s">
        <v>3227</v>
      </c>
      <c r="B908" s="73" t="s">
        <v>4122</v>
      </c>
      <c r="C908" s="73" t="s">
        <v>2484</v>
      </c>
      <c r="D908" s="73" t="s">
        <v>1366</v>
      </c>
      <c r="E908" s="73" t="s">
        <v>1265</v>
      </c>
      <c r="F908" s="72">
        <v>2.4E-2</v>
      </c>
      <c r="G908" s="72"/>
      <c r="H908" s="74"/>
      <c r="I908" s="75"/>
      <c r="J908" s="74"/>
      <c r="K908" s="75"/>
      <c r="L908" s="74"/>
      <c r="M908" s="75"/>
      <c r="N908" s="74"/>
      <c r="O908" s="73" t="s">
        <v>47</v>
      </c>
      <c r="R908" s="64">
        <v>0</v>
      </c>
      <c r="S908" s="64">
        <v>0</v>
      </c>
      <c r="T908" s="64">
        <v>0</v>
      </c>
      <c r="W908" s="64">
        <v>3</v>
      </c>
      <c r="AC908" s="64">
        <v>1</v>
      </c>
    </row>
    <row r="909" spans="1:29" ht="30" customHeight="1">
      <c r="A909" s="73" t="s">
        <v>3227</v>
      </c>
      <c r="B909" s="73" t="s">
        <v>4123</v>
      </c>
      <c r="C909" s="73" t="s">
        <v>1367</v>
      </c>
      <c r="D909" s="73" t="s">
        <v>4747</v>
      </c>
      <c r="E909" s="73" t="s">
        <v>352</v>
      </c>
      <c r="F909" s="72">
        <v>1</v>
      </c>
      <c r="G909" s="72"/>
      <c r="H909" s="74"/>
      <c r="I909" s="75"/>
      <c r="J909" s="74"/>
      <c r="K909" s="75"/>
      <c r="L909" s="74"/>
      <c r="M909" s="75"/>
      <c r="N909" s="74"/>
      <c r="O909" s="73" t="s">
        <v>47</v>
      </c>
      <c r="P909" s="64">
        <v>909</v>
      </c>
      <c r="R909" s="64">
        <v>1</v>
      </c>
      <c r="S909" s="64">
        <v>0</v>
      </c>
      <c r="T909" s="64">
        <v>0.02</v>
      </c>
      <c r="AC909" s="64">
        <v>1</v>
      </c>
    </row>
    <row r="910" spans="1:29" ht="30" customHeight="1">
      <c r="A910" s="72"/>
      <c r="B910" s="72"/>
      <c r="C910" s="72" t="s">
        <v>77</v>
      </c>
      <c r="D910" s="72"/>
      <c r="E910" s="72"/>
      <c r="F910" s="72"/>
      <c r="G910" s="72"/>
      <c r="H910" s="67"/>
      <c r="I910" s="72"/>
      <c r="J910" s="67"/>
      <c r="K910" s="72"/>
      <c r="L910" s="67"/>
      <c r="M910" s="72"/>
      <c r="N910" s="67"/>
      <c r="O910" s="72"/>
    </row>
    <row r="911" spans="1:29" ht="30" customHeight="1">
      <c r="A911" s="72"/>
      <c r="B911" s="72"/>
      <c r="C911" s="72"/>
      <c r="D911" s="72"/>
      <c r="E911" s="72"/>
      <c r="F911" s="72"/>
      <c r="G911" s="72"/>
      <c r="H911" s="72"/>
      <c r="I911" s="72"/>
      <c r="J911" s="72"/>
      <c r="K911" s="72"/>
      <c r="L911" s="72"/>
      <c r="M911" s="72"/>
      <c r="N911" s="72"/>
      <c r="O911" s="72"/>
    </row>
    <row r="912" spans="1:29" ht="30" customHeight="1">
      <c r="A912" s="72"/>
      <c r="B912" s="72"/>
      <c r="C912" s="73" t="s">
        <v>5181</v>
      </c>
      <c r="D912" s="72"/>
      <c r="E912" s="72"/>
      <c r="F912" s="72"/>
      <c r="G912" s="72"/>
      <c r="H912" s="72"/>
      <c r="I912" s="72"/>
      <c r="J912" s="72"/>
      <c r="K912" s="72"/>
      <c r="L912" s="72"/>
      <c r="M912" s="72"/>
      <c r="N912" s="72"/>
      <c r="O912" s="72"/>
    </row>
    <row r="913" spans="1:29" ht="30" customHeight="1">
      <c r="A913" s="73" t="s">
        <v>3229</v>
      </c>
      <c r="B913" s="73" t="s">
        <v>5182</v>
      </c>
      <c r="C913" s="73" t="s">
        <v>4888</v>
      </c>
      <c r="D913" s="73" t="s">
        <v>5183</v>
      </c>
      <c r="E913" s="73" t="s">
        <v>53</v>
      </c>
      <c r="F913" s="72">
        <v>1.05</v>
      </c>
      <c r="G913" s="72"/>
      <c r="H913" s="74"/>
      <c r="I913" s="75"/>
      <c r="J913" s="74"/>
      <c r="K913" s="75"/>
      <c r="L913" s="74"/>
      <c r="M913" s="75"/>
      <c r="N913" s="74"/>
      <c r="O913" s="73" t="s">
        <v>47</v>
      </c>
      <c r="R913" s="64">
        <v>0</v>
      </c>
      <c r="S913" s="64">
        <v>0</v>
      </c>
      <c r="T913" s="64">
        <v>0</v>
      </c>
      <c r="U913" s="64">
        <v>1</v>
      </c>
      <c r="AC913" s="64">
        <v>1</v>
      </c>
    </row>
    <row r="914" spans="1:29" ht="30" customHeight="1">
      <c r="A914" s="73" t="s">
        <v>3229</v>
      </c>
      <c r="B914" s="73" t="s">
        <v>3807</v>
      </c>
      <c r="C914" s="73" t="s">
        <v>3808</v>
      </c>
      <c r="D914" s="73" t="s">
        <v>4979</v>
      </c>
      <c r="E914" s="73" t="s">
        <v>352</v>
      </c>
      <c r="F914" s="72">
        <v>1</v>
      </c>
      <c r="G914" s="72"/>
      <c r="H914" s="74"/>
      <c r="I914" s="75"/>
      <c r="J914" s="74"/>
      <c r="K914" s="75"/>
      <c r="L914" s="74"/>
      <c r="M914" s="75"/>
      <c r="N914" s="74"/>
      <c r="O914" s="73" t="s">
        <v>47</v>
      </c>
      <c r="P914" s="64">
        <v>914</v>
      </c>
      <c r="R914" s="64">
        <v>0</v>
      </c>
      <c r="S914" s="64">
        <v>0</v>
      </c>
      <c r="T914" s="64">
        <v>0.03</v>
      </c>
      <c r="AC914" s="64">
        <v>1</v>
      </c>
    </row>
    <row r="915" spans="1:29" ht="30" customHeight="1">
      <c r="A915" s="73" t="s">
        <v>3229</v>
      </c>
      <c r="B915" s="73" t="s">
        <v>4770</v>
      </c>
      <c r="C915" s="73" t="s">
        <v>2484</v>
      </c>
      <c r="D915" s="73" t="s">
        <v>2189</v>
      </c>
      <c r="E915" s="73" t="s">
        <v>1265</v>
      </c>
      <c r="F915" s="72">
        <v>8.5999999999999993E-2</v>
      </c>
      <c r="G915" s="72"/>
      <c r="H915" s="74"/>
      <c r="I915" s="75"/>
      <c r="J915" s="74"/>
      <c r="K915" s="75"/>
      <c r="L915" s="74"/>
      <c r="M915" s="75"/>
      <c r="N915" s="74"/>
      <c r="O915" s="73" t="s">
        <v>47</v>
      </c>
      <c r="R915" s="64">
        <v>0</v>
      </c>
      <c r="S915" s="64">
        <v>0</v>
      </c>
      <c r="T915" s="64">
        <v>0</v>
      </c>
      <c r="W915" s="64">
        <v>3</v>
      </c>
      <c r="AC915" s="64">
        <v>1</v>
      </c>
    </row>
    <row r="916" spans="1:29" ht="30" customHeight="1">
      <c r="A916" s="73" t="s">
        <v>3229</v>
      </c>
      <c r="B916" s="73" t="s">
        <v>4122</v>
      </c>
      <c r="C916" s="73" t="s">
        <v>2484</v>
      </c>
      <c r="D916" s="73" t="s">
        <v>1366</v>
      </c>
      <c r="E916" s="73" t="s">
        <v>1265</v>
      </c>
      <c r="F916" s="72">
        <v>2.9000000000000001E-2</v>
      </c>
      <c r="G916" s="72"/>
      <c r="H916" s="74"/>
      <c r="I916" s="75"/>
      <c r="J916" s="74"/>
      <c r="K916" s="75"/>
      <c r="L916" s="74"/>
      <c r="M916" s="75"/>
      <c r="N916" s="74"/>
      <c r="O916" s="73" t="s">
        <v>47</v>
      </c>
      <c r="R916" s="64">
        <v>0</v>
      </c>
      <c r="S916" s="64">
        <v>0</v>
      </c>
      <c r="T916" s="64">
        <v>0</v>
      </c>
      <c r="W916" s="64">
        <v>3</v>
      </c>
      <c r="AC916" s="64">
        <v>1</v>
      </c>
    </row>
    <row r="917" spans="1:29" ht="30" customHeight="1">
      <c r="A917" s="73" t="s">
        <v>3229</v>
      </c>
      <c r="B917" s="73" t="s">
        <v>4123</v>
      </c>
      <c r="C917" s="73" t="s">
        <v>1367</v>
      </c>
      <c r="D917" s="73" t="s">
        <v>4747</v>
      </c>
      <c r="E917" s="73" t="s">
        <v>352</v>
      </c>
      <c r="F917" s="72">
        <v>1</v>
      </c>
      <c r="G917" s="72"/>
      <c r="H917" s="74"/>
      <c r="I917" s="75"/>
      <c r="J917" s="74"/>
      <c r="K917" s="75"/>
      <c r="L917" s="74"/>
      <c r="M917" s="75"/>
      <c r="N917" s="74"/>
      <c r="O917" s="73" t="s">
        <v>47</v>
      </c>
      <c r="P917" s="64">
        <v>917</v>
      </c>
      <c r="R917" s="64">
        <v>1</v>
      </c>
      <c r="S917" s="64">
        <v>0</v>
      </c>
      <c r="T917" s="64">
        <v>0.02</v>
      </c>
      <c r="AC917" s="64">
        <v>1</v>
      </c>
    </row>
    <row r="918" spans="1:29" ht="30" customHeight="1">
      <c r="A918" s="72"/>
      <c r="B918" s="72"/>
      <c r="C918" s="72" t="s">
        <v>77</v>
      </c>
      <c r="D918" s="72"/>
      <c r="E918" s="72"/>
      <c r="F918" s="72"/>
      <c r="G918" s="72"/>
      <c r="H918" s="67"/>
      <c r="I918" s="72"/>
      <c r="J918" s="67"/>
      <c r="K918" s="72"/>
      <c r="L918" s="67"/>
      <c r="M918" s="72"/>
      <c r="N918" s="67"/>
      <c r="O918" s="72"/>
    </row>
    <row r="919" spans="1:29" ht="30" customHeight="1">
      <c r="A919" s="72"/>
      <c r="B919" s="72"/>
      <c r="C919" s="72"/>
      <c r="D919" s="72"/>
      <c r="E919" s="72"/>
      <c r="F919" s="72"/>
      <c r="G919" s="72"/>
      <c r="H919" s="72"/>
      <c r="I919" s="72"/>
      <c r="J919" s="72"/>
      <c r="K919" s="72"/>
      <c r="L919" s="72"/>
      <c r="M919" s="72"/>
      <c r="N919" s="72"/>
      <c r="O919" s="72"/>
    </row>
    <row r="920" spans="1:29" ht="30" customHeight="1">
      <c r="A920" s="72"/>
      <c r="B920" s="72"/>
      <c r="C920" s="73" t="s">
        <v>5184</v>
      </c>
      <c r="D920" s="72"/>
      <c r="E920" s="72"/>
      <c r="F920" s="72"/>
      <c r="G920" s="72"/>
      <c r="H920" s="72"/>
      <c r="I920" s="72"/>
      <c r="J920" s="72"/>
      <c r="K920" s="72"/>
      <c r="L920" s="72"/>
      <c r="M920" s="72"/>
      <c r="N920" s="72"/>
      <c r="O920" s="72"/>
    </row>
    <row r="921" spans="1:29" ht="30" customHeight="1">
      <c r="A921" s="73" t="s">
        <v>3552</v>
      </c>
      <c r="B921" s="73" t="s">
        <v>4996</v>
      </c>
      <c r="C921" s="73" t="s">
        <v>4997</v>
      </c>
      <c r="D921" s="73" t="s">
        <v>4998</v>
      </c>
      <c r="E921" s="73" t="s">
        <v>53</v>
      </c>
      <c r="F921" s="72">
        <v>1.1000000000000001</v>
      </c>
      <c r="G921" s="72"/>
      <c r="H921" s="74"/>
      <c r="I921" s="75"/>
      <c r="J921" s="74"/>
      <c r="K921" s="75"/>
      <c r="L921" s="74"/>
      <c r="M921" s="75"/>
      <c r="N921" s="74"/>
      <c r="O921" s="73" t="s">
        <v>47</v>
      </c>
      <c r="R921" s="64">
        <v>0</v>
      </c>
      <c r="S921" s="64">
        <v>0</v>
      </c>
      <c r="T921" s="64">
        <v>0</v>
      </c>
      <c r="U921" s="64">
        <v>1</v>
      </c>
      <c r="AC921" s="64">
        <v>1</v>
      </c>
    </row>
    <row r="922" spans="1:29" ht="30" customHeight="1">
      <c r="A922" s="73" t="s">
        <v>3552</v>
      </c>
      <c r="B922" s="73" t="s">
        <v>3807</v>
      </c>
      <c r="C922" s="73" t="s">
        <v>3808</v>
      </c>
      <c r="D922" s="73" t="s">
        <v>4979</v>
      </c>
      <c r="E922" s="73" t="s">
        <v>352</v>
      </c>
      <c r="F922" s="72">
        <v>1</v>
      </c>
      <c r="G922" s="72"/>
      <c r="H922" s="74"/>
      <c r="I922" s="75"/>
      <c r="J922" s="74"/>
      <c r="K922" s="75"/>
      <c r="L922" s="74"/>
      <c r="M922" s="75"/>
      <c r="N922" s="74"/>
      <c r="O922" s="73" t="s">
        <v>47</v>
      </c>
      <c r="P922" s="64">
        <v>922</v>
      </c>
      <c r="R922" s="64">
        <v>0</v>
      </c>
      <c r="S922" s="64">
        <v>0</v>
      </c>
      <c r="T922" s="64">
        <v>0.03</v>
      </c>
      <c r="AC922" s="64">
        <v>1</v>
      </c>
    </row>
    <row r="923" spans="1:29" ht="30" customHeight="1">
      <c r="A923" s="73" t="s">
        <v>3552</v>
      </c>
      <c r="B923" s="73" t="s">
        <v>4770</v>
      </c>
      <c r="C923" s="73" t="s">
        <v>2484</v>
      </c>
      <c r="D923" s="73" t="s">
        <v>2189</v>
      </c>
      <c r="E923" s="73" t="s">
        <v>1265</v>
      </c>
      <c r="F923" s="72">
        <v>3.7999999999999999E-2</v>
      </c>
      <c r="G923" s="72"/>
      <c r="H923" s="74"/>
      <c r="I923" s="75"/>
      <c r="J923" s="74"/>
      <c r="K923" s="75"/>
      <c r="L923" s="74"/>
      <c r="M923" s="75"/>
      <c r="N923" s="74"/>
      <c r="O923" s="73" t="s">
        <v>47</v>
      </c>
      <c r="R923" s="64">
        <v>0</v>
      </c>
      <c r="S923" s="64">
        <v>0</v>
      </c>
      <c r="T923" s="64">
        <v>0</v>
      </c>
      <c r="W923" s="64">
        <v>3</v>
      </c>
      <c r="AC923" s="64">
        <v>1</v>
      </c>
    </row>
    <row r="924" spans="1:29" ht="30" customHeight="1">
      <c r="A924" s="73" t="s">
        <v>3552</v>
      </c>
      <c r="B924" s="73" t="s">
        <v>4122</v>
      </c>
      <c r="C924" s="73" t="s">
        <v>2484</v>
      </c>
      <c r="D924" s="73" t="s">
        <v>1366</v>
      </c>
      <c r="E924" s="73" t="s">
        <v>1265</v>
      </c>
      <c r="F924" s="72">
        <v>1.2999999999999999E-2</v>
      </c>
      <c r="G924" s="72"/>
      <c r="H924" s="74"/>
      <c r="I924" s="75"/>
      <c r="J924" s="74"/>
      <c r="K924" s="75"/>
      <c r="L924" s="74"/>
      <c r="M924" s="75"/>
      <c r="N924" s="74"/>
      <c r="O924" s="73" t="s">
        <v>47</v>
      </c>
      <c r="R924" s="64">
        <v>0</v>
      </c>
      <c r="S924" s="64">
        <v>0</v>
      </c>
      <c r="T924" s="64">
        <v>0</v>
      </c>
      <c r="W924" s="64">
        <v>3</v>
      </c>
      <c r="AC924" s="64">
        <v>1</v>
      </c>
    </row>
    <row r="925" spans="1:29" ht="30" customHeight="1">
      <c r="A925" s="73" t="s">
        <v>3552</v>
      </c>
      <c r="B925" s="73" t="s">
        <v>4123</v>
      </c>
      <c r="C925" s="73" t="s">
        <v>1367</v>
      </c>
      <c r="D925" s="73" t="s">
        <v>4747</v>
      </c>
      <c r="E925" s="73" t="s">
        <v>352</v>
      </c>
      <c r="F925" s="72">
        <v>1</v>
      </c>
      <c r="G925" s="72"/>
      <c r="H925" s="74"/>
      <c r="I925" s="75"/>
      <c r="J925" s="74"/>
      <c r="K925" s="75"/>
      <c r="L925" s="74"/>
      <c r="M925" s="75"/>
      <c r="N925" s="74"/>
      <c r="O925" s="73" t="s">
        <v>47</v>
      </c>
      <c r="P925" s="64">
        <v>925</v>
      </c>
      <c r="R925" s="64">
        <v>1</v>
      </c>
      <c r="S925" s="64">
        <v>0</v>
      </c>
      <c r="T925" s="64">
        <v>0.02</v>
      </c>
      <c r="AC925" s="64">
        <v>1</v>
      </c>
    </row>
    <row r="926" spans="1:29" ht="30" customHeight="1">
      <c r="A926" s="72"/>
      <c r="B926" s="72"/>
      <c r="C926" s="72" t="s">
        <v>77</v>
      </c>
      <c r="D926" s="72"/>
      <c r="E926" s="72"/>
      <c r="F926" s="72"/>
      <c r="G926" s="72"/>
      <c r="H926" s="67"/>
      <c r="I926" s="72"/>
      <c r="J926" s="67"/>
      <c r="K926" s="72"/>
      <c r="L926" s="67"/>
      <c r="M926" s="72"/>
      <c r="N926" s="67"/>
      <c r="O926" s="72"/>
    </row>
    <row r="927" spans="1:29" ht="30" customHeight="1">
      <c r="A927" s="72"/>
      <c r="B927" s="72"/>
      <c r="C927" s="72"/>
      <c r="D927" s="72"/>
      <c r="E927" s="72"/>
      <c r="F927" s="72"/>
      <c r="G927" s="72"/>
      <c r="H927" s="72"/>
      <c r="I927" s="72"/>
      <c r="J927" s="72"/>
      <c r="K927" s="72"/>
      <c r="L927" s="72"/>
      <c r="M927" s="72"/>
      <c r="N927" s="72"/>
      <c r="O927" s="72"/>
    </row>
    <row r="928" spans="1:29" ht="30" customHeight="1">
      <c r="A928" s="72"/>
      <c r="B928" s="72"/>
      <c r="C928" s="73" t="s">
        <v>5185</v>
      </c>
      <c r="D928" s="72"/>
      <c r="E928" s="72"/>
      <c r="F928" s="72"/>
      <c r="G928" s="72"/>
      <c r="H928" s="72"/>
      <c r="I928" s="72"/>
      <c r="J928" s="72"/>
      <c r="K928" s="72"/>
      <c r="L928" s="72"/>
      <c r="M928" s="72"/>
      <c r="N928" s="72"/>
      <c r="O928" s="72"/>
    </row>
    <row r="929" spans="1:29" ht="30" customHeight="1">
      <c r="A929" s="73" t="s">
        <v>3231</v>
      </c>
      <c r="B929" s="73" t="s">
        <v>5186</v>
      </c>
      <c r="C929" s="73" t="s">
        <v>4997</v>
      </c>
      <c r="D929" s="73" t="s">
        <v>5187</v>
      </c>
      <c r="E929" s="73" t="s">
        <v>53</v>
      </c>
      <c r="F929" s="72">
        <v>1.1000000000000001</v>
      </c>
      <c r="G929" s="72"/>
      <c r="H929" s="74"/>
      <c r="I929" s="75"/>
      <c r="J929" s="74"/>
      <c r="K929" s="75"/>
      <c r="L929" s="74"/>
      <c r="M929" s="75"/>
      <c r="N929" s="74"/>
      <c r="O929" s="73" t="s">
        <v>47</v>
      </c>
      <c r="R929" s="64">
        <v>0</v>
      </c>
      <c r="S929" s="64">
        <v>0</v>
      </c>
      <c r="T929" s="64">
        <v>0</v>
      </c>
      <c r="U929" s="64">
        <v>1</v>
      </c>
      <c r="AC929" s="64">
        <v>1</v>
      </c>
    </row>
    <row r="930" spans="1:29" ht="30" customHeight="1">
      <c r="A930" s="73" t="s">
        <v>3231</v>
      </c>
      <c r="B930" s="73" t="s">
        <v>3807</v>
      </c>
      <c r="C930" s="73" t="s">
        <v>3808</v>
      </c>
      <c r="D930" s="73" t="s">
        <v>4979</v>
      </c>
      <c r="E930" s="73" t="s">
        <v>352</v>
      </c>
      <c r="F930" s="72">
        <v>1</v>
      </c>
      <c r="G930" s="72"/>
      <c r="H930" s="74"/>
      <c r="I930" s="75"/>
      <c r="J930" s="74"/>
      <c r="K930" s="75"/>
      <c r="L930" s="74"/>
      <c r="M930" s="75"/>
      <c r="N930" s="74"/>
      <c r="O930" s="73" t="s">
        <v>47</v>
      </c>
      <c r="P930" s="64">
        <v>930</v>
      </c>
      <c r="R930" s="64">
        <v>0</v>
      </c>
      <c r="S930" s="64">
        <v>0</v>
      </c>
      <c r="T930" s="64">
        <v>0.03</v>
      </c>
      <c r="AC930" s="64">
        <v>1</v>
      </c>
    </row>
    <row r="931" spans="1:29" ht="30" customHeight="1">
      <c r="A931" s="73" t="s">
        <v>3231</v>
      </c>
      <c r="B931" s="73" t="s">
        <v>4770</v>
      </c>
      <c r="C931" s="73" t="s">
        <v>2484</v>
      </c>
      <c r="D931" s="73" t="s">
        <v>2189</v>
      </c>
      <c r="E931" s="73" t="s">
        <v>1265</v>
      </c>
      <c r="F931" s="72">
        <v>0.05</v>
      </c>
      <c r="G931" s="72"/>
      <c r="H931" s="74"/>
      <c r="I931" s="75"/>
      <c r="J931" s="74"/>
      <c r="K931" s="75"/>
      <c r="L931" s="74"/>
      <c r="M931" s="75"/>
      <c r="N931" s="74"/>
      <c r="O931" s="73" t="s">
        <v>47</v>
      </c>
      <c r="R931" s="64">
        <v>0</v>
      </c>
      <c r="S931" s="64">
        <v>0</v>
      </c>
      <c r="T931" s="64">
        <v>0</v>
      </c>
      <c r="W931" s="64">
        <v>3</v>
      </c>
      <c r="AC931" s="64">
        <v>1</v>
      </c>
    </row>
    <row r="932" spans="1:29" ht="30" customHeight="1">
      <c r="A932" s="73" t="s">
        <v>3231</v>
      </c>
      <c r="B932" s="73" t="s">
        <v>4122</v>
      </c>
      <c r="C932" s="73" t="s">
        <v>2484</v>
      </c>
      <c r="D932" s="73" t="s">
        <v>1366</v>
      </c>
      <c r="E932" s="73" t="s">
        <v>1265</v>
      </c>
      <c r="F932" s="72">
        <v>1.7000000000000001E-2</v>
      </c>
      <c r="G932" s="72"/>
      <c r="H932" s="74"/>
      <c r="I932" s="75"/>
      <c r="J932" s="74"/>
      <c r="K932" s="75"/>
      <c r="L932" s="74"/>
      <c r="M932" s="75"/>
      <c r="N932" s="74"/>
      <c r="O932" s="73" t="s">
        <v>47</v>
      </c>
      <c r="R932" s="64">
        <v>0</v>
      </c>
      <c r="S932" s="64">
        <v>0</v>
      </c>
      <c r="T932" s="64">
        <v>0</v>
      </c>
      <c r="W932" s="64">
        <v>3</v>
      </c>
      <c r="AC932" s="64">
        <v>1</v>
      </c>
    </row>
    <row r="933" spans="1:29" ht="30" customHeight="1">
      <c r="A933" s="73" t="s">
        <v>3231</v>
      </c>
      <c r="B933" s="73" t="s">
        <v>4123</v>
      </c>
      <c r="C933" s="73" t="s">
        <v>1367</v>
      </c>
      <c r="D933" s="73" t="s">
        <v>4747</v>
      </c>
      <c r="E933" s="73" t="s">
        <v>352</v>
      </c>
      <c r="F933" s="72">
        <v>1</v>
      </c>
      <c r="G933" s="72"/>
      <c r="H933" s="74"/>
      <c r="I933" s="75"/>
      <c r="J933" s="74"/>
      <c r="K933" s="75"/>
      <c r="L933" s="74"/>
      <c r="M933" s="75"/>
      <c r="N933" s="74"/>
      <c r="O933" s="73" t="s">
        <v>47</v>
      </c>
      <c r="P933" s="64">
        <v>933</v>
      </c>
      <c r="R933" s="64">
        <v>1</v>
      </c>
      <c r="S933" s="64">
        <v>0</v>
      </c>
      <c r="T933" s="64">
        <v>0.02</v>
      </c>
      <c r="AC933" s="64">
        <v>1</v>
      </c>
    </row>
    <row r="934" spans="1:29" ht="30" customHeight="1">
      <c r="A934" s="72"/>
      <c r="B934" s="72"/>
      <c r="C934" s="72" t="s">
        <v>77</v>
      </c>
      <c r="D934" s="72"/>
      <c r="E934" s="72"/>
      <c r="F934" s="72"/>
      <c r="G934" s="72"/>
      <c r="H934" s="67"/>
      <c r="I934" s="72"/>
      <c r="J934" s="67"/>
      <c r="K934" s="72"/>
      <c r="L934" s="67"/>
      <c r="M934" s="72"/>
      <c r="N934" s="67"/>
      <c r="O934" s="72"/>
    </row>
    <row r="935" spans="1:29" ht="30" customHeight="1">
      <c r="A935" s="72"/>
      <c r="B935" s="72"/>
      <c r="C935" s="72"/>
      <c r="D935" s="72"/>
      <c r="E935" s="72"/>
      <c r="F935" s="72"/>
      <c r="G935" s="72"/>
      <c r="H935" s="72"/>
      <c r="I935" s="72"/>
      <c r="J935" s="72"/>
      <c r="K935" s="72"/>
      <c r="L935" s="72"/>
      <c r="M935" s="72"/>
      <c r="N935" s="72"/>
      <c r="O935" s="72"/>
    </row>
    <row r="936" spans="1:29" ht="30" customHeight="1">
      <c r="A936" s="72"/>
      <c r="B936" s="72"/>
      <c r="C936" s="73" t="s">
        <v>5188</v>
      </c>
      <c r="D936" s="72"/>
      <c r="E936" s="72"/>
      <c r="F936" s="72"/>
      <c r="G936" s="72"/>
      <c r="H936" s="72"/>
      <c r="I936" s="72"/>
      <c r="J936" s="72"/>
      <c r="K936" s="72"/>
      <c r="L936" s="72"/>
      <c r="M936" s="72"/>
      <c r="N936" s="72"/>
      <c r="O936" s="72"/>
    </row>
    <row r="937" spans="1:29" ht="30" customHeight="1">
      <c r="A937" s="73" t="s">
        <v>3554</v>
      </c>
      <c r="B937" s="73" t="s">
        <v>5189</v>
      </c>
      <c r="C937" s="73" t="s">
        <v>4997</v>
      </c>
      <c r="D937" s="73" t="s">
        <v>5190</v>
      </c>
      <c r="E937" s="73" t="s">
        <v>53</v>
      </c>
      <c r="F937" s="72">
        <v>1.1000000000000001</v>
      </c>
      <c r="G937" s="72"/>
      <c r="H937" s="74"/>
      <c r="I937" s="75"/>
      <c r="J937" s="74"/>
      <c r="K937" s="75"/>
      <c r="L937" s="74"/>
      <c r="M937" s="75"/>
      <c r="N937" s="74"/>
      <c r="O937" s="73" t="s">
        <v>47</v>
      </c>
      <c r="R937" s="64">
        <v>0</v>
      </c>
      <c r="S937" s="64">
        <v>0</v>
      </c>
      <c r="T937" s="64">
        <v>0</v>
      </c>
      <c r="U937" s="64">
        <v>1</v>
      </c>
      <c r="AC937" s="64">
        <v>1</v>
      </c>
    </row>
    <row r="938" spans="1:29" ht="30" customHeight="1">
      <c r="A938" s="73" t="s">
        <v>3554</v>
      </c>
      <c r="B938" s="73" t="s">
        <v>3807</v>
      </c>
      <c r="C938" s="73" t="s">
        <v>3808</v>
      </c>
      <c r="D938" s="73" t="s">
        <v>4979</v>
      </c>
      <c r="E938" s="73" t="s">
        <v>352</v>
      </c>
      <c r="F938" s="72">
        <v>1</v>
      </c>
      <c r="G938" s="72"/>
      <c r="H938" s="74"/>
      <c r="I938" s="75"/>
      <c r="J938" s="74"/>
      <c r="K938" s="75"/>
      <c r="L938" s="74"/>
      <c r="M938" s="75"/>
      <c r="N938" s="74"/>
      <c r="O938" s="73" t="s">
        <v>47</v>
      </c>
      <c r="P938" s="64">
        <v>938</v>
      </c>
      <c r="R938" s="64">
        <v>0</v>
      </c>
      <c r="S938" s="64">
        <v>0</v>
      </c>
      <c r="T938" s="64">
        <v>0.03</v>
      </c>
      <c r="AC938" s="64">
        <v>1</v>
      </c>
    </row>
    <row r="939" spans="1:29" ht="30" customHeight="1">
      <c r="A939" s="73" t="s">
        <v>3554</v>
      </c>
      <c r="B939" s="73" t="s">
        <v>4770</v>
      </c>
      <c r="C939" s="73" t="s">
        <v>2484</v>
      </c>
      <c r="D939" s="73" t="s">
        <v>2189</v>
      </c>
      <c r="E939" s="73" t="s">
        <v>1265</v>
      </c>
      <c r="F939" s="72">
        <v>0.06</v>
      </c>
      <c r="G939" s="72"/>
      <c r="H939" s="74"/>
      <c r="I939" s="75"/>
      <c r="J939" s="74"/>
      <c r="K939" s="75"/>
      <c r="L939" s="74"/>
      <c r="M939" s="75"/>
      <c r="N939" s="74"/>
      <c r="O939" s="73" t="s">
        <v>47</v>
      </c>
      <c r="R939" s="64">
        <v>0</v>
      </c>
      <c r="S939" s="64">
        <v>0</v>
      </c>
      <c r="T939" s="64">
        <v>0</v>
      </c>
      <c r="W939" s="64">
        <v>3</v>
      </c>
      <c r="AC939" s="64">
        <v>1</v>
      </c>
    </row>
    <row r="940" spans="1:29" ht="30" customHeight="1">
      <c r="A940" s="73" t="s">
        <v>3554</v>
      </c>
      <c r="B940" s="73" t="s">
        <v>4122</v>
      </c>
      <c r="C940" s="73" t="s">
        <v>2484</v>
      </c>
      <c r="D940" s="73" t="s">
        <v>1366</v>
      </c>
      <c r="E940" s="73" t="s">
        <v>1265</v>
      </c>
      <c r="F940" s="72">
        <v>0.02</v>
      </c>
      <c r="G940" s="72"/>
      <c r="H940" s="74"/>
      <c r="I940" s="75"/>
      <c r="J940" s="74"/>
      <c r="K940" s="75"/>
      <c r="L940" s="74"/>
      <c r="M940" s="75"/>
      <c r="N940" s="74"/>
      <c r="O940" s="73" t="s">
        <v>47</v>
      </c>
      <c r="R940" s="64">
        <v>0</v>
      </c>
      <c r="S940" s="64">
        <v>0</v>
      </c>
      <c r="T940" s="64">
        <v>0</v>
      </c>
      <c r="W940" s="64">
        <v>3</v>
      </c>
      <c r="AC940" s="64">
        <v>1</v>
      </c>
    </row>
    <row r="941" spans="1:29" ht="30" customHeight="1">
      <c r="A941" s="73" t="s">
        <v>3554</v>
      </c>
      <c r="B941" s="73" t="s">
        <v>4123</v>
      </c>
      <c r="C941" s="73" t="s">
        <v>1367</v>
      </c>
      <c r="D941" s="73" t="s">
        <v>4747</v>
      </c>
      <c r="E941" s="73" t="s">
        <v>352</v>
      </c>
      <c r="F941" s="72">
        <v>1</v>
      </c>
      <c r="G941" s="72"/>
      <c r="H941" s="74"/>
      <c r="I941" s="75"/>
      <c r="J941" s="74"/>
      <c r="K941" s="75"/>
      <c r="L941" s="74"/>
      <c r="M941" s="75"/>
      <c r="N941" s="74"/>
      <c r="O941" s="73" t="s">
        <v>47</v>
      </c>
      <c r="P941" s="64">
        <v>941</v>
      </c>
      <c r="R941" s="64">
        <v>1</v>
      </c>
      <c r="S941" s="64">
        <v>0</v>
      </c>
      <c r="T941" s="64">
        <v>0.02</v>
      </c>
      <c r="AC941" s="64">
        <v>1</v>
      </c>
    </row>
    <row r="942" spans="1:29" ht="30" customHeight="1">
      <c r="A942" s="72"/>
      <c r="B942" s="72"/>
      <c r="C942" s="72" t="s">
        <v>77</v>
      </c>
      <c r="D942" s="72"/>
      <c r="E942" s="72"/>
      <c r="F942" s="72"/>
      <c r="G942" s="72"/>
      <c r="H942" s="67"/>
      <c r="I942" s="72"/>
      <c r="J942" s="67"/>
      <c r="K942" s="72"/>
      <c r="L942" s="67"/>
      <c r="M942" s="72"/>
      <c r="N942" s="67"/>
      <c r="O942" s="72"/>
    </row>
    <row r="943" spans="1:29" ht="30" customHeight="1">
      <c r="A943" s="72"/>
      <c r="B943" s="72"/>
      <c r="C943" s="72"/>
      <c r="D943" s="72"/>
      <c r="E943" s="72"/>
      <c r="F943" s="72"/>
      <c r="G943" s="72"/>
      <c r="H943" s="72"/>
      <c r="I943" s="72"/>
      <c r="J943" s="72"/>
      <c r="K943" s="72"/>
      <c r="L943" s="72"/>
      <c r="M943" s="72"/>
      <c r="N943" s="72"/>
      <c r="O943" s="72"/>
    </row>
    <row r="944" spans="1:29" ht="30" customHeight="1">
      <c r="A944" s="72"/>
      <c r="B944" s="72"/>
      <c r="C944" s="73" t="s">
        <v>5191</v>
      </c>
      <c r="D944" s="72"/>
      <c r="E944" s="72"/>
      <c r="F944" s="72"/>
      <c r="G944" s="72"/>
      <c r="H944" s="72"/>
      <c r="I944" s="72"/>
      <c r="J944" s="72"/>
      <c r="K944" s="72"/>
      <c r="L944" s="72"/>
      <c r="M944" s="72"/>
      <c r="N944" s="72"/>
      <c r="O944" s="72"/>
    </row>
    <row r="945" spans="1:29" ht="30" customHeight="1">
      <c r="A945" s="73" t="s">
        <v>3556</v>
      </c>
      <c r="B945" s="73" t="s">
        <v>5192</v>
      </c>
      <c r="C945" s="73" t="s">
        <v>4997</v>
      </c>
      <c r="D945" s="73" t="s">
        <v>5193</v>
      </c>
      <c r="E945" s="73" t="s">
        <v>53</v>
      </c>
      <c r="F945" s="72">
        <v>1.1000000000000001</v>
      </c>
      <c r="G945" s="72"/>
      <c r="H945" s="74"/>
      <c r="I945" s="75"/>
      <c r="J945" s="74"/>
      <c r="K945" s="75"/>
      <c r="L945" s="74"/>
      <c r="M945" s="75"/>
      <c r="N945" s="74"/>
      <c r="O945" s="73" t="s">
        <v>47</v>
      </c>
      <c r="R945" s="64">
        <v>0</v>
      </c>
      <c r="S945" s="64">
        <v>0</v>
      </c>
      <c r="T945" s="64">
        <v>0</v>
      </c>
      <c r="U945" s="64">
        <v>1</v>
      </c>
      <c r="AC945" s="64">
        <v>1</v>
      </c>
    </row>
    <row r="946" spans="1:29" ht="30" customHeight="1">
      <c r="A946" s="73" t="s">
        <v>3556</v>
      </c>
      <c r="B946" s="73" t="s">
        <v>3807</v>
      </c>
      <c r="C946" s="73" t="s">
        <v>3808</v>
      </c>
      <c r="D946" s="73" t="s">
        <v>4979</v>
      </c>
      <c r="E946" s="73" t="s">
        <v>352</v>
      </c>
      <c r="F946" s="72">
        <v>1</v>
      </c>
      <c r="G946" s="72"/>
      <c r="H946" s="74"/>
      <c r="I946" s="75"/>
      <c r="J946" s="74"/>
      <c r="K946" s="75"/>
      <c r="L946" s="74"/>
      <c r="M946" s="75"/>
      <c r="N946" s="74"/>
      <c r="O946" s="73" t="s">
        <v>47</v>
      </c>
      <c r="P946" s="64">
        <v>946</v>
      </c>
      <c r="R946" s="64">
        <v>0</v>
      </c>
      <c r="S946" s="64">
        <v>0</v>
      </c>
      <c r="T946" s="64">
        <v>0.03</v>
      </c>
      <c r="AC946" s="64">
        <v>1</v>
      </c>
    </row>
    <row r="947" spans="1:29" ht="30" customHeight="1">
      <c r="A947" s="73" t="s">
        <v>3556</v>
      </c>
      <c r="B947" s="73" t="s">
        <v>4770</v>
      </c>
      <c r="C947" s="73" t="s">
        <v>2484</v>
      </c>
      <c r="D947" s="73" t="s">
        <v>2189</v>
      </c>
      <c r="E947" s="73" t="s">
        <v>1265</v>
      </c>
      <c r="F947" s="72">
        <v>7.4999999999999997E-2</v>
      </c>
      <c r="G947" s="72"/>
      <c r="H947" s="74"/>
      <c r="I947" s="75"/>
      <c r="J947" s="74"/>
      <c r="K947" s="75"/>
      <c r="L947" s="74"/>
      <c r="M947" s="75"/>
      <c r="N947" s="74"/>
      <c r="O947" s="73" t="s">
        <v>47</v>
      </c>
      <c r="R947" s="64">
        <v>0</v>
      </c>
      <c r="S947" s="64">
        <v>0</v>
      </c>
      <c r="T947" s="64">
        <v>0</v>
      </c>
      <c r="W947" s="64">
        <v>3</v>
      </c>
      <c r="AC947" s="64">
        <v>1</v>
      </c>
    </row>
    <row r="948" spans="1:29" ht="30" customHeight="1">
      <c r="A948" s="73" t="s">
        <v>3556</v>
      </c>
      <c r="B948" s="73" t="s">
        <v>4122</v>
      </c>
      <c r="C948" s="73" t="s">
        <v>2484</v>
      </c>
      <c r="D948" s="73" t="s">
        <v>1366</v>
      </c>
      <c r="E948" s="73" t="s">
        <v>1265</v>
      </c>
      <c r="F948" s="72">
        <v>2.5000000000000001E-2</v>
      </c>
      <c r="G948" s="72"/>
      <c r="H948" s="74"/>
      <c r="I948" s="75"/>
      <c r="J948" s="74"/>
      <c r="K948" s="75"/>
      <c r="L948" s="74"/>
      <c r="M948" s="75"/>
      <c r="N948" s="74"/>
      <c r="O948" s="73" t="s">
        <v>47</v>
      </c>
      <c r="R948" s="64">
        <v>0</v>
      </c>
      <c r="S948" s="64">
        <v>0</v>
      </c>
      <c r="T948" s="64">
        <v>0</v>
      </c>
      <c r="W948" s="64">
        <v>3</v>
      </c>
      <c r="AC948" s="64">
        <v>1</v>
      </c>
    </row>
    <row r="949" spans="1:29" ht="30" customHeight="1">
      <c r="A949" s="73" t="s">
        <v>3556</v>
      </c>
      <c r="B949" s="73" t="s">
        <v>4123</v>
      </c>
      <c r="C949" s="73" t="s">
        <v>1367</v>
      </c>
      <c r="D949" s="73" t="s">
        <v>4747</v>
      </c>
      <c r="E949" s="73" t="s">
        <v>352</v>
      </c>
      <c r="F949" s="72">
        <v>1</v>
      </c>
      <c r="G949" s="72"/>
      <c r="H949" s="74"/>
      <c r="I949" s="75"/>
      <c r="J949" s="74"/>
      <c r="K949" s="75"/>
      <c r="L949" s="74"/>
      <c r="M949" s="75"/>
      <c r="N949" s="74"/>
      <c r="O949" s="73" t="s">
        <v>47</v>
      </c>
      <c r="P949" s="64">
        <v>949</v>
      </c>
      <c r="R949" s="64">
        <v>1</v>
      </c>
      <c r="S949" s="64">
        <v>0</v>
      </c>
      <c r="T949" s="64">
        <v>0.02</v>
      </c>
      <c r="AC949" s="64">
        <v>1</v>
      </c>
    </row>
    <row r="950" spans="1:29" ht="30" customHeight="1">
      <c r="A950" s="72"/>
      <c r="B950" s="72"/>
      <c r="C950" s="72" t="s">
        <v>77</v>
      </c>
      <c r="D950" s="72"/>
      <c r="E950" s="72"/>
      <c r="F950" s="72"/>
      <c r="G950" s="72"/>
      <c r="H950" s="67"/>
      <c r="I950" s="72"/>
      <c r="J950" s="67"/>
      <c r="K950" s="72"/>
      <c r="L950" s="67"/>
      <c r="M950" s="72"/>
      <c r="N950" s="67"/>
      <c r="O950" s="72"/>
    </row>
    <row r="951" spans="1:29" ht="30" customHeight="1">
      <c r="A951" s="72"/>
      <c r="B951" s="72"/>
      <c r="C951" s="72"/>
      <c r="D951" s="72"/>
      <c r="E951" s="72"/>
      <c r="F951" s="72"/>
      <c r="G951" s="72"/>
      <c r="H951" s="72"/>
      <c r="I951" s="72"/>
      <c r="J951" s="72"/>
      <c r="K951" s="72"/>
      <c r="L951" s="72"/>
      <c r="M951" s="72"/>
      <c r="N951" s="72"/>
      <c r="O951" s="72"/>
    </row>
    <row r="952" spans="1:29" ht="30" customHeight="1">
      <c r="A952" s="72"/>
      <c r="B952" s="72"/>
      <c r="C952" s="73" t="s">
        <v>5194</v>
      </c>
      <c r="D952" s="72"/>
      <c r="E952" s="72"/>
      <c r="F952" s="72"/>
      <c r="G952" s="72"/>
      <c r="H952" s="72"/>
      <c r="I952" s="72"/>
      <c r="J952" s="72"/>
      <c r="K952" s="72"/>
      <c r="L952" s="72"/>
      <c r="M952" s="72"/>
      <c r="N952" s="72"/>
      <c r="O952" s="72"/>
    </row>
    <row r="953" spans="1:29" ht="30" customHeight="1">
      <c r="A953" s="73" t="s">
        <v>3234</v>
      </c>
      <c r="B953" s="73" t="s">
        <v>5195</v>
      </c>
      <c r="C953" s="73" t="s">
        <v>4997</v>
      </c>
      <c r="D953" s="73" t="s">
        <v>5196</v>
      </c>
      <c r="E953" s="73" t="s">
        <v>53</v>
      </c>
      <c r="F953" s="72">
        <v>1.1000000000000001</v>
      </c>
      <c r="G953" s="72"/>
      <c r="H953" s="74"/>
      <c r="I953" s="75"/>
      <c r="J953" s="74"/>
      <c r="K953" s="75"/>
      <c r="L953" s="74"/>
      <c r="M953" s="75"/>
      <c r="N953" s="74"/>
      <c r="O953" s="73" t="s">
        <v>47</v>
      </c>
      <c r="R953" s="64">
        <v>0</v>
      </c>
      <c r="S953" s="64">
        <v>0</v>
      </c>
      <c r="T953" s="64">
        <v>0</v>
      </c>
      <c r="U953" s="64">
        <v>1</v>
      </c>
      <c r="AC953" s="64">
        <v>1</v>
      </c>
    </row>
    <row r="954" spans="1:29" ht="30" customHeight="1">
      <c r="A954" s="73" t="s">
        <v>3234</v>
      </c>
      <c r="B954" s="73" t="s">
        <v>3807</v>
      </c>
      <c r="C954" s="73" t="s">
        <v>3808</v>
      </c>
      <c r="D954" s="73" t="s">
        <v>4979</v>
      </c>
      <c r="E954" s="73" t="s">
        <v>352</v>
      </c>
      <c r="F954" s="72">
        <v>1</v>
      </c>
      <c r="G954" s="72"/>
      <c r="H954" s="74"/>
      <c r="I954" s="75"/>
      <c r="J954" s="74"/>
      <c r="K954" s="75"/>
      <c r="L954" s="74"/>
      <c r="M954" s="75"/>
      <c r="N954" s="74"/>
      <c r="O954" s="73" t="s">
        <v>47</v>
      </c>
      <c r="P954" s="64">
        <v>954</v>
      </c>
      <c r="R954" s="64">
        <v>0</v>
      </c>
      <c r="S954" s="64">
        <v>0</v>
      </c>
      <c r="T954" s="64">
        <v>0.03</v>
      </c>
      <c r="AC954" s="64">
        <v>1</v>
      </c>
    </row>
    <row r="955" spans="1:29" ht="30" customHeight="1">
      <c r="A955" s="73" t="s">
        <v>3234</v>
      </c>
      <c r="B955" s="73" t="s">
        <v>4770</v>
      </c>
      <c r="C955" s="73" t="s">
        <v>2484</v>
      </c>
      <c r="D955" s="73" t="s">
        <v>2189</v>
      </c>
      <c r="E955" s="73" t="s">
        <v>1265</v>
      </c>
      <c r="F955" s="72">
        <v>8.5999999999999993E-2</v>
      </c>
      <c r="G955" s="72"/>
      <c r="H955" s="74"/>
      <c r="I955" s="75"/>
      <c r="J955" s="74"/>
      <c r="K955" s="75"/>
      <c r="L955" s="74"/>
      <c r="M955" s="75"/>
      <c r="N955" s="74"/>
      <c r="O955" s="73" t="s">
        <v>47</v>
      </c>
      <c r="R955" s="64">
        <v>0</v>
      </c>
      <c r="S955" s="64">
        <v>0</v>
      </c>
      <c r="T955" s="64">
        <v>0</v>
      </c>
      <c r="W955" s="64">
        <v>3</v>
      </c>
      <c r="AC955" s="64">
        <v>1</v>
      </c>
    </row>
    <row r="956" spans="1:29" ht="30" customHeight="1">
      <c r="A956" s="73" t="s">
        <v>3234</v>
      </c>
      <c r="B956" s="73" t="s">
        <v>4122</v>
      </c>
      <c r="C956" s="73" t="s">
        <v>2484</v>
      </c>
      <c r="D956" s="73" t="s">
        <v>1366</v>
      </c>
      <c r="E956" s="73" t="s">
        <v>1265</v>
      </c>
      <c r="F956" s="72">
        <v>2.9000000000000001E-2</v>
      </c>
      <c r="G956" s="72"/>
      <c r="H956" s="74"/>
      <c r="I956" s="75"/>
      <c r="J956" s="74"/>
      <c r="K956" s="75"/>
      <c r="L956" s="74"/>
      <c r="M956" s="75"/>
      <c r="N956" s="74"/>
      <c r="O956" s="73" t="s">
        <v>47</v>
      </c>
      <c r="R956" s="64">
        <v>0</v>
      </c>
      <c r="S956" s="64">
        <v>0</v>
      </c>
      <c r="T956" s="64">
        <v>0</v>
      </c>
      <c r="W956" s="64">
        <v>3</v>
      </c>
      <c r="AC956" s="64">
        <v>1</v>
      </c>
    </row>
    <row r="957" spans="1:29" ht="30" customHeight="1">
      <c r="A957" s="73" t="s">
        <v>3234</v>
      </c>
      <c r="B957" s="73" t="s">
        <v>4123</v>
      </c>
      <c r="C957" s="73" t="s">
        <v>1367</v>
      </c>
      <c r="D957" s="73" t="s">
        <v>4747</v>
      </c>
      <c r="E957" s="73" t="s">
        <v>352</v>
      </c>
      <c r="F957" s="72">
        <v>1</v>
      </c>
      <c r="G957" s="72"/>
      <c r="H957" s="74"/>
      <c r="I957" s="75"/>
      <c r="J957" s="74"/>
      <c r="K957" s="75"/>
      <c r="L957" s="74"/>
      <c r="M957" s="75"/>
      <c r="N957" s="74"/>
      <c r="O957" s="73" t="s">
        <v>47</v>
      </c>
      <c r="P957" s="64">
        <v>957</v>
      </c>
      <c r="R957" s="64">
        <v>1</v>
      </c>
      <c r="S957" s="64">
        <v>0</v>
      </c>
      <c r="T957" s="64">
        <v>0.02</v>
      </c>
      <c r="AC957" s="64">
        <v>1</v>
      </c>
    </row>
    <row r="958" spans="1:29" ht="30" customHeight="1">
      <c r="A958" s="72"/>
      <c r="B958" s="72"/>
      <c r="C958" s="72" t="s">
        <v>77</v>
      </c>
      <c r="D958" s="72"/>
      <c r="E958" s="72"/>
      <c r="F958" s="72"/>
      <c r="G958" s="72"/>
      <c r="H958" s="67"/>
      <c r="I958" s="72"/>
      <c r="J958" s="67"/>
      <c r="K958" s="72"/>
      <c r="L958" s="67"/>
      <c r="M958" s="72"/>
      <c r="N958" s="67"/>
      <c r="O958" s="72"/>
    </row>
    <row r="959" spans="1:29" ht="30" customHeight="1">
      <c r="A959" s="72"/>
      <c r="B959" s="72"/>
      <c r="C959" s="72"/>
      <c r="D959" s="72"/>
      <c r="E959" s="72"/>
      <c r="F959" s="72"/>
      <c r="G959" s="72"/>
      <c r="H959" s="72"/>
      <c r="I959" s="72"/>
      <c r="J959" s="72"/>
      <c r="K959" s="72"/>
      <c r="L959" s="72"/>
      <c r="M959" s="72"/>
      <c r="N959" s="72"/>
      <c r="O959" s="72"/>
    </row>
    <row r="960" spans="1:29" ht="30" customHeight="1">
      <c r="A960" s="72"/>
      <c r="B960" s="72"/>
      <c r="C960" s="73" t="s">
        <v>5197</v>
      </c>
      <c r="D960" s="72"/>
      <c r="E960" s="72"/>
      <c r="F960" s="72"/>
      <c r="G960" s="72"/>
      <c r="H960" s="72"/>
      <c r="I960" s="72"/>
      <c r="J960" s="72"/>
      <c r="K960" s="72"/>
      <c r="L960" s="72"/>
      <c r="M960" s="72"/>
      <c r="N960" s="72"/>
      <c r="O960" s="72"/>
    </row>
    <row r="961" spans="1:29" ht="30" customHeight="1">
      <c r="A961" s="73" t="s">
        <v>3236</v>
      </c>
      <c r="B961" s="73" t="s">
        <v>5198</v>
      </c>
      <c r="C961" s="73" t="s">
        <v>4997</v>
      </c>
      <c r="D961" s="73" t="s">
        <v>5199</v>
      </c>
      <c r="E961" s="73" t="s">
        <v>53</v>
      </c>
      <c r="F961" s="72">
        <v>1.1000000000000001</v>
      </c>
      <c r="G961" s="72"/>
      <c r="H961" s="74"/>
      <c r="I961" s="75"/>
      <c r="J961" s="74"/>
      <c r="K961" s="75"/>
      <c r="L961" s="74"/>
      <c r="M961" s="75"/>
      <c r="N961" s="74"/>
      <c r="O961" s="73" t="s">
        <v>47</v>
      </c>
      <c r="R961" s="64">
        <v>0</v>
      </c>
      <c r="S961" s="64">
        <v>0</v>
      </c>
      <c r="T961" s="64">
        <v>0</v>
      </c>
      <c r="U961" s="64">
        <v>1</v>
      </c>
      <c r="AC961" s="64">
        <v>1</v>
      </c>
    </row>
    <row r="962" spans="1:29" ht="30" customHeight="1">
      <c r="A962" s="73" t="s">
        <v>3236</v>
      </c>
      <c r="B962" s="73" t="s">
        <v>3807</v>
      </c>
      <c r="C962" s="73" t="s">
        <v>3808</v>
      </c>
      <c r="D962" s="73" t="s">
        <v>4979</v>
      </c>
      <c r="E962" s="73" t="s">
        <v>352</v>
      </c>
      <c r="F962" s="72">
        <v>1</v>
      </c>
      <c r="G962" s="72"/>
      <c r="H962" s="74"/>
      <c r="I962" s="75"/>
      <c r="J962" s="74"/>
      <c r="K962" s="75"/>
      <c r="L962" s="74"/>
      <c r="M962" s="75"/>
      <c r="N962" s="74"/>
      <c r="O962" s="73" t="s">
        <v>47</v>
      </c>
      <c r="P962" s="64">
        <v>962</v>
      </c>
      <c r="R962" s="64">
        <v>0</v>
      </c>
      <c r="S962" s="64">
        <v>0</v>
      </c>
      <c r="T962" s="64">
        <v>0.03</v>
      </c>
      <c r="AC962" s="64">
        <v>1</v>
      </c>
    </row>
    <row r="963" spans="1:29" ht="30" customHeight="1">
      <c r="A963" s="73" t="s">
        <v>3236</v>
      </c>
      <c r="B963" s="73" t="s">
        <v>4770</v>
      </c>
      <c r="C963" s="73" t="s">
        <v>2484</v>
      </c>
      <c r="D963" s="73" t="s">
        <v>2189</v>
      </c>
      <c r="E963" s="73" t="s">
        <v>1265</v>
      </c>
      <c r="F963" s="72">
        <v>9.4E-2</v>
      </c>
      <c r="G963" s="72"/>
      <c r="H963" s="74"/>
      <c r="I963" s="75"/>
      <c r="J963" s="74"/>
      <c r="K963" s="75"/>
      <c r="L963" s="74"/>
      <c r="M963" s="75"/>
      <c r="N963" s="74"/>
      <c r="O963" s="73" t="s">
        <v>47</v>
      </c>
      <c r="R963" s="64">
        <v>0</v>
      </c>
      <c r="S963" s="64">
        <v>0</v>
      </c>
      <c r="T963" s="64">
        <v>0</v>
      </c>
      <c r="W963" s="64">
        <v>3</v>
      </c>
      <c r="AC963" s="64">
        <v>1</v>
      </c>
    </row>
    <row r="964" spans="1:29" ht="30" customHeight="1">
      <c r="A964" s="73" t="s">
        <v>3236</v>
      </c>
      <c r="B964" s="73" t="s">
        <v>4122</v>
      </c>
      <c r="C964" s="73" t="s">
        <v>2484</v>
      </c>
      <c r="D964" s="73" t="s">
        <v>1366</v>
      </c>
      <c r="E964" s="73" t="s">
        <v>1265</v>
      </c>
      <c r="F964" s="72">
        <v>3.1E-2</v>
      </c>
      <c r="G964" s="72"/>
      <c r="H964" s="74"/>
      <c r="I964" s="75"/>
      <c r="J964" s="74"/>
      <c r="K964" s="75"/>
      <c r="L964" s="74"/>
      <c r="M964" s="75"/>
      <c r="N964" s="74"/>
      <c r="O964" s="73" t="s">
        <v>47</v>
      </c>
      <c r="R964" s="64">
        <v>0</v>
      </c>
      <c r="S964" s="64">
        <v>0</v>
      </c>
      <c r="T964" s="64">
        <v>0</v>
      </c>
      <c r="W964" s="64">
        <v>3</v>
      </c>
      <c r="AC964" s="64">
        <v>1</v>
      </c>
    </row>
    <row r="965" spans="1:29" ht="30" customHeight="1">
      <c r="A965" s="73" t="s">
        <v>3236</v>
      </c>
      <c r="B965" s="73" t="s">
        <v>4123</v>
      </c>
      <c r="C965" s="73" t="s">
        <v>1367</v>
      </c>
      <c r="D965" s="73" t="s">
        <v>4747</v>
      </c>
      <c r="E965" s="73" t="s">
        <v>352</v>
      </c>
      <c r="F965" s="72">
        <v>1</v>
      </c>
      <c r="G965" s="72"/>
      <c r="H965" s="74"/>
      <c r="I965" s="75"/>
      <c r="J965" s="74"/>
      <c r="K965" s="75"/>
      <c r="L965" s="74"/>
      <c r="M965" s="75"/>
      <c r="N965" s="74"/>
      <c r="O965" s="73" t="s">
        <v>47</v>
      </c>
      <c r="P965" s="64">
        <v>965</v>
      </c>
      <c r="R965" s="64">
        <v>1</v>
      </c>
      <c r="S965" s="64">
        <v>0</v>
      </c>
      <c r="T965" s="64">
        <v>0.02</v>
      </c>
      <c r="AC965" s="64">
        <v>1</v>
      </c>
    </row>
    <row r="966" spans="1:29" ht="30" customHeight="1">
      <c r="A966" s="72"/>
      <c r="B966" s="72"/>
      <c r="C966" s="72" t="s">
        <v>77</v>
      </c>
      <c r="D966" s="72"/>
      <c r="E966" s="72"/>
      <c r="F966" s="72"/>
      <c r="G966" s="72"/>
      <c r="H966" s="67"/>
      <c r="I966" s="72"/>
      <c r="J966" s="67"/>
      <c r="K966" s="72"/>
      <c r="L966" s="67"/>
      <c r="M966" s="72"/>
      <c r="N966" s="67"/>
      <c r="O966" s="72"/>
    </row>
    <row r="967" spans="1:29" ht="30" customHeight="1">
      <c r="A967" s="72"/>
      <c r="B967" s="72"/>
      <c r="C967" s="72"/>
      <c r="D967" s="72"/>
      <c r="E967" s="72"/>
      <c r="F967" s="72"/>
      <c r="G967" s="72"/>
      <c r="H967" s="72"/>
      <c r="I967" s="72"/>
      <c r="J967" s="72"/>
      <c r="K967" s="72"/>
      <c r="L967" s="72"/>
      <c r="M967" s="72"/>
      <c r="N967" s="72"/>
      <c r="O967" s="72"/>
    </row>
    <row r="968" spans="1:29" ht="30" customHeight="1">
      <c r="A968" s="72"/>
      <c r="B968" s="72"/>
      <c r="C968" s="73" t="s">
        <v>5200</v>
      </c>
      <c r="D968" s="72"/>
      <c r="E968" s="72"/>
      <c r="F968" s="72"/>
      <c r="G968" s="72"/>
      <c r="H968" s="72"/>
      <c r="I968" s="72"/>
      <c r="J968" s="72"/>
      <c r="K968" s="72"/>
      <c r="L968" s="72"/>
      <c r="M968" s="72"/>
      <c r="N968" s="72"/>
      <c r="O968" s="72"/>
    </row>
    <row r="969" spans="1:29" ht="30" customHeight="1">
      <c r="A969" s="73" t="s">
        <v>3558</v>
      </c>
      <c r="B969" s="73" t="s">
        <v>5201</v>
      </c>
      <c r="C969" s="73" t="s">
        <v>4997</v>
      </c>
      <c r="D969" s="73" t="s">
        <v>5202</v>
      </c>
      <c r="E969" s="73" t="s">
        <v>53</v>
      </c>
      <c r="F969" s="72">
        <v>1.1000000000000001</v>
      </c>
      <c r="G969" s="72"/>
      <c r="H969" s="74"/>
      <c r="I969" s="75"/>
      <c r="J969" s="74"/>
      <c r="K969" s="75"/>
      <c r="L969" s="74"/>
      <c r="M969" s="75"/>
      <c r="N969" s="74"/>
      <c r="O969" s="73" t="s">
        <v>47</v>
      </c>
      <c r="R969" s="64">
        <v>0</v>
      </c>
      <c r="S969" s="64">
        <v>0</v>
      </c>
      <c r="T969" s="64">
        <v>0</v>
      </c>
      <c r="U969" s="64">
        <v>1</v>
      </c>
      <c r="AC969" s="64">
        <v>1</v>
      </c>
    </row>
    <row r="970" spans="1:29" ht="30" customHeight="1">
      <c r="A970" s="73" t="s">
        <v>3558</v>
      </c>
      <c r="B970" s="73" t="s">
        <v>3807</v>
      </c>
      <c r="C970" s="73" t="s">
        <v>3808</v>
      </c>
      <c r="D970" s="73" t="s">
        <v>4979</v>
      </c>
      <c r="E970" s="73" t="s">
        <v>352</v>
      </c>
      <c r="F970" s="72">
        <v>1</v>
      </c>
      <c r="G970" s="72"/>
      <c r="H970" s="74"/>
      <c r="I970" s="75"/>
      <c r="J970" s="74"/>
      <c r="K970" s="75"/>
      <c r="L970" s="74"/>
      <c r="M970" s="75"/>
      <c r="N970" s="74"/>
      <c r="O970" s="73" t="s">
        <v>47</v>
      </c>
      <c r="P970" s="64">
        <v>970</v>
      </c>
      <c r="R970" s="64">
        <v>0</v>
      </c>
      <c r="S970" s="64">
        <v>0</v>
      </c>
      <c r="T970" s="64">
        <v>0.03</v>
      </c>
      <c r="AC970" s="64">
        <v>1</v>
      </c>
    </row>
    <row r="971" spans="1:29" ht="30" customHeight="1">
      <c r="A971" s="73" t="s">
        <v>3558</v>
      </c>
      <c r="B971" s="73" t="s">
        <v>4770</v>
      </c>
      <c r="C971" s="73" t="s">
        <v>2484</v>
      </c>
      <c r="D971" s="73" t="s">
        <v>2189</v>
      </c>
      <c r="E971" s="73" t="s">
        <v>1265</v>
      </c>
      <c r="F971" s="72">
        <v>0.12</v>
      </c>
      <c r="G971" s="72"/>
      <c r="H971" s="74"/>
      <c r="I971" s="75"/>
      <c r="J971" s="74"/>
      <c r="K971" s="75"/>
      <c r="L971" s="74"/>
      <c r="M971" s="75"/>
      <c r="N971" s="74"/>
      <c r="O971" s="73" t="s">
        <v>47</v>
      </c>
      <c r="R971" s="64">
        <v>0</v>
      </c>
      <c r="S971" s="64">
        <v>0</v>
      </c>
      <c r="T971" s="64">
        <v>0</v>
      </c>
      <c r="W971" s="64">
        <v>3</v>
      </c>
      <c r="AC971" s="64">
        <v>1</v>
      </c>
    </row>
    <row r="972" spans="1:29" ht="30" customHeight="1">
      <c r="A972" s="73" t="s">
        <v>3558</v>
      </c>
      <c r="B972" s="73" t="s">
        <v>4122</v>
      </c>
      <c r="C972" s="73" t="s">
        <v>2484</v>
      </c>
      <c r="D972" s="73" t="s">
        <v>1366</v>
      </c>
      <c r="E972" s="73" t="s">
        <v>1265</v>
      </c>
      <c r="F972" s="72">
        <v>0.04</v>
      </c>
      <c r="G972" s="72"/>
      <c r="H972" s="74"/>
      <c r="I972" s="75"/>
      <c r="J972" s="74"/>
      <c r="K972" s="75"/>
      <c r="L972" s="74"/>
      <c r="M972" s="75"/>
      <c r="N972" s="74"/>
      <c r="O972" s="73" t="s">
        <v>47</v>
      </c>
      <c r="R972" s="64">
        <v>0</v>
      </c>
      <c r="S972" s="64">
        <v>0</v>
      </c>
      <c r="T972" s="64">
        <v>0</v>
      </c>
      <c r="W972" s="64">
        <v>3</v>
      </c>
      <c r="AC972" s="64">
        <v>1</v>
      </c>
    </row>
    <row r="973" spans="1:29" ht="30" customHeight="1">
      <c r="A973" s="73" t="s">
        <v>3558</v>
      </c>
      <c r="B973" s="73" t="s">
        <v>4123</v>
      </c>
      <c r="C973" s="73" t="s">
        <v>1367</v>
      </c>
      <c r="D973" s="73" t="s">
        <v>4747</v>
      </c>
      <c r="E973" s="73" t="s">
        <v>352</v>
      </c>
      <c r="F973" s="72">
        <v>1</v>
      </c>
      <c r="G973" s="72"/>
      <c r="H973" s="74"/>
      <c r="I973" s="75"/>
      <c r="J973" s="74"/>
      <c r="K973" s="75"/>
      <c r="L973" s="74"/>
      <c r="M973" s="75"/>
      <c r="N973" s="74"/>
      <c r="O973" s="73" t="s">
        <v>47</v>
      </c>
      <c r="P973" s="64">
        <v>973</v>
      </c>
      <c r="R973" s="64">
        <v>1</v>
      </c>
      <c r="S973" s="64">
        <v>0</v>
      </c>
      <c r="T973" s="64">
        <v>0.02</v>
      </c>
      <c r="AC973" s="64">
        <v>1</v>
      </c>
    </row>
    <row r="974" spans="1:29" ht="30" customHeight="1">
      <c r="A974" s="72"/>
      <c r="B974" s="72"/>
      <c r="C974" s="72" t="s">
        <v>77</v>
      </c>
      <c r="D974" s="72"/>
      <c r="E974" s="72"/>
      <c r="F974" s="72"/>
      <c r="G974" s="72"/>
      <c r="H974" s="67"/>
      <c r="I974" s="72"/>
      <c r="J974" s="67"/>
      <c r="K974" s="72"/>
      <c r="L974" s="67"/>
      <c r="M974" s="72"/>
      <c r="N974" s="67"/>
      <c r="O974" s="72"/>
    </row>
    <row r="975" spans="1:29" ht="30" customHeight="1">
      <c r="A975" s="72"/>
      <c r="B975" s="72"/>
      <c r="C975" s="72"/>
      <c r="D975" s="72"/>
      <c r="E975" s="72"/>
      <c r="F975" s="72"/>
      <c r="G975" s="72"/>
      <c r="H975" s="72"/>
      <c r="I975" s="72"/>
      <c r="J975" s="72"/>
      <c r="K975" s="72"/>
      <c r="L975" s="72"/>
      <c r="M975" s="72"/>
      <c r="N975" s="72"/>
      <c r="O975" s="72"/>
    </row>
    <row r="976" spans="1:29" ht="30" customHeight="1">
      <c r="A976" s="72"/>
      <c r="B976" s="72"/>
      <c r="C976" s="73" t="s">
        <v>5203</v>
      </c>
      <c r="D976" s="72"/>
      <c r="E976" s="72"/>
      <c r="F976" s="72"/>
      <c r="G976" s="72"/>
      <c r="H976" s="72"/>
      <c r="I976" s="72"/>
      <c r="J976" s="72"/>
      <c r="K976" s="72"/>
      <c r="L976" s="72"/>
      <c r="M976" s="72"/>
      <c r="N976" s="72"/>
      <c r="O976" s="72"/>
    </row>
    <row r="977" spans="1:29" ht="30" customHeight="1">
      <c r="A977" s="73" t="s">
        <v>3238</v>
      </c>
      <c r="B977" s="73" t="s">
        <v>5204</v>
      </c>
      <c r="C977" s="73" t="s">
        <v>4997</v>
      </c>
      <c r="D977" s="73" t="s">
        <v>5205</v>
      </c>
      <c r="E977" s="73" t="s">
        <v>53</v>
      </c>
      <c r="F977" s="72">
        <v>1.1000000000000001</v>
      </c>
      <c r="G977" s="72"/>
      <c r="H977" s="74"/>
      <c r="I977" s="75"/>
      <c r="J977" s="74"/>
      <c r="K977" s="75"/>
      <c r="L977" s="74"/>
      <c r="M977" s="75"/>
      <c r="N977" s="74"/>
      <c r="O977" s="73" t="s">
        <v>47</v>
      </c>
      <c r="R977" s="64">
        <v>0</v>
      </c>
      <c r="S977" s="64">
        <v>0</v>
      </c>
      <c r="T977" s="64">
        <v>0</v>
      </c>
      <c r="U977" s="64">
        <v>1</v>
      </c>
      <c r="AC977" s="64">
        <v>1</v>
      </c>
    </row>
    <row r="978" spans="1:29" ht="30" customHeight="1">
      <c r="A978" s="73" t="s">
        <v>3238</v>
      </c>
      <c r="B978" s="73" t="s">
        <v>3807</v>
      </c>
      <c r="C978" s="73" t="s">
        <v>3808</v>
      </c>
      <c r="D978" s="73" t="s">
        <v>4979</v>
      </c>
      <c r="E978" s="73" t="s">
        <v>352</v>
      </c>
      <c r="F978" s="72">
        <v>1</v>
      </c>
      <c r="G978" s="72"/>
      <c r="H978" s="74"/>
      <c r="I978" s="75"/>
      <c r="J978" s="74"/>
      <c r="K978" s="75"/>
      <c r="L978" s="74"/>
      <c r="M978" s="75"/>
      <c r="N978" s="74"/>
      <c r="O978" s="73" t="s">
        <v>47</v>
      </c>
      <c r="P978" s="64">
        <v>978</v>
      </c>
      <c r="R978" s="64">
        <v>0</v>
      </c>
      <c r="S978" s="64">
        <v>0</v>
      </c>
      <c r="T978" s="64">
        <v>0.03</v>
      </c>
      <c r="AC978" s="64">
        <v>1</v>
      </c>
    </row>
    <row r="979" spans="1:29" ht="30" customHeight="1">
      <c r="A979" s="73" t="s">
        <v>3238</v>
      </c>
      <c r="B979" s="73" t="s">
        <v>4770</v>
      </c>
      <c r="C979" s="73" t="s">
        <v>2484</v>
      </c>
      <c r="D979" s="73" t="s">
        <v>2189</v>
      </c>
      <c r="E979" s="73" t="s">
        <v>1265</v>
      </c>
      <c r="F979" s="72">
        <v>0.188</v>
      </c>
      <c r="G979" s="72"/>
      <c r="H979" s="74"/>
      <c r="I979" s="75"/>
      <c r="J979" s="74"/>
      <c r="K979" s="75"/>
      <c r="L979" s="74"/>
      <c r="M979" s="75"/>
      <c r="N979" s="74"/>
      <c r="O979" s="73" t="s">
        <v>47</v>
      </c>
      <c r="R979" s="64">
        <v>0</v>
      </c>
      <c r="S979" s="64">
        <v>0</v>
      </c>
      <c r="T979" s="64">
        <v>0</v>
      </c>
      <c r="W979" s="64">
        <v>3</v>
      </c>
      <c r="AC979" s="64">
        <v>1</v>
      </c>
    </row>
    <row r="980" spans="1:29" ht="30" customHeight="1">
      <c r="A980" s="73" t="s">
        <v>3238</v>
      </c>
      <c r="B980" s="73" t="s">
        <v>4122</v>
      </c>
      <c r="C980" s="73" t="s">
        <v>2484</v>
      </c>
      <c r="D980" s="73" t="s">
        <v>1366</v>
      </c>
      <c r="E980" s="73" t="s">
        <v>1265</v>
      </c>
      <c r="F980" s="72">
        <v>6.3E-2</v>
      </c>
      <c r="G980" s="72"/>
      <c r="H980" s="74"/>
      <c r="I980" s="75"/>
      <c r="J980" s="74"/>
      <c r="K980" s="75"/>
      <c r="L980" s="74"/>
      <c r="M980" s="75"/>
      <c r="N980" s="74"/>
      <c r="O980" s="73" t="s">
        <v>47</v>
      </c>
      <c r="R980" s="64">
        <v>0</v>
      </c>
      <c r="S980" s="64">
        <v>0</v>
      </c>
      <c r="T980" s="64">
        <v>0</v>
      </c>
      <c r="W980" s="64">
        <v>3</v>
      </c>
      <c r="AC980" s="64">
        <v>1</v>
      </c>
    </row>
    <row r="981" spans="1:29" ht="30" customHeight="1">
      <c r="A981" s="73" t="s">
        <v>3238</v>
      </c>
      <c r="B981" s="73" t="s">
        <v>4123</v>
      </c>
      <c r="C981" s="73" t="s">
        <v>1367</v>
      </c>
      <c r="D981" s="73" t="s">
        <v>4747</v>
      </c>
      <c r="E981" s="73" t="s">
        <v>352</v>
      </c>
      <c r="F981" s="72">
        <v>1</v>
      </c>
      <c r="G981" s="72"/>
      <c r="H981" s="74"/>
      <c r="I981" s="75"/>
      <c r="J981" s="74"/>
      <c r="K981" s="75"/>
      <c r="L981" s="74"/>
      <c r="M981" s="75"/>
      <c r="N981" s="74"/>
      <c r="O981" s="73" t="s">
        <v>47</v>
      </c>
      <c r="P981" s="64">
        <v>981</v>
      </c>
      <c r="R981" s="64">
        <v>1</v>
      </c>
      <c r="S981" s="64">
        <v>0</v>
      </c>
      <c r="T981" s="64">
        <v>0.02</v>
      </c>
      <c r="AC981" s="64">
        <v>1</v>
      </c>
    </row>
    <row r="982" spans="1:29" ht="30" customHeight="1">
      <c r="A982" s="72"/>
      <c r="B982" s="72"/>
      <c r="C982" s="72" t="s">
        <v>77</v>
      </c>
      <c r="D982" s="72"/>
      <c r="E982" s="72"/>
      <c r="F982" s="72"/>
      <c r="G982" s="72"/>
      <c r="H982" s="67"/>
      <c r="I982" s="72"/>
      <c r="J982" s="67"/>
      <c r="K982" s="72"/>
      <c r="L982" s="67"/>
      <c r="M982" s="72"/>
      <c r="N982" s="67"/>
      <c r="O982" s="72"/>
    </row>
    <row r="983" spans="1:29" ht="30" customHeight="1">
      <c r="A983" s="72"/>
      <c r="B983" s="72"/>
      <c r="C983" s="72"/>
      <c r="D983" s="72"/>
      <c r="E983" s="72"/>
      <c r="F983" s="72"/>
      <c r="G983" s="72"/>
      <c r="H983" s="72"/>
      <c r="I983" s="72"/>
      <c r="J983" s="72"/>
      <c r="K983" s="72"/>
      <c r="L983" s="72"/>
      <c r="M983" s="72"/>
      <c r="N983" s="72"/>
      <c r="O983" s="72"/>
    </row>
    <row r="984" spans="1:29" ht="30" customHeight="1">
      <c r="A984" s="72"/>
      <c r="B984" s="72"/>
      <c r="C984" s="73" t="s">
        <v>5206</v>
      </c>
      <c r="D984" s="72"/>
      <c r="E984" s="72"/>
      <c r="F984" s="72"/>
      <c r="G984" s="72"/>
      <c r="H984" s="72"/>
      <c r="I984" s="72"/>
      <c r="J984" s="72"/>
      <c r="K984" s="72"/>
      <c r="L984" s="72"/>
      <c r="M984" s="72"/>
      <c r="N984" s="72"/>
      <c r="O984" s="72"/>
    </row>
    <row r="985" spans="1:29" ht="30" customHeight="1">
      <c r="A985" s="73" t="s">
        <v>3240</v>
      </c>
      <c r="B985" s="73" t="s">
        <v>5207</v>
      </c>
      <c r="C985" s="73" t="s">
        <v>4977</v>
      </c>
      <c r="D985" s="73" t="s">
        <v>5208</v>
      </c>
      <c r="E985" s="73" t="s">
        <v>53</v>
      </c>
      <c r="F985" s="72">
        <v>1.1000000000000001</v>
      </c>
      <c r="G985" s="72"/>
      <c r="H985" s="74"/>
      <c r="I985" s="75"/>
      <c r="J985" s="74"/>
      <c r="K985" s="75"/>
      <c r="L985" s="74"/>
      <c r="M985" s="75"/>
      <c r="N985" s="74"/>
      <c r="O985" s="73" t="s">
        <v>47</v>
      </c>
      <c r="R985" s="64">
        <v>0</v>
      </c>
      <c r="S985" s="64">
        <v>0</v>
      </c>
      <c r="T985" s="64">
        <v>0</v>
      </c>
      <c r="U985" s="64">
        <v>1</v>
      </c>
      <c r="AC985" s="64">
        <v>1</v>
      </c>
    </row>
    <row r="986" spans="1:29" ht="30" customHeight="1">
      <c r="A986" s="73" t="s">
        <v>3240</v>
      </c>
      <c r="B986" s="73" t="s">
        <v>3807</v>
      </c>
      <c r="C986" s="73" t="s">
        <v>3808</v>
      </c>
      <c r="D986" s="73" t="s">
        <v>4979</v>
      </c>
      <c r="E986" s="73" t="s">
        <v>352</v>
      </c>
      <c r="F986" s="72">
        <v>1</v>
      </c>
      <c r="G986" s="72"/>
      <c r="H986" s="74"/>
      <c r="I986" s="75"/>
      <c r="J986" s="74"/>
      <c r="K986" s="75"/>
      <c r="L986" s="74"/>
      <c r="M986" s="75"/>
      <c r="N986" s="74"/>
      <c r="O986" s="73" t="s">
        <v>47</v>
      </c>
      <c r="P986" s="64">
        <v>986</v>
      </c>
      <c r="R986" s="64">
        <v>0</v>
      </c>
      <c r="S986" s="64">
        <v>0</v>
      </c>
      <c r="T986" s="64">
        <v>0.03</v>
      </c>
      <c r="AC986" s="64">
        <v>1</v>
      </c>
    </row>
    <row r="987" spans="1:29" ht="30" customHeight="1">
      <c r="A987" s="73" t="s">
        <v>3240</v>
      </c>
      <c r="B987" s="73" t="s">
        <v>4770</v>
      </c>
      <c r="C987" s="73" t="s">
        <v>2484</v>
      </c>
      <c r="D987" s="73" t="s">
        <v>2189</v>
      </c>
      <c r="E987" s="73" t="s">
        <v>1265</v>
      </c>
      <c r="F987" s="72">
        <v>8.5999999999999993E-2</v>
      </c>
      <c r="G987" s="72"/>
      <c r="H987" s="74"/>
      <c r="I987" s="75"/>
      <c r="J987" s="74"/>
      <c r="K987" s="75"/>
      <c r="L987" s="74"/>
      <c r="M987" s="75"/>
      <c r="N987" s="74"/>
      <c r="O987" s="73" t="s">
        <v>47</v>
      </c>
      <c r="R987" s="64">
        <v>0</v>
      </c>
      <c r="S987" s="64">
        <v>0</v>
      </c>
      <c r="T987" s="64">
        <v>0</v>
      </c>
      <c r="W987" s="64">
        <v>3</v>
      </c>
      <c r="AC987" s="64">
        <v>1</v>
      </c>
    </row>
    <row r="988" spans="1:29" ht="30" customHeight="1">
      <c r="A988" s="73" t="s">
        <v>3240</v>
      </c>
      <c r="B988" s="73" t="s">
        <v>4122</v>
      </c>
      <c r="C988" s="73" t="s">
        <v>2484</v>
      </c>
      <c r="D988" s="73" t="s">
        <v>1366</v>
      </c>
      <c r="E988" s="73" t="s">
        <v>1265</v>
      </c>
      <c r="F988" s="72">
        <v>2.9000000000000001E-2</v>
      </c>
      <c r="G988" s="72"/>
      <c r="H988" s="74"/>
      <c r="I988" s="75"/>
      <c r="J988" s="74"/>
      <c r="K988" s="75"/>
      <c r="L988" s="74"/>
      <c r="M988" s="75"/>
      <c r="N988" s="74"/>
      <c r="O988" s="73" t="s">
        <v>47</v>
      </c>
      <c r="R988" s="64">
        <v>0</v>
      </c>
      <c r="S988" s="64">
        <v>0</v>
      </c>
      <c r="T988" s="64">
        <v>0</v>
      </c>
      <c r="W988" s="64">
        <v>3</v>
      </c>
      <c r="AC988" s="64">
        <v>1</v>
      </c>
    </row>
    <row r="989" spans="1:29" ht="30" customHeight="1">
      <c r="A989" s="73" t="s">
        <v>3240</v>
      </c>
      <c r="B989" s="73" t="s">
        <v>4123</v>
      </c>
      <c r="C989" s="73" t="s">
        <v>1367</v>
      </c>
      <c r="D989" s="73" t="s">
        <v>4747</v>
      </c>
      <c r="E989" s="73" t="s">
        <v>352</v>
      </c>
      <c r="F989" s="72">
        <v>1</v>
      </c>
      <c r="G989" s="72"/>
      <c r="H989" s="74"/>
      <c r="I989" s="75"/>
      <c r="J989" s="74"/>
      <c r="K989" s="75"/>
      <c r="L989" s="74"/>
      <c r="M989" s="75"/>
      <c r="N989" s="74"/>
      <c r="O989" s="73" t="s">
        <v>47</v>
      </c>
      <c r="P989" s="64">
        <v>989</v>
      </c>
      <c r="R989" s="64">
        <v>1</v>
      </c>
      <c r="S989" s="64">
        <v>0</v>
      </c>
      <c r="T989" s="64">
        <v>0.02</v>
      </c>
      <c r="AC989" s="64">
        <v>1</v>
      </c>
    </row>
    <row r="990" spans="1:29" ht="30" customHeight="1">
      <c r="A990" s="72"/>
      <c r="B990" s="72"/>
      <c r="C990" s="72" t="s">
        <v>77</v>
      </c>
      <c r="D990" s="72"/>
      <c r="E990" s="72"/>
      <c r="F990" s="72"/>
      <c r="G990" s="72"/>
      <c r="H990" s="67"/>
      <c r="I990" s="72"/>
      <c r="J990" s="67"/>
      <c r="K990" s="72"/>
      <c r="L990" s="67"/>
      <c r="M990" s="72"/>
      <c r="N990" s="67"/>
      <c r="O990" s="72"/>
    </row>
    <row r="991" spans="1:29" ht="30" customHeight="1">
      <c r="A991" s="72"/>
      <c r="B991" s="72"/>
      <c r="C991" s="72"/>
      <c r="D991" s="72"/>
      <c r="E991" s="72"/>
      <c r="F991" s="72"/>
      <c r="G991" s="72"/>
      <c r="H991" s="72"/>
      <c r="I991" s="72"/>
      <c r="J991" s="72"/>
      <c r="K991" s="72"/>
      <c r="L991" s="72"/>
      <c r="M991" s="72"/>
      <c r="N991" s="72"/>
      <c r="O991" s="72"/>
    </row>
    <row r="992" spans="1:29" ht="30" customHeight="1">
      <c r="A992" s="72"/>
      <c r="B992" s="72"/>
      <c r="C992" s="73" t="s">
        <v>5209</v>
      </c>
      <c r="D992" s="72"/>
      <c r="E992" s="72"/>
      <c r="F992" s="72"/>
      <c r="G992" s="72"/>
      <c r="H992" s="72"/>
      <c r="I992" s="72"/>
      <c r="J992" s="72"/>
      <c r="K992" s="72"/>
      <c r="L992" s="72"/>
      <c r="M992" s="72"/>
      <c r="N992" s="72"/>
      <c r="O992" s="72"/>
    </row>
    <row r="993" spans="1:29" ht="30" customHeight="1">
      <c r="A993" s="73" t="s">
        <v>3681</v>
      </c>
      <c r="B993" s="73" t="s">
        <v>5210</v>
      </c>
      <c r="C993" s="73" t="s">
        <v>4977</v>
      </c>
      <c r="D993" s="73" t="s">
        <v>5211</v>
      </c>
      <c r="E993" s="73" t="s">
        <v>53</v>
      </c>
      <c r="F993" s="72">
        <v>1.1000000000000001</v>
      </c>
      <c r="G993" s="72"/>
      <c r="H993" s="74"/>
      <c r="I993" s="75"/>
      <c r="J993" s="74"/>
      <c r="K993" s="75"/>
      <c r="L993" s="74"/>
      <c r="M993" s="75"/>
      <c r="N993" s="74"/>
      <c r="O993" s="73" t="s">
        <v>47</v>
      </c>
      <c r="R993" s="64">
        <v>0</v>
      </c>
      <c r="S993" s="64">
        <v>0</v>
      </c>
      <c r="T993" s="64">
        <v>0</v>
      </c>
      <c r="U993" s="64">
        <v>1</v>
      </c>
      <c r="AC993" s="64">
        <v>1</v>
      </c>
    </row>
    <row r="994" spans="1:29" ht="30" customHeight="1">
      <c r="A994" s="73" t="s">
        <v>3681</v>
      </c>
      <c r="B994" s="73" t="s">
        <v>3807</v>
      </c>
      <c r="C994" s="73" t="s">
        <v>3808</v>
      </c>
      <c r="D994" s="73" t="s">
        <v>4979</v>
      </c>
      <c r="E994" s="73" t="s">
        <v>352</v>
      </c>
      <c r="F994" s="72">
        <v>1</v>
      </c>
      <c r="G994" s="72"/>
      <c r="H994" s="74"/>
      <c r="I994" s="75"/>
      <c r="J994" s="74"/>
      <c r="K994" s="75"/>
      <c r="L994" s="74"/>
      <c r="M994" s="75"/>
      <c r="N994" s="74"/>
      <c r="O994" s="73" t="s">
        <v>47</v>
      </c>
      <c r="P994" s="64">
        <v>994</v>
      </c>
      <c r="R994" s="64">
        <v>0</v>
      </c>
      <c r="S994" s="64">
        <v>0</v>
      </c>
      <c r="T994" s="64">
        <v>0.03</v>
      </c>
      <c r="AC994" s="64">
        <v>1</v>
      </c>
    </row>
    <row r="995" spans="1:29" ht="30" customHeight="1">
      <c r="A995" s="73" t="s">
        <v>3681</v>
      </c>
      <c r="B995" s="73" t="s">
        <v>4770</v>
      </c>
      <c r="C995" s="73" t="s">
        <v>2484</v>
      </c>
      <c r="D995" s="73" t="s">
        <v>2189</v>
      </c>
      <c r="E995" s="73" t="s">
        <v>1265</v>
      </c>
      <c r="F995" s="72">
        <v>0.1</v>
      </c>
      <c r="G995" s="72"/>
      <c r="H995" s="74"/>
      <c r="I995" s="75"/>
      <c r="J995" s="74"/>
      <c r="K995" s="75"/>
      <c r="L995" s="74"/>
      <c r="M995" s="75"/>
      <c r="N995" s="74"/>
      <c r="O995" s="73" t="s">
        <v>47</v>
      </c>
      <c r="R995" s="64">
        <v>0</v>
      </c>
      <c r="S995" s="64">
        <v>0</v>
      </c>
      <c r="T995" s="64">
        <v>0</v>
      </c>
      <c r="W995" s="64">
        <v>3</v>
      </c>
      <c r="AC995" s="64">
        <v>1</v>
      </c>
    </row>
    <row r="996" spans="1:29" ht="30" customHeight="1">
      <c r="A996" s="73" t="s">
        <v>3681</v>
      </c>
      <c r="B996" s="73" t="s">
        <v>4122</v>
      </c>
      <c r="C996" s="73" t="s">
        <v>2484</v>
      </c>
      <c r="D996" s="73" t="s">
        <v>1366</v>
      </c>
      <c r="E996" s="73" t="s">
        <v>1265</v>
      </c>
      <c r="F996" s="72">
        <v>3.3000000000000002E-2</v>
      </c>
      <c r="G996" s="72"/>
      <c r="H996" s="74"/>
      <c r="I996" s="75"/>
      <c r="J996" s="74"/>
      <c r="K996" s="75"/>
      <c r="L996" s="74"/>
      <c r="M996" s="75"/>
      <c r="N996" s="74"/>
      <c r="O996" s="73" t="s">
        <v>47</v>
      </c>
      <c r="R996" s="64">
        <v>0</v>
      </c>
      <c r="S996" s="64">
        <v>0</v>
      </c>
      <c r="T996" s="64">
        <v>0</v>
      </c>
      <c r="W996" s="64">
        <v>3</v>
      </c>
      <c r="AC996" s="64">
        <v>1</v>
      </c>
    </row>
    <row r="997" spans="1:29" ht="30" customHeight="1">
      <c r="A997" s="73" t="s">
        <v>3681</v>
      </c>
      <c r="B997" s="73" t="s">
        <v>4123</v>
      </c>
      <c r="C997" s="73" t="s">
        <v>1367</v>
      </c>
      <c r="D997" s="73" t="s">
        <v>4747</v>
      </c>
      <c r="E997" s="73" t="s">
        <v>352</v>
      </c>
      <c r="F997" s="72">
        <v>1</v>
      </c>
      <c r="G997" s="72"/>
      <c r="H997" s="74"/>
      <c r="I997" s="75"/>
      <c r="J997" s="74"/>
      <c r="K997" s="75"/>
      <c r="L997" s="74"/>
      <c r="M997" s="75"/>
      <c r="N997" s="74"/>
      <c r="O997" s="73" t="s">
        <v>47</v>
      </c>
      <c r="P997" s="64">
        <v>997</v>
      </c>
      <c r="R997" s="64">
        <v>1</v>
      </c>
      <c r="S997" s="64">
        <v>0</v>
      </c>
      <c r="T997" s="64">
        <v>0.02</v>
      </c>
      <c r="AC997" s="64">
        <v>1</v>
      </c>
    </row>
    <row r="998" spans="1:29" ht="30" customHeight="1">
      <c r="A998" s="72"/>
      <c r="B998" s="72"/>
      <c r="C998" s="72" t="s">
        <v>77</v>
      </c>
      <c r="D998" s="72"/>
      <c r="E998" s="72"/>
      <c r="F998" s="72"/>
      <c r="G998" s="72"/>
      <c r="H998" s="67"/>
      <c r="I998" s="72"/>
      <c r="J998" s="67"/>
      <c r="K998" s="72"/>
      <c r="L998" s="67"/>
      <c r="M998" s="72"/>
      <c r="N998" s="67"/>
      <c r="O998" s="72"/>
    </row>
    <row r="999" spans="1:29" ht="30" customHeight="1">
      <c r="A999" s="72"/>
      <c r="B999" s="72"/>
      <c r="C999" s="72"/>
      <c r="D999" s="72"/>
      <c r="E999" s="72"/>
      <c r="F999" s="72"/>
      <c r="G999" s="72"/>
      <c r="H999" s="72"/>
      <c r="I999" s="72"/>
      <c r="J999" s="72"/>
      <c r="K999" s="72"/>
      <c r="L999" s="72"/>
      <c r="M999" s="72"/>
      <c r="N999" s="72"/>
      <c r="O999" s="72"/>
    </row>
    <row r="1000" spans="1:29" ht="30" customHeight="1">
      <c r="A1000" s="72"/>
      <c r="B1000" s="72"/>
      <c r="C1000" s="73" t="s">
        <v>5212</v>
      </c>
      <c r="D1000" s="72"/>
      <c r="E1000" s="72"/>
      <c r="F1000" s="72"/>
      <c r="G1000" s="72"/>
      <c r="H1000" s="72"/>
      <c r="I1000" s="72"/>
      <c r="J1000" s="72"/>
      <c r="K1000" s="72"/>
      <c r="L1000" s="72"/>
      <c r="M1000" s="72"/>
      <c r="N1000" s="72"/>
      <c r="O1000" s="72"/>
    </row>
    <row r="1001" spans="1:29" ht="30" customHeight="1">
      <c r="A1001" s="73" t="s">
        <v>3243</v>
      </c>
      <c r="B1001" s="73" t="s">
        <v>5213</v>
      </c>
      <c r="C1001" s="73" t="s">
        <v>4977</v>
      </c>
      <c r="D1001" s="73" t="s">
        <v>5214</v>
      </c>
      <c r="E1001" s="73" t="s">
        <v>53</v>
      </c>
      <c r="F1001" s="72">
        <v>1.1000000000000001</v>
      </c>
      <c r="G1001" s="72"/>
      <c r="H1001" s="74"/>
      <c r="I1001" s="75"/>
      <c r="J1001" s="74"/>
      <c r="K1001" s="75"/>
      <c r="L1001" s="74"/>
      <c r="M1001" s="75"/>
      <c r="N1001" s="74"/>
      <c r="O1001" s="73" t="s">
        <v>47</v>
      </c>
      <c r="R1001" s="64">
        <v>0</v>
      </c>
      <c r="S1001" s="64">
        <v>0</v>
      </c>
      <c r="T1001" s="64">
        <v>0</v>
      </c>
      <c r="U1001" s="64">
        <v>1</v>
      </c>
      <c r="AC1001" s="64">
        <v>1</v>
      </c>
    </row>
    <row r="1002" spans="1:29" ht="30" customHeight="1">
      <c r="A1002" s="73" t="s">
        <v>3243</v>
      </c>
      <c r="B1002" s="73" t="s">
        <v>3807</v>
      </c>
      <c r="C1002" s="73" t="s">
        <v>3808</v>
      </c>
      <c r="D1002" s="73" t="s">
        <v>4979</v>
      </c>
      <c r="E1002" s="73" t="s">
        <v>352</v>
      </c>
      <c r="F1002" s="72">
        <v>1</v>
      </c>
      <c r="G1002" s="72"/>
      <c r="H1002" s="74"/>
      <c r="I1002" s="75"/>
      <c r="J1002" s="74"/>
      <c r="K1002" s="75"/>
      <c r="L1002" s="74"/>
      <c r="M1002" s="75"/>
      <c r="N1002" s="74"/>
      <c r="O1002" s="73" t="s">
        <v>47</v>
      </c>
      <c r="P1002" s="64">
        <v>1002</v>
      </c>
      <c r="R1002" s="64">
        <v>0</v>
      </c>
      <c r="S1002" s="64">
        <v>0</v>
      </c>
      <c r="T1002" s="64">
        <v>0.03</v>
      </c>
      <c r="AC1002" s="64">
        <v>1</v>
      </c>
    </row>
    <row r="1003" spans="1:29" ht="30" customHeight="1">
      <c r="A1003" s="73" t="s">
        <v>3243</v>
      </c>
      <c r="B1003" s="73" t="s">
        <v>4770</v>
      </c>
      <c r="C1003" s="73" t="s">
        <v>2484</v>
      </c>
      <c r="D1003" s="73" t="s">
        <v>2189</v>
      </c>
      <c r="E1003" s="73" t="s">
        <v>1265</v>
      </c>
      <c r="F1003" s="72">
        <v>0.12</v>
      </c>
      <c r="G1003" s="72"/>
      <c r="H1003" s="74"/>
      <c r="I1003" s="75"/>
      <c r="J1003" s="74"/>
      <c r="K1003" s="75"/>
      <c r="L1003" s="74"/>
      <c r="M1003" s="75"/>
      <c r="N1003" s="74"/>
      <c r="O1003" s="73" t="s">
        <v>47</v>
      </c>
      <c r="R1003" s="64">
        <v>0</v>
      </c>
      <c r="S1003" s="64">
        <v>0</v>
      </c>
      <c r="T1003" s="64">
        <v>0</v>
      </c>
      <c r="W1003" s="64">
        <v>3</v>
      </c>
      <c r="AC1003" s="64">
        <v>1</v>
      </c>
    </row>
    <row r="1004" spans="1:29" ht="30" customHeight="1">
      <c r="A1004" s="73" t="s">
        <v>3243</v>
      </c>
      <c r="B1004" s="73" t="s">
        <v>4122</v>
      </c>
      <c r="C1004" s="73" t="s">
        <v>2484</v>
      </c>
      <c r="D1004" s="73" t="s">
        <v>1366</v>
      </c>
      <c r="E1004" s="73" t="s">
        <v>1265</v>
      </c>
      <c r="F1004" s="72">
        <v>0.04</v>
      </c>
      <c r="G1004" s="72"/>
      <c r="H1004" s="74"/>
      <c r="I1004" s="75"/>
      <c r="J1004" s="74"/>
      <c r="K1004" s="75"/>
      <c r="L1004" s="74"/>
      <c r="M1004" s="75"/>
      <c r="N1004" s="74"/>
      <c r="O1004" s="73" t="s">
        <v>47</v>
      </c>
      <c r="R1004" s="64">
        <v>0</v>
      </c>
      <c r="S1004" s="64">
        <v>0</v>
      </c>
      <c r="T1004" s="64">
        <v>0</v>
      </c>
      <c r="W1004" s="64">
        <v>3</v>
      </c>
      <c r="AC1004" s="64">
        <v>1</v>
      </c>
    </row>
    <row r="1005" spans="1:29" ht="30" customHeight="1">
      <c r="A1005" s="73" t="s">
        <v>3243</v>
      </c>
      <c r="B1005" s="73" t="s">
        <v>4123</v>
      </c>
      <c r="C1005" s="73" t="s">
        <v>1367</v>
      </c>
      <c r="D1005" s="73" t="s">
        <v>4747</v>
      </c>
      <c r="E1005" s="73" t="s">
        <v>352</v>
      </c>
      <c r="F1005" s="72">
        <v>1</v>
      </c>
      <c r="G1005" s="72"/>
      <c r="H1005" s="74"/>
      <c r="I1005" s="75"/>
      <c r="J1005" s="74"/>
      <c r="K1005" s="75"/>
      <c r="L1005" s="74"/>
      <c r="M1005" s="75"/>
      <c r="N1005" s="74"/>
      <c r="O1005" s="73" t="s">
        <v>47</v>
      </c>
      <c r="P1005" s="64">
        <v>1005</v>
      </c>
      <c r="R1005" s="64">
        <v>1</v>
      </c>
      <c r="S1005" s="64">
        <v>0</v>
      </c>
      <c r="T1005" s="64">
        <v>0.02</v>
      </c>
      <c r="AC1005" s="64">
        <v>1</v>
      </c>
    </row>
    <row r="1006" spans="1:29" ht="30" customHeight="1">
      <c r="A1006" s="72"/>
      <c r="B1006" s="72"/>
      <c r="C1006" s="72" t="s">
        <v>77</v>
      </c>
      <c r="D1006" s="72"/>
      <c r="E1006" s="72"/>
      <c r="F1006" s="72"/>
      <c r="G1006" s="72"/>
      <c r="H1006" s="67"/>
      <c r="I1006" s="72"/>
      <c r="J1006" s="67"/>
      <c r="K1006" s="72"/>
      <c r="L1006" s="67"/>
      <c r="M1006" s="72"/>
      <c r="N1006" s="67"/>
      <c r="O1006" s="72"/>
    </row>
    <row r="1007" spans="1:29" ht="30" customHeight="1">
      <c r="A1007" s="72"/>
      <c r="B1007" s="72"/>
      <c r="C1007" s="72"/>
      <c r="D1007" s="72"/>
      <c r="E1007" s="72"/>
      <c r="F1007" s="72"/>
      <c r="G1007" s="72"/>
      <c r="H1007" s="72"/>
      <c r="I1007" s="72"/>
      <c r="J1007" s="72"/>
      <c r="K1007" s="72"/>
      <c r="L1007" s="72"/>
      <c r="M1007" s="72"/>
      <c r="N1007" s="72"/>
      <c r="O1007" s="72"/>
    </row>
    <row r="1008" spans="1:29" ht="30" customHeight="1">
      <c r="A1008" s="72"/>
      <c r="B1008" s="72"/>
      <c r="C1008" s="73" t="s">
        <v>5215</v>
      </c>
      <c r="D1008" s="72"/>
      <c r="E1008" s="72"/>
      <c r="F1008" s="72"/>
      <c r="G1008" s="72"/>
      <c r="H1008" s="72"/>
      <c r="I1008" s="72"/>
      <c r="J1008" s="72"/>
      <c r="K1008" s="72"/>
      <c r="L1008" s="72"/>
      <c r="M1008" s="72"/>
      <c r="N1008" s="72"/>
      <c r="O1008" s="72"/>
    </row>
    <row r="1009" spans="1:29" ht="30" customHeight="1">
      <c r="A1009" s="73" t="s">
        <v>3245</v>
      </c>
      <c r="B1009" s="73" t="s">
        <v>5216</v>
      </c>
      <c r="C1009" s="73" t="s">
        <v>4977</v>
      </c>
      <c r="D1009" s="73" t="s">
        <v>5217</v>
      </c>
      <c r="E1009" s="73" t="s">
        <v>53</v>
      </c>
      <c r="F1009" s="72">
        <v>1.1000000000000001</v>
      </c>
      <c r="G1009" s="72"/>
      <c r="H1009" s="74"/>
      <c r="I1009" s="75"/>
      <c r="J1009" s="74"/>
      <c r="K1009" s="75"/>
      <c r="L1009" s="74"/>
      <c r="M1009" s="75"/>
      <c r="N1009" s="74"/>
      <c r="O1009" s="73" t="s">
        <v>47</v>
      </c>
      <c r="R1009" s="64">
        <v>0</v>
      </c>
      <c r="S1009" s="64">
        <v>0</v>
      </c>
      <c r="T1009" s="64">
        <v>0</v>
      </c>
      <c r="U1009" s="64">
        <v>1</v>
      </c>
      <c r="AC1009" s="64">
        <v>1</v>
      </c>
    </row>
    <row r="1010" spans="1:29" ht="30" customHeight="1">
      <c r="A1010" s="73" t="s">
        <v>3245</v>
      </c>
      <c r="B1010" s="73" t="s">
        <v>3807</v>
      </c>
      <c r="C1010" s="73" t="s">
        <v>3808</v>
      </c>
      <c r="D1010" s="73" t="s">
        <v>4979</v>
      </c>
      <c r="E1010" s="73" t="s">
        <v>352</v>
      </c>
      <c r="F1010" s="72">
        <v>1</v>
      </c>
      <c r="G1010" s="72"/>
      <c r="H1010" s="74"/>
      <c r="I1010" s="75"/>
      <c r="J1010" s="74"/>
      <c r="K1010" s="75"/>
      <c r="L1010" s="74"/>
      <c r="M1010" s="75"/>
      <c r="N1010" s="74"/>
      <c r="O1010" s="73" t="s">
        <v>47</v>
      </c>
      <c r="P1010" s="64">
        <v>1010</v>
      </c>
      <c r="R1010" s="64">
        <v>0</v>
      </c>
      <c r="S1010" s="64">
        <v>0</v>
      </c>
      <c r="T1010" s="64">
        <v>0.03</v>
      </c>
      <c r="AC1010" s="64">
        <v>1</v>
      </c>
    </row>
    <row r="1011" spans="1:29" ht="30" customHeight="1">
      <c r="A1011" s="73" t="s">
        <v>3245</v>
      </c>
      <c r="B1011" s="73" t="s">
        <v>4770</v>
      </c>
      <c r="C1011" s="73" t="s">
        <v>2484</v>
      </c>
      <c r="D1011" s="73" t="s">
        <v>2189</v>
      </c>
      <c r="E1011" s="73" t="s">
        <v>1265</v>
      </c>
      <c r="F1011" s="72">
        <v>0.16700000000000001</v>
      </c>
      <c r="G1011" s="72"/>
      <c r="H1011" s="74"/>
      <c r="I1011" s="75"/>
      <c r="J1011" s="74"/>
      <c r="K1011" s="75"/>
      <c r="L1011" s="74"/>
      <c r="M1011" s="75"/>
      <c r="N1011" s="74"/>
      <c r="O1011" s="73" t="s">
        <v>47</v>
      </c>
      <c r="R1011" s="64">
        <v>0</v>
      </c>
      <c r="S1011" s="64">
        <v>0</v>
      </c>
      <c r="T1011" s="64">
        <v>0</v>
      </c>
      <c r="W1011" s="64">
        <v>3</v>
      </c>
      <c r="AC1011" s="64">
        <v>1</v>
      </c>
    </row>
    <row r="1012" spans="1:29" ht="30" customHeight="1">
      <c r="A1012" s="73" t="s">
        <v>3245</v>
      </c>
      <c r="B1012" s="73" t="s">
        <v>4122</v>
      </c>
      <c r="C1012" s="73" t="s">
        <v>2484</v>
      </c>
      <c r="D1012" s="73" t="s">
        <v>1366</v>
      </c>
      <c r="E1012" s="73" t="s">
        <v>1265</v>
      </c>
      <c r="F1012" s="72">
        <v>5.6000000000000001E-2</v>
      </c>
      <c r="G1012" s="72"/>
      <c r="H1012" s="74"/>
      <c r="I1012" s="75"/>
      <c r="J1012" s="74"/>
      <c r="K1012" s="75"/>
      <c r="L1012" s="74"/>
      <c r="M1012" s="75"/>
      <c r="N1012" s="74"/>
      <c r="O1012" s="73" t="s">
        <v>47</v>
      </c>
      <c r="R1012" s="64">
        <v>0</v>
      </c>
      <c r="S1012" s="64">
        <v>0</v>
      </c>
      <c r="T1012" s="64">
        <v>0</v>
      </c>
      <c r="W1012" s="64">
        <v>3</v>
      </c>
      <c r="AC1012" s="64">
        <v>1</v>
      </c>
    </row>
    <row r="1013" spans="1:29" ht="30" customHeight="1">
      <c r="A1013" s="73" t="s">
        <v>3245</v>
      </c>
      <c r="B1013" s="73" t="s">
        <v>4123</v>
      </c>
      <c r="C1013" s="73" t="s">
        <v>1367</v>
      </c>
      <c r="D1013" s="73" t="s">
        <v>4747</v>
      </c>
      <c r="E1013" s="73" t="s">
        <v>352</v>
      </c>
      <c r="F1013" s="72">
        <v>1</v>
      </c>
      <c r="G1013" s="72"/>
      <c r="H1013" s="74"/>
      <c r="I1013" s="75"/>
      <c r="J1013" s="74"/>
      <c r="K1013" s="75"/>
      <c r="L1013" s="74"/>
      <c r="M1013" s="75"/>
      <c r="N1013" s="74"/>
      <c r="O1013" s="73" t="s">
        <v>47</v>
      </c>
      <c r="P1013" s="64">
        <v>1013</v>
      </c>
      <c r="R1013" s="64">
        <v>1</v>
      </c>
      <c r="S1013" s="64">
        <v>0</v>
      </c>
      <c r="T1013" s="64">
        <v>0.02</v>
      </c>
      <c r="AC1013" s="64">
        <v>1</v>
      </c>
    </row>
    <row r="1014" spans="1:29" ht="30" customHeight="1">
      <c r="A1014" s="72"/>
      <c r="B1014" s="72"/>
      <c r="C1014" s="72" t="s">
        <v>77</v>
      </c>
      <c r="D1014" s="72"/>
      <c r="E1014" s="72"/>
      <c r="F1014" s="72"/>
      <c r="G1014" s="72"/>
      <c r="H1014" s="67"/>
      <c r="I1014" s="72"/>
      <c r="J1014" s="67"/>
      <c r="K1014" s="72"/>
      <c r="L1014" s="67"/>
      <c r="M1014" s="72"/>
      <c r="N1014" s="67"/>
      <c r="O1014" s="72"/>
    </row>
    <row r="1015" spans="1:29" ht="30" customHeight="1">
      <c r="A1015" s="72"/>
      <c r="B1015" s="72"/>
      <c r="C1015" s="72"/>
      <c r="D1015" s="72"/>
      <c r="E1015" s="72"/>
      <c r="F1015" s="72"/>
      <c r="G1015" s="72"/>
      <c r="H1015" s="72"/>
      <c r="I1015" s="72"/>
      <c r="J1015" s="72"/>
      <c r="K1015" s="72"/>
      <c r="L1015" s="72"/>
      <c r="M1015" s="72"/>
      <c r="N1015" s="72"/>
      <c r="O1015" s="72"/>
    </row>
    <row r="1016" spans="1:29" ht="30" customHeight="1">
      <c r="A1016" s="72"/>
      <c r="B1016" s="72"/>
      <c r="C1016" s="73" t="s">
        <v>5218</v>
      </c>
      <c r="D1016" s="72"/>
      <c r="E1016" s="72"/>
      <c r="F1016" s="72"/>
      <c r="G1016" s="72"/>
      <c r="H1016" s="72"/>
      <c r="I1016" s="72"/>
      <c r="J1016" s="72"/>
      <c r="K1016" s="72"/>
      <c r="L1016" s="72"/>
      <c r="M1016" s="72"/>
      <c r="N1016" s="72"/>
      <c r="O1016" s="72"/>
    </row>
    <row r="1017" spans="1:29" ht="30" customHeight="1">
      <c r="A1017" s="73" t="s">
        <v>3796</v>
      </c>
      <c r="B1017" s="73" t="s">
        <v>5219</v>
      </c>
      <c r="C1017" s="73" t="s">
        <v>5220</v>
      </c>
      <c r="D1017" s="73" t="s">
        <v>5221</v>
      </c>
      <c r="E1017" s="73" t="s">
        <v>53</v>
      </c>
      <c r="F1017" s="72">
        <v>1.1000000000000001</v>
      </c>
      <c r="G1017" s="72"/>
      <c r="H1017" s="74"/>
      <c r="I1017" s="75"/>
      <c r="J1017" s="74"/>
      <c r="K1017" s="75"/>
      <c r="L1017" s="74"/>
      <c r="M1017" s="75"/>
      <c r="N1017" s="74"/>
      <c r="O1017" s="73" t="s">
        <v>47</v>
      </c>
      <c r="R1017" s="64">
        <v>0</v>
      </c>
      <c r="S1017" s="64">
        <v>0</v>
      </c>
      <c r="T1017" s="64">
        <v>0</v>
      </c>
      <c r="U1017" s="64">
        <v>1</v>
      </c>
      <c r="AC1017" s="64">
        <v>1</v>
      </c>
    </row>
    <row r="1018" spans="1:29" ht="30" customHeight="1">
      <c r="A1018" s="73" t="s">
        <v>3796</v>
      </c>
      <c r="B1018" s="73" t="s">
        <v>3807</v>
      </c>
      <c r="C1018" s="73" t="s">
        <v>3808</v>
      </c>
      <c r="D1018" s="73" t="s">
        <v>4979</v>
      </c>
      <c r="E1018" s="73" t="s">
        <v>352</v>
      </c>
      <c r="F1018" s="72">
        <v>1</v>
      </c>
      <c r="G1018" s="72"/>
      <c r="H1018" s="74"/>
      <c r="I1018" s="75"/>
      <c r="J1018" s="74"/>
      <c r="K1018" s="75"/>
      <c r="L1018" s="74"/>
      <c r="M1018" s="75"/>
      <c r="N1018" s="74"/>
      <c r="O1018" s="73" t="s">
        <v>47</v>
      </c>
      <c r="P1018" s="64">
        <v>1018</v>
      </c>
      <c r="R1018" s="64">
        <v>0</v>
      </c>
      <c r="S1018" s="64">
        <v>0</v>
      </c>
      <c r="T1018" s="64">
        <v>0.03</v>
      </c>
      <c r="AC1018" s="64">
        <v>1</v>
      </c>
    </row>
    <row r="1019" spans="1:29" ht="30" customHeight="1">
      <c r="A1019" s="72"/>
      <c r="B1019" s="72"/>
      <c r="C1019" s="72" t="s">
        <v>77</v>
      </c>
      <c r="D1019" s="72"/>
      <c r="E1019" s="72"/>
      <c r="F1019" s="72"/>
      <c r="G1019" s="72"/>
      <c r="H1019" s="67"/>
      <c r="I1019" s="72"/>
      <c r="J1019" s="67"/>
      <c r="K1019" s="72"/>
      <c r="L1019" s="67"/>
      <c r="M1019" s="72"/>
      <c r="N1019" s="67"/>
      <c r="O1019" s="72"/>
    </row>
    <row r="1020" spans="1:29" ht="30" customHeight="1">
      <c r="A1020" s="72"/>
      <c r="B1020" s="72"/>
      <c r="C1020" s="72"/>
      <c r="D1020" s="72"/>
      <c r="E1020" s="72"/>
      <c r="F1020" s="72"/>
      <c r="G1020" s="72"/>
      <c r="H1020" s="72"/>
      <c r="I1020" s="72"/>
      <c r="J1020" s="72"/>
      <c r="K1020" s="72"/>
      <c r="L1020" s="72"/>
      <c r="M1020" s="72"/>
      <c r="N1020" s="72"/>
      <c r="O1020" s="72"/>
    </row>
    <row r="1021" spans="1:29" ht="30" customHeight="1">
      <c r="A1021" s="72"/>
      <c r="B1021" s="72"/>
      <c r="C1021" s="73" t="s">
        <v>5222</v>
      </c>
      <c r="D1021" s="72"/>
      <c r="E1021" s="72"/>
      <c r="F1021" s="72"/>
      <c r="G1021" s="72"/>
      <c r="H1021" s="72"/>
      <c r="I1021" s="72"/>
      <c r="J1021" s="72"/>
      <c r="K1021" s="72"/>
      <c r="L1021" s="72"/>
      <c r="M1021" s="72"/>
      <c r="N1021" s="72"/>
      <c r="O1021" s="72"/>
    </row>
    <row r="1022" spans="1:29" ht="30" customHeight="1">
      <c r="A1022" s="73" t="s">
        <v>3938</v>
      </c>
      <c r="B1022" s="73" t="s">
        <v>5223</v>
      </c>
      <c r="C1022" s="73" t="s">
        <v>5220</v>
      </c>
      <c r="D1022" s="73" t="s">
        <v>5224</v>
      </c>
      <c r="E1022" s="73" t="s">
        <v>53</v>
      </c>
      <c r="F1022" s="72">
        <v>1.1000000000000001</v>
      </c>
      <c r="G1022" s="72"/>
      <c r="H1022" s="74"/>
      <c r="I1022" s="75"/>
      <c r="J1022" s="74"/>
      <c r="K1022" s="75"/>
      <c r="L1022" s="74"/>
      <c r="M1022" s="75"/>
      <c r="N1022" s="74"/>
      <c r="O1022" s="73" t="s">
        <v>47</v>
      </c>
      <c r="R1022" s="64">
        <v>0</v>
      </c>
      <c r="S1022" s="64">
        <v>0</v>
      </c>
      <c r="T1022" s="64">
        <v>0</v>
      </c>
      <c r="U1022" s="64">
        <v>1</v>
      </c>
      <c r="AC1022" s="64">
        <v>1</v>
      </c>
    </row>
    <row r="1023" spans="1:29" ht="30" customHeight="1">
      <c r="A1023" s="73" t="s">
        <v>3938</v>
      </c>
      <c r="B1023" s="73" t="s">
        <v>3807</v>
      </c>
      <c r="C1023" s="73" t="s">
        <v>3808</v>
      </c>
      <c r="D1023" s="73" t="s">
        <v>4979</v>
      </c>
      <c r="E1023" s="73" t="s">
        <v>352</v>
      </c>
      <c r="F1023" s="72">
        <v>1</v>
      </c>
      <c r="G1023" s="72"/>
      <c r="H1023" s="74"/>
      <c r="I1023" s="75"/>
      <c r="J1023" s="74"/>
      <c r="K1023" s="75"/>
      <c r="L1023" s="74"/>
      <c r="M1023" s="75"/>
      <c r="N1023" s="74"/>
      <c r="O1023" s="73" t="s">
        <v>47</v>
      </c>
      <c r="P1023" s="64">
        <v>1023</v>
      </c>
      <c r="R1023" s="64">
        <v>0</v>
      </c>
      <c r="S1023" s="64">
        <v>0</v>
      </c>
      <c r="T1023" s="64">
        <v>0.03</v>
      </c>
      <c r="AC1023" s="64">
        <v>1</v>
      </c>
    </row>
    <row r="1024" spans="1:29" ht="30" customHeight="1">
      <c r="A1024" s="72"/>
      <c r="B1024" s="72"/>
      <c r="C1024" s="72" t="s">
        <v>77</v>
      </c>
      <c r="D1024" s="72"/>
      <c r="E1024" s="72"/>
      <c r="F1024" s="72"/>
      <c r="G1024" s="72"/>
      <c r="H1024" s="67"/>
      <c r="I1024" s="72"/>
      <c r="J1024" s="67"/>
      <c r="K1024" s="72"/>
      <c r="L1024" s="67"/>
      <c r="M1024" s="72"/>
      <c r="N1024" s="67"/>
      <c r="O1024" s="72"/>
    </row>
    <row r="1025" spans="1:29" ht="30" customHeight="1">
      <c r="A1025" s="72"/>
      <c r="B1025" s="72"/>
      <c r="C1025" s="72"/>
      <c r="D1025" s="72"/>
      <c r="E1025" s="72"/>
      <c r="F1025" s="72"/>
      <c r="G1025" s="72"/>
      <c r="H1025" s="72"/>
      <c r="I1025" s="72"/>
      <c r="J1025" s="72"/>
      <c r="K1025" s="72"/>
      <c r="L1025" s="72"/>
      <c r="M1025" s="72"/>
      <c r="N1025" s="72"/>
      <c r="O1025" s="72"/>
    </row>
    <row r="1026" spans="1:29" ht="30" customHeight="1">
      <c r="A1026" s="72"/>
      <c r="B1026" s="72"/>
      <c r="C1026" s="73" t="s">
        <v>5225</v>
      </c>
      <c r="D1026" s="72"/>
      <c r="E1026" s="72"/>
      <c r="F1026" s="72"/>
      <c r="G1026" s="72"/>
      <c r="H1026" s="72"/>
      <c r="I1026" s="72"/>
      <c r="J1026" s="72"/>
      <c r="K1026" s="72"/>
      <c r="L1026" s="72"/>
      <c r="M1026" s="72"/>
      <c r="N1026" s="72"/>
      <c r="O1026" s="72"/>
    </row>
    <row r="1027" spans="1:29" ht="30" customHeight="1">
      <c r="A1027" s="73" t="s">
        <v>3798</v>
      </c>
      <c r="B1027" s="73" t="s">
        <v>5226</v>
      </c>
      <c r="C1027" s="73" t="s">
        <v>5220</v>
      </c>
      <c r="D1027" s="73" t="s">
        <v>5227</v>
      </c>
      <c r="E1027" s="73" t="s">
        <v>53</v>
      </c>
      <c r="F1027" s="72">
        <v>1.1000000000000001</v>
      </c>
      <c r="G1027" s="72"/>
      <c r="H1027" s="74"/>
      <c r="I1027" s="75"/>
      <c r="J1027" s="74"/>
      <c r="K1027" s="75"/>
      <c r="L1027" s="74"/>
      <c r="M1027" s="75"/>
      <c r="N1027" s="74"/>
      <c r="O1027" s="73" t="s">
        <v>47</v>
      </c>
      <c r="R1027" s="64">
        <v>0</v>
      </c>
      <c r="S1027" s="64">
        <v>0</v>
      </c>
      <c r="T1027" s="64">
        <v>0</v>
      </c>
      <c r="U1027" s="64">
        <v>1</v>
      </c>
      <c r="AC1027" s="64">
        <v>1</v>
      </c>
    </row>
    <row r="1028" spans="1:29" ht="30" customHeight="1">
      <c r="A1028" s="73" t="s">
        <v>3798</v>
      </c>
      <c r="B1028" s="73" t="s">
        <v>3807</v>
      </c>
      <c r="C1028" s="73" t="s">
        <v>3808</v>
      </c>
      <c r="D1028" s="73" t="s">
        <v>4979</v>
      </c>
      <c r="E1028" s="73" t="s">
        <v>352</v>
      </c>
      <c r="F1028" s="72">
        <v>1</v>
      </c>
      <c r="G1028" s="72"/>
      <c r="H1028" s="74"/>
      <c r="I1028" s="75"/>
      <c r="J1028" s="74"/>
      <c r="K1028" s="75"/>
      <c r="L1028" s="74"/>
      <c r="M1028" s="75"/>
      <c r="N1028" s="74"/>
      <c r="O1028" s="73" t="s">
        <v>47</v>
      </c>
      <c r="P1028" s="64">
        <v>1028</v>
      </c>
      <c r="R1028" s="64">
        <v>0</v>
      </c>
      <c r="S1028" s="64">
        <v>0</v>
      </c>
      <c r="T1028" s="64">
        <v>0.03</v>
      </c>
      <c r="AC1028" s="64">
        <v>1</v>
      </c>
    </row>
    <row r="1029" spans="1:29" ht="30" customHeight="1">
      <c r="A1029" s="72"/>
      <c r="B1029" s="72"/>
      <c r="C1029" s="72" t="s">
        <v>77</v>
      </c>
      <c r="D1029" s="72"/>
      <c r="E1029" s="72"/>
      <c r="F1029" s="72"/>
      <c r="G1029" s="72"/>
      <c r="H1029" s="67"/>
      <c r="I1029" s="72"/>
      <c r="J1029" s="67"/>
      <c r="K1029" s="72"/>
      <c r="L1029" s="67"/>
      <c r="M1029" s="72"/>
      <c r="N1029" s="67"/>
      <c r="O1029" s="72"/>
    </row>
    <row r="1030" spans="1:29" ht="30" customHeight="1">
      <c r="A1030" s="72"/>
      <c r="B1030" s="72"/>
      <c r="C1030" s="72"/>
      <c r="D1030" s="72"/>
      <c r="E1030" s="72"/>
      <c r="F1030" s="72"/>
      <c r="G1030" s="72"/>
      <c r="H1030" s="72"/>
      <c r="I1030" s="72"/>
      <c r="J1030" s="72"/>
      <c r="K1030" s="72"/>
      <c r="L1030" s="72"/>
      <c r="M1030" s="72"/>
      <c r="N1030" s="72"/>
      <c r="O1030" s="72"/>
    </row>
    <row r="1031" spans="1:29" ht="30" customHeight="1">
      <c r="A1031" s="72"/>
      <c r="B1031" s="72"/>
      <c r="C1031" s="73" t="s">
        <v>5228</v>
      </c>
      <c r="D1031" s="72"/>
      <c r="E1031" s="72"/>
      <c r="F1031" s="72"/>
      <c r="G1031" s="72"/>
      <c r="H1031" s="72"/>
      <c r="I1031" s="72"/>
      <c r="J1031" s="72"/>
      <c r="K1031" s="72"/>
      <c r="L1031" s="72"/>
      <c r="M1031" s="72"/>
      <c r="N1031" s="72"/>
      <c r="O1031" s="72"/>
    </row>
    <row r="1032" spans="1:29" ht="30" customHeight="1">
      <c r="A1032" s="73" t="s">
        <v>3799</v>
      </c>
      <c r="B1032" s="73" t="s">
        <v>5229</v>
      </c>
      <c r="C1032" s="73" t="s">
        <v>5220</v>
      </c>
      <c r="D1032" s="73" t="s">
        <v>5230</v>
      </c>
      <c r="E1032" s="73" t="s">
        <v>53</v>
      </c>
      <c r="F1032" s="72">
        <v>1.1000000000000001</v>
      </c>
      <c r="G1032" s="72"/>
      <c r="H1032" s="74"/>
      <c r="I1032" s="75"/>
      <c r="J1032" s="74"/>
      <c r="K1032" s="75"/>
      <c r="L1032" s="74"/>
      <c r="M1032" s="75"/>
      <c r="N1032" s="74"/>
      <c r="O1032" s="73" t="s">
        <v>47</v>
      </c>
      <c r="R1032" s="64">
        <v>0</v>
      </c>
      <c r="S1032" s="64">
        <v>0</v>
      </c>
      <c r="T1032" s="64">
        <v>0</v>
      </c>
      <c r="U1032" s="64">
        <v>1</v>
      </c>
      <c r="AC1032" s="64">
        <v>1</v>
      </c>
    </row>
    <row r="1033" spans="1:29" ht="30" customHeight="1">
      <c r="A1033" s="73" t="s">
        <v>3799</v>
      </c>
      <c r="B1033" s="73" t="s">
        <v>3807</v>
      </c>
      <c r="C1033" s="73" t="s">
        <v>3808</v>
      </c>
      <c r="D1033" s="73" t="s">
        <v>4979</v>
      </c>
      <c r="E1033" s="73" t="s">
        <v>352</v>
      </c>
      <c r="F1033" s="72">
        <v>1</v>
      </c>
      <c r="G1033" s="72"/>
      <c r="H1033" s="74"/>
      <c r="I1033" s="75"/>
      <c r="J1033" s="74"/>
      <c r="K1033" s="75"/>
      <c r="L1033" s="74"/>
      <c r="M1033" s="75"/>
      <c r="N1033" s="74"/>
      <c r="O1033" s="73" t="s">
        <v>47</v>
      </c>
      <c r="P1033" s="64">
        <v>1033</v>
      </c>
      <c r="R1033" s="64">
        <v>0</v>
      </c>
      <c r="S1033" s="64">
        <v>0</v>
      </c>
      <c r="T1033" s="64">
        <v>0.03</v>
      </c>
      <c r="AC1033" s="64">
        <v>1</v>
      </c>
    </row>
    <row r="1034" spans="1:29" ht="30" customHeight="1">
      <c r="A1034" s="72"/>
      <c r="B1034" s="72"/>
      <c r="C1034" s="72" t="s">
        <v>77</v>
      </c>
      <c r="D1034" s="72"/>
      <c r="E1034" s="72"/>
      <c r="F1034" s="72"/>
      <c r="G1034" s="72"/>
      <c r="H1034" s="67"/>
      <c r="I1034" s="72"/>
      <c r="J1034" s="67"/>
      <c r="K1034" s="72"/>
      <c r="L1034" s="67"/>
      <c r="M1034" s="72"/>
      <c r="N1034" s="67"/>
      <c r="O1034" s="72"/>
    </row>
    <row r="1035" spans="1:29" ht="30" customHeight="1">
      <c r="A1035" s="72"/>
      <c r="B1035" s="72"/>
      <c r="C1035" s="72"/>
      <c r="D1035" s="72"/>
      <c r="E1035" s="72"/>
      <c r="F1035" s="72"/>
      <c r="G1035" s="72"/>
      <c r="H1035" s="72"/>
      <c r="I1035" s="72"/>
      <c r="J1035" s="72"/>
      <c r="K1035" s="72"/>
      <c r="L1035" s="72"/>
      <c r="M1035" s="72"/>
      <c r="N1035" s="72"/>
      <c r="O1035" s="72"/>
    </row>
    <row r="1036" spans="1:29" ht="30" customHeight="1">
      <c r="A1036" s="72"/>
      <c r="B1036" s="72"/>
      <c r="C1036" s="73" t="s">
        <v>5231</v>
      </c>
      <c r="D1036" s="72"/>
      <c r="E1036" s="72"/>
      <c r="F1036" s="72"/>
      <c r="G1036" s="72"/>
      <c r="H1036" s="72"/>
      <c r="I1036" s="72"/>
      <c r="J1036" s="72"/>
      <c r="K1036" s="72"/>
      <c r="L1036" s="72"/>
      <c r="M1036" s="72"/>
      <c r="N1036" s="72"/>
      <c r="O1036" s="72"/>
    </row>
    <row r="1037" spans="1:29" ht="30" customHeight="1">
      <c r="A1037" s="73" t="s">
        <v>3860</v>
      </c>
      <c r="B1037" s="73" t="s">
        <v>5232</v>
      </c>
      <c r="C1037" s="73" t="s">
        <v>3328</v>
      </c>
      <c r="D1037" s="73" t="s">
        <v>5233</v>
      </c>
      <c r="E1037" s="73" t="s">
        <v>59</v>
      </c>
      <c r="F1037" s="72">
        <v>1</v>
      </c>
      <c r="G1037" s="72"/>
      <c r="H1037" s="74"/>
      <c r="I1037" s="75"/>
      <c r="J1037" s="74"/>
      <c r="K1037" s="75"/>
      <c r="L1037" s="74"/>
      <c r="M1037" s="75"/>
      <c r="N1037" s="74"/>
      <c r="O1037" s="73" t="s">
        <v>47</v>
      </c>
      <c r="R1037" s="64">
        <v>0</v>
      </c>
      <c r="S1037" s="64">
        <v>0</v>
      </c>
      <c r="T1037" s="64">
        <v>0</v>
      </c>
      <c r="AC1037" s="64">
        <v>1</v>
      </c>
    </row>
    <row r="1038" spans="1:29" ht="30" customHeight="1">
      <c r="A1038" s="73" t="s">
        <v>3860</v>
      </c>
      <c r="B1038" s="73" t="s">
        <v>4770</v>
      </c>
      <c r="C1038" s="73" t="s">
        <v>2484</v>
      </c>
      <c r="D1038" s="73" t="s">
        <v>2189</v>
      </c>
      <c r="E1038" s="73" t="s">
        <v>1265</v>
      </c>
      <c r="F1038" s="72">
        <v>0.05</v>
      </c>
      <c r="G1038" s="72"/>
      <c r="H1038" s="74"/>
      <c r="I1038" s="75"/>
      <c r="J1038" s="74"/>
      <c r="K1038" s="75"/>
      <c r="L1038" s="74"/>
      <c r="M1038" s="75"/>
      <c r="N1038" s="74"/>
      <c r="O1038" s="73" t="s">
        <v>47</v>
      </c>
      <c r="R1038" s="64">
        <v>0</v>
      </c>
      <c r="S1038" s="64">
        <v>0</v>
      </c>
      <c r="T1038" s="64">
        <v>0</v>
      </c>
      <c r="W1038" s="64">
        <v>3</v>
      </c>
      <c r="AC1038" s="64">
        <v>1</v>
      </c>
    </row>
    <row r="1039" spans="1:29" ht="30" customHeight="1">
      <c r="A1039" s="73" t="s">
        <v>3860</v>
      </c>
      <c r="B1039" s="73" t="s">
        <v>4123</v>
      </c>
      <c r="C1039" s="73" t="s">
        <v>1367</v>
      </c>
      <c r="D1039" s="73" t="s">
        <v>4747</v>
      </c>
      <c r="E1039" s="73" t="s">
        <v>352</v>
      </c>
      <c r="F1039" s="72">
        <v>1</v>
      </c>
      <c r="G1039" s="72"/>
      <c r="H1039" s="74"/>
      <c r="I1039" s="75"/>
      <c r="J1039" s="74"/>
      <c r="K1039" s="75"/>
      <c r="L1039" s="74"/>
      <c r="M1039" s="75"/>
      <c r="N1039" s="74"/>
      <c r="O1039" s="73" t="s">
        <v>47</v>
      </c>
      <c r="P1039" s="64">
        <v>1039</v>
      </c>
      <c r="R1039" s="64">
        <v>1</v>
      </c>
      <c r="S1039" s="64">
        <v>0</v>
      </c>
      <c r="T1039" s="64">
        <v>0.02</v>
      </c>
      <c r="AC1039" s="64">
        <v>1</v>
      </c>
    </row>
    <row r="1040" spans="1:29" ht="30" customHeight="1">
      <c r="A1040" s="72"/>
      <c r="B1040" s="72"/>
      <c r="C1040" s="72" t="s">
        <v>77</v>
      </c>
      <c r="D1040" s="72"/>
      <c r="E1040" s="72"/>
      <c r="F1040" s="72"/>
      <c r="G1040" s="72"/>
      <c r="H1040" s="67"/>
      <c r="I1040" s="72"/>
      <c r="J1040" s="67"/>
      <c r="K1040" s="72"/>
      <c r="L1040" s="67"/>
      <c r="M1040" s="72"/>
      <c r="N1040" s="67"/>
      <c r="O1040" s="72"/>
    </row>
    <row r="1041" spans="1:29" ht="30" customHeight="1">
      <c r="A1041" s="72"/>
      <c r="B1041" s="72"/>
      <c r="C1041" s="72"/>
      <c r="D1041" s="72"/>
      <c r="E1041" s="72"/>
      <c r="F1041" s="72"/>
      <c r="G1041" s="72"/>
      <c r="H1041" s="72"/>
      <c r="I1041" s="72"/>
      <c r="J1041" s="72"/>
      <c r="K1041" s="72"/>
      <c r="L1041" s="72"/>
      <c r="M1041" s="72"/>
      <c r="N1041" s="72"/>
      <c r="O1041" s="72"/>
    </row>
    <row r="1042" spans="1:29" ht="30" customHeight="1">
      <c r="A1042" s="72"/>
      <c r="B1042" s="72"/>
      <c r="C1042" s="73" t="s">
        <v>5234</v>
      </c>
      <c r="D1042" s="72"/>
      <c r="E1042" s="72"/>
      <c r="F1042" s="72"/>
      <c r="G1042" s="72"/>
      <c r="H1042" s="72"/>
      <c r="I1042" s="72"/>
      <c r="J1042" s="72"/>
      <c r="K1042" s="72"/>
      <c r="L1042" s="72"/>
      <c r="M1042" s="72"/>
      <c r="N1042" s="72"/>
      <c r="O1042" s="72"/>
    </row>
    <row r="1043" spans="1:29" ht="30" customHeight="1">
      <c r="A1043" s="73" t="s">
        <v>3329</v>
      </c>
      <c r="B1043" s="73" t="s">
        <v>5235</v>
      </c>
      <c r="C1043" s="73" t="s">
        <v>3222</v>
      </c>
      <c r="D1043" s="73" t="s">
        <v>5236</v>
      </c>
      <c r="E1043" s="73" t="s">
        <v>59</v>
      </c>
      <c r="F1043" s="72">
        <v>1</v>
      </c>
      <c r="G1043" s="72"/>
      <c r="H1043" s="74"/>
      <c r="I1043" s="75"/>
      <c r="J1043" s="74"/>
      <c r="K1043" s="75"/>
      <c r="L1043" s="74"/>
      <c r="M1043" s="75"/>
      <c r="N1043" s="74"/>
      <c r="O1043" s="73" t="s">
        <v>47</v>
      </c>
      <c r="R1043" s="64">
        <v>0</v>
      </c>
      <c r="S1043" s="64">
        <v>0</v>
      </c>
      <c r="T1043" s="64">
        <v>0</v>
      </c>
      <c r="AC1043" s="64">
        <v>1</v>
      </c>
    </row>
    <row r="1044" spans="1:29" ht="30" customHeight="1">
      <c r="A1044" s="73" t="s">
        <v>3329</v>
      </c>
      <c r="B1044" s="73" t="s">
        <v>4770</v>
      </c>
      <c r="C1044" s="73" t="s">
        <v>2484</v>
      </c>
      <c r="D1044" s="73" t="s">
        <v>2189</v>
      </c>
      <c r="E1044" s="73" t="s">
        <v>1265</v>
      </c>
      <c r="F1044" s="72">
        <v>7.3999999999999996E-2</v>
      </c>
      <c r="G1044" s="72"/>
      <c r="H1044" s="74"/>
      <c r="I1044" s="75"/>
      <c r="J1044" s="74"/>
      <c r="K1044" s="75"/>
      <c r="L1044" s="74"/>
      <c r="M1044" s="75"/>
      <c r="N1044" s="74"/>
      <c r="O1044" s="73" t="s">
        <v>47</v>
      </c>
      <c r="R1044" s="64">
        <v>0</v>
      </c>
      <c r="S1044" s="64">
        <v>0</v>
      </c>
      <c r="T1044" s="64">
        <v>0</v>
      </c>
      <c r="W1044" s="64">
        <v>3</v>
      </c>
      <c r="AC1044" s="64">
        <v>1</v>
      </c>
    </row>
    <row r="1045" spans="1:29" ht="30" customHeight="1">
      <c r="A1045" s="73" t="s">
        <v>3329</v>
      </c>
      <c r="B1045" s="73" t="s">
        <v>4123</v>
      </c>
      <c r="C1045" s="73" t="s">
        <v>1367</v>
      </c>
      <c r="D1045" s="73" t="s">
        <v>4747</v>
      </c>
      <c r="E1045" s="73" t="s">
        <v>352</v>
      </c>
      <c r="F1045" s="72">
        <v>1</v>
      </c>
      <c r="G1045" s="72"/>
      <c r="H1045" s="74"/>
      <c r="I1045" s="75"/>
      <c r="J1045" s="74"/>
      <c r="K1045" s="75"/>
      <c r="L1045" s="74"/>
      <c r="M1045" s="75"/>
      <c r="N1045" s="74"/>
      <c r="O1045" s="73" t="s">
        <v>47</v>
      </c>
      <c r="P1045" s="64">
        <v>1045</v>
      </c>
      <c r="R1045" s="64">
        <v>1</v>
      </c>
      <c r="S1045" s="64">
        <v>0</v>
      </c>
      <c r="T1045" s="64">
        <v>0.02</v>
      </c>
      <c r="AC1045" s="64">
        <v>1</v>
      </c>
    </row>
    <row r="1046" spans="1:29" ht="30" customHeight="1">
      <c r="A1046" s="72"/>
      <c r="B1046" s="72"/>
      <c r="C1046" s="72" t="s">
        <v>77</v>
      </c>
      <c r="D1046" s="72"/>
      <c r="E1046" s="72"/>
      <c r="F1046" s="72"/>
      <c r="G1046" s="72"/>
      <c r="H1046" s="67"/>
      <c r="I1046" s="72"/>
      <c r="J1046" s="67"/>
      <c r="K1046" s="72"/>
      <c r="L1046" s="67"/>
      <c r="M1046" s="72"/>
      <c r="N1046" s="67"/>
      <c r="O1046" s="72"/>
    </row>
    <row r="1047" spans="1:29" ht="30" customHeight="1">
      <c r="A1047" s="72"/>
      <c r="B1047" s="72"/>
      <c r="C1047" s="72"/>
      <c r="D1047" s="72"/>
      <c r="E1047" s="72"/>
      <c r="F1047" s="72"/>
      <c r="G1047" s="72"/>
      <c r="H1047" s="72"/>
      <c r="I1047" s="72"/>
      <c r="J1047" s="72"/>
      <c r="K1047" s="72"/>
      <c r="L1047" s="72"/>
      <c r="M1047" s="72"/>
      <c r="N1047" s="72"/>
      <c r="O1047" s="72"/>
    </row>
    <row r="1048" spans="1:29" ht="30" customHeight="1">
      <c r="A1048" s="72"/>
      <c r="B1048" s="72"/>
      <c r="C1048" s="73" t="s">
        <v>5237</v>
      </c>
      <c r="D1048" s="72"/>
      <c r="E1048" s="72"/>
      <c r="F1048" s="72"/>
      <c r="G1048" s="72"/>
      <c r="H1048" s="72"/>
      <c r="I1048" s="72"/>
      <c r="J1048" s="72"/>
      <c r="K1048" s="72"/>
      <c r="L1048" s="72"/>
      <c r="M1048" s="72"/>
      <c r="N1048" s="72"/>
      <c r="O1048" s="72"/>
    </row>
    <row r="1049" spans="1:29" ht="30" customHeight="1">
      <c r="A1049" s="73" t="s">
        <v>3761</v>
      </c>
      <c r="B1049" s="73" t="s">
        <v>5238</v>
      </c>
      <c r="C1049" s="73" t="s">
        <v>3222</v>
      </c>
      <c r="D1049" s="73" t="s">
        <v>5239</v>
      </c>
      <c r="E1049" s="73" t="s">
        <v>59</v>
      </c>
      <c r="F1049" s="72">
        <v>1</v>
      </c>
      <c r="G1049" s="72"/>
      <c r="H1049" s="74"/>
      <c r="I1049" s="75"/>
      <c r="J1049" s="74"/>
      <c r="K1049" s="75"/>
      <c r="L1049" s="74"/>
      <c r="M1049" s="75"/>
      <c r="N1049" s="74"/>
      <c r="O1049" s="73" t="s">
        <v>47</v>
      </c>
      <c r="R1049" s="64">
        <v>0</v>
      </c>
      <c r="S1049" s="64">
        <v>0</v>
      </c>
      <c r="T1049" s="64">
        <v>0</v>
      </c>
      <c r="AC1049" s="64">
        <v>1</v>
      </c>
    </row>
    <row r="1050" spans="1:29" ht="30" customHeight="1">
      <c r="A1050" s="73" t="s">
        <v>3761</v>
      </c>
      <c r="B1050" s="73" t="s">
        <v>4770</v>
      </c>
      <c r="C1050" s="73" t="s">
        <v>2484</v>
      </c>
      <c r="D1050" s="73" t="s">
        <v>2189</v>
      </c>
      <c r="E1050" s="73" t="s">
        <v>1265</v>
      </c>
      <c r="F1050" s="72">
        <v>0.108</v>
      </c>
      <c r="G1050" s="72"/>
      <c r="H1050" s="74"/>
      <c r="I1050" s="75"/>
      <c r="J1050" s="74"/>
      <c r="K1050" s="75"/>
      <c r="L1050" s="74"/>
      <c r="M1050" s="75"/>
      <c r="N1050" s="74"/>
      <c r="O1050" s="73" t="s">
        <v>47</v>
      </c>
      <c r="R1050" s="64">
        <v>0</v>
      </c>
      <c r="S1050" s="64">
        <v>0</v>
      </c>
      <c r="T1050" s="64">
        <v>0</v>
      </c>
      <c r="W1050" s="64">
        <v>3</v>
      </c>
      <c r="AC1050" s="64">
        <v>1</v>
      </c>
    </row>
    <row r="1051" spans="1:29" ht="30" customHeight="1">
      <c r="A1051" s="73" t="s">
        <v>3761</v>
      </c>
      <c r="B1051" s="73" t="s">
        <v>4122</v>
      </c>
      <c r="C1051" s="73" t="s">
        <v>2484</v>
      </c>
      <c r="D1051" s="73" t="s">
        <v>1366</v>
      </c>
      <c r="E1051" s="73" t="s">
        <v>1265</v>
      </c>
      <c r="F1051" s="72">
        <v>7.2999999999999995E-2</v>
      </c>
      <c r="G1051" s="72"/>
      <c r="H1051" s="74"/>
      <c r="I1051" s="75"/>
      <c r="J1051" s="74"/>
      <c r="K1051" s="75"/>
      <c r="L1051" s="74"/>
      <c r="M1051" s="75"/>
      <c r="N1051" s="74"/>
      <c r="O1051" s="73" t="s">
        <v>47</v>
      </c>
      <c r="R1051" s="64">
        <v>0</v>
      </c>
      <c r="S1051" s="64">
        <v>0</v>
      </c>
      <c r="T1051" s="64">
        <v>0</v>
      </c>
      <c r="W1051" s="64">
        <v>3</v>
      </c>
      <c r="AC1051" s="64">
        <v>1</v>
      </c>
    </row>
    <row r="1052" spans="1:29" ht="30" customHeight="1">
      <c r="A1052" s="73" t="s">
        <v>3761</v>
      </c>
      <c r="B1052" s="73" t="s">
        <v>4123</v>
      </c>
      <c r="C1052" s="73" t="s">
        <v>1367</v>
      </c>
      <c r="D1052" s="73" t="s">
        <v>4747</v>
      </c>
      <c r="E1052" s="73" t="s">
        <v>352</v>
      </c>
      <c r="F1052" s="72">
        <v>1</v>
      </c>
      <c r="G1052" s="72"/>
      <c r="H1052" s="74"/>
      <c r="I1052" s="75"/>
      <c r="J1052" s="74"/>
      <c r="K1052" s="75"/>
      <c r="L1052" s="74"/>
      <c r="M1052" s="75"/>
      <c r="N1052" s="74"/>
      <c r="O1052" s="73" t="s">
        <v>47</v>
      </c>
      <c r="P1052" s="64">
        <v>1052</v>
      </c>
      <c r="R1052" s="64">
        <v>1</v>
      </c>
      <c r="S1052" s="64">
        <v>0</v>
      </c>
      <c r="T1052" s="64">
        <v>0.02</v>
      </c>
      <c r="AC1052" s="64">
        <v>1</v>
      </c>
    </row>
    <row r="1053" spans="1:29" ht="30" customHeight="1">
      <c r="A1053" s="72"/>
      <c r="B1053" s="72"/>
      <c r="C1053" s="72" t="s">
        <v>77</v>
      </c>
      <c r="D1053" s="72"/>
      <c r="E1053" s="72"/>
      <c r="F1053" s="72"/>
      <c r="G1053" s="72"/>
      <c r="H1053" s="67"/>
      <c r="I1053" s="72"/>
      <c r="J1053" s="67"/>
      <c r="K1053" s="72"/>
      <c r="L1053" s="67"/>
      <c r="M1053" s="72"/>
      <c r="N1053" s="67"/>
      <c r="O1053" s="72"/>
    </row>
    <row r="1054" spans="1:29" ht="30" customHeight="1">
      <c r="A1054" s="72"/>
      <c r="B1054" s="72"/>
      <c r="C1054" s="72"/>
      <c r="D1054" s="72"/>
      <c r="E1054" s="72"/>
      <c r="F1054" s="72"/>
      <c r="G1054" s="72"/>
      <c r="H1054" s="72"/>
      <c r="I1054" s="72"/>
      <c r="J1054" s="72"/>
      <c r="K1054" s="72"/>
      <c r="L1054" s="72"/>
      <c r="M1054" s="72"/>
      <c r="N1054" s="72"/>
      <c r="O1054" s="72"/>
    </row>
    <row r="1055" spans="1:29" ht="30" customHeight="1">
      <c r="A1055" s="72"/>
      <c r="B1055" s="72"/>
      <c r="C1055" s="73" t="s">
        <v>5240</v>
      </c>
      <c r="D1055" s="72"/>
      <c r="E1055" s="72"/>
      <c r="F1055" s="72"/>
      <c r="G1055" s="72"/>
      <c r="H1055" s="72"/>
      <c r="I1055" s="72"/>
      <c r="J1055" s="72"/>
      <c r="K1055" s="72"/>
      <c r="L1055" s="72"/>
      <c r="M1055" s="72"/>
      <c r="N1055" s="72"/>
      <c r="O1055" s="72"/>
    </row>
    <row r="1056" spans="1:29" ht="30" customHeight="1">
      <c r="A1056" s="73" t="s">
        <v>3332</v>
      </c>
      <c r="B1056" s="73" t="s">
        <v>5241</v>
      </c>
      <c r="C1056" s="73" t="s">
        <v>3222</v>
      </c>
      <c r="D1056" s="73" t="s">
        <v>5242</v>
      </c>
      <c r="E1056" s="73" t="s">
        <v>59</v>
      </c>
      <c r="F1056" s="72">
        <v>1</v>
      </c>
      <c r="G1056" s="72"/>
      <c r="H1056" s="74"/>
      <c r="I1056" s="75"/>
      <c r="J1056" s="74"/>
      <c r="K1056" s="75"/>
      <c r="L1056" s="74"/>
      <c r="M1056" s="75"/>
      <c r="N1056" s="74"/>
      <c r="O1056" s="73" t="s">
        <v>47</v>
      </c>
      <c r="R1056" s="64">
        <v>0</v>
      </c>
      <c r="S1056" s="64">
        <v>0</v>
      </c>
      <c r="T1056" s="64">
        <v>0</v>
      </c>
      <c r="AC1056" s="64">
        <v>1</v>
      </c>
    </row>
    <row r="1057" spans="1:29" ht="30" customHeight="1">
      <c r="A1057" s="73" t="s">
        <v>3332</v>
      </c>
      <c r="B1057" s="73" t="s">
        <v>4770</v>
      </c>
      <c r="C1057" s="73" t="s">
        <v>2484</v>
      </c>
      <c r="D1057" s="73" t="s">
        <v>2189</v>
      </c>
      <c r="E1057" s="73" t="s">
        <v>1265</v>
      </c>
      <c r="F1057" s="72">
        <v>0.14099999999999999</v>
      </c>
      <c r="G1057" s="72"/>
      <c r="H1057" s="74"/>
      <c r="I1057" s="75"/>
      <c r="J1057" s="74"/>
      <c r="K1057" s="75"/>
      <c r="L1057" s="74"/>
      <c r="M1057" s="75"/>
      <c r="N1057" s="74"/>
      <c r="O1057" s="73" t="s">
        <v>47</v>
      </c>
      <c r="R1057" s="64">
        <v>0</v>
      </c>
      <c r="S1057" s="64">
        <v>0</v>
      </c>
      <c r="T1057" s="64">
        <v>0</v>
      </c>
      <c r="W1057" s="64">
        <v>3</v>
      </c>
      <c r="AC1057" s="64">
        <v>1</v>
      </c>
    </row>
    <row r="1058" spans="1:29" ht="30" customHeight="1">
      <c r="A1058" s="73" t="s">
        <v>3332</v>
      </c>
      <c r="B1058" s="73" t="s">
        <v>4122</v>
      </c>
      <c r="C1058" s="73" t="s">
        <v>2484</v>
      </c>
      <c r="D1058" s="73" t="s">
        <v>1366</v>
      </c>
      <c r="E1058" s="73" t="s">
        <v>1265</v>
      </c>
      <c r="F1058" s="72">
        <v>8.3000000000000004E-2</v>
      </c>
      <c r="G1058" s="72"/>
      <c r="H1058" s="74"/>
      <c r="I1058" s="75"/>
      <c r="J1058" s="74"/>
      <c r="K1058" s="75"/>
      <c r="L1058" s="74"/>
      <c r="M1058" s="75"/>
      <c r="N1058" s="74"/>
      <c r="O1058" s="73" t="s">
        <v>47</v>
      </c>
      <c r="R1058" s="64">
        <v>0</v>
      </c>
      <c r="S1058" s="64">
        <v>0</v>
      </c>
      <c r="T1058" s="64">
        <v>0</v>
      </c>
      <c r="W1058" s="64">
        <v>3</v>
      </c>
      <c r="AC1058" s="64">
        <v>1</v>
      </c>
    </row>
    <row r="1059" spans="1:29" ht="30" customHeight="1">
      <c r="A1059" s="73" t="s">
        <v>3332</v>
      </c>
      <c r="B1059" s="73" t="s">
        <v>4123</v>
      </c>
      <c r="C1059" s="73" t="s">
        <v>1367</v>
      </c>
      <c r="D1059" s="73" t="s">
        <v>4747</v>
      </c>
      <c r="E1059" s="73" t="s">
        <v>352</v>
      </c>
      <c r="F1059" s="72">
        <v>1</v>
      </c>
      <c r="G1059" s="72"/>
      <c r="H1059" s="74"/>
      <c r="I1059" s="75"/>
      <c r="J1059" s="74"/>
      <c r="K1059" s="75"/>
      <c r="L1059" s="74"/>
      <c r="M1059" s="75"/>
      <c r="N1059" s="74"/>
      <c r="O1059" s="73" t="s">
        <v>47</v>
      </c>
      <c r="P1059" s="64">
        <v>1059</v>
      </c>
      <c r="R1059" s="64">
        <v>1</v>
      </c>
      <c r="S1059" s="64">
        <v>0</v>
      </c>
      <c r="T1059" s="64">
        <v>0.02</v>
      </c>
      <c r="AC1059" s="64">
        <v>1</v>
      </c>
    </row>
    <row r="1060" spans="1:29" ht="30" customHeight="1">
      <c r="A1060" s="72"/>
      <c r="B1060" s="72"/>
      <c r="C1060" s="72" t="s">
        <v>77</v>
      </c>
      <c r="D1060" s="72"/>
      <c r="E1060" s="72"/>
      <c r="F1060" s="72"/>
      <c r="G1060" s="72"/>
      <c r="H1060" s="67"/>
      <c r="I1060" s="72"/>
      <c r="J1060" s="67"/>
      <c r="K1060" s="72"/>
      <c r="L1060" s="67"/>
      <c r="M1060" s="72"/>
      <c r="N1060" s="67"/>
      <c r="O1060" s="72"/>
    </row>
    <row r="1061" spans="1:29" ht="30" customHeight="1">
      <c r="A1061" s="72"/>
      <c r="B1061" s="72"/>
      <c r="C1061" s="72"/>
      <c r="D1061" s="72"/>
      <c r="E1061" s="72"/>
      <c r="F1061" s="72"/>
      <c r="G1061" s="72"/>
      <c r="H1061" s="72"/>
      <c r="I1061" s="72"/>
      <c r="J1061" s="72"/>
      <c r="K1061" s="72"/>
      <c r="L1061" s="72"/>
      <c r="M1061" s="72"/>
      <c r="N1061" s="72"/>
      <c r="O1061" s="72"/>
    </row>
    <row r="1062" spans="1:29" ht="30" customHeight="1">
      <c r="A1062" s="72"/>
      <c r="B1062" s="72"/>
      <c r="C1062" s="73" t="s">
        <v>5243</v>
      </c>
      <c r="D1062" s="72"/>
      <c r="E1062" s="72"/>
      <c r="F1062" s="72"/>
      <c r="G1062" s="72"/>
      <c r="H1062" s="72"/>
      <c r="I1062" s="72"/>
      <c r="J1062" s="72"/>
      <c r="K1062" s="72"/>
      <c r="L1062" s="72"/>
      <c r="M1062" s="72"/>
      <c r="N1062" s="72"/>
      <c r="O1062" s="72"/>
    </row>
    <row r="1063" spans="1:29" ht="30" customHeight="1">
      <c r="A1063" s="73" t="s">
        <v>3763</v>
      </c>
      <c r="B1063" s="73" t="s">
        <v>5244</v>
      </c>
      <c r="C1063" s="73" t="s">
        <v>3346</v>
      </c>
      <c r="D1063" s="73" t="s">
        <v>5236</v>
      </c>
      <c r="E1063" s="73" t="s">
        <v>59</v>
      </c>
      <c r="F1063" s="72">
        <v>1</v>
      </c>
      <c r="G1063" s="72"/>
      <c r="H1063" s="74"/>
      <c r="I1063" s="75"/>
      <c r="J1063" s="74"/>
      <c r="K1063" s="75"/>
      <c r="L1063" s="74"/>
      <c r="M1063" s="75"/>
      <c r="N1063" s="74"/>
      <c r="O1063" s="73" t="s">
        <v>47</v>
      </c>
      <c r="R1063" s="64">
        <v>0</v>
      </c>
      <c r="S1063" s="64">
        <v>0</v>
      </c>
      <c r="T1063" s="64">
        <v>0</v>
      </c>
      <c r="AC1063" s="64">
        <v>1</v>
      </c>
    </row>
    <row r="1064" spans="1:29" ht="30" customHeight="1">
      <c r="A1064" s="73" t="s">
        <v>3763</v>
      </c>
      <c r="B1064" s="73" t="s">
        <v>4770</v>
      </c>
      <c r="C1064" s="73" t="s">
        <v>2484</v>
      </c>
      <c r="D1064" s="73" t="s">
        <v>2189</v>
      </c>
      <c r="E1064" s="73" t="s">
        <v>1265</v>
      </c>
      <c r="F1064" s="72">
        <v>7.3999999999999996E-2</v>
      </c>
      <c r="G1064" s="72"/>
      <c r="H1064" s="74"/>
      <c r="I1064" s="75"/>
      <c r="J1064" s="74"/>
      <c r="K1064" s="75"/>
      <c r="L1064" s="74"/>
      <c r="M1064" s="75"/>
      <c r="N1064" s="74"/>
      <c r="O1064" s="73" t="s">
        <v>47</v>
      </c>
      <c r="R1064" s="64">
        <v>0</v>
      </c>
      <c r="S1064" s="64">
        <v>0</v>
      </c>
      <c r="T1064" s="64">
        <v>0</v>
      </c>
      <c r="W1064" s="64">
        <v>3</v>
      </c>
      <c r="AC1064" s="64">
        <v>1</v>
      </c>
    </row>
    <row r="1065" spans="1:29" ht="30" customHeight="1">
      <c r="A1065" s="73" t="s">
        <v>3763</v>
      </c>
      <c r="B1065" s="73" t="s">
        <v>4123</v>
      </c>
      <c r="C1065" s="73" t="s">
        <v>1367</v>
      </c>
      <c r="D1065" s="73" t="s">
        <v>4747</v>
      </c>
      <c r="E1065" s="73" t="s">
        <v>352</v>
      </c>
      <c r="F1065" s="72">
        <v>1</v>
      </c>
      <c r="G1065" s="72"/>
      <c r="H1065" s="74"/>
      <c r="I1065" s="75"/>
      <c r="J1065" s="74"/>
      <c r="K1065" s="75"/>
      <c r="L1065" s="74"/>
      <c r="M1065" s="75"/>
      <c r="N1065" s="74"/>
      <c r="O1065" s="73" t="s">
        <v>47</v>
      </c>
      <c r="P1065" s="64">
        <v>1065</v>
      </c>
      <c r="R1065" s="64">
        <v>1</v>
      </c>
      <c r="S1065" s="64">
        <v>0</v>
      </c>
      <c r="T1065" s="64">
        <v>0.02</v>
      </c>
      <c r="AC1065" s="64">
        <v>1</v>
      </c>
    </row>
    <row r="1066" spans="1:29" ht="30" customHeight="1">
      <c r="A1066" s="72"/>
      <c r="B1066" s="72"/>
      <c r="C1066" s="72" t="s">
        <v>77</v>
      </c>
      <c r="D1066" s="72"/>
      <c r="E1066" s="72"/>
      <c r="F1066" s="72"/>
      <c r="G1066" s="72"/>
      <c r="H1066" s="67"/>
      <c r="I1066" s="72"/>
      <c r="J1066" s="67"/>
      <c r="K1066" s="72"/>
      <c r="L1066" s="67"/>
      <c r="M1066" s="72"/>
      <c r="N1066" s="67"/>
      <c r="O1066" s="72"/>
    </row>
    <row r="1067" spans="1:29" ht="30" customHeight="1">
      <c r="A1067" s="72"/>
      <c r="B1067" s="72"/>
      <c r="C1067" s="72"/>
      <c r="D1067" s="72"/>
      <c r="E1067" s="72"/>
      <c r="F1067" s="72"/>
      <c r="G1067" s="72"/>
      <c r="H1067" s="72"/>
      <c r="I1067" s="72"/>
      <c r="J1067" s="72"/>
      <c r="K1067" s="72"/>
      <c r="L1067" s="72"/>
      <c r="M1067" s="72"/>
      <c r="N1067" s="72"/>
      <c r="O1067" s="72"/>
    </row>
    <row r="1068" spans="1:29" ht="30" customHeight="1">
      <c r="A1068" s="72"/>
      <c r="B1068" s="72"/>
      <c r="C1068" s="73" t="s">
        <v>5245</v>
      </c>
      <c r="D1068" s="72"/>
      <c r="E1068" s="72"/>
      <c r="F1068" s="72"/>
      <c r="G1068" s="72"/>
      <c r="H1068" s="72"/>
      <c r="I1068" s="72"/>
      <c r="J1068" s="72"/>
      <c r="K1068" s="72"/>
      <c r="L1068" s="72"/>
      <c r="M1068" s="72"/>
      <c r="N1068" s="72"/>
      <c r="O1068" s="72"/>
    </row>
    <row r="1069" spans="1:29" ht="30" customHeight="1">
      <c r="A1069" s="73" t="s">
        <v>3765</v>
      </c>
      <c r="B1069" s="73" t="s">
        <v>5246</v>
      </c>
      <c r="C1069" s="73" t="s">
        <v>3346</v>
      </c>
      <c r="D1069" s="73" t="s">
        <v>5239</v>
      </c>
      <c r="E1069" s="73" t="s">
        <v>59</v>
      </c>
      <c r="F1069" s="72">
        <v>1</v>
      </c>
      <c r="G1069" s="72"/>
      <c r="H1069" s="74"/>
      <c r="I1069" s="75"/>
      <c r="J1069" s="74"/>
      <c r="K1069" s="75"/>
      <c r="L1069" s="74"/>
      <c r="M1069" s="75"/>
      <c r="N1069" s="74"/>
      <c r="O1069" s="73" t="s">
        <v>47</v>
      </c>
      <c r="R1069" s="64">
        <v>0</v>
      </c>
      <c r="S1069" s="64">
        <v>0</v>
      </c>
      <c r="T1069" s="64">
        <v>0</v>
      </c>
      <c r="AC1069" s="64">
        <v>1</v>
      </c>
    </row>
    <row r="1070" spans="1:29" ht="30" customHeight="1">
      <c r="A1070" s="73" t="s">
        <v>3765</v>
      </c>
      <c r="B1070" s="73" t="s">
        <v>4770</v>
      </c>
      <c r="C1070" s="73" t="s">
        <v>2484</v>
      </c>
      <c r="D1070" s="73" t="s">
        <v>2189</v>
      </c>
      <c r="E1070" s="73" t="s">
        <v>1265</v>
      </c>
      <c r="F1070" s="72">
        <v>0.108</v>
      </c>
      <c r="G1070" s="72"/>
      <c r="H1070" s="74"/>
      <c r="I1070" s="75"/>
      <c r="J1070" s="74"/>
      <c r="K1070" s="75"/>
      <c r="L1070" s="74"/>
      <c r="M1070" s="75"/>
      <c r="N1070" s="74"/>
      <c r="O1070" s="73" t="s">
        <v>47</v>
      </c>
      <c r="R1070" s="64">
        <v>0</v>
      </c>
      <c r="S1070" s="64">
        <v>0</v>
      </c>
      <c r="T1070" s="64">
        <v>0</v>
      </c>
      <c r="W1070" s="64">
        <v>3</v>
      </c>
      <c r="AC1070" s="64">
        <v>1</v>
      </c>
    </row>
    <row r="1071" spans="1:29" ht="30" customHeight="1">
      <c r="A1071" s="73" t="s">
        <v>3765</v>
      </c>
      <c r="B1071" s="73" t="s">
        <v>4122</v>
      </c>
      <c r="C1071" s="73" t="s">
        <v>2484</v>
      </c>
      <c r="D1071" s="73" t="s">
        <v>1366</v>
      </c>
      <c r="E1071" s="73" t="s">
        <v>1265</v>
      </c>
      <c r="F1071" s="72">
        <v>7.2999999999999995E-2</v>
      </c>
      <c r="G1071" s="72"/>
      <c r="H1071" s="74"/>
      <c r="I1071" s="75"/>
      <c r="J1071" s="74"/>
      <c r="K1071" s="75"/>
      <c r="L1071" s="74"/>
      <c r="M1071" s="75"/>
      <c r="N1071" s="74"/>
      <c r="O1071" s="73" t="s">
        <v>47</v>
      </c>
      <c r="R1071" s="64">
        <v>0</v>
      </c>
      <c r="S1071" s="64">
        <v>0</v>
      </c>
      <c r="T1071" s="64">
        <v>0</v>
      </c>
      <c r="W1071" s="64">
        <v>3</v>
      </c>
      <c r="AC1071" s="64">
        <v>1</v>
      </c>
    </row>
    <row r="1072" spans="1:29" ht="30" customHeight="1">
      <c r="A1072" s="73" t="s">
        <v>3765</v>
      </c>
      <c r="B1072" s="73" t="s">
        <v>4123</v>
      </c>
      <c r="C1072" s="73" t="s">
        <v>1367</v>
      </c>
      <c r="D1072" s="73" t="s">
        <v>4747</v>
      </c>
      <c r="E1072" s="73" t="s">
        <v>352</v>
      </c>
      <c r="F1072" s="72">
        <v>1</v>
      </c>
      <c r="G1072" s="72"/>
      <c r="H1072" s="74"/>
      <c r="I1072" s="75"/>
      <c r="J1072" s="74"/>
      <c r="K1072" s="75"/>
      <c r="L1072" s="74"/>
      <c r="M1072" s="75"/>
      <c r="N1072" s="74"/>
      <c r="O1072" s="73" t="s">
        <v>47</v>
      </c>
      <c r="P1072" s="64">
        <v>1072</v>
      </c>
      <c r="R1072" s="64">
        <v>1</v>
      </c>
      <c r="S1072" s="64">
        <v>0</v>
      </c>
      <c r="T1072" s="64">
        <v>0.02</v>
      </c>
      <c r="AC1072" s="64">
        <v>1</v>
      </c>
    </row>
    <row r="1073" spans="1:29" ht="30" customHeight="1">
      <c r="A1073" s="72"/>
      <c r="B1073" s="72"/>
      <c r="C1073" s="72" t="s">
        <v>77</v>
      </c>
      <c r="D1073" s="72"/>
      <c r="E1073" s="72"/>
      <c r="F1073" s="72"/>
      <c r="G1073" s="72"/>
      <c r="H1073" s="67"/>
      <c r="I1073" s="72"/>
      <c r="J1073" s="67"/>
      <c r="K1073" s="72"/>
      <c r="L1073" s="67"/>
      <c r="M1073" s="72"/>
      <c r="N1073" s="67"/>
      <c r="O1073" s="72"/>
    </row>
    <row r="1074" spans="1:29" ht="30" customHeight="1">
      <c r="A1074" s="72"/>
      <c r="B1074" s="72"/>
      <c r="C1074" s="72"/>
      <c r="D1074" s="72"/>
      <c r="E1074" s="72"/>
      <c r="F1074" s="72"/>
      <c r="G1074" s="72"/>
      <c r="H1074" s="72"/>
      <c r="I1074" s="72"/>
      <c r="J1074" s="72"/>
      <c r="K1074" s="72"/>
      <c r="L1074" s="72"/>
      <c r="M1074" s="72"/>
      <c r="N1074" s="72"/>
      <c r="O1074" s="72"/>
    </row>
    <row r="1075" spans="1:29" ht="30" customHeight="1">
      <c r="A1075" s="72"/>
      <c r="B1075" s="72"/>
      <c r="C1075" s="73" t="s">
        <v>5247</v>
      </c>
      <c r="D1075" s="72"/>
      <c r="E1075" s="72"/>
      <c r="F1075" s="72"/>
      <c r="G1075" s="72"/>
      <c r="H1075" s="72"/>
      <c r="I1075" s="72"/>
      <c r="J1075" s="72"/>
      <c r="K1075" s="72"/>
      <c r="L1075" s="72"/>
      <c r="M1075" s="72"/>
      <c r="N1075" s="72"/>
      <c r="O1075" s="72"/>
    </row>
    <row r="1076" spans="1:29" ht="30" customHeight="1">
      <c r="A1076" s="73" t="s">
        <v>3343</v>
      </c>
      <c r="B1076" s="73" t="s">
        <v>5248</v>
      </c>
      <c r="C1076" s="73" t="s">
        <v>3346</v>
      </c>
      <c r="D1076" s="73" t="s">
        <v>5242</v>
      </c>
      <c r="E1076" s="73" t="s">
        <v>59</v>
      </c>
      <c r="F1076" s="72">
        <v>1</v>
      </c>
      <c r="G1076" s="72"/>
      <c r="H1076" s="74"/>
      <c r="I1076" s="75"/>
      <c r="J1076" s="74"/>
      <c r="K1076" s="75"/>
      <c r="L1076" s="74"/>
      <c r="M1076" s="75"/>
      <c r="N1076" s="74"/>
      <c r="O1076" s="73" t="s">
        <v>47</v>
      </c>
      <c r="R1076" s="64">
        <v>0</v>
      </c>
      <c r="S1076" s="64">
        <v>0</v>
      </c>
      <c r="T1076" s="64">
        <v>0</v>
      </c>
      <c r="AC1076" s="64">
        <v>1</v>
      </c>
    </row>
    <row r="1077" spans="1:29" ht="30" customHeight="1">
      <c r="A1077" s="73" t="s">
        <v>3343</v>
      </c>
      <c r="B1077" s="73" t="s">
        <v>4770</v>
      </c>
      <c r="C1077" s="73" t="s">
        <v>2484</v>
      </c>
      <c r="D1077" s="73" t="s">
        <v>2189</v>
      </c>
      <c r="E1077" s="73" t="s">
        <v>1265</v>
      </c>
      <c r="F1077" s="72">
        <v>0.14099999999999999</v>
      </c>
      <c r="G1077" s="72"/>
      <c r="H1077" s="74"/>
      <c r="I1077" s="75"/>
      <c r="J1077" s="74"/>
      <c r="K1077" s="75"/>
      <c r="L1077" s="74"/>
      <c r="M1077" s="75"/>
      <c r="N1077" s="74"/>
      <c r="O1077" s="73" t="s">
        <v>47</v>
      </c>
      <c r="R1077" s="64">
        <v>0</v>
      </c>
      <c r="S1077" s="64">
        <v>0</v>
      </c>
      <c r="T1077" s="64">
        <v>0</v>
      </c>
      <c r="W1077" s="64">
        <v>3</v>
      </c>
      <c r="AC1077" s="64">
        <v>1</v>
      </c>
    </row>
    <row r="1078" spans="1:29" ht="30" customHeight="1">
      <c r="A1078" s="73" t="s">
        <v>3343</v>
      </c>
      <c r="B1078" s="73" t="s">
        <v>4122</v>
      </c>
      <c r="C1078" s="73" t="s">
        <v>2484</v>
      </c>
      <c r="D1078" s="73" t="s">
        <v>1366</v>
      </c>
      <c r="E1078" s="73" t="s">
        <v>1265</v>
      </c>
      <c r="F1078" s="72">
        <v>8.3000000000000004E-2</v>
      </c>
      <c r="G1078" s="72"/>
      <c r="H1078" s="74"/>
      <c r="I1078" s="75"/>
      <c r="J1078" s="74"/>
      <c r="K1078" s="75"/>
      <c r="L1078" s="74"/>
      <c r="M1078" s="75"/>
      <c r="N1078" s="74"/>
      <c r="O1078" s="73" t="s">
        <v>47</v>
      </c>
      <c r="R1078" s="64">
        <v>0</v>
      </c>
      <c r="S1078" s="64">
        <v>0</v>
      </c>
      <c r="T1078" s="64">
        <v>0</v>
      </c>
      <c r="W1078" s="64">
        <v>3</v>
      </c>
      <c r="AC1078" s="64">
        <v>1</v>
      </c>
    </row>
    <row r="1079" spans="1:29" ht="30" customHeight="1">
      <c r="A1079" s="73" t="s">
        <v>3343</v>
      </c>
      <c r="B1079" s="73" t="s">
        <v>4123</v>
      </c>
      <c r="C1079" s="73" t="s">
        <v>1367</v>
      </c>
      <c r="D1079" s="73" t="s">
        <v>4747</v>
      </c>
      <c r="E1079" s="73" t="s">
        <v>352</v>
      </c>
      <c r="F1079" s="72">
        <v>1</v>
      </c>
      <c r="G1079" s="72"/>
      <c r="H1079" s="74"/>
      <c r="I1079" s="75"/>
      <c r="J1079" s="74"/>
      <c r="K1079" s="75"/>
      <c r="L1079" s="74"/>
      <c r="M1079" s="75"/>
      <c r="N1079" s="74"/>
      <c r="O1079" s="73" t="s">
        <v>47</v>
      </c>
      <c r="P1079" s="64">
        <v>1079</v>
      </c>
      <c r="R1079" s="64">
        <v>1</v>
      </c>
      <c r="S1079" s="64">
        <v>0</v>
      </c>
      <c r="T1079" s="64">
        <v>0.02</v>
      </c>
      <c r="AC1079" s="64">
        <v>1</v>
      </c>
    </row>
    <row r="1080" spans="1:29" ht="30" customHeight="1">
      <c r="A1080" s="72"/>
      <c r="B1080" s="72"/>
      <c r="C1080" s="72" t="s">
        <v>77</v>
      </c>
      <c r="D1080" s="72"/>
      <c r="E1080" s="72"/>
      <c r="F1080" s="72"/>
      <c r="G1080" s="72"/>
      <c r="H1080" s="67"/>
      <c r="I1080" s="72"/>
      <c r="J1080" s="67"/>
      <c r="K1080" s="72"/>
      <c r="L1080" s="67"/>
      <c r="M1080" s="72"/>
      <c r="N1080" s="67"/>
      <c r="O1080" s="72"/>
    </row>
    <row r="1081" spans="1:29" ht="30" customHeight="1">
      <c r="A1081" s="72"/>
      <c r="B1081" s="72"/>
      <c r="C1081" s="72"/>
      <c r="D1081" s="72"/>
      <c r="E1081" s="72"/>
      <c r="F1081" s="72"/>
      <c r="G1081" s="72"/>
      <c r="H1081" s="72"/>
      <c r="I1081" s="72"/>
      <c r="J1081" s="72"/>
      <c r="K1081" s="72"/>
      <c r="L1081" s="72"/>
      <c r="M1081" s="72"/>
      <c r="N1081" s="72"/>
      <c r="O1081" s="72"/>
    </row>
    <row r="1082" spans="1:29" ht="30" customHeight="1">
      <c r="A1082" s="72"/>
      <c r="B1082" s="72"/>
      <c r="C1082" s="73" t="s">
        <v>5249</v>
      </c>
      <c r="D1082" s="72"/>
      <c r="E1082" s="72"/>
      <c r="F1082" s="72"/>
      <c r="G1082" s="72"/>
      <c r="H1082" s="72"/>
      <c r="I1082" s="72"/>
      <c r="J1082" s="72"/>
      <c r="K1082" s="72"/>
      <c r="L1082" s="72"/>
      <c r="M1082" s="72"/>
      <c r="N1082" s="72"/>
      <c r="O1082" s="72"/>
    </row>
    <row r="1083" spans="1:29" ht="30" customHeight="1">
      <c r="A1083" s="73" t="s">
        <v>3648</v>
      </c>
      <c r="B1083" s="73" t="s">
        <v>5250</v>
      </c>
      <c r="C1083" s="73" t="s">
        <v>5251</v>
      </c>
      <c r="D1083" s="73" t="s">
        <v>5252</v>
      </c>
      <c r="E1083" s="73" t="s">
        <v>59</v>
      </c>
      <c r="F1083" s="72">
        <v>1</v>
      </c>
      <c r="G1083" s="72"/>
      <c r="H1083" s="74"/>
      <c r="I1083" s="75"/>
      <c r="J1083" s="74"/>
      <c r="K1083" s="75"/>
      <c r="L1083" s="74"/>
      <c r="M1083" s="75"/>
      <c r="N1083" s="74"/>
      <c r="O1083" s="73" t="s">
        <v>47</v>
      </c>
      <c r="R1083" s="64">
        <v>0</v>
      </c>
      <c r="S1083" s="64">
        <v>0</v>
      </c>
      <c r="T1083" s="64">
        <v>0</v>
      </c>
      <c r="AC1083" s="64">
        <v>1</v>
      </c>
    </row>
    <row r="1084" spans="1:29" ht="30" customHeight="1">
      <c r="A1084" s="73" t="s">
        <v>3648</v>
      </c>
      <c r="B1084" s="73" t="s">
        <v>4770</v>
      </c>
      <c r="C1084" s="73" t="s">
        <v>2484</v>
      </c>
      <c r="D1084" s="73" t="s">
        <v>2189</v>
      </c>
      <c r="E1084" s="73" t="s">
        <v>1265</v>
      </c>
      <c r="F1084" s="72">
        <v>5.6000000000000001E-2</v>
      </c>
      <c r="G1084" s="72"/>
      <c r="H1084" s="74"/>
      <c r="I1084" s="75"/>
      <c r="J1084" s="74"/>
      <c r="K1084" s="75"/>
      <c r="L1084" s="74"/>
      <c r="M1084" s="75"/>
      <c r="N1084" s="74"/>
      <c r="O1084" s="73" t="s">
        <v>47</v>
      </c>
      <c r="R1084" s="64">
        <v>0</v>
      </c>
      <c r="S1084" s="64">
        <v>0</v>
      </c>
      <c r="T1084" s="64">
        <v>0</v>
      </c>
      <c r="W1084" s="64">
        <v>3</v>
      </c>
      <c r="AC1084" s="64">
        <v>1</v>
      </c>
    </row>
    <row r="1085" spans="1:29" ht="30" customHeight="1">
      <c r="A1085" s="73" t="s">
        <v>3648</v>
      </c>
      <c r="B1085" s="73" t="s">
        <v>4123</v>
      </c>
      <c r="C1085" s="73" t="s">
        <v>1367</v>
      </c>
      <c r="D1085" s="73" t="s">
        <v>4747</v>
      </c>
      <c r="E1085" s="73" t="s">
        <v>352</v>
      </c>
      <c r="F1085" s="72">
        <v>1</v>
      </c>
      <c r="G1085" s="72"/>
      <c r="H1085" s="74"/>
      <c r="I1085" s="75"/>
      <c r="J1085" s="74"/>
      <c r="K1085" s="75"/>
      <c r="L1085" s="74"/>
      <c r="M1085" s="75"/>
      <c r="N1085" s="74"/>
      <c r="O1085" s="73" t="s">
        <v>47</v>
      </c>
      <c r="P1085" s="64">
        <v>1085</v>
      </c>
      <c r="R1085" s="64">
        <v>1</v>
      </c>
      <c r="S1085" s="64">
        <v>0</v>
      </c>
      <c r="T1085" s="64">
        <v>0.02</v>
      </c>
      <c r="AC1085" s="64">
        <v>1</v>
      </c>
    </row>
    <row r="1086" spans="1:29" ht="30" customHeight="1">
      <c r="A1086" s="72"/>
      <c r="B1086" s="72"/>
      <c r="C1086" s="72" t="s">
        <v>77</v>
      </c>
      <c r="D1086" s="72"/>
      <c r="E1086" s="72"/>
      <c r="F1086" s="72"/>
      <c r="G1086" s="72"/>
      <c r="H1086" s="67"/>
      <c r="I1086" s="72"/>
      <c r="J1086" s="67"/>
      <c r="K1086" s="72"/>
      <c r="L1086" s="67"/>
      <c r="M1086" s="72"/>
      <c r="N1086" s="67"/>
      <c r="O1086" s="72"/>
    </row>
    <row r="1087" spans="1:29" ht="30" customHeight="1">
      <c r="A1087" s="72"/>
      <c r="B1087" s="72"/>
      <c r="C1087" s="72"/>
      <c r="D1087" s="72"/>
      <c r="E1087" s="72"/>
      <c r="F1087" s="72"/>
      <c r="G1087" s="72"/>
      <c r="H1087" s="72"/>
      <c r="I1087" s="72"/>
      <c r="J1087" s="72"/>
      <c r="K1087" s="72"/>
      <c r="L1087" s="72"/>
      <c r="M1087" s="72"/>
      <c r="N1087" s="72"/>
      <c r="O1087" s="72"/>
    </row>
    <row r="1088" spans="1:29" ht="30" customHeight="1">
      <c r="A1088" s="72"/>
      <c r="B1088" s="72"/>
      <c r="C1088" s="73" t="s">
        <v>5253</v>
      </c>
      <c r="D1088" s="72"/>
      <c r="E1088" s="72"/>
      <c r="F1088" s="72"/>
      <c r="G1088" s="72"/>
      <c r="H1088" s="72"/>
      <c r="I1088" s="72"/>
      <c r="J1088" s="72"/>
      <c r="K1088" s="72"/>
      <c r="L1088" s="72"/>
      <c r="M1088" s="72"/>
      <c r="N1088" s="72"/>
      <c r="O1088" s="72"/>
    </row>
    <row r="1089" spans="1:29" ht="30" customHeight="1">
      <c r="A1089" s="73" t="s">
        <v>3358</v>
      </c>
      <c r="B1089" s="73" t="s">
        <v>5254</v>
      </c>
      <c r="C1089" s="73" t="s">
        <v>5251</v>
      </c>
      <c r="D1089" s="73" t="s">
        <v>5255</v>
      </c>
      <c r="E1089" s="73" t="s">
        <v>59</v>
      </c>
      <c r="F1089" s="72">
        <v>1</v>
      </c>
      <c r="G1089" s="72"/>
      <c r="H1089" s="74"/>
      <c r="I1089" s="75"/>
      <c r="J1089" s="74"/>
      <c r="K1089" s="75"/>
      <c r="L1089" s="74"/>
      <c r="M1089" s="75"/>
      <c r="N1089" s="74"/>
      <c r="O1089" s="73" t="s">
        <v>47</v>
      </c>
      <c r="R1089" s="64">
        <v>0</v>
      </c>
      <c r="S1089" s="64">
        <v>0</v>
      </c>
      <c r="T1089" s="64">
        <v>0</v>
      </c>
      <c r="AC1089" s="64">
        <v>1</v>
      </c>
    </row>
    <row r="1090" spans="1:29" ht="30" customHeight="1">
      <c r="A1090" s="73" t="s">
        <v>3358</v>
      </c>
      <c r="B1090" s="73" t="s">
        <v>4770</v>
      </c>
      <c r="C1090" s="73" t="s">
        <v>2484</v>
      </c>
      <c r="D1090" s="73" t="s">
        <v>2189</v>
      </c>
      <c r="E1090" s="73" t="s">
        <v>1265</v>
      </c>
      <c r="F1090" s="72">
        <v>0.1</v>
      </c>
      <c r="G1090" s="72"/>
      <c r="H1090" s="74"/>
      <c r="I1090" s="75"/>
      <c r="J1090" s="74"/>
      <c r="K1090" s="75"/>
      <c r="L1090" s="74"/>
      <c r="M1090" s="75"/>
      <c r="N1090" s="74"/>
      <c r="O1090" s="73" t="s">
        <v>47</v>
      </c>
      <c r="R1090" s="64">
        <v>0</v>
      </c>
      <c r="S1090" s="64">
        <v>0</v>
      </c>
      <c r="T1090" s="64">
        <v>0</v>
      </c>
      <c r="W1090" s="64">
        <v>3</v>
      </c>
      <c r="AC1090" s="64">
        <v>1</v>
      </c>
    </row>
    <row r="1091" spans="1:29" ht="30" customHeight="1">
      <c r="A1091" s="73" t="s">
        <v>3358</v>
      </c>
      <c r="B1091" s="73" t="s">
        <v>4122</v>
      </c>
      <c r="C1091" s="73" t="s">
        <v>2484</v>
      </c>
      <c r="D1091" s="73" t="s">
        <v>1366</v>
      </c>
      <c r="E1091" s="73" t="s">
        <v>1265</v>
      </c>
      <c r="F1091" s="72">
        <v>3.3000000000000002E-2</v>
      </c>
      <c r="G1091" s="72"/>
      <c r="H1091" s="74"/>
      <c r="I1091" s="75"/>
      <c r="J1091" s="74"/>
      <c r="K1091" s="75"/>
      <c r="L1091" s="74"/>
      <c r="M1091" s="75"/>
      <c r="N1091" s="74"/>
      <c r="O1091" s="73" t="s">
        <v>47</v>
      </c>
      <c r="R1091" s="64">
        <v>0</v>
      </c>
      <c r="S1091" s="64">
        <v>0</v>
      </c>
      <c r="T1091" s="64">
        <v>0</v>
      </c>
      <c r="W1091" s="64">
        <v>3</v>
      </c>
      <c r="AC1091" s="64">
        <v>1</v>
      </c>
    </row>
    <row r="1092" spans="1:29" ht="30" customHeight="1">
      <c r="A1092" s="73" t="s">
        <v>3358</v>
      </c>
      <c r="B1092" s="73" t="s">
        <v>4123</v>
      </c>
      <c r="C1092" s="73" t="s">
        <v>1367</v>
      </c>
      <c r="D1092" s="73" t="s">
        <v>4747</v>
      </c>
      <c r="E1092" s="73" t="s">
        <v>352</v>
      </c>
      <c r="F1092" s="72">
        <v>1</v>
      </c>
      <c r="G1092" s="72"/>
      <c r="H1092" s="74"/>
      <c r="I1092" s="75"/>
      <c r="J1092" s="74"/>
      <c r="K1092" s="75"/>
      <c r="L1092" s="74"/>
      <c r="M1092" s="75"/>
      <c r="N1092" s="74"/>
      <c r="O1092" s="73" t="s">
        <v>47</v>
      </c>
      <c r="P1092" s="64">
        <v>1092</v>
      </c>
      <c r="R1092" s="64">
        <v>1</v>
      </c>
      <c r="S1092" s="64">
        <v>0</v>
      </c>
      <c r="T1092" s="64">
        <v>0.02</v>
      </c>
      <c r="AC1092" s="64">
        <v>1</v>
      </c>
    </row>
    <row r="1093" spans="1:29" ht="30" customHeight="1">
      <c r="A1093" s="72"/>
      <c r="B1093" s="72"/>
      <c r="C1093" s="72" t="s">
        <v>77</v>
      </c>
      <c r="D1093" s="72"/>
      <c r="E1093" s="72"/>
      <c r="F1093" s="72"/>
      <c r="G1093" s="72"/>
      <c r="H1093" s="67"/>
      <c r="I1093" s="72"/>
      <c r="J1093" s="67"/>
      <c r="K1093" s="72"/>
      <c r="L1093" s="67"/>
      <c r="M1093" s="72"/>
      <c r="N1093" s="67"/>
      <c r="O1093" s="72"/>
    </row>
    <row r="1094" spans="1:29" ht="30" customHeight="1">
      <c r="A1094" s="72"/>
      <c r="B1094" s="72"/>
      <c r="C1094" s="72"/>
      <c r="D1094" s="72"/>
      <c r="E1094" s="72"/>
      <c r="F1094" s="72"/>
      <c r="G1094" s="72"/>
      <c r="H1094" s="72"/>
      <c r="I1094" s="72"/>
      <c r="J1094" s="72"/>
      <c r="K1094" s="72"/>
      <c r="L1094" s="72"/>
      <c r="M1094" s="72"/>
      <c r="N1094" s="72"/>
      <c r="O1094" s="72"/>
    </row>
    <row r="1095" spans="1:29" ht="30" customHeight="1">
      <c r="A1095" s="72"/>
      <c r="B1095" s="72"/>
      <c r="C1095" s="73" t="s">
        <v>5256</v>
      </c>
      <c r="D1095" s="72"/>
      <c r="E1095" s="72"/>
      <c r="F1095" s="72"/>
      <c r="G1095" s="72"/>
      <c r="H1095" s="72"/>
      <c r="I1095" s="72"/>
      <c r="J1095" s="72"/>
      <c r="K1095" s="72"/>
      <c r="L1095" s="72"/>
      <c r="M1095" s="72"/>
      <c r="N1095" s="72"/>
      <c r="O1095" s="72"/>
    </row>
    <row r="1096" spans="1:29" ht="30" customHeight="1">
      <c r="A1096" s="73" t="s">
        <v>3350</v>
      </c>
      <c r="B1096" s="73" t="s">
        <v>5257</v>
      </c>
      <c r="C1096" s="73" t="s">
        <v>5258</v>
      </c>
      <c r="D1096" s="73" t="s">
        <v>3357</v>
      </c>
      <c r="E1096" s="73" t="s">
        <v>59</v>
      </c>
      <c r="F1096" s="72">
        <v>1</v>
      </c>
      <c r="G1096" s="72"/>
      <c r="H1096" s="74"/>
      <c r="I1096" s="75"/>
      <c r="J1096" s="74"/>
      <c r="K1096" s="75"/>
      <c r="L1096" s="74"/>
      <c r="M1096" s="75"/>
      <c r="N1096" s="74"/>
      <c r="O1096" s="73" t="s">
        <v>47</v>
      </c>
      <c r="R1096" s="64">
        <v>0</v>
      </c>
      <c r="S1096" s="64">
        <v>0</v>
      </c>
      <c r="T1096" s="64">
        <v>0</v>
      </c>
      <c r="AC1096" s="64">
        <v>1</v>
      </c>
    </row>
    <row r="1097" spans="1:29" ht="30" customHeight="1">
      <c r="A1097" s="73" t="s">
        <v>3350</v>
      </c>
      <c r="B1097" s="73" t="s">
        <v>4770</v>
      </c>
      <c r="C1097" s="73" t="s">
        <v>2484</v>
      </c>
      <c r="D1097" s="73" t="s">
        <v>2189</v>
      </c>
      <c r="E1097" s="73" t="s">
        <v>1265</v>
      </c>
      <c r="F1097" s="72">
        <v>0.214</v>
      </c>
      <c r="G1097" s="72"/>
      <c r="H1097" s="74"/>
      <c r="I1097" s="75"/>
      <c r="J1097" s="74"/>
      <c r="K1097" s="75"/>
      <c r="L1097" s="74"/>
      <c r="M1097" s="75"/>
      <c r="N1097" s="74"/>
      <c r="O1097" s="73" t="s">
        <v>47</v>
      </c>
      <c r="R1097" s="64">
        <v>0</v>
      </c>
      <c r="S1097" s="64">
        <v>0</v>
      </c>
      <c r="T1097" s="64">
        <v>0</v>
      </c>
      <c r="W1097" s="64">
        <v>3</v>
      </c>
      <c r="AC1097" s="64">
        <v>1</v>
      </c>
    </row>
    <row r="1098" spans="1:29" ht="30" customHeight="1">
      <c r="A1098" s="73" t="s">
        <v>3350</v>
      </c>
      <c r="B1098" s="73" t="s">
        <v>4122</v>
      </c>
      <c r="C1098" s="73" t="s">
        <v>2484</v>
      </c>
      <c r="D1098" s="73" t="s">
        <v>1366</v>
      </c>
      <c r="E1098" s="73" t="s">
        <v>1265</v>
      </c>
      <c r="F1098" s="72">
        <v>0.105</v>
      </c>
      <c r="G1098" s="72"/>
      <c r="H1098" s="74"/>
      <c r="I1098" s="75"/>
      <c r="J1098" s="74"/>
      <c r="K1098" s="75"/>
      <c r="L1098" s="74"/>
      <c r="M1098" s="75"/>
      <c r="N1098" s="74"/>
      <c r="O1098" s="73" t="s">
        <v>47</v>
      </c>
      <c r="R1098" s="64">
        <v>0</v>
      </c>
      <c r="S1098" s="64">
        <v>0</v>
      </c>
      <c r="T1098" s="64">
        <v>0</v>
      </c>
      <c r="W1098" s="64">
        <v>3</v>
      </c>
      <c r="AC1098" s="64">
        <v>1</v>
      </c>
    </row>
    <row r="1099" spans="1:29" ht="30" customHeight="1">
      <c r="A1099" s="73" t="s">
        <v>3350</v>
      </c>
      <c r="B1099" s="73" t="s">
        <v>4123</v>
      </c>
      <c r="C1099" s="73" t="s">
        <v>1367</v>
      </c>
      <c r="D1099" s="73" t="s">
        <v>4747</v>
      </c>
      <c r="E1099" s="73" t="s">
        <v>352</v>
      </c>
      <c r="F1099" s="72">
        <v>1</v>
      </c>
      <c r="G1099" s="72"/>
      <c r="H1099" s="74"/>
      <c r="I1099" s="75"/>
      <c r="J1099" s="74"/>
      <c r="K1099" s="75"/>
      <c r="L1099" s="74"/>
      <c r="M1099" s="75"/>
      <c r="N1099" s="74"/>
      <c r="O1099" s="73" t="s">
        <v>47</v>
      </c>
      <c r="P1099" s="64">
        <v>1099</v>
      </c>
      <c r="R1099" s="64">
        <v>1</v>
      </c>
      <c r="S1099" s="64">
        <v>0</v>
      </c>
      <c r="T1099" s="64">
        <v>0.02</v>
      </c>
      <c r="AC1099" s="64">
        <v>1</v>
      </c>
    </row>
    <row r="1100" spans="1:29" ht="30" customHeight="1">
      <c r="A1100" s="72"/>
      <c r="B1100" s="72"/>
      <c r="C1100" s="72" t="s">
        <v>77</v>
      </c>
      <c r="D1100" s="72"/>
      <c r="E1100" s="72"/>
      <c r="F1100" s="72"/>
      <c r="G1100" s="72"/>
      <c r="H1100" s="67"/>
      <c r="I1100" s="72"/>
      <c r="J1100" s="67"/>
      <c r="K1100" s="72"/>
      <c r="L1100" s="67"/>
      <c r="M1100" s="72"/>
      <c r="N1100" s="67"/>
      <c r="O1100" s="72"/>
    </row>
    <row r="1101" spans="1:29" ht="30" customHeight="1">
      <c r="A1101" s="72"/>
      <c r="B1101" s="72"/>
      <c r="C1101" s="72"/>
      <c r="D1101" s="72"/>
      <c r="E1101" s="72"/>
      <c r="F1101" s="72"/>
      <c r="G1101" s="72"/>
      <c r="H1101" s="72"/>
      <c r="I1101" s="72"/>
      <c r="J1101" s="72"/>
      <c r="K1101" s="72"/>
      <c r="L1101" s="72"/>
      <c r="M1101" s="72"/>
      <c r="N1101" s="72"/>
      <c r="O1101" s="72"/>
    </row>
    <row r="1102" spans="1:29" ht="30" customHeight="1">
      <c r="A1102" s="72"/>
      <c r="B1102" s="72"/>
      <c r="C1102" s="73" t="s">
        <v>5259</v>
      </c>
      <c r="D1102" s="72"/>
      <c r="E1102" s="72"/>
      <c r="F1102" s="72"/>
      <c r="G1102" s="72"/>
      <c r="H1102" s="72"/>
      <c r="I1102" s="72"/>
      <c r="J1102" s="72"/>
      <c r="K1102" s="72"/>
      <c r="L1102" s="72"/>
      <c r="M1102" s="72"/>
      <c r="N1102" s="72"/>
      <c r="O1102" s="72"/>
    </row>
    <row r="1103" spans="1:29" ht="30" customHeight="1">
      <c r="A1103" s="73" t="s">
        <v>3360</v>
      </c>
      <c r="B1103" s="73" t="s">
        <v>5260</v>
      </c>
      <c r="C1103" s="73" t="s">
        <v>5261</v>
      </c>
      <c r="D1103" s="73" t="s">
        <v>5262</v>
      </c>
      <c r="E1103" s="73" t="s">
        <v>59</v>
      </c>
      <c r="F1103" s="72">
        <v>1</v>
      </c>
      <c r="G1103" s="72"/>
      <c r="H1103" s="74"/>
      <c r="I1103" s="75"/>
      <c r="J1103" s="74"/>
      <c r="K1103" s="75"/>
      <c r="L1103" s="74"/>
      <c r="M1103" s="75"/>
      <c r="N1103" s="74"/>
      <c r="O1103" s="73" t="s">
        <v>47</v>
      </c>
      <c r="R1103" s="64">
        <v>0</v>
      </c>
      <c r="S1103" s="64">
        <v>0</v>
      </c>
      <c r="T1103" s="64">
        <v>0</v>
      </c>
      <c r="AC1103" s="64">
        <v>1</v>
      </c>
    </row>
    <row r="1104" spans="1:29" ht="30" customHeight="1">
      <c r="A1104" s="73" t="s">
        <v>3360</v>
      </c>
      <c r="B1104" s="73" t="s">
        <v>4770</v>
      </c>
      <c r="C1104" s="73" t="s">
        <v>2484</v>
      </c>
      <c r="D1104" s="73" t="s">
        <v>2189</v>
      </c>
      <c r="E1104" s="73" t="s">
        <v>1265</v>
      </c>
      <c r="F1104" s="72">
        <v>0.214</v>
      </c>
      <c r="G1104" s="72"/>
      <c r="H1104" s="74"/>
      <c r="I1104" s="75"/>
      <c r="J1104" s="74"/>
      <c r="K1104" s="75"/>
      <c r="L1104" s="74"/>
      <c r="M1104" s="75"/>
      <c r="N1104" s="74"/>
      <c r="O1104" s="73" t="s">
        <v>47</v>
      </c>
      <c r="R1104" s="64">
        <v>0</v>
      </c>
      <c r="S1104" s="64">
        <v>0</v>
      </c>
      <c r="T1104" s="64">
        <v>0</v>
      </c>
      <c r="W1104" s="64">
        <v>3</v>
      </c>
      <c r="AC1104" s="64">
        <v>1</v>
      </c>
    </row>
    <row r="1105" spans="1:29" ht="30" customHeight="1">
      <c r="A1105" s="73" t="s">
        <v>3360</v>
      </c>
      <c r="B1105" s="73" t="s">
        <v>4122</v>
      </c>
      <c r="C1105" s="73" t="s">
        <v>2484</v>
      </c>
      <c r="D1105" s="73" t="s">
        <v>1366</v>
      </c>
      <c r="E1105" s="73" t="s">
        <v>1265</v>
      </c>
      <c r="F1105" s="72">
        <v>0.105</v>
      </c>
      <c r="G1105" s="72"/>
      <c r="H1105" s="74"/>
      <c r="I1105" s="75"/>
      <c r="J1105" s="74"/>
      <c r="K1105" s="75"/>
      <c r="L1105" s="74"/>
      <c r="M1105" s="75"/>
      <c r="N1105" s="74"/>
      <c r="O1105" s="73" t="s">
        <v>47</v>
      </c>
      <c r="R1105" s="64">
        <v>0</v>
      </c>
      <c r="S1105" s="64">
        <v>0</v>
      </c>
      <c r="T1105" s="64">
        <v>0</v>
      </c>
      <c r="W1105" s="64">
        <v>3</v>
      </c>
      <c r="AC1105" s="64">
        <v>1</v>
      </c>
    </row>
    <row r="1106" spans="1:29" ht="30" customHeight="1">
      <c r="A1106" s="73" t="s">
        <v>3360</v>
      </c>
      <c r="B1106" s="73" t="s">
        <v>4123</v>
      </c>
      <c r="C1106" s="73" t="s">
        <v>1367</v>
      </c>
      <c r="D1106" s="73" t="s">
        <v>4747</v>
      </c>
      <c r="E1106" s="73" t="s">
        <v>352</v>
      </c>
      <c r="F1106" s="72">
        <v>1</v>
      </c>
      <c r="G1106" s="72"/>
      <c r="H1106" s="74"/>
      <c r="I1106" s="75"/>
      <c r="J1106" s="74"/>
      <c r="K1106" s="75"/>
      <c r="L1106" s="74"/>
      <c r="M1106" s="75"/>
      <c r="N1106" s="74"/>
      <c r="O1106" s="73" t="s">
        <v>47</v>
      </c>
      <c r="P1106" s="64">
        <v>1106</v>
      </c>
      <c r="R1106" s="64">
        <v>1</v>
      </c>
      <c r="S1106" s="64">
        <v>0</v>
      </c>
      <c r="T1106" s="64">
        <v>0.02</v>
      </c>
      <c r="AC1106" s="64">
        <v>1</v>
      </c>
    </row>
    <row r="1107" spans="1:29" ht="30" customHeight="1">
      <c r="A1107" s="72"/>
      <c r="B1107" s="72"/>
      <c r="C1107" s="72" t="s">
        <v>77</v>
      </c>
      <c r="D1107" s="72"/>
      <c r="E1107" s="72"/>
      <c r="F1107" s="72"/>
      <c r="G1107" s="72"/>
      <c r="H1107" s="67"/>
      <c r="I1107" s="72"/>
      <c r="J1107" s="67"/>
      <c r="K1107" s="72"/>
      <c r="L1107" s="67"/>
      <c r="M1107" s="72"/>
      <c r="N1107" s="67"/>
      <c r="O1107" s="72"/>
    </row>
    <row r="1108" spans="1:29" ht="30" customHeight="1">
      <c r="A1108" s="72"/>
      <c r="B1108" s="72"/>
      <c r="C1108" s="72"/>
      <c r="D1108" s="72"/>
      <c r="E1108" s="72"/>
      <c r="F1108" s="72"/>
      <c r="G1108" s="72"/>
      <c r="H1108" s="72"/>
      <c r="I1108" s="72"/>
      <c r="J1108" s="72"/>
      <c r="K1108" s="72"/>
      <c r="L1108" s="72"/>
      <c r="M1108" s="72"/>
      <c r="N1108" s="72"/>
      <c r="O1108" s="72"/>
    </row>
    <row r="1109" spans="1:29" ht="30" customHeight="1">
      <c r="A1109" s="72"/>
      <c r="B1109" s="72"/>
      <c r="C1109" s="73" t="s">
        <v>5263</v>
      </c>
      <c r="D1109" s="72"/>
      <c r="E1109" s="72"/>
      <c r="F1109" s="72"/>
      <c r="G1109" s="72"/>
      <c r="H1109" s="72"/>
      <c r="I1109" s="72"/>
      <c r="J1109" s="72"/>
      <c r="K1109" s="72"/>
      <c r="L1109" s="72"/>
      <c r="M1109" s="72"/>
      <c r="N1109" s="72"/>
      <c r="O1109" s="72"/>
    </row>
    <row r="1110" spans="1:29" ht="30" customHeight="1">
      <c r="A1110" s="73" t="s">
        <v>3531</v>
      </c>
      <c r="B1110" s="73" t="s">
        <v>5264</v>
      </c>
      <c r="C1110" s="73" t="s">
        <v>5265</v>
      </c>
      <c r="D1110" s="73" t="s">
        <v>47</v>
      </c>
      <c r="E1110" s="73" t="s">
        <v>59</v>
      </c>
      <c r="F1110" s="72">
        <v>1</v>
      </c>
      <c r="G1110" s="72"/>
      <c r="H1110" s="74"/>
      <c r="I1110" s="75"/>
      <c r="J1110" s="74"/>
      <c r="K1110" s="75"/>
      <c r="L1110" s="74"/>
      <c r="M1110" s="75"/>
      <c r="N1110" s="74"/>
      <c r="O1110" s="73" t="s">
        <v>47</v>
      </c>
      <c r="R1110" s="64">
        <v>0</v>
      </c>
      <c r="S1110" s="64">
        <v>0</v>
      </c>
      <c r="T1110" s="64">
        <v>0</v>
      </c>
      <c r="AC1110" s="64">
        <v>1</v>
      </c>
    </row>
    <row r="1111" spans="1:29" ht="30" customHeight="1">
      <c r="A1111" s="73" t="s">
        <v>3531</v>
      </c>
      <c r="B1111" s="73" t="s">
        <v>5266</v>
      </c>
      <c r="C1111" s="73" t="s">
        <v>2484</v>
      </c>
      <c r="D1111" s="73" t="s">
        <v>5267</v>
      </c>
      <c r="E1111" s="73" t="s">
        <v>1265</v>
      </c>
      <c r="F1111" s="72">
        <v>7.0999999999999994E-2</v>
      </c>
      <c r="G1111" s="72"/>
      <c r="H1111" s="74"/>
      <c r="I1111" s="75"/>
      <c r="J1111" s="74"/>
      <c r="K1111" s="75"/>
      <c r="L1111" s="74"/>
      <c r="M1111" s="75"/>
      <c r="N1111" s="74"/>
      <c r="O1111" s="73" t="s">
        <v>47</v>
      </c>
      <c r="R1111" s="64">
        <v>0</v>
      </c>
      <c r="S1111" s="64">
        <v>0</v>
      </c>
      <c r="T1111" s="64">
        <v>0</v>
      </c>
      <c r="W1111" s="64">
        <v>3</v>
      </c>
      <c r="AC1111" s="64">
        <v>1</v>
      </c>
    </row>
    <row r="1112" spans="1:29" ht="30" customHeight="1">
      <c r="A1112" s="73" t="s">
        <v>3531</v>
      </c>
      <c r="B1112" s="73" t="s">
        <v>4123</v>
      </c>
      <c r="C1112" s="73" t="s">
        <v>1367</v>
      </c>
      <c r="D1112" s="73" t="s">
        <v>4747</v>
      </c>
      <c r="E1112" s="73" t="s">
        <v>352</v>
      </c>
      <c r="F1112" s="72">
        <v>1</v>
      </c>
      <c r="G1112" s="72"/>
      <c r="H1112" s="74"/>
      <c r="I1112" s="75"/>
      <c r="J1112" s="74"/>
      <c r="K1112" s="75"/>
      <c r="L1112" s="74"/>
      <c r="M1112" s="75"/>
      <c r="N1112" s="74"/>
      <c r="O1112" s="73" t="s">
        <v>47</v>
      </c>
      <c r="P1112" s="64">
        <v>1112</v>
      </c>
      <c r="R1112" s="64">
        <v>1</v>
      </c>
      <c r="S1112" s="64">
        <v>0</v>
      </c>
      <c r="T1112" s="64">
        <v>0.02</v>
      </c>
      <c r="AC1112" s="64">
        <v>1</v>
      </c>
    </row>
    <row r="1113" spans="1:29" ht="30" customHeight="1">
      <c r="A1113" s="72"/>
      <c r="B1113" s="72"/>
      <c r="C1113" s="72" t="s">
        <v>77</v>
      </c>
      <c r="D1113" s="72"/>
      <c r="E1113" s="72"/>
      <c r="F1113" s="72"/>
      <c r="G1113" s="72"/>
      <c r="H1113" s="67"/>
      <c r="I1113" s="72"/>
      <c r="J1113" s="67"/>
      <c r="K1113" s="72"/>
      <c r="L1113" s="67"/>
      <c r="M1113" s="72"/>
      <c r="N1113" s="67"/>
      <c r="O1113" s="72"/>
    </row>
    <row r="1114" spans="1:29" ht="30" customHeight="1">
      <c r="A1114" s="72"/>
      <c r="B1114" s="72"/>
      <c r="C1114" s="72"/>
      <c r="D1114" s="72"/>
      <c r="E1114" s="72"/>
      <c r="F1114" s="72"/>
      <c r="G1114" s="72"/>
      <c r="H1114" s="72"/>
      <c r="I1114" s="72"/>
      <c r="J1114" s="72"/>
      <c r="K1114" s="72"/>
      <c r="L1114" s="72"/>
      <c r="M1114" s="72"/>
      <c r="N1114" s="72"/>
      <c r="O1114" s="72"/>
    </row>
    <row r="1115" spans="1:29" ht="30" customHeight="1">
      <c r="A1115" s="72"/>
      <c r="B1115" s="72"/>
      <c r="C1115" s="73" t="s">
        <v>5268</v>
      </c>
      <c r="D1115" s="72"/>
      <c r="E1115" s="72"/>
      <c r="F1115" s="72"/>
      <c r="G1115" s="72"/>
      <c r="H1115" s="72"/>
      <c r="I1115" s="72"/>
      <c r="J1115" s="72"/>
      <c r="K1115" s="72"/>
      <c r="L1115" s="72"/>
      <c r="M1115" s="72"/>
      <c r="N1115" s="72"/>
      <c r="O1115" s="72"/>
    </row>
    <row r="1116" spans="1:29" ht="30" customHeight="1">
      <c r="A1116" s="73" t="s">
        <v>3516</v>
      </c>
      <c r="B1116" s="73" t="s">
        <v>5269</v>
      </c>
      <c r="C1116" s="73" t="s">
        <v>5270</v>
      </c>
      <c r="D1116" s="73" t="s">
        <v>47</v>
      </c>
      <c r="E1116" s="73" t="s">
        <v>59</v>
      </c>
      <c r="F1116" s="72">
        <v>1</v>
      </c>
      <c r="G1116" s="72"/>
      <c r="H1116" s="74"/>
      <c r="I1116" s="75"/>
      <c r="J1116" s="74"/>
      <c r="K1116" s="75"/>
      <c r="L1116" s="74"/>
      <c r="M1116" s="75"/>
      <c r="N1116" s="74"/>
      <c r="O1116" s="73" t="s">
        <v>47</v>
      </c>
      <c r="R1116" s="64">
        <v>0</v>
      </c>
      <c r="S1116" s="64">
        <v>0</v>
      </c>
      <c r="T1116" s="64">
        <v>0</v>
      </c>
      <c r="AC1116" s="64">
        <v>1</v>
      </c>
    </row>
    <row r="1117" spans="1:29" ht="30" customHeight="1">
      <c r="A1117" s="73" t="s">
        <v>3516</v>
      </c>
      <c r="B1117" s="73" t="s">
        <v>5266</v>
      </c>
      <c r="C1117" s="73" t="s">
        <v>2484</v>
      </c>
      <c r="D1117" s="73" t="s">
        <v>5267</v>
      </c>
      <c r="E1117" s="73" t="s">
        <v>1265</v>
      </c>
      <c r="F1117" s="72">
        <v>0.16400000000000001</v>
      </c>
      <c r="G1117" s="72"/>
      <c r="H1117" s="74"/>
      <c r="I1117" s="75"/>
      <c r="J1117" s="74"/>
      <c r="K1117" s="75"/>
      <c r="L1117" s="74"/>
      <c r="M1117" s="75"/>
      <c r="N1117" s="74"/>
      <c r="O1117" s="73" t="s">
        <v>47</v>
      </c>
      <c r="R1117" s="64">
        <v>0</v>
      </c>
      <c r="S1117" s="64">
        <v>0</v>
      </c>
      <c r="T1117" s="64">
        <v>0</v>
      </c>
      <c r="W1117" s="64">
        <v>3</v>
      </c>
      <c r="AC1117" s="64">
        <v>1</v>
      </c>
    </row>
    <row r="1118" spans="1:29" ht="30" customHeight="1">
      <c r="A1118" s="73" t="s">
        <v>3516</v>
      </c>
      <c r="B1118" s="73" t="s">
        <v>4122</v>
      </c>
      <c r="C1118" s="73" t="s">
        <v>2484</v>
      </c>
      <c r="D1118" s="73" t="s">
        <v>1366</v>
      </c>
      <c r="E1118" s="73" t="s">
        <v>1265</v>
      </c>
      <c r="F1118" s="72">
        <v>3.3000000000000002E-2</v>
      </c>
      <c r="G1118" s="72"/>
      <c r="H1118" s="74"/>
      <c r="I1118" s="75"/>
      <c r="J1118" s="74"/>
      <c r="K1118" s="75"/>
      <c r="L1118" s="74"/>
      <c r="M1118" s="75"/>
      <c r="N1118" s="74"/>
      <c r="O1118" s="73" t="s">
        <v>47</v>
      </c>
      <c r="R1118" s="64">
        <v>0</v>
      </c>
      <c r="S1118" s="64">
        <v>0</v>
      </c>
      <c r="T1118" s="64">
        <v>0</v>
      </c>
      <c r="W1118" s="64">
        <v>3</v>
      </c>
      <c r="AC1118" s="64">
        <v>1</v>
      </c>
    </row>
    <row r="1119" spans="1:29" ht="30" customHeight="1">
      <c r="A1119" s="73" t="s">
        <v>3516</v>
      </c>
      <c r="B1119" s="73" t="s">
        <v>4123</v>
      </c>
      <c r="C1119" s="73" t="s">
        <v>1367</v>
      </c>
      <c r="D1119" s="73" t="s">
        <v>4747</v>
      </c>
      <c r="E1119" s="73" t="s">
        <v>352</v>
      </c>
      <c r="F1119" s="72">
        <v>1</v>
      </c>
      <c r="G1119" s="72"/>
      <c r="H1119" s="74"/>
      <c r="I1119" s="75"/>
      <c r="J1119" s="74"/>
      <c r="K1119" s="75"/>
      <c r="L1119" s="74"/>
      <c r="M1119" s="75"/>
      <c r="N1119" s="74"/>
      <c r="O1119" s="73" t="s">
        <v>47</v>
      </c>
      <c r="P1119" s="64">
        <v>1119</v>
      </c>
      <c r="R1119" s="64">
        <v>1</v>
      </c>
      <c r="S1119" s="64">
        <v>0</v>
      </c>
      <c r="T1119" s="64">
        <v>0.02</v>
      </c>
      <c r="AC1119" s="64">
        <v>1</v>
      </c>
    </row>
    <row r="1120" spans="1:29" ht="30" customHeight="1">
      <c r="A1120" s="72"/>
      <c r="B1120" s="72"/>
      <c r="C1120" s="72" t="s">
        <v>77</v>
      </c>
      <c r="D1120" s="72"/>
      <c r="E1120" s="72"/>
      <c r="F1120" s="72"/>
      <c r="G1120" s="72"/>
      <c r="H1120" s="67"/>
      <c r="I1120" s="72"/>
      <c r="J1120" s="67"/>
      <c r="K1120" s="72"/>
      <c r="L1120" s="67"/>
      <c r="M1120" s="72"/>
      <c r="N1120" s="67"/>
      <c r="O1120" s="72"/>
    </row>
    <row r="1121" spans="1:29" ht="30" customHeight="1">
      <c r="A1121" s="72"/>
      <c r="B1121" s="72"/>
      <c r="C1121" s="72"/>
      <c r="D1121" s="72"/>
      <c r="E1121" s="72"/>
      <c r="F1121" s="72"/>
      <c r="G1121" s="72"/>
      <c r="H1121" s="72"/>
      <c r="I1121" s="72"/>
      <c r="J1121" s="72"/>
      <c r="K1121" s="72"/>
      <c r="L1121" s="72"/>
      <c r="M1121" s="72"/>
      <c r="N1121" s="72"/>
      <c r="O1121" s="72"/>
    </row>
    <row r="1122" spans="1:29" ht="30" customHeight="1">
      <c r="A1122" s="72"/>
      <c r="B1122" s="72"/>
      <c r="C1122" s="73" t="s">
        <v>5271</v>
      </c>
      <c r="D1122" s="72"/>
      <c r="E1122" s="72"/>
      <c r="F1122" s="72"/>
      <c r="G1122" s="72"/>
      <c r="H1122" s="72"/>
      <c r="I1122" s="72"/>
      <c r="J1122" s="72"/>
      <c r="K1122" s="72"/>
      <c r="L1122" s="72"/>
      <c r="M1122" s="72"/>
      <c r="N1122" s="72"/>
      <c r="O1122" s="72"/>
    </row>
    <row r="1123" spans="1:29" ht="30" customHeight="1">
      <c r="A1123" s="73" t="s">
        <v>3518</v>
      </c>
      <c r="B1123" s="73" t="s">
        <v>5272</v>
      </c>
      <c r="C1123" s="73" t="s">
        <v>3519</v>
      </c>
      <c r="D1123" s="73" t="s">
        <v>47</v>
      </c>
      <c r="E1123" s="73" t="s">
        <v>59</v>
      </c>
      <c r="F1123" s="72">
        <v>1</v>
      </c>
      <c r="G1123" s="72"/>
      <c r="H1123" s="74"/>
      <c r="I1123" s="75"/>
      <c r="J1123" s="74"/>
      <c r="K1123" s="75"/>
      <c r="L1123" s="74"/>
      <c r="M1123" s="75"/>
      <c r="N1123" s="74"/>
      <c r="O1123" s="73" t="s">
        <v>47</v>
      </c>
      <c r="R1123" s="64">
        <v>0</v>
      </c>
      <c r="S1123" s="64">
        <v>0</v>
      </c>
      <c r="T1123" s="64">
        <v>0</v>
      </c>
      <c r="AC1123" s="64">
        <v>1</v>
      </c>
    </row>
    <row r="1124" spans="1:29" ht="30" customHeight="1">
      <c r="A1124" s="73" t="s">
        <v>3518</v>
      </c>
      <c r="B1124" s="73" t="s">
        <v>4122</v>
      </c>
      <c r="C1124" s="73" t="s">
        <v>2484</v>
      </c>
      <c r="D1124" s="73" t="s">
        <v>1366</v>
      </c>
      <c r="E1124" s="73" t="s">
        <v>1265</v>
      </c>
      <c r="F1124" s="72">
        <v>1.9E-2</v>
      </c>
      <c r="G1124" s="72"/>
      <c r="H1124" s="74"/>
      <c r="I1124" s="75"/>
      <c r="J1124" s="74"/>
      <c r="K1124" s="75"/>
      <c r="L1124" s="74"/>
      <c r="M1124" s="75"/>
      <c r="N1124" s="74"/>
      <c r="O1124" s="73" t="s">
        <v>47</v>
      </c>
      <c r="R1124" s="64">
        <v>0</v>
      </c>
      <c r="S1124" s="64">
        <v>0</v>
      </c>
      <c r="T1124" s="64">
        <v>0</v>
      </c>
      <c r="W1124" s="64">
        <v>3</v>
      </c>
      <c r="AC1124" s="64">
        <v>1</v>
      </c>
    </row>
    <row r="1125" spans="1:29" ht="30" customHeight="1">
      <c r="A1125" s="73" t="s">
        <v>3518</v>
      </c>
      <c r="B1125" s="73" t="s">
        <v>5266</v>
      </c>
      <c r="C1125" s="73" t="s">
        <v>2484</v>
      </c>
      <c r="D1125" s="73" t="s">
        <v>5267</v>
      </c>
      <c r="E1125" s="73" t="s">
        <v>1265</v>
      </c>
      <c r="F1125" s="72">
        <v>9.2999999999999999E-2</v>
      </c>
      <c r="G1125" s="72"/>
      <c r="H1125" s="74"/>
      <c r="I1125" s="75"/>
      <c r="J1125" s="74"/>
      <c r="K1125" s="75"/>
      <c r="L1125" s="74"/>
      <c r="M1125" s="75"/>
      <c r="N1125" s="74"/>
      <c r="O1125" s="73" t="s">
        <v>47</v>
      </c>
      <c r="R1125" s="64">
        <v>0</v>
      </c>
      <c r="S1125" s="64">
        <v>0</v>
      </c>
      <c r="T1125" s="64">
        <v>0</v>
      </c>
      <c r="W1125" s="64">
        <v>3</v>
      </c>
      <c r="AC1125" s="64">
        <v>1</v>
      </c>
    </row>
    <row r="1126" spans="1:29" ht="30" customHeight="1">
      <c r="A1126" s="73" t="s">
        <v>3518</v>
      </c>
      <c r="B1126" s="73" t="s">
        <v>4123</v>
      </c>
      <c r="C1126" s="73" t="s">
        <v>1367</v>
      </c>
      <c r="D1126" s="73" t="s">
        <v>4747</v>
      </c>
      <c r="E1126" s="73" t="s">
        <v>352</v>
      </c>
      <c r="F1126" s="72">
        <v>1</v>
      </c>
      <c r="G1126" s="72"/>
      <c r="H1126" s="74"/>
      <c r="I1126" s="75"/>
      <c r="J1126" s="74"/>
      <c r="K1126" s="75"/>
      <c r="L1126" s="74"/>
      <c r="M1126" s="75"/>
      <c r="N1126" s="74"/>
      <c r="O1126" s="73" t="s">
        <v>47</v>
      </c>
      <c r="P1126" s="64">
        <v>1126</v>
      </c>
      <c r="R1126" s="64">
        <v>1</v>
      </c>
      <c r="S1126" s="64">
        <v>0</v>
      </c>
      <c r="T1126" s="64">
        <v>0.02</v>
      </c>
      <c r="AC1126" s="64">
        <v>1</v>
      </c>
    </row>
    <row r="1127" spans="1:29" ht="30" customHeight="1">
      <c r="A1127" s="72"/>
      <c r="B1127" s="72"/>
      <c r="C1127" s="72" t="s">
        <v>77</v>
      </c>
      <c r="D1127" s="72"/>
      <c r="E1127" s="72"/>
      <c r="F1127" s="72"/>
      <c r="G1127" s="72"/>
      <c r="H1127" s="67"/>
      <c r="I1127" s="72"/>
      <c r="J1127" s="67"/>
      <c r="K1127" s="72"/>
      <c r="L1127" s="67"/>
      <c r="M1127" s="72"/>
      <c r="N1127" s="67"/>
      <c r="O1127" s="72"/>
    </row>
    <row r="1128" spans="1:29" ht="30" customHeight="1">
      <c r="A1128" s="72"/>
      <c r="B1128" s="72"/>
      <c r="C1128" s="72"/>
      <c r="D1128" s="72"/>
      <c r="E1128" s="72"/>
      <c r="F1128" s="72"/>
      <c r="G1128" s="72"/>
      <c r="H1128" s="72"/>
      <c r="I1128" s="72"/>
      <c r="J1128" s="72"/>
      <c r="K1128" s="72"/>
      <c r="L1128" s="72"/>
      <c r="M1128" s="72"/>
      <c r="N1128" s="72"/>
      <c r="O1128" s="72"/>
    </row>
    <row r="1129" spans="1:29" ht="30" customHeight="1">
      <c r="A1129" s="72"/>
      <c r="B1129" s="72"/>
      <c r="C1129" s="73" t="s">
        <v>5273</v>
      </c>
      <c r="D1129" s="72"/>
      <c r="E1129" s="72"/>
      <c r="F1129" s="72"/>
      <c r="G1129" s="72"/>
      <c r="H1129" s="72"/>
      <c r="I1129" s="72"/>
      <c r="J1129" s="72"/>
      <c r="K1129" s="72"/>
      <c r="L1129" s="72"/>
      <c r="M1129" s="72"/>
      <c r="N1129" s="72"/>
      <c r="O1129" s="72"/>
    </row>
    <row r="1130" spans="1:29" ht="30" customHeight="1">
      <c r="A1130" s="73" t="s">
        <v>3755</v>
      </c>
      <c r="B1130" s="73" t="s">
        <v>5274</v>
      </c>
      <c r="C1130" s="73" t="s">
        <v>3756</v>
      </c>
      <c r="D1130" s="73" t="s">
        <v>3315</v>
      </c>
      <c r="E1130" s="73" t="s">
        <v>59</v>
      </c>
      <c r="F1130" s="72">
        <v>1</v>
      </c>
      <c r="G1130" s="72"/>
      <c r="H1130" s="74"/>
      <c r="I1130" s="75"/>
      <c r="J1130" s="74"/>
      <c r="K1130" s="75"/>
      <c r="L1130" s="74"/>
      <c r="M1130" s="75"/>
      <c r="N1130" s="74"/>
      <c r="O1130" s="73" t="s">
        <v>47</v>
      </c>
      <c r="R1130" s="64">
        <v>0</v>
      </c>
      <c r="S1130" s="64">
        <v>0</v>
      </c>
      <c r="T1130" s="64">
        <v>0</v>
      </c>
      <c r="AC1130" s="64">
        <v>1</v>
      </c>
    </row>
    <row r="1131" spans="1:29" ht="30" customHeight="1">
      <c r="A1131" s="73" t="s">
        <v>3755</v>
      </c>
      <c r="B1131" s="73" t="s">
        <v>4770</v>
      </c>
      <c r="C1131" s="73" t="s">
        <v>2484</v>
      </c>
      <c r="D1131" s="73" t="s">
        <v>2189</v>
      </c>
      <c r="E1131" s="73" t="s">
        <v>1265</v>
      </c>
      <c r="F1131" s="72">
        <v>0.115</v>
      </c>
      <c r="G1131" s="72"/>
      <c r="H1131" s="74"/>
      <c r="I1131" s="75"/>
      <c r="J1131" s="74"/>
      <c r="K1131" s="75"/>
      <c r="L1131" s="74"/>
      <c r="M1131" s="75"/>
      <c r="N1131" s="74"/>
      <c r="O1131" s="73" t="s">
        <v>47</v>
      </c>
      <c r="R1131" s="64">
        <v>0</v>
      </c>
      <c r="S1131" s="64">
        <v>0</v>
      </c>
      <c r="T1131" s="64">
        <v>0</v>
      </c>
      <c r="W1131" s="64">
        <v>3</v>
      </c>
      <c r="AC1131" s="64">
        <v>1</v>
      </c>
    </row>
    <row r="1132" spans="1:29" ht="30" customHeight="1">
      <c r="A1132" s="73" t="s">
        <v>3755</v>
      </c>
      <c r="B1132" s="73" t="s">
        <v>4122</v>
      </c>
      <c r="C1132" s="73" t="s">
        <v>2484</v>
      </c>
      <c r="D1132" s="73" t="s">
        <v>1366</v>
      </c>
      <c r="E1132" s="73" t="s">
        <v>1265</v>
      </c>
      <c r="F1132" s="72">
        <v>3.9E-2</v>
      </c>
      <c r="G1132" s="72"/>
      <c r="H1132" s="74"/>
      <c r="I1132" s="75"/>
      <c r="J1132" s="74"/>
      <c r="K1132" s="75"/>
      <c r="L1132" s="74"/>
      <c r="M1132" s="75"/>
      <c r="N1132" s="74"/>
      <c r="O1132" s="73" t="s">
        <v>47</v>
      </c>
      <c r="R1132" s="64">
        <v>0</v>
      </c>
      <c r="S1132" s="64">
        <v>0</v>
      </c>
      <c r="T1132" s="64">
        <v>0</v>
      </c>
      <c r="W1132" s="64">
        <v>3</v>
      </c>
      <c r="AC1132" s="64">
        <v>1</v>
      </c>
    </row>
    <row r="1133" spans="1:29" ht="30" customHeight="1">
      <c r="A1133" s="73" t="s">
        <v>3755</v>
      </c>
      <c r="B1133" s="73" t="s">
        <v>4123</v>
      </c>
      <c r="C1133" s="73" t="s">
        <v>1367</v>
      </c>
      <c r="D1133" s="73" t="s">
        <v>4747</v>
      </c>
      <c r="E1133" s="73" t="s">
        <v>352</v>
      </c>
      <c r="F1133" s="72">
        <v>1</v>
      </c>
      <c r="G1133" s="72"/>
      <c r="H1133" s="74"/>
      <c r="I1133" s="75"/>
      <c r="J1133" s="74"/>
      <c r="K1133" s="75"/>
      <c r="L1133" s="74"/>
      <c r="M1133" s="75"/>
      <c r="N1133" s="74"/>
      <c r="O1133" s="73" t="s">
        <v>47</v>
      </c>
      <c r="P1133" s="64">
        <v>1133</v>
      </c>
      <c r="R1133" s="64">
        <v>1</v>
      </c>
      <c r="S1133" s="64">
        <v>0</v>
      </c>
      <c r="T1133" s="64">
        <v>0.02</v>
      </c>
      <c r="AC1133" s="64">
        <v>1</v>
      </c>
    </row>
    <row r="1134" spans="1:29" ht="30" customHeight="1">
      <c r="A1134" s="72"/>
      <c r="B1134" s="72"/>
      <c r="C1134" s="72" t="s">
        <v>77</v>
      </c>
      <c r="D1134" s="72"/>
      <c r="E1134" s="72"/>
      <c r="F1134" s="72"/>
      <c r="G1134" s="72"/>
      <c r="H1134" s="67"/>
      <c r="I1134" s="72"/>
      <c r="J1134" s="67"/>
      <c r="K1134" s="72"/>
      <c r="L1134" s="67"/>
      <c r="M1134" s="72"/>
      <c r="N1134" s="67"/>
      <c r="O1134" s="72"/>
    </row>
    <row r="1135" spans="1:29" ht="30" customHeight="1">
      <c r="A1135" s="72"/>
      <c r="B1135" s="72"/>
      <c r="C1135" s="72"/>
      <c r="D1135" s="72"/>
      <c r="E1135" s="72"/>
      <c r="F1135" s="72"/>
      <c r="G1135" s="72"/>
      <c r="H1135" s="72"/>
      <c r="I1135" s="72"/>
      <c r="J1135" s="72"/>
      <c r="K1135" s="72"/>
      <c r="L1135" s="72"/>
      <c r="M1135" s="72"/>
      <c r="N1135" s="72"/>
      <c r="O1135" s="72"/>
    </row>
    <row r="1136" spans="1:29" ht="30" customHeight="1">
      <c r="A1136" s="72"/>
      <c r="B1136" s="72"/>
      <c r="C1136" s="73" t="s">
        <v>5275</v>
      </c>
      <c r="D1136" s="72"/>
      <c r="E1136" s="72"/>
      <c r="F1136" s="72"/>
      <c r="G1136" s="72"/>
      <c r="H1136" s="72"/>
      <c r="I1136" s="72"/>
      <c r="J1136" s="72"/>
      <c r="K1136" s="72"/>
      <c r="L1136" s="72"/>
      <c r="M1136" s="72"/>
      <c r="N1136" s="72"/>
      <c r="O1136" s="72"/>
    </row>
    <row r="1137" spans="1:29" ht="30" customHeight="1">
      <c r="A1137" s="73" t="s">
        <v>3757</v>
      </c>
      <c r="B1137" s="73" t="s">
        <v>5276</v>
      </c>
      <c r="C1137" s="73" t="s">
        <v>3756</v>
      </c>
      <c r="D1137" s="73" t="s">
        <v>5277</v>
      </c>
      <c r="E1137" s="73" t="s">
        <v>59</v>
      </c>
      <c r="F1137" s="72">
        <v>1</v>
      </c>
      <c r="G1137" s="72"/>
      <c r="H1137" s="74"/>
      <c r="I1137" s="75"/>
      <c r="J1137" s="74"/>
      <c r="K1137" s="75"/>
      <c r="L1137" s="74"/>
      <c r="M1137" s="75"/>
      <c r="N1137" s="74"/>
      <c r="O1137" s="73" t="s">
        <v>47</v>
      </c>
      <c r="R1137" s="64">
        <v>0</v>
      </c>
      <c r="S1137" s="64">
        <v>0</v>
      </c>
      <c r="T1137" s="64">
        <v>0</v>
      </c>
      <c r="AC1137" s="64">
        <v>1</v>
      </c>
    </row>
    <row r="1138" spans="1:29" ht="30" customHeight="1">
      <c r="A1138" s="73" t="s">
        <v>3757</v>
      </c>
      <c r="B1138" s="73" t="s">
        <v>4770</v>
      </c>
      <c r="C1138" s="73" t="s">
        <v>2484</v>
      </c>
      <c r="D1138" s="73" t="s">
        <v>2189</v>
      </c>
      <c r="E1138" s="73" t="s">
        <v>1265</v>
      </c>
      <c r="F1138" s="72">
        <v>0.151</v>
      </c>
      <c r="G1138" s="72"/>
      <c r="H1138" s="74"/>
      <c r="I1138" s="75"/>
      <c r="J1138" s="74"/>
      <c r="K1138" s="75"/>
      <c r="L1138" s="74"/>
      <c r="M1138" s="75"/>
      <c r="N1138" s="74"/>
      <c r="O1138" s="73" t="s">
        <v>47</v>
      </c>
      <c r="R1138" s="64">
        <v>0</v>
      </c>
      <c r="S1138" s="64">
        <v>0</v>
      </c>
      <c r="T1138" s="64">
        <v>0</v>
      </c>
      <c r="W1138" s="64">
        <v>3</v>
      </c>
      <c r="AC1138" s="64">
        <v>1</v>
      </c>
    </row>
    <row r="1139" spans="1:29" ht="30" customHeight="1">
      <c r="A1139" s="73" t="s">
        <v>3757</v>
      </c>
      <c r="B1139" s="73" t="s">
        <v>4122</v>
      </c>
      <c r="C1139" s="73" t="s">
        <v>2484</v>
      </c>
      <c r="D1139" s="73" t="s">
        <v>1366</v>
      </c>
      <c r="E1139" s="73" t="s">
        <v>1265</v>
      </c>
      <c r="F1139" s="72">
        <v>5.0999999999999997E-2</v>
      </c>
      <c r="G1139" s="72"/>
      <c r="H1139" s="74"/>
      <c r="I1139" s="75"/>
      <c r="J1139" s="74"/>
      <c r="K1139" s="75"/>
      <c r="L1139" s="74"/>
      <c r="M1139" s="75"/>
      <c r="N1139" s="74"/>
      <c r="O1139" s="73" t="s">
        <v>47</v>
      </c>
      <c r="R1139" s="64">
        <v>0</v>
      </c>
      <c r="S1139" s="64">
        <v>0</v>
      </c>
      <c r="T1139" s="64">
        <v>0</v>
      </c>
      <c r="W1139" s="64">
        <v>3</v>
      </c>
      <c r="AC1139" s="64">
        <v>1</v>
      </c>
    </row>
    <row r="1140" spans="1:29" ht="30" customHeight="1">
      <c r="A1140" s="73" t="s">
        <v>3757</v>
      </c>
      <c r="B1140" s="73" t="s">
        <v>4123</v>
      </c>
      <c r="C1140" s="73" t="s">
        <v>1367</v>
      </c>
      <c r="D1140" s="73" t="s">
        <v>4747</v>
      </c>
      <c r="E1140" s="73" t="s">
        <v>352</v>
      </c>
      <c r="F1140" s="72">
        <v>1</v>
      </c>
      <c r="G1140" s="72"/>
      <c r="H1140" s="74"/>
      <c r="I1140" s="75"/>
      <c r="J1140" s="74"/>
      <c r="K1140" s="75"/>
      <c r="L1140" s="74"/>
      <c r="M1140" s="75"/>
      <c r="N1140" s="74"/>
      <c r="O1140" s="73" t="s">
        <v>47</v>
      </c>
      <c r="P1140" s="64">
        <v>1140</v>
      </c>
      <c r="R1140" s="64">
        <v>1</v>
      </c>
      <c r="S1140" s="64">
        <v>0</v>
      </c>
      <c r="T1140" s="64">
        <v>0.02</v>
      </c>
      <c r="AC1140" s="64">
        <v>1</v>
      </c>
    </row>
    <row r="1141" spans="1:29" ht="30" customHeight="1">
      <c r="A1141" s="72"/>
      <c r="B1141" s="72"/>
      <c r="C1141" s="72" t="s">
        <v>77</v>
      </c>
      <c r="D1141" s="72"/>
      <c r="E1141" s="72"/>
      <c r="F1141" s="72"/>
      <c r="G1141" s="72"/>
      <c r="H1141" s="67"/>
      <c r="I1141" s="72"/>
      <c r="J1141" s="67"/>
      <c r="K1141" s="72"/>
      <c r="L1141" s="67"/>
      <c r="M1141" s="72"/>
      <c r="N1141" s="67"/>
      <c r="O1141" s="72"/>
    </row>
    <row r="1142" spans="1:29" ht="30" customHeight="1">
      <c r="A1142" s="72"/>
      <c r="B1142" s="72"/>
      <c r="C1142" s="72"/>
      <c r="D1142" s="72"/>
      <c r="E1142" s="72"/>
      <c r="F1142" s="72"/>
      <c r="G1142" s="72"/>
      <c r="H1142" s="72"/>
      <c r="I1142" s="72"/>
      <c r="J1142" s="72"/>
      <c r="K1142" s="72"/>
      <c r="L1142" s="72"/>
      <c r="M1142" s="72"/>
      <c r="N1142" s="72"/>
      <c r="O1142" s="72"/>
    </row>
    <row r="1143" spans="1:29" ht="30" customHeight="1">
      <c r="A1143" s="72"/>
      <c r="B1143" s="72"/>
      <c r="C1143" s="73" t="s">
        <v>5278</v>
      </c>
      <c r="D1143" s="72"/>
      <c r="E1143" s="72"/>
      <c r="F1143" s="72"/>
      <c r="G1143" s="72"/>
      <c r="H1143" s="72"/>
      <c r="I1143" s="72"/>
      <c r="J1143" s="72"/>
      <c r="K1143" s="72"/>
      <c r="L1143" s="72"/>
      <c r="M1143" s="72"/>
      <c r="N1143" s="72"/>
      <c r="O1143" s="72"/>
    </row>
    <row r="1144" spans="1:29" ht="30" customHeight="1">
      <c r="A1144" s="73" t="s">
        <v>3447</v>
      </c>
      <c r="B1144" s="73" t="s">
        <v>5279</v>
      </c>
      <c r="C1144" s="73" t="s">
        <v>5280</v>
      </c>
      <c r="D1144" s="73" t="s">
        <v>3449</v>
      </c>
      <c r="E1144" s="73" t="s">
        <v>59</v>
      </c>
      <c r="F1144" s="72">
        <v>1</v>
      </c>
      <c r="G1144" s="72"/>
      <c r="H1144" s="74"/>
      <c r="I1144" s="75"/>
      <c r="J1144" s="74"/>
      <c r="K1144" s="75"/>
      <c r="L1144" s="74"/>
      <c r="M1144" s="75"/>
      <c r="N1144" s="74"/>
      <c r="O1144" s="73" t="s">
        <v>47</v>
      </c>
      <c r="R1144" s="64">
        <v>0</v>
      </c>
      <c r="S1144" s="64">
        <v>0</v>
      </c>
      <c r="T1144" s="64">
        <v>0</v>
      </c>
      <c r="AC1144" s="64">
        <v>1</v>
      </c>
    </row>
    <row r="1145" spans="1:29" ht="30" customHeight="1">
      <c r="A1145" s="73" t="s">
        <v>3447</v>
      </c>
      <c r="B1145" s="73" t="s">
        <v>5050</v>
      </c>
      <c r="C1145" s="73" t="s">
        <v>2484</v>
      </c>
      <c r="D1145" s="73" t="s">
        <v>5051</v>
      </c>
      <c r="E1145" s="73" t="s">
        <v>1265</v>
      </c>
      <c r="F1145" s="72">
        <v>0.35499999999999998</v>
      </c>
      <c r="G1145" s="72"/>
      <c r="H1145" s="74"/>
      <c r="I1145" s="75"/>
      <c r="J1145" s="74"/>
      <c r="K1145" s="75"/>
      <c r="L1145" s="74"/>
      <c r="M1145" s="75"/>
      <c r="N1145" s="74"/>
      <c r="O1145" s="73" t="s">
        <v>47</v>
      </c>
      <c r="R1145" s="64">
        <v>0</v>
      </c>
      <c r="S1145" s="64">
        <v>0</v>
      </c>
      <c r="T1145" s="64">
        <v>0</v>
      </c>
      <c r="W1145" s="64">
        <v>3</v>
      </c>
      <c r="AC1145" s="64">
        <v>1</v>
      </c>
    </row>
    <row r="1146" spans="1:29" ht="30" customHeight="1">
      <c r="A1146" s="73" t="s">
        <v>3447</v>
      </c>
      <c r="B1146" s="73" t="s">
        <v>4123</v>
      </c>
      <c r="C1146" s="73" t="s">
        <v>1367</v>
      </c>
      <c r="D1146" s="73" t="s">
        <v>4747</v>
      </c>
      <c r="E1146" s="73" t="s">
        <v>352</v>
      </c>
      <c r="F1146" s="72">
        <v>1</v>
      </c>
      <c r="G1146" s="72"/>
      <c r="H1146" s="74"/>
      <c r="I1146" s="75"/>
      <c r="J1146" s="74"/>
      <c r="K1146" s="75"/>
      <c r="L1146" s="74"/>
      <c r="M1146" s="75"/>
      <c r="N1146" s="74"/>
      <c r="O1146" s="73" t="s">
        <v>47</v>
      </c>
      <c r="P1146" s="64">
        <v>1146</v>
      </c>
      <c r="R1146" s="64">
        <v>1</v>
      </c>
      <c r="S1146" s="64">
        <v>0</v>
      </c>
      <c r="T1146" s="64">
        <v>0.02</v>
      </c>
      <c r="AC1146" s="64">
        <v>1</v>
      </c>
    </row>
    <row r="1147" spans="1:29" ht="30" customHeight="1">
      <c r="A1147" s="72"/>
      <c r="B1147" s="72"/>
      <c r="C1147" s="72" t="s">
        <v>77</v>
      </c>
      <c r="D1147" s="72"/>
      <c r="E1147" s="72"/>
      <c r="F1147" s="72"/>
      <c r="G1147" s="72"/>
      <c r="H1147" s="67"/>
      <c r="I1147" s="72"/>
      <c r="J1147" s="67"/>
      <c r="K1147" s="72"/>
      <c r="L1147" s="67"/>
      <c r="M1147" s="72"/>
      <c r="N1147" s="67"/>
      <c r="O1147" s="72"/>
    </row>
    <row r="1148" spans="1:29" ht="30" customHeight="1">
      <c r="A1148" s="72"/>
      <c r="B1148" s="72"/>
      <c r="C1148" s="72"/>
      <c r="D1148" s="72"/>
      <c r="E1148" s="72"/>
      <c r="F1148" s="72"/>
      <c r="G1148" s="72"/>
      <c r="H1148" s="72"/>
      <c r="I1148" s="72"/>
      <c r="J1148" s="72"/>
      <c r="K1148" s="72"/>
      <c r="L1148" s="72"/>
      <c r="M1148" s="72"/>
      <c r="N1148" s="72"/>
      <c r="O1148" s="72"/>
    </row>
    <row r="1149" spans="1:29" ht="30" customHeight="1">
      <c r="A1149" s="72"/>
      <c r="B1149" s="72"/>
      <c r="C1149" s="73" t="s">
        <v>5281</v>
      </c>
      <c r="D1149" s="72"/>
      <c r="E1149" s="72"/>
      <c r="F1149" s="72"/>
      <c r="G1149" s="72"/>
      <c r="H1149" s="72"/>
      <c r="I1149" s="72"/>
      <c r="J1149" s="72"/>
      <c r="K1149" s="72"/>
      <c r="L1149" s="72"/>
      <c r="M1149" s="72"/>
      <c r="N1149" s="72"/>
      <c r="O1149" s="72"/>
    </row>
    <row r="1150" spans="1:29" ht="30" customHeight="1">
      <c r="A1150" s="73" t="s">
        <v>3443</v>
      </c>
      <c r="B1150" s="73" t="s">
        <v>5282</v>
      </c>
      <c r="C1150" s="73" t="s">
        <v>5283</v>
      </c>
      <c r="D1150" s="73" t="s">
        <v>5284</v>
      </c>
      <c r="E1150" s="73" t="s">
        <v>53</v>
      </c>
      <c r="F1150" s="72">
        <v>1</v>
      </c>
      <c r="G1150" s="72"/>
      <c r="H1150" s="74"/>
      <c r="I1150" s="75"/>
      <c r="J1150" s="74"/>
      <c r="K1150" s="75"/>
      <c r="L1150" s="74"/>
      <c r="M1150" s="75"/>
      <c r="N1150" s="74"/>
      <c r="O1150" s="73" t="s">
        <v>47</v>
      </c>
      <c r="R1150" s="64">
        <v>0</v>
      </c>
      <c r="S1150" s="64">
        <v>0</v>
      </c>
      <c r="T1150" s="64">
        <v>0</v>
      </c>
      <c r="AC1150" s="64">
        <v>1</v>
      </c>
    </row>
    <row r="1151" spans="1:29" ht="30" customHeight="1">
      <c r="A1151" s="73" t="s">
        <v>3443</v>
      </c>
      <c r="B1151" s="73" t="s">
        <v>5050</v>
      </c>
      <c r="C1151" s="73" t="s">
        <v>2484</v>
      </c>
      <c r="D1151" s="73" t="s">
        <v>5051</v>
      </c>
      <c r="E1151" s="73" t="s">
        <v>1265</v>
      </c>
      <c r="F1151" s="72">
        <v>1.6E-2</v>
      </c>
      <c r="G1151" s="72"/>
      <c r="H1151" s="74"/>
      <c r="I1151" s="75"/>
      <c r="J1151" s="74"/>
      <c r="K1151" s="75"/>
      <c r="L1151" s="74"/>
      <c r="M1151" s="75"/>
      <c r="N1151" s="74"/>
      <c r="O1151" s="73" t="s">
        <v>47</v>
      </c>
      <c r="R1151" s="64">
        <v>0</v>
      </c>
      <c r="S1151" s="64">
        <v>0</v>
      </c>
      <c r="T1151" s="64">
        <v>0</v>
      </c>
      <c r="W1151" s="64">
        <v>3</v>
      </c>
      <c r="AC1151" s="64">
        <v>1</v>
      </c>
    </row>
    <row r="1152" spans="1:29" ht="30" customHeight="1">
      <c r="A1152" s="73" t="s">
        <v>3443</v>
      </c>
      <c r="B1152" s="73" t="s">
        <v>4123</v>
      </c>
      <c r="C1152" s="73" t="s">
        <v>1367</v>
      </c>
      <c r="D1152" s="73" t="s">
        <v>4747</v>
      </c>
      <c r="E1152" s="73" t="s">
        <v>352</v>
      </c>
      <c r="F1152" s="72">
        <v>1</v>
      </c>
      <c r="G1152" s="72"/>
      <c r="H1152" s="74"/>
      <c r="I1152" s="75"/>
      <c r="J1152" s="74"/>
      <c r="K1152" s="75"/>
      <c r="L1152" s="74"/>
      <c r="M1152" s="75"/>
      <c r="N1152" s="74"/>
      <c r="O1152" s="73" t="s">
        <v>47</v>
      </c>
      <c r="P1152" s="64">
        <v>1152</v>
      </c>
      <c r="R1152" s="64">
        <v>1</v>
      </c>
      <c r="S1152" s="64">
        <v>0</v>
      </c>
      <c r="T1152" s="64">
        <v>0.02</v>
      </c>
      <c r="AC1152" s="64">
        <v>1</v>
      </c>
    </row>
    <row r="1153" spans="1:29" ht="30" customHeight="1">
      <c r="A1153" s="72"/>
      <c r="B1153" s="72"/>
      <c r="C1153" s="72" t="s">
        <v>77</v>
      </c>
      <c r="D1153" s="72"/>
      <c r="E1153" s="72"/>
      <c r="F1153" s="72"/>
      <c r="G1153" s="72"/>
      <c r="H1153" s="67"/>
      <c r="I1153" s="72"/>
      <c r="J1153" s="67"/>
      <c r="K1153" s="72"/>
      <c r="L1153" s="67"/>
      <c r="M1153" s="72"/>
      <c r="N1153" s="67"/>
      <c r="O1153" s="72"/>
    </row>
    <row r="1154" spans="1:29" ht="30" customHeight="1">
      <c r="A1154" s="72"/>
      <c r="B1154" s="72"/>
      <c r="C1154" s="72"/>
      <c r="D1154" s="72"/>
      <c r="E1154" s="72"/>
      <c r="F1154" s="72"/>
      <c r="G1154" s="72"/>
      <c r="H1154" s="72"/>
      <c r="I1154" s="72"/>
      <c r="J1154" s="72"/>
      <c r="K1154" s="72"/>
      <c r="L1154" s="72"/>
      <c r="M1154" s="72"/>
      <c r="N1154" s="72"/>
      <c r="O1154" s="72"/>
    </row>
    <row r="1155" spans="1:29" ht="30" customHeight="1">
      <c r="A1155" s="72"/>
      <c r="B1155" s="72"/>
      <c r="C1155" s="73" t="s">
        <v>5285</v>
      </c>
      <c r="D1155" s="72"/>
      <c r="E1155" s="72"/>
      <c r="F1155" s="72"/>
      <c r="G1155" s="72"/>
      <c r="H1155" s="72"/>
      <c r="I1155" s="72"/>
      <c r="J1155" s="72"/>
      <c r="K1155" s="72"/>
      <c r="L1155" s="72"/>
      <c r="M1155" s="72"/>
      <c r="N1155" s="72"/>
      <c r="O1155" s="72"/>
    </row>
    <row r="1156" spans="1:29" ht="30" customHeight="1">
      <c r="A1156" s="73" t="s">
        <v>3445</v>
      </c>
      <c r="B1156" s="73" t="s">
        <v>5286</v>
      </c>
      <c r="C1156" s="73" t="s">
        <v>5283</v>
      </c>
      <c r="D1156" s="73" t="s">
        <v>5287</v>
      </c>
      <c r="E1156" s="73" t="s">
        <v>53</v>
      </c>
      <c r="F1156" s="72">
        <v>1</v>
      </c>
      <c r="G1156" s="72"/>
      <c r="H1156" s="74"/>
      <c r="I1156" s="75"/>
      <c r="J1156" s="74"/>
      <c r="K1156" s="75"/>
      <c r="L1156" s="74"/>
      <c r="M1156" s="75"/>
      <c r="N1156" s="74"/>
      <c r="O1156" s="73" t="s">
        <v>47</v>
      </c>
      <c r="R1156" s="64">
        <v>0</v>
      </c>
      <c r="S1156" s="64">
        <v>0</v>
      </c>
      <c r="T1156" s="64">
        <v>0</v>
      </c>
      <c r="AC1156" s="64">
        <v>1</v>
      </c>
    </row>
    <row r="1157" spans="1:29" ht="30" customHeight="1">
      <c r="A1157" s="73" t="s">
        <v>3445</v>
      </c>
      <c r="B1157" s="73" t="s">
        <v>5050</v>
      </c>
      <c r="C1157" s="73" t="s">
        <v>2484</v>
      </c>
      <c r="D1157" s="73" t="s">
        <v>5051</v>
      </c>
      <c r="E1157" s="73" t="s">
        <v>1265</v>
      </c>
      <c r="F1157" s="72">
        <v>2.5999999999999999E-2</v>
      </c>
      <c r="G1157" s="72"/>
      <c r="H1157" s="74"/>
      <c r="I1157" s="75"/>
      <c r="J1157" s="74"/>
      <c r="K1157" s="75"/>
      <c r="L1157" s="74"/>
      <c r="M1157" s="75"/>
      <c r="N1157" s="74"/>
      <c r="O1157" s="73" t="s">
        <v>47</v>
      </c>
      <c r="R1157" s="64">
        <v>0</v>
      </c>
      <c r="S1157" s="64">
        <v>0</v>
      </c>
      <c r="T1157" s="64">
        <v>0</v>
      </c>
      <c r="W1157" s="64">
        <v>3</v>
      </c>
      <c r="AC1157" s="64">
        <v>1</v>
      </c>
    </row>
    <row r="1158" spans="1:29" ht="30" customHeight="1">
      <c r="A1158" s="73" t="s">
        <v>3445</v>
      </c>
      <c r="B1158" s="73" t="s">
        <v>4123</v>
      </c>
      <c r="C1158" s="73" t="s">
        <v>1367</v>
      </c>
      <c r="D1158" s="73" t="s">
        <v>4747</v>
      </c>
      <c r="E1158" s="73" t="s">
        <v>352</v>
      </c>
      <c r="F1158" s="72">
        <v>1</v>
      </c>
      <c r="G1158" s="72"/>
      <c r="H1158" s="74"/>
      <c r="I1158" s="75"/>
      <c r="J1158" s="74"/>
      <c r="K1158" s="75"/>
      <c r="L1158" s="74"/>
      <c r="M1158" s="75"/>
      <c r="N1158" s="74"/>
      <c r="O1158" s="73" t="s">
        <v>47</v>
      </c>
      <c r="P1158" s="64">
        <v>1158</v>
      </c>
      <c r="R1158" s="64">
        <v>1</v>
      </c>
      <c r="S1158" s="64">
        <v>0</v>
      </c>
      <c r="T1158" s="64">
        <v>0.02</v>
      </c>
      <c r="AC1158" s="64">
        <v>1</v>
      </c>
    </row>
    <row r="1159" spans="1:29" ht="30" customHeight="1">
      <c r="A1159" s="72"/>
      <c r="B1159" s="72"/>
      <c r="C1159" s="72" t="s">
        <v>77</v>
      </c>
      <c r="D1159" s="72"/>
      <c r="E1159" s="72"/>
      <c r="F1159" s="72"/>
      <c r="G1159" s="72"/>
      <c r="H1159" s="67"/>
      <c r="I1159" s="72"/>
      <c r="J1159" s="67"/>
      <c r="K1159" s="72"/>
      <c r="L1159" s="67"/>
      <c r="M1159" s="72"/>
      <c r="N1159" s="67"/>
      <c r="O1159" s="72"/>
    </row>
    <row r="1160" spans="1:29" ht="30" customHeight="1">
      <c r="A1160" s="72"/>
      <c r="B1160" s="72"/>
      <c r="C1160" s="72"/>
      <c r="D1160" s="72"/>
      <c r="E1160" s="72"/>
      <c r="F1160" s="72"/>
      <c r="G1160" s="72"/>
      <c r="H1160" s="72"/>
      <c r="I1160" s="72"/>
      <c r="J1160" s="72"/>
      <c r="K1160" s="72"/>
      <c r="L1160" s="72"/>
      <c r="M1160" s="72"/>
      <c r="N1160" s="72"/>
      <c r="O1160" s="72"/>
    </row>
    <row r="1161" spans="1:29" ht="30" customHeight="1">
      <c r="A1161" s="72"/>
      <c r="B1161" s="72"/>
      <c r="C1161" s="73" t="s">
        <v>5288</v>
      </c>
      <c r="D1161" s="72"/>
      <c r="E1161" s="72"/>
      <c r="F1161" s="72"/>
      <c r="G1161" s="72"/>
      <c r="H1161" s="72"/>
      <c r="I1161" s="72"/>
      <c r="J1161" s="72"/>
      <c r="K1161" s="72"/>
      <c r="L1161" s="72"/>
      <c r="M1161" s="72"/>
      <c r="N1161" s="72"/>
      <c r="O1161" s="72"/>
    </row>
    <row r="1162" spans="1:29" ht="30" customHeight="1">
      <c r="A1162" s="73" t="s">
        <v>3635</v>
      </c>
      <c r="B1162" s="73" t="s">
        <v>5289</v>
      </c>
      <c r="C1162" s="73" t="s">
        <v>3328</v>
      </c>
      <c r="D1162" s="73" t="s">
        <v>3636</v>
      </c>
      <c r="E1162" s="73" t="s">
        <v>59</v>
      </c>
      <c r="F1162" s="72">
        <v>1</v>
      </c>
      <c r="G1162" s="72"/>
      <c r="H1162" s="74"/>
      <c r="I1162" s="75"/>
      <c r="J1162" s="74"/>
      <c r="K1162" s="75"/>
      <c r="L1162" s="74"/>
      <c r="M1162" s="75"/>
      <c r="N1162" s="74"/>
      <c r="O1162" s="73" t="s">
        <v>47</v>
      </c>
      <c r="R1162" s="64">
        <v>0</v>
      </c>
      <c r="S1162" s="64">
        <v>0</v>
      </c>
      <c r="T1162" s="64">
        <v>0</v>
      </c>
      <c r="AC1162" s="64">
        <v>1</v>
      </c>
    </row>
    <row r="1163" spans="1:29" ht="30" customHeight="1">
      <c r="A1163" s="73" t="s">
        <v>3635</v>
      </c>
      <c r="B1163" s="73" t="s">
        <v>4770</v>
      </c>
      <c r="C1163" s="73" t="s">
        <v>2484</v>
      </c>
      <c r="D1163" s="73" t="s">
        <v>2189</v>
      </c>
      <c r="E1163" s="73" t="s">
        <v>1265</v>
      </c>
      <c r="F1163" s="72">
        <v>0.05</v>
      </c>
      <c r="G1163" s="72"/>
      <c r="H1163" s="74"/>
      <c r="I1163" s="75"/>
      <c r="J1163" s="74"/>
      <c r="K1163" s="75"/>
      <c r="L1163" s="74"/>
      <c r="M1163" s="75"/>
      <c r="N1163" s="74"/>
      <c r="O1163" s="73" t="s">
        <v>47</v>
      </c>
      <c r="R1163" s="64">
        <v>0</v>
      </c>
      <c r="S1163" s="64">
        <v>0</v>
      </c>
      <c r="T1163" s="64">
        <v>0</v>
      </c>
      <c r="W1163" s="64">
        <v>3</v>
      </c>
      <c r="AC1163" s="64">
        <v>1</v>
      </c>
    </row>
    <row r="1164" spans="1:29" ht="30" customHeight="1">
      <c r="A1164" s="73" t="s">
        <v>3635</v>
      </c>
      <c r="B1164" s="73" t="s">
        <v>4123</v>
      </c>
      <c r="C1164" s="73" t="s">
        <v>1367</v>
      </c>
      <c r="D1164" s="73" t="s">
        <v>5290</v>
      </c>
      <c r="E1164" s="73" t="s">
        <v>352</v>
      </c>
      <c r="F1164" s="72">
        <v>1</v>
      </c>
      <c r="G1164" s="72"/>
      <c r="H1164" s="74"/>
      <c r="I1164" s="75"/>
      <c r="J1164" s="74"/>
      <c r="K1164" s="75"/>
      <c r="L1164" s="74"/>
      <c r="M1164" s="75"/>
      <c r="N1164" s="74"/>
      <c r="O1164" s="73" t="s">
        <v>47</v>
      </c>
      <c r="P1164" s="64">
        <v>1164</v>
      </c>
      <c r="R1164" s="64">
        <v>1</v>
      </c>
      <c r="S1164" s="64">
        <v>0</v>
      </c>
      <c r="T1164" s="64">
        <v>0.02</v>
      </c>
      <c r="AC1164" s="64">
        <v>1</v>
      </c>
    </row>
    <row r="1165" spans="1:29" ht="30" customHeight="1">
      <c r="A1165" s="72"/>
      <c r="B1165" s="72"/>
      <c r="C1165" s="72" t="s">
        <v>77</v>
      </c>
      <c r="D1165" s="72"/>
      <c r="E1165" s="72"/>
      <c r="F1165" s="72"/>
      <c r="G1165" s="72"/>
      <c r="H1165" s="67"/>
      <c r="I1165" s="72"/>
      <c r="J1165" s="67"/>
      <c r="K1165" s="72"/>
      <c r="L1165" s="67"/>
      <c r="M1165" s="72"/>
      <c r="N1165" s="67"/>
      <c r="O1165" s="72"/>
    </row>
    <row r="1166" spans="1:29" ht="30" customHeight="1">
      <c r="A1166" s="72"/>
      <c r="B1166" s="72"/>
      <c r="C1166" s="72"/>
      <c r="D1166" s="72"/>
      <c r="E1166" s="72"/>
      <c r="F1166" s="72"/>
      <c r="G1166" s="72"/>
      <c r="H1166" s="72"/>
      <c r="I1166" s="72"/>
      <c r="J1166" s="72"/>
      <c r="K1166" s="72"/>
      <c r="L1166" s="72"/>
      <c r="M1166" s="72"/>
      <c r="N1166" s="72"/>
      <c r="O1166" s="72"/>
    </row>
    <row r="1167" spans="1:29" ht="30" customHeight="1">
      <c r="A1167" s="72"/>
      <c r="B1167" s="72"/>
      <c r="C1167" s="73" t="s">
        <v>5291</v>
      </c>
      <c r="D1167" s="72"/>
      <c r="E1167" s="72"/>
      <c r="F1167" s="72"/>
      <c r="G1167" s="72"/>
      <c r="H1167" s="72"/>
      <c r="I1167" s="72"/>
      <c r="J1167" s="72"/>
      <c r="K1167" s="72"/>
      <c r="L1167" s="72"/>
      <c r="M1167" s="72"/>
      <c r="N1167" s="72"/>
      <c r="O1167" s="72"/>
    </row>
    <row r="1168" spans="1:29" ht="30" customHeight="1">
      <c r="A1168" s="73" t="s">
        <v>3637</v>
      </c>
      <c r="B1168" s="73" t="s">
        <v>5292</v>
      </c>
      <c r="C1168" s="73" t="s">
        <v>3328</v>
      </c>
      <c r="D1168" s="73" t="s">
        <v>3638</v>
      </c>
      <c r="E1168" s="73" t="s">
        <v>59</v>
      </c>
      <c r="F1168" s="72">
        <v>1</v>
      </c>
      <c r="G1168" s="72"/>
      <c r="H1168" s="74"/>
      <c r="I1168" s="75"/>
      <c r="J1168" s="74"/>
      <c r="K1168" s="75"/>
      <c r="L1168" s="74"/>
      <c r="M1168" s="75"/>
      <c r="N1168" s="74"/>
      <c r="O1168" s="73" t="s">
        <v>47</v>
      </c>
      <c r="R1168" s="64">
        <v>0</v>
      </c>
      <c r="S1168" s="64">
        <v>0</v>
      </c>
      <c r="T1168" s="64">
        <v>0</v>
      </c>
      <c r="AC1168" s="64">
        <v>1</v>
      </c>
    </row>
    <row r="1169" spans="1:29" ht="30" customHeight="1">
      <c r="A1169" s="73" t="s">
        <v>3637</v>
      </c>
      <c r="B1169" s="73" t="s">
        <v>4770</v>
      </c>
      <c r="C1169" s="73" t="s">
        <v>2484</v>
      </c>
      <c r="D1169" s="73" t="s">
        <v>2189</v>
      </c>
      <c r="E1169" s="73" t="s">
        <v>1265</v>
      </c>
      <c r="F1169" s="72">
        <v>0.05</v>
      </c>
      <c r="G1169" s="72"/>
      <c r="H1169" s="74"/>
      <c r="I1169" s="75"/>
      <c r="J1169" s="74"/>
      <c r="K1169" s="75"/>
      <c r="L1169" s="74"/>
      <c r="M1169" s="75"/>
      <c r="N1169" s="74"/>
      <c r="O1169" s="73" t="s">
        <v>47</v>
      </c>
      <c r="R1169" s="64">
        <v>0</v>
      </c>
      <c r="S1169" s="64">
        <v>0</v>
      </c>
      <c r="T1169" s="64">
        <v>0</v>
      </c>
      <c r="W1169" s="64">
        <v>3</v>
      </c>
      <c r="AC1169" s="64">
        <v>1</v>
      </c>
    </row>
    <row r="1170" spans="1:29" ht="30" customHeight="1">
      <c r="A1170" s="73" t="s">
        <v>3637</v>
      </c>
      <c r="B1170" s="73" t="s">
        <v>4123</v>
      </c>
      <c r="C1170" s="73" t="s">
        <v>1367</v>
      </c>
      <c r="D1170" s="73" t="s">
        <v>5290</v>
      </c>
      <c r="E1170" s="73" t="s">
        <v>352</v>
      </c>
      <c r="F1170" s="72">
        <v>1</v>
      </c>
      <c r="G1170" s="72"/>
      <c r="H1170" s="74"/>
      <c r="I1170" s="75"/>
      <c r="J1170" s="74"/>
      <c r="K1170" s="75"/>
      <c r="L1170" s="74"/>
      <c r="M1170" s="75"/>
      <c r="N1170" s="74"/>
      <c r="O1170" s="73" t="s">
        <v>47</v>
      </c>
      <c r="P1170" s="64">
        <v>1170</v>
      </c>
      <c r="R1170" s="64">
        <v>1</v>
      </c>
      <c r="S1170" s="64">
        <v>0</v>
      </c>
      <c r="T1170" s="64">
        <v>0.02</v>
      </c>
      <c r="AC1170" s="64">
        <v>1</v>
      </c>
    </row>
    <row r="1171" spans="1:29" ht="30" customHeight="1">
      <c r="A1171" s="72"/>
      <c r="B1171" s="72"/>
      <c r="C1171" s="72" t="s">
        <v>77</v>
      </c>
      <c r="D1171" s="72"/>
      <c r="E1171" s="72"/>
      <c r="F1171" s="72"/>
      <c r="G1171" s="72"/>
      <c r="H1171" s="67"/>
      <c r="I1171" s="72"/>
      <c r="J1171" s="67"/>
      <c r="K1171" s="72"/>
      <c r="L1171" s="67"/>
      <c r="M1171" s="72"/>
      <c r="N1171" s="67"/>
      <c r="O1171" s="72"/>
    </row>
    <row r="1172" spans="1:29" ht="30" customHeight="1">
      <c r="A1172" s="72"/>
      <c r="B1172" s="72"/>
      <c r="C1172" s="72"/>
      <c r="D1172" s="72"/>
      <c r="E1172" s="72"/>
      <c r="F1172" s="72"/>
      <c r="G1172" s="72"/>
      <c r="H1172" s="72"/>
      <c r="I1172" s="72"/>
      <c r="J1172" s="72"/>
      <c r="K1172" s="72"/>
      <c r="L1172" s="72"/>
      <c r="M1172" s="72"/>
      <c r="N1172" s="72"/>
      <c r="O1172" s="72"/>
    </row>
    <row r="1173" spans="1:29" ht="30" customHeight="1">
      <c r="A1173" s="72"/>
      <c r="B1173" s="72"/>
      <c r="C1173" s="73" t="s">
        <v>5293</v>
      </c>
      <c r="D1173" s="72"/>
      <c r="E1173" s="72"/>
      <c r="F1173" s="72"/>
      <c r="G1173" s="72"/>
      <c r="H1173" s="72"/>
      <c r="I1173" s="72"/>
      <c r="J1173" s="72"/>
      <c r="K1173" s="72"/>
      <c r="L1173" s="72"/>
      <c r="M1173" s="72"/>
      <c r="N1173" s="72"/>
      <c r="O1173" s="72"/>
    </row>
    <row r="1174" spans="1:29" ht="30" customHeight="1">
      <c r="A1174" s="73" t="s">
        <v>3639</v>
      </c>
      <c r="B1174" s="73" t="s">
        <v>5294</v>
      </c>
      <c r="C1174" s="73" t="s">
        <v>3328</v>
      </c>
      <c r="D1174" s="73" t="s">
        <v>3640</v>
      </c>
      <c r="E1174" s="73" t="s">
        <v>59</v>
      </c>
      <c r="F1174" s="72">
        <v>1</v>
      </c>
      <c r="G1174" s="72"/>
      <c r="H1174" s="74"/>
      <c r="I1174" s="75"/>
      <c r="J1174" s="74"/>
      <c r="K1174" s="75"/>
      <c r="L1174" s="74"/>
      <c r="M1174" s="75"/>
      <c r="N1174" s="74"/>
      <c r="O1174" s="73" t="s">
        <v>47</v>
      </c>
      <c r="R1174" s="64">
        <v>0</v>
      </c>
      <c r="S1174" s="64">
        <v>0</v>
      </c>
      <c r="T1174" s="64">
        <v>0</v>
      </c>
      <c r="AC1174" s="64">
        <v>1</v>
      </c>
    </row>
    <row r="1175" spans="1:29" ht="30" customHeight="1">
      <c r="A1175" s="73" t="s">
        <v>3639</v>
      </c>
      <c r="B1175" s="73" t="s">
        <v>4770</v>
      </c>
      <c r="C1175" s="73" t="s">
        <v>2484</v>
      </c>
      <c r="D1175" s="73" t="s">
        <v>2189</v>
      </c>
      <c r="E1175" s="73" t="s">
        <v>1265</v>
      </c>
      <c r="F1175" s="72">
        <v>7.3999999999999996E-2</v>
      </c>
      <c r="G1175" s="72"/>
      <c r="H1175" s="74"/>
      <c r="I1175" s="75"/>
      <c r="J1175" s="74"/>
      <c r="K1175" s="75"/>
      <c r="L1175" s="74"/>
      <c r="M1175" s="75"/>
      <c r="N1175" s="74"/>
      <c r="O1175" s="73" t="s">
        <v>47</v>
      </c>
      <c r="R1175" s="64">
        <v>0</v>
      </c>
      <c r="S1175" s="64">
        <v>0</v>
      </c>
      <c r="T1175" s="64">
        <v>0</v>
      </c>
      <c r="W1175" s="64">
        <v>3</v>
      </c>
      <c r="AC1175" s="64">
        <v>1</v>
      </c>
    </row>
    <row r="1176" spans="1:29" ht="30" customHeight="1">
      <c r="A1176" s="73" t="s">
        <v>3639</v>
      </c>
      <c r="B1176" s="73" t="s">
        <v>4123</v>
      </c>
      <c r="C1176" s="73" t="s">
        <v>1367</v>
      </c>
      <c r="D1176" s="73" t="s">
        <v>5290</v>
      </c>
      <c r="E1176" s="73" t="s">
        <v>352</v>
      </c>
      <c r="F1176" s="72">
        <v>1</v>
      </c>
      <c r="G1176" s="72"/>
      <c r="H1176" s="74"/>
      <c r="I1176" s="75"/>
      <c r="J1176" s="74"/>
      <c r="K1176" s="75"/>
      <c r="L1176" s="74"/>
      <c r="M1176" s="75"/>
      <c r="N1176" s="74"/>
      <c r="O1176" s="73" t="s">
        <v>47</v>
      </c>
      <c r="P1176" s="64">
        <v>1176</v>
      </c>
      <c r="R1176" s="64">
        <v>1</v>
      </c>
      <c r="S1176" s="64">
        <v>0</v>
      </c>
      <c r="T1176" s="64">
        <v>0.02</v>
      </c>
      <c r="AC1176" s="64">
        <v>1</v>
      </c>
    </row>
    <row r="1177" spans="1:29" ht="30" customHeight="1">
      <c r="A1177" s="72"/>
      <c r="B1177" s="72"/>
      <c r="C1177" s="72" t="s">
        <v>77</v>
      </c>
      <c r="D1177" s="72"/>
      <c r="E1177" s="72"/>
      <c r="F1177" s="72"/>
      <c r="G1177" s="72"/>
      <c r="H1177" s="67"/>
      <c r="I1177" s="72"/>
      <c r="J1177" s="67"/>
      <c r="K1177" s="72"/>
      <c r="L1177" s="67"/>
      <c r="M1177" s="72"/>
      <c r="N1177" s="67"/>
      <c r="O1177" s="72"/>
    </row>
    <row r="1178" spans="1:29" ht="30" customHeight="1">
      <c r="A1178" s="72"/>
      <c r="B1178" s="72"/>
      <c r="C1178" s="72"/>
      <c r="D1178" s="72"/>
      <c r="E1178" s="72"/>
      <c r="F1178" s="72"/>
      <c r="G1178" s="72"/>
      <c r="H1178" s="72"/>
      <c r="I1178" s="72"/>
      <c r="J1178" s="72"/>
      <c r="K1178" s="72"/>
      <c r="L1178" s="72"/>
      <c r="M1178" s="72"/>
      <c r="N1178" s="72"/>
      <c r="O1178" s="72"/>
    </row>
    <row r="1179" spans="1:29" ht="30" customHeight="1">
      <c r="A1179" s="72"/>
      <c r="B1179" s="72"/>
      <c r="C1179" s="73" t="s">
        <v>5295</v>
      </c>
      <c r="D1179" s="72"/>
      <c r="E1179" s="72"/>
      <c r="F1179" s="72"/>
      <c r="G1179" s="72"/>
      <c r="H1179" s="72"/>
      <c r="I1179" s="72"/>
      <c r="J1179" s="72"/>
      <c r="K1179" s="72"/>
      <c r="L1179" s="72"/>
      <c r="M1179" s="72"/>
      <c r="N1179" s="72"/>
      <c r="O1179" s="72"/>
    </row>
    <row r="1180" spans="1:29" ht="30" customHeight="1">
      <c r="A1180" s="73" t="s">
        <v>3327</v>
      </c>
      <c r="B1180" s="73" t="s">
        <v>5296</v>
      </c>
      <c r="C1180" s="73" t="s">
        <v>3328</v>
      </c>
      <c r="D1180" s="73" t="s">
        <v>3223</v>
      </c>
      <c r="E1180" s="73" t="s">
        <v>59</v>
      </c>
      <c r="F1180" s="72">
        <v>1</v>
      </c>
      <c r="G1180" s="72"/>
      <c r="H1180" s="74"/>
      <c r="I1180" s="75"/>
      <c r="J1180" s="74"/>
      <c r="K1180" s="75"/>
      <c r="L1180" s="74"/>
      <c r="M1180" s="75"/>
      <c r="N1180" s="74"/>
      <c r="O1180" s="73" t="s">
        <v>47</v>
      </c>
      <c r="R1180" s="64">
        <v>0</v>
      </c>
      <c r="S1180" s="64">
        <v>0</v>
      </c>
      <c r="T1180" s="64">
        <v>0</v>
      </c>
      <c r="AC1180" s="64">
        <v>1</v>
      </c>
    </row>
    <row r="1181" spans="1:29" ht="30" customHeight="1">
      <c r="A1181" s="73" t="s">
        <v>3327</v>
      </c>
      <c r="B1181" s="73" t="s">
        <v>4770</v>
      </c>
      <c r="C1181" s="73" t="s">
        <v>2484</v>
      </c>
      <c r="D1181" s="73" t="s">
        <v>2189</v>
      </c>
      <c r="E1181" s="73" t="s">
        <v>1265</v>
      </c>
      <c r="F1181" s="72">
        <v>7.3999999999999996E-2</v>
      </c>
      <c r="G1181" s="72"/>
      <c r="H1181" s="74"/>
      <c r="I1181" s="75"/>
      <c r="J1181" s="74"/>
      <c r="K1181" s="75"/>
      <c r="L1181" s="74"/>
      <c r="M1181" s="75"/>
      <c r="N1181" s="74"/>
      <c r="O1181" s="73" t="s">
        <v>47</v>
      </c>
      <c r="R1181" s="64">
        <v>0</v>
      </c>
      <c r="S1181" s="64">
        <v>0</v>
      </c>
      <c r="T1181" s="64">
        <v>0</v>
      </c>
      <c r="W1181" s="64">
        <v>3</v>
      </c>
      <c r="AC1181" s="64">
        <v>1</v>
      </c>
    </row>
    <row r="1182" spans="1:29" ht="30" customHeight="1">
      <c r="A1182" s="73" t="s">
        <v>3327</v>
      </c>
      <c r="B1182" s="73" t="s">
        <v>4123</v>
      </c>
      <c r="C1182" s="73" t="s">
        <v>1367</v>
      </c>
      <c r="D1182" s="73" t="s">
        <v>5290</v>
      </c>
      <c r="E1182" s="73" t="s">
        <v>352</v>
      </c>
      <c r="F1182" s="72">
        <v>1</v>
      </c>
      <c r="G1182" s="72"/>
      <c r="H1182" s="74"/>
      <c r="I1182" s="75"/>
      <c r="J1182" s="74"/>
      <c r="K1182" s="75"/>
      <c r="L1182" s="74"/>
      <c r="M1182" s="75"/>
      <c r="N1182" s="74"/>
      <c r="O1182" s="73" t="s">
        <v>47</v>
      </c>
      <c r="P1182" s="64">
        <v>1182</v>
      </c>
      <c r="R1182" s="64">
        <v>1</v>
      </c>
      <c r="S1182" s="64">
        <v>0</v>
      </c>
      <c r="T1182" s="64">
        <v>0.02</v>
      </c>
      <c r="AC1182" s="64">
        <v>1</v>
      </c>
    </row>
    <row r="1183" spans="1:29" ht="30" customHeight="1">
      <c r="A1183" s="72"/>
      <c r="B1183" s="72"/>
      <c r="C1183" s="72" t="s">
        <v>77</v>
      </c>
      <c r="D1183" s="72"/>
      <c r="E1183" s="72"/>
      <c r="F1183" s="72"/>
      <c r="G1183" s="72"/>
      <c r="H1183" s="67"/>
      <c r="I1183" s="72"/>
      <c r="J1183" s="67"/>
      <c r="K1183" s="72"/>
      <c r="L1183" s="67"/>
      <c r="M1183" s="72"/>
      <c r="N1183" s="67"/>
      <c r="O1183" s="72"/>
    </row>
    <row r="1184" spans="1:29" ht="30" customHeight="1">
      <c r="A1184" s="72"/>
      <c r="B1184" s="72"/>
      <c r="C1184" s="72"/>
      <c r="D1184" s="72"/>
      <c r="E1184" s="72"/>
      <c r="F1184" s="72"/>
      <c r="G1184" s="72"/>
      <c r="H1184" s="72"/>
      <c r="I1184" s="72"/>
      <c r="J1184" s="72"/>
      <c r="K1184" s="72"/>
      <c r="L1184" s="72"/>
      <c r="M1184" s="72"/>
      <c r="N1184" s="72"/>
      <c r="O1184" s="72"/>
    </row>
    <row r="1185" spans="1:29" ht="30" customHeight="1">
      <c r="A1185" s="72"/>
      <c r="B1185" s="72"/>
      <c r="C1185" s="73" t="s">
        <v>5297</v>
      </c>
      <c r="D1185" s="72"/>
      <c r="E1185" s="72"/>
      <c r="F1185" s="72"/>
      <c r="G1185" s="72"/>
      <c r="H1185" s="72"/>
      <c r="I1185" s="72"/>
      <c r="J1185" s="72"/>
      <c r="K1185" s="72"/>
      <c r="L1185" s="72"/>
      <c r="M1185" s="72"/>
      <c r="N1185" s="72"/>
      <c r="O1185" s="72"/>
    </row>
    <row r="1186" spans="1:29" ht="30" customHeight="1">
      <c r="A1186" s="73" t="s">
        <v>3641</v>
      </c>
      <c r="B1186" s="73" t="s">
        <v>5298</v>
      </c>
      <c r="C1186" s="73" t="s">
        <v>3328</v>
      </c>
      <c r="D1186" s="73" t="s">
        <v>3642</v>
      </c>
      <c r="E1186" s="73" t="s">
        <v>59</v>
      </c>
      <c r="F1186" s="72">
        <v>1</v>
      </c>
      <c r="G1186" s="72"/>
      <c r="H1186" s="74"/>
      <c r="I1186" s="75"/>
      <c r="J1186" s="74"/>
      <c r="K1186" s="75"/>
      <c r="L1186" s="74"/>
      <c r="M1186" s="75"/>
      <c r="N1186" s="74"/>
      <c r="O1186" s="73" t="s">
        <v>47</v>
      </c>
      <c r="R1186" s="64">
        <v>0</v>
      </c>
      <c r="S1186" s="64">
        <v>0</v>
      </c>
      <c r="T1186" s="64">
        <v>0</v>
      </c>
      <c r="AC1186" s="64">
        <v>1</v>
      </c>
    </row>
    <row r="1187" spans="1:29" ht="30" customHeight="1">
      <c r="A1187" s="73" t="s">
        <v>3641</v>
      </c>
      <c r="B1187" s="73" t="s">
        <v>4770</v>
      </c>
      <c r="C1187" s="73" t="s">
        <v>2484</v>
      </c>
      <c r="D1187" s="73" t="s">
        <v>2189</v>
      </c>
      <c r="E1187" s="73" t="s">
        <v>1265</v>
      </c>
      <c r="F1187" s="72">
        <v>7.3999999999999996E-2</v>
      </c>
      <c r="G1187" s="72"/>
      <c r="H1187" s="74"/>
      <c r="I1187" s="75"/>
      <c r="J1187" s="74"/>
      <c r="K1187" s="75"/>
      <c r="L1187" s="74"/>
      <c r="M1187" s="75"/>
      <c r="N1187" s="74"/>
      <c r="O1187" s="73" t="s">
        <v>47</v>
      </c>
      <c r="R1187" s="64">
        <v>0</v>
      </c>
      <c r="S1187" s="64">
        <v>0</v>
      </c>
      <c r="T1187" s="64">
        <v>0</v>
      </c>
      <c r="W1187" s="64">
        <v>3</v>
      </c>
      <c r="AC1187" s="64">
        <v>1</v>
      </c>
    </row>
    <row r="1188" spans="1:29" ht="30" customHeight="1">
      <c r="A1188" s="73" t="s">
        <v>3641</v>
      </c>
      <c r="B1188" s="73" t="s">
        <v>4123</v>
      </c>
      <c r="C1188" s="73" t="s">
        <v>1367</v>
      </c>
      <c r="D1188" s="73" t="s">
        <v>5290</v>
      </c>
      <c r="E1188" s="73" t="s">
        <v>352</v>
      </c>
      <c r="F1188" s="72">
        <v>1</v>
      </c>
      <c r="G1188" s="72"/>
      <c r="H1188" s="74"/>
      <c r="I1188" s="75"/>
      <c r="J1188" s="74"/>
      <c r="K1188" s="75"/>
      <c r="L1188" s="74"/>
      <c r="M1188" s="75"/>
      <c r="N1188" s="74"/>
      <c r="O1188" s="73" t="s">
        <v>47</v>
      </c>
      <c r="P1188" s="64">
        <v>1188</v>
      </c>
      <c r="R1188" s="64">
        <v>1</v>
      </c>
      <c r="S1188" s="64">
        <v>0</v>
      </c>
      <c r="T1188" s="64">
        <v>0.02</v>
      </c>
      <c r="AC1188" s="64">
        <v>1</v>
      </c>
    </row>
    <row r="1189" spans="1:29" ht="30" customHeight="1">
      <c r="A1189" s="72"/>
      <c r="B1189" s="72"/>
      <c r="C1189" s="72" t="s">
        <v>77</v>
      </c>
      <c r="D1189" s="72"/>
      <c r="E1189" s="72"/>
      <c r="F1189" s="72"/>
      <c r="G1189" s="72"/>
      <c r="H1189" s="67"/>
      <c r="I1189" s="72"/>
      <c r="J1189" s="67"/>
      <c r="K1189" s="72"/>
      <c r="L1189" s="67"/>
      <c r="M1189" s="72"/>
      <c r="N1189" s="67"/>
      <c r="O1189" s="72"/>
    </row>
    <row r="1190" spans="1:29" ht="30" customHeight="1">
      <c r="A1190" s="72"/>
      <c r="B1190" s="72"/>
      <c r="C1190" s="72"/>
      <c r="D1190" s="72"/>
      <c r="E1190" s="72"/>
      <c r="F1190" s="72"/>
      <c r="G1190" s="72"/>
      <c r="H1190" s="72"/>
      <c r="I1190" s="72"/>
      <c r="J1190" s="72"/>
      <c r="K1190" s="72"/>
      <c r="L1190" s="72"/>
      <c r="M1190" s="72"/>
      <c r="N1190" s="72"/>
      <c r="O1190" s="72"/>
    </row>
    <row r="1191" spans="1:29" ht="30" customHeight="1">
      <c r="A1191" s="72"/>
      <c r="B1191" s="72"/>
      <c r="C1191" s="73" t="s">
        <v>5299</v>
      </c>
      <c r="D1191" s="72"/>
      <c r="E1191" s="72"/>
      <c r="F1191" s="72"/>
      <c r="G1191" s="72"/>
      <c r="H1191" s="72"/>
      <c r="I1191" s="72"/>
      <c r="J1191" s="72"/>
      <c r="K1191" s="72"/>
      <c r="L1191" s="72"/>
      <c r="M1191" s="72"/>
      <c r="N1191" s="72"/>
      <c r="O1191" s="72"/>
    </row>
    <row r="1192" spans="1:29" ht="30" customHeight="1">
      <c r="A1192" s="73" t="s">
        <v>3353</v>
      </c>
      <c r="B1192" s="73" t="s">
        <v>5300</v>
      </c>
      <c r="C1192" s="73" t="s">
        <v>3354</v>
      </c>
      <c r="D1192" s="73" t="s">
        <v>3355</v>
      </c>
      <c r="E1192" s="73" t="s">
        <v>59</v>
      </c>
      <c r="F1192" s="72">
        <v>1</v>
      </c>
      <c r="G1192" s="72"/>
      <c r="H1192" s="74"/>
      <c r="I1192" s="75"/>
      <c r="J1192" s="74"/>
      <c r="K1192" s="75"/>
      <c r="L1192" s="74"/>
      <c r="M1192" s="75"/>
      <c r="N1192" s="74"/>
      <c r="O1192" s="73" t="s">
        <v>47</v>
      </c>
      <c r="R1192" s="64">
        <v>0</v>
      </c>
      <c r="S1192" s="64">
        <v>0</v>
      </c>
      <c r="T1192" s="64">
        <v>0</v>
      </c>
      <c r="AC1192" s="64">
        <v>1</v>
      </c>
    </row>
    <row r="1193" spans="1:29" ht="30" customHeight="1">
      <c r="A1193" s="73" t="s">
        <v>3353</v>
      </c>
      <c r="B1193" s="73" t="s">
        <v>4770</v>
      </c>
      <c r="C1193" s="73" t="s">
        <v>2484</v>
      </c>
      <c r="D1193" s="73" t="s">
        <v>2189</v>
      </c>
      <c r="E1193" s="73" t="s">
        <v>1265</v>
      </c>
      <c r="F1193" s="72">
        <v>0.14099999999999999</v>
      </c>
      <c r="G1193" s="72"/>
      <c r="H1193" s="74"/>
      <c r="I1193" s="75"/>
      <c r="J1193" s="74"/>
      <c r="K1193" s="75"/>
      <c r="L1193" s="74"/>
      <c r="M1193" s="75"/>
      <c r="N1193" s="74"/>
      <c r="O1193" s="73" t="s">
        <v>47</v>
      </c>
      <c r="R1193" s="64">
        <v>0</v>
      </c>
      <c r="S1193" s="64">
        <v>0</v>
      </c>
      <c r="T1193" s="64">
        <v>0</v>
      </c>
      <c r="W1193" s="64">
        <v>3</v>
      </c>
      <c r="AC1193" s="64">
        <v>1</v>
      </c>
    </row>
    <row r="1194" spans="1:29" ht="30" customHeight="1">
      <c r="A1194" s="73" t="s">
        <v>3353</v>
      </c>
      <c r="B1194" s="73" t="s">
        <v>4122</v>
      </c>
      <c r="C1194" s="73" t="s">
        <v>2484</v>
      </c>
      <c r="D1194" s="73" t="s">
        <v>1366</v>
      </c>
      <c r="E1194" s="73" t="s">
        <v>1265</v>
      </c>
      <c r="F1194" s="72">
        <v>8.3000000000000004E-2</v>
      </c>
      <c r="G1194" s="72"/>
      <c r="H1194" s="74"/>
      <c r="I1194" s="75"/>
      <c r="J1194" s="74"/>
      <c r="K1194" s="75"/>
      <c r="L1194" s="74"/>
      <c r="M1194" s="75"/>
      <c r="N1194" s="74"/>
      <c r="O1194" s="73" t="s">
        <v>47</v>
      </c>
      <c r="R1194" s="64">
        <v>0</v>
      </c>
      <c r="S1194" s="64">
        <v>0</v>
      </c>
      <c r="T1194" s="64">
        <v>0</v>
      </c>
      <c r="W1194" s="64">
        <v>3</v>
      </c>
      <c r="AC1194" s="64">
        <v>1</v>
      </c>
    </row>
    <row r="1195" spans="1:29" ht="30" customHeight="1">
      <c r="A1195" s="73" t="s">
        <v>3353</v>
      </c>
      <c r="B1195" s="73" t="s">
        <v>4123</v>
      </c>
      <c r="C1195" s="73" t="s">
        <v>1367</v>
      </c>
      <c r="D1195" s="73" t="s">
        <v>5290</v>
      </c>
      <c r="E1195" s="73" t="s">
        <v>352</v>
      </c>
      <c r="F1195" s="72">
        <v>1</v>
      </c>
      <c r="G1195" s="72"/>
      <c r="H1195" s="74"/>
      <c r="I1195" s="75"/>
      <c r="J1195" s="74"/>
      <c r="K1195" s="75"/>
      <c r="L1195" s="74"/>
      <c r="M1195" s="75"/>
      <c r="N1195" s="74"/>
      <c r="O1195" s="73" t="s">
        <v>47</v>
      </c>
      <c r="P1195" s="64">
        <v>1195</v>
      </c>
      <c r="R1195" s="64">
        <v>1</v>
      </c>
      <c r="S1195" s="64">
        <v>0</v>
      </c>
      <c r="T1195" s="64">
        <v>0.02</v>
      </c>
      <c r="AC1195" s="64">
        <v>1</v>
      </c>
    </row>
    <row r="1196" spans="1:29" ht="30" customHeight="1">
      <c r="A1196" s="72"/>
      <c r="B1196" s="72"/>
      <c r="C1196" s="72" t="s">
        <v>77</v>
      </c>
      <c r="D1196" s="72"/>
      <c r="E1196" s="72"/>
      <c r="F1196" s="72"/>
      <c r="G1196" s="72"/>
      <c r="H1196" s="67"/>
      <c r="I1196" s="72"/>
      <c r="J1196" s="67"/>
      <c r="K1196" s="72"/>
      <c r="L1196" s="67"/>
      <c r="M1196" s="72"/>
      <c r="N1196" s="67"/>
      <c r="O1196" s="72"/>
    </row>
    <row r="1197" spans="1:29" ht="30" customHeight="1">
      <c r="A1197" s="72"/>
      <c r="B1197" s="72"/>
      <c r="C1197" s="72"/>
      <c r="D1197" s="72"/>
      <c r="E1197" s="72"/>
      <c r="F1197" s="72"/>
      <c r="G1197" s="72"/>
      <c r="H1197" s="72"/>
      <c r="I1197" s="72"/>
      <c r="J1197" s="72"/>
      <c r="K1197" s="72"/>
      <c r="L1197" s="72"/>
      <c r="M1197" s="72"/>
      <c r="N1197" s="72"/>
      <c r="O1197" s="72"/>
    </row>
    <row r="1198" spans="1:29" ht="30" customHeight="1">
      <c r="A1198" s="72"/>
      <c r="B1198" s="72"/>
      <c r="C1198" s="73" t="s">
        <v>5301</v>
      </c>
      <c r="D1198" s="72"/>
      <c r="E1198" s="72"/>
      <c r="F1198" s="72"/>
      <c r="G1198" s="72"/>
      <c r="H1198" s="72"/>
      <c r="I1198" s="72"/>
      <c r="J1198" s="72"/>
      <c r="K1198" s="72"/>
      <c r="L1198" s="72"/>
      <c r="M1198" s="72"/>
      <c r="N1198" s="72"/>
      <c r="O1198" s="72"/>
    </row>
    <row r="1199" spans="1:29" ht="30" customHeight="1">
      <c r="A1199" s="73" t="s">
        <v>3356</v>
      </c>
      <c r="B1199" s="73" t="s">
        <v>5302</v>
      </c>
      <c r="C1199" s="73" t="s">
        <v>3354</v>
      </c>
      <c r="D1199" s="73" t="s">
        <v>3357</v>
      </c>
      <c r="E1199" s="73" t="s">
        <v>59</v>
      </c>
      <c r="F1199" s="72">
        <v>1</v>
      </c>
      <c r="G1199" s="72"/>
      <c r="H1199" s="74"/>
      <c r="I1199" s="75"/>
      <c r="J1199" s="74"/>
      <c r="K1199" s="75"/>
      <c r="L1199" s="74"/>
      <c r="M1199" s="75"/>
      <c r="N1199" s="74"/>
      <c r="O1199" s="73" t="s">
        <v>47</v>
      </c>
      <c r="R1199" s="64">
        <v>0</v>
      </c>
      <c r="S1199" s="64">
        <v>0</v>
      </c>
      <c r="T1199" s="64">
        <v>0</v>
      </c>
      <c r="AC1199" s="64">
        <v>1</v>
      </c>
    </row>
    <row r="1200" spans="1:29" ht="30" customHeight="1">
      <c r="A1200" s="73" t="s">
        <v>3356</v>
      </c>
      <c r="B1200" s="73" t="s">
        <v>4770</v>
      </c>
      <c r="C1200" s="73" t="s">
        <v>2484</v>
      </c>
      <c r="D1200" s="73" t="s">
        <v>2189</v>
      </c>
      <c r="E1200" s="73" t="s">
        <v>1265</v>
      </c>
      <c r="F1200" s="72">
        <v>0.214</v>
      </c>
      <c r="G1200" s="72"/>
      <c r="H1200" s="74"/>
      <c r="I1200" s="75"/>
      <c r="J1200" s="74"/>
      <c r="K1200" s="75"/>
      <c r="L1200" s="74"/>
      <c r="M1200" s="75"/>
      <c r="N1200" s="74"/>
      <c r="O1200" s="73" t="s">
        <v>47</v>
      </c>
      <c r="R1200" s="64">
        <v>0</v>
      </c>
      <c r="S1200" s="64">
        <v>0</v>
      </c>
      <c r="T1200" s="64">
        <v>0</v>
      </c>
      <c r="W1200" s="64">
        <v>3</v>
      </c>
      <c r="AC1200" s="64">
        <v>1</v>
      </c>
    </row>
    <row r="1201" spans="1:29" ht="30" customHeight="1">
      <c r="A1201" s="73" t="s">
        <v>3356</v>
      </c>
      <c r="B1201" s="73" t="s">
        <v>4122</v>
      </c>
      <c r="C1201" s="73" t="s">
        <v>2484</v>
      </c>
      <c r="D1201" s="73" t="s">
        <v>1366</v>
      </c>
      <c r="E1201" s="73" t="s">
        <v>1265</v>
      </c>
      <c r="F1201" s="72">
        <v>0.105</v>
      </c>
      <c r="G1201" s="72"/>
      <c r="H1201" s="74"/>
      <c r="I1201" s="75"/>
      <c r="J1201" s="74"/>
      <c r="K1201" s="75"/>
      <c r="L1201" s="74"/>
      <c r="M1201" s="75"/>
      <c r="N1201" s="74"/>
      <c r="O1201" s="73" t="s">
        <v>47</v>
      </c>
      <c r="R1201" s="64">
        <v>0</v>
      </c>
      <c r="S1201" s="64">
        <v>0</v>
      </c>
      <c r="T1201" s="64">
        <v>0</v>
      </c>
      <c r="W1201" s="64">
        <v>3</v>
      </c>
      <c r="AC1201" s="64">
        <v>1</v>
      </c>
    </row>
    <row r="1202" spans="1:29" ht="30" customHeight="1">
      <c r="A1202" s="73" t="s">
        <v>3356</v>
      </c>
      <c r="B1202" s="73" t="s">
        <v>4123</v>
      </c>
      <c r="C1202" s="73" t="s">
        <v>1367</v>
      </c>
      <c r="D1202" s="73" t="s">
        <v>5290</v>
      </c>
      <c r="E1202" s="73" t="s">
        <v>352</v>
      </c>
      <c r="F1202" s="72">
        <v>1</v>
      </c>
      <c r="G1202" s="72"/>
      <c r="H1202" s="74"/>
      <c r="I1202" s="75"/>
      <c r="J1202" s="74"/>
      <c r="K1202" s="75"/>
      <c r="L1202" s="74"/>
      <c r="M1202" s="75"/>
      <c r="N1202" s="74"/>
      <c r="O1202" s="73" t="s">
        <v>47</v>
      </c>
      <c r="P1202" s="64">
        <v>1202</v>
      </c>
      <c r="R1202" s="64">
        <v>1</v>
      </c>
      <c r="S1202" s="64">
        <v>0</v>
      </c>
      <c r="T1202" s="64">
        <v>0.02</v>
      </c>
      <c r="AC1202" s="64">
        <v>1</v>
      </c>
    </row>
    <row r="1203" spans="1:29" ht="30" customHeight="1">
      <c r="A1203" s="72"/>
      <c r="B1203" s="72"/>
      <c r="C1203" s="72" t="s">
        <v>77</v>
      </c>
      <c r="D1203" s="72"/>
      <c r="E1203" s="72"/>
      <c r="F1203" s="72"/>
      <c r="G1203" s="72"/>
      <c r="H1203" s="67"/>
      <c r="I1203" s="72"/>
      <c r="J1203" s="67"/>
      <c r="K1203" s="72"/>
      <c r="L1203" s="67"/>
      <c r="M1203" s="72"/>
      <c r="N1203" s="67"/>
      <c r="O1203" s="72"/>
    </row>
    <row r="1204" spans="1:29" ht="30" customHeight="1">
      <c r="A1204" s="72"/>
      <c r="B1204" s="72"/>
      <c r="C1204" s="72"/>
      <c r="D1204" s="72"/>
      <c r="E1204" s="72"/>
      <c r="F1204" s="72"/>
      <c r="G1204" s="72"/>
      <c r="H1204" s="72"/>
      <c r="I1204" s="72"/>
      <c r="J1204" s="72"/>
      <c r="K1204" s="72"/>
      <c r="L1204" s="72"/>
      <c r="M1204" s="72"/>
      <c r="N1204" s="72"/>
      <c r="O1204" s="72"/>
    </row>
    <row r="1205" spans="1:29" ht="30" customHeight="1">
      <c r="A1205" s="72"/>
      <c r="B1205" s="72"/>
      <c r="C1205" s="73" t="s">
        <v>5303</v>
      </c>
      <c r="D1205" s="72"/>
      <c r="E1205" s="72"/>
      <c r="F1205" s="72"/>
      <c r="G1205" s="72"/>
      <c r="H1205" s="72"/>
      <c r="I1205" s="72"/>
      <c r="J1205" s="72"/>
      <c r="K1205" s="72"/>
      <c r="L1205" s="72"/>
      <c r="M1205" s="72"/>
      <c r="N1205" s="72"/>
      <c r="O1205" s="72"/>
    </row>
    <row r="1206" spans="1:29" ht="30" customHeight="1">
      <c r="A1206" s="73" t="s">
        <v>3644</v>
      </c>
      <c r="B1206" s="73" t="s">
        <v>5304</v>
      </c>
      <c r="C1206" s="73" t="s">
        <v>3346</v>
      </c>
      <c r="D1206" s="73" t="s">
        <v>3645</v>
      </c>
      <c r="E1206" s="73" t="s">
        <v>59</v>
      </c>
      <c r="F1206" s="72">
        <v>1</v>
      </c>
      <c r="G1206" s="72"/>
      <c r="H1206" s="74"/>
      <c r="I1206" s="75"/>
      <c r="J1206" s="74"/>
      <c r="K1206" s="75"/>
      <c r="L1206" s="74"/>
      <c r="M1206" s="75"/>
      <c r="N1206" s="74"/>
      <c r="O1206" s="73" t="s">
        <v>47</v>
      </c>
      <c r="R1206" s="64">
        <v>0</v>
      </c>
      <c r="S1206" s="64">
        <v>0</v>
      </c>
      <c r="T1206" s="64">
        <v>0</v>
      </c>
      <c r="AC1206" s="64">
        <v>1</v>
      </c>
    </row>
    <row r="1207" spans="1:29" ht="30" customHeight="1">
      <c r="A1207" s="73" t="s">
        <v>3644</v>
      </c>
      <c r="B1207" s="73" t="s">
        <v>4770</v>
      </c>
      <c r="C1207" s="73" t="s">
        <v>2484</v>
      </c>
      <c r="D1207" s="73" t="s">
        <v>2189</v>
      </c>
      <c r="E1207" s="73" t="s">
        <v>1265</v>
      </c>
      <c r="F1207" s="72">
        <v>0.05</v>
      </c>
      <c r="G1207" s="72"/>
      <c r="H1207" s="74"/>
      <c r="I1207" s="75"/>
      <c r="J1207" s="74"/>
      <c r="K1207" s="75"/>
      <c r="L1207" s="74"/>
      <c r="M1207" s="75"/>
      <c r="N1207" s="74"/>
      <c r="O1207" s="73" t="s">
        <v>47</v>
      </c>
      <c r="R1207" s="64">
        <v>0</v>
      </c>
      <c r="S1207" s="64">
        <v>0</v>
      </c>
      <c r="T1207" s="64">
        <v>0</v>
      </c>
      <c r="W1207" s="64">
        <v>3</v>
      </c>
      <c r="AC1207" s="64">
        <v>1</v>
      </c>
    </row>
    <row r="1208" spans="1:29" ht="30" customHeight="1">
      <c r="A1208" s="73" t="s">
        <v>3644</v>
      </c>
      <c r="B1208" s="73" t="s">
        <v>4123</v>
      </c>
      <c r="C1208" s="73" t="s">
        <v>1367</v>
      </c>
      <c r="D1208" s="73" t="s">
        <v>5290</v>
      </c>
      <c r="E1208" s="73" t="s">
        <v>352</v>
      </c>
      <c r="F1208" s="72">
        <v>1</v>
      </c>
      <c r="G1208" s="72"/>
      <c r="H1208" s="74"/>
      <c r="I1208" s="75"/>
      <c r="J1208" s="74"/>
      <c r="K1208" s="75"/>
      <c r="L1208" s="74"/>
      <c r="M1208" s="75"/>
      <c r="N1208" s="74"/>
      <c r="O1208" s="73" t="s">
        <v>47</v>
      </c>
      <c r="P1208" s="64">
        <v>1208</v>
      </c>
      <c r="R1208" s="64">
        <v>1</v>
      </c>
      <c r="S1208" s="64">
        <v>0</v>
      </c>
      <c r="T1208" s="64">
        <v>0.02</v>
      </c>
      <c r="AC1208" s="64">
        <v>1</v>
      </c>
    </row>
    <row r="1209" spans="1:29" ht="30" customHeight="1">
      <c r="A1209" s="72"/>
      <c r="B1209" s="72"/>
      <c r="C1209" s="72" t="s">
        <v>77</v>
      </c>
      <c r="D1209" s="72"/>
      <c r="E1209" s="72"/>
      <c r="F1209" s="72"/>
      <c r="G1209" s="72"/>
      <c r="H1209" s="67"/>
      <c r="I1209" s="72"/>
      <c r="J1209" s="67"/>
      <c r="K1209" s="72"/>
      <c r="L1209" s="67"/>
      <c r="M1209" s="72"/>
      <c r="N1209" s="67"/>
      <c r="O1209" s="72"/>
    </row>
    <row r="1210" spans="1:29" ht="30" customHeight="1">
      <c r="A1210" s="72"/>
      <c r="B1210" s="72"/>
      <c r="C1210" s="72"/>
      <c r="D1210" s="72"/>
      <c r="E1210" s="72"/>
      <c r="F1210" s="72"/>
      <c r="G1210" s="72"/>
      <c r="H1210" s="72"/>
      <c r="I1210" s="72"/>
      <c r="J1210" s="72"/>
      <c r="K1210" s="72"/>
      <c r="L1210" s="72"/>
      <c r="M1210" s="72"/>
      <c r="N1210" s="72"/>
      <c r="O1210" s="72"/>
    </row>
    <row r="1211" spans="1:29" ht="30" customHeight="1">
      <c r="A1211" s="72"/>
      <c r="B1211" s="72"/>
      <c r="C1211" s="73" t="s">
        <v>5305</v>
      </c>
      <c r="D1211" s="72"/>
      <c r="E1211" s="72"/>
      <c r="F1211" s="72"/>
      <c r="G1211" s="72"/>
      <c r="H1211" s="72"/>
      <c r="I1211" s="72"/>
      <c r="J1211" s="72"/>
      <c r="K1211" s="72"/>
      <c r="L1211" s="72"/>
      <c r="M1211" s="72"/>
      <c r="N1211" s="72"/>
      <c r="O1211" s="72"/>
    </row>
    <row r="1212" spans="1:29" ht="30" customHeight="1">
      <c r="A1212" s="73" t="s">
        <v>3646</v>
      </c>
      <c r="B1212" s="73" t="s">
        <v>5306</v>
      </c>
      <c r="C1212" s="73" t="s">
        <v>3346</v>
      </c>
      <c r="D1212" s="73" t="s">
        <v>3647</v>
      </c>
      <c r="E1212" s="73" t="s">
        <v>59</v>
      </c>
      <c r="F1212" s="72">
        <v>1</v>
      </c>
      <c r="G1212" s="72"/>
      <c r="H1212" s="74"/>
      <c r="I1212" s="75"/>
      <c r="J1212" s="74"/>
      <c r="K1212" s="75"/>
      <c r="L1212" s="74"/>
      <c r="M1212" s="75"/>
      <c r="N1212" s="74"/>
      <c r="O1212" s="73" t="s">
        <v>47</v>
      </c>
      <c r="R1212" s="64">
        <v>0</v>
      </c>
      <c r="S1212" s="64">
        <v>0</v>
      </c>
      <c r="T1212" s="64">
        <v>0</v>
      </c>
      <c r="AC1212" s="64">
        <v>1</v>
      </c>
    </row>
    <row r="1213" spans="1:29" ht="30" customHeight="1">
      <c r="A1213" s="73" t="s">
        <v>3646</v>
      </c>
      <c r="B1213" s="73" t="s">
        <v>4770</v>
      </c>
      <c r="C1213" s="73" t="s">
        <v>2484</v>
      </c>
      <c r="D1213" s="73" t="s">
        <v>2189</v>
      </c>
      <c r="E1213" s="73" t="s">
        <v>1265</v>
      </c>
      <c r="F1213" s="72">
        <v>7.3999999999999996E-2</v>
      </c>
      <c r="G1213" s="72"/>
      <c r="H1213" s="74"/>
      <c r="I1213" s="75"/>
      <c r="J1213" s="74"/>
      <c r="K1213" s="75"/>
      <c r="L1213" s="74"/>
      <c r="M1213" s="75"/>
      <c r="N1213" s="74"/>
      <c r="O1213" s="73" t="s">
        <v>47</v>
      </c>
      <c r="R1213" s="64">
        <v>0</v>
      </c>
      <c r="S1213" s="64">
        <v>0</v>
      </c>
      <c r="T1213" s="64">
        <v>0</v>
      </c>
      <c r="W1213" s="64">
        <v>3</v>
      </c>
      <c r="AC1213" s="64">
        <v>1</v>
      </c>
    </row>
    <row r="1214" spans="1:29" ht="30" customHeight="1">
      <c r="A1214" s="73" t="s">
        <v>3646</v>
      </c>
      <c r="B1214" s="73" t="s">
        <v>4123</v>
      </c>
      <c r="C1214" s="73" t="s">
        <v>1367</v>
      </c>
      <c r="D1214" s="73" t="s">
        <v>5290</v>
      </c>
      <c r="E1214" s="73" t="s">
        <v>352</v>
      </c>
      <c r="F1214" s="72">
        <v>1</v>
      </c>
      <c r="G1214" s="72"/>
      <c r="H1214" s="74"/>
      <c r="I1214" s="75"/>
      <c r="J1214" s="74"/>
      <c r="K1214" s="75"/>
      <c r="L1214" s="74"/>
      <c r="M1214" s="75"/>
      <c r="N1214" s="74"/>
      <c r="O1214" s="73" t="s">
        <v>47</v>
      </c>
      <c r="P1214" s="64">
        <v>1214</v>
      </c>
      <c r="R1214" s="64">
        <v>1</v>
      </c>
      <c r="S1214" s="64">
        <v>0</v>
      </c>
      <c r="T1214" s="64">
        <v>0.02</v>
      </c>
      <c r="AC1214" s="64">
        <v>1</v>
      </c>
    </row>
    <row r="1215" spans="1:29" ht="30" customHeight="1">
      <c r="A1215" s="72"/>
      <c r="B1215" s="72"/>
      <c r="C1215" s="72" t="s">
        <v>77</v>
      </c>
      <c r="D1215" s="72"/>
      <c r="E1215" s="72"/>
      <c r="F1215" s="72"/>
      <c r="G1215" s="72"/>
      <c r="H1215" s="67"/>
      <c r="I1215" s="72"/>
      <c r="J1215" s="67"/>
      <c r="K1215" s="72"/>
      <c r="L1215" s="67"/>
      <c r="M1215" s="72"/>
      <c r="N1215" s="67"/>
      <c r="O1215" s="72"/>
    </row>
    <row r="1216" spans="1:29" ht="30" customHeight="1">
      <c r="A1216" s="72"/>
      <c r="B1216" s="72"/>
      <c r="C1216" s="72"/>
      <c r="D1216" s="72"/>
      <c r="E1216" s="72"/>
      <c r="F1216" s="72"/>
      <c r="G1216" s="72"/>
      <c r="H1216" s="72"/>
      <c r="I1216" s="72"/>
      <c r="J1216" s="72"/>
      <c r="K1216" s="72"/>
      <c r="L1216" s="72"/>
      <c r="M1216" s="72"/>
      <c r="N1216" s="72"/>
      <c r="O1216" s="72"/>
    </row>
    <row r="1217" spans="1:29" ht="30" customHeight="1">
      <c r="A1217" s="72"/>
      <c r="B1217" s="72"/>
      <c r="C1217" s="73" t="s">
        <v>5307</v>
      </c>
      <c r="D1217" s="72"/>
      <c r="E1217" s="72"/>
      <c r="F1217" s="72"/>
      <c r="G1217" s="72"/>
      <c r="H1217" s="72"/>
      <c r="I1217" s="72"/>
      <c r="J1217" s="72"/>
      <c r="K1217" s="72"/>
      <c r="L1217" s="72"/>
      <c r="M1217" s="72"/>
      <c r="N1217" s="72"/>
      <c r="O1217" s="72"/>
    </row>
    <row r="1218" spans="1:29" ht="30" customHeight="1">
      <c r="A1218" s="73" t="s">
        <v>3345</v>
      </c>
      <c r="B1218" s="73" t="s">
        <v>5308</v>
      </c>
      <c r="C1218" s="73" t="s">
        <v>3346</v>
      </c>
      <c r="D1218" s="73" t="s">
        <v>3347</v>
      </c>
      <c r="E1218" s="73" t="s">
        <v>59</v>
      </c>
      <c r="F1218" s="72">
        <v>1</v>
      </c>
      <c r="G1218" s="72"/>
      <c r="H1218" s="74"/>
      <c r="I1218" s="75"/>
      <c r="J1218" s="74"/>
      <c r="K1218" s="75"/>
      <c r="L1218" s="74"/>
      <c r="M1218" s="75"/>
      <c r="N1218" s="74"/>
      <c r="O1218" s="73" t="s">
        <v>47</v>
      </c>
      <c r="R1218" s="64">
        <v>0</v>
      </c>
      <c r="S1218" s="64">
        <v>0</v>
      </c>
      <c r="T1218" s="64">
        <v>0</v>
      </c>
      <c r="AC1218" s="64">
        <v>1</v>
      </c>
    </row>
    <row r="1219" spans="1:29" ht="30" customHeight="1">
      <c r="A1219" s="73" t="s">
        <v>3345</v>
      </c>
      <c r="B1219" s="73" t="s">
        <v>4770</v>
      </c>
      <c r="C1219" s="73" t="s">
        <v>2484</v>
      </c>
      <c r="D1219" s="73" t="s">
        <v>2189</v>
      </c>
      <c r="E1219" s="73" t="s">
        <v>1265</v>
      </c>
      <c r="F1219" s="72">
        <v>7.3999999999999996E-2</v>
      </c>
      <c r="G1219" s="72"/>
      <c r="H1219" s="74"/>
      <c r="I1219" s="75"/>
      <c r="J1219" s="74"/>
      <c r="K1219" s="75"/>
      <c r="L1219" s="74"/>
      <c r="M1219" s="75"/>
      <c r="N1219" s="74"/>
      <c r="O1219" s="73" t="s">
        <v>47</v>
      </c>
      <c r="R1219" s="64">
        <v>0</v>
      </c>
      <c r="S1219" s="64">
        <v>0</v>
      </c>
      <c r="T1219" s="64">
        <v>0</v>
      </c>
      <c r="W1219" s="64">
        <v>3</v>
      </c>
      <c r="AC1219" s="64">
        <v>1</v>
      </c>
    </row>
    <row r="1220" spans="1:29" ht="30" customHeight="1">
      <c r="A1220" s="73" t="s">
        <v>3345</v>
      </c>
      <c r="B1220" s="73" t="s">
        <v>4123</v>
      </c>
      <c r="C1220" s="73" t="s">
        <v>1367</v>
      </c>
      <c r="D1220" s="73" t="s">
        <v>5290</v>
      </c>
      <c r="E1220" s="73" t="s">
        <v>352</v>
      </c>
      <c r="F1220" s="72">
        <v>1</v>
      </c>
      <c r="G1220" s="72"/>
      <c r="H1220" s="74"/>
      <c r="I1220" s="75"/>
      <c r="J1220" s="74"/>
      <c r="K1220" s="75"/>
      <c r="L1220" s="74"/>
      <c r="M1220" s="75"/>
      <c r="N1220" s="74"/>
      <c r="O1220" s="73" t="s">
        <v>47</v>
      </c>
      <c r="P1220" s="64">
        <v>1220</v>
      </c>
      <c r="R1220" s="64">
        <v>1</v>
      </c>
      <c r="S1220" s="64">
        <v>0</v>
      </c>
      <c r="T1220" s="64">
        <v>0.02</v>
      </c>
      <c r="AC1220" s="64">
        <v>1</v>
      </c>
    </row>
    <row r="1221" spans="1:29" ht="30" customHeight="1">
      <c r="A1221" s="72"/>
      <c r="B1221" s="72"/>
      <c r="C1221" s="72" t="s">
        <v>77</v>
      </c>
      <c r="D1221" s="72"/>
      <c r="E1221" s="72"/>
      <c r="F1221" s="72"/>
      <c r="G1221" s="72"/>
      <c r="H1221" s="67"/>
      <c r="I1221" s="72"/>
      <c r="J1221" s="67"/>
      <c r="K1221" s="72"/>
      <c r="L1221" s="67"/>
      <c r="M1221" s="72"/>
      <c r="N1221" s="67"/>
      <c r="O1221" s="72"/>
    </row>
    <row r="1222" spans="1:29" ht="30" customHeight="1">
      <c r="A1222" s="72"/>
      <c r="B1222" s="72"/>
      <c r="C1222" s="72"/>
      <c r="D1222" s="72"/>
      <c r="E1222" s="72"/>
      <c r="F1222" s="72"/>
      <c r="G1222" s="72"/>
      <c r="H1222" s="72"/>
      <c r="I1222" s="72"/>
      <c r="J1222" s="72"/>
      <c r="K1222" s="72"/>
      <c r="L1222" s="72"/>
      <c r="M1222" s="72"/>
      <c r="N1222" s="72"/>
      <c r="O1222" s="72"/>
    </row>
    <row r="1223" spans="1:29" ht="30" customHeight="1">
      <c r="A1223" s="72"/>
      <c r="B1223" s="72"/>
      <c r="C1223" s="73" t="s">
        <v>5309</v>
      </c>
      <c r="D1223" s="72"/>
      <c r="E1223" s="72"/>
      <c r="F1223" s="72"/>
      <c r="G1223" s="72"/>
      <c r="H1223" s="72"/>
      <c r="I1223" s="72"/>
      <c r="J1223" s="72"/>
      <c r="K1223" s="72"/>
      <c r="L1223" s="72"/>
      <c r="M1223" s="72"/>
      <c r="N1223" s="72"/>
      <c r="O1223" s="72"/>
    </row>
    <row r="1224" spans="1:29" ht="30" customHeight="1">
      <c r="A1224" s="73" t="s">
        <v>3348</v>
      </c>
      <c r="B1224" s="73" t="s">
        <v>5310</v>
      </c>
      <c r="C1224" s="73" t="s">
        <v>3346</v>
      </c>
      <c r="D1224" s="73" t="s">
        <v>5311</v>
      </c>
      <c r="E1224" s="73" t="s">
        <v>59</v>
      </c>
      <c r="F1224" s="72">
        <v>1</v>
      </c>
      <c r="G1224" s="72"/>
      <c r="H1224" s="74"/>
      <c r="I1224" s="75"/>
      <c r="J1224" s="74"/>
      <c r="K1224" s="75"/>
      <c r="L1224" s="74"/>
      <c r="M1224" s="75"/>
      <c r="N1224" s="74"/>
      <c r="O1224" s="73" t="s">
        <v>47</v>
      </c>
      <c r="R1224" s="64">
        <v>0</v>
      </c>
      <c r="S1224" s="64">
        <v>0</v>
      </c>
      <c r="T1224" s="64">
        <v>0</v>
      </c>
      <c r="AC1224" s="64">
        <v>1</v>
      </c>
    </row>
    <row r="1225" spans="1:29" ht="30" customHeight="1">
      <c r="A1225" s="73" t="s">
        <v>3348</v>
      </c>
      <c r="B1225" s="73" t="s">
        <v>4770</v>
      </c>
      <c r="C1225" s="73" t="s">
        <v>2484</v>
      </c>
      <c r="D1225" s="73" t="s">
        <v>2189</v>
      </c>
      <c r="E1225" s="73" t="s">
        <v>1265</v>
      </c>
      <c r="F1225" s="72">
        <v>0.14099999999999999</v>
      </c>
      <c r="G1225" s="72"/>
      <c r="H1225" s="74"/>
      <c r="I1225" s="75"/>
      <c r="J1225" s="74"/>
      <c r="K1225" s="75"/>
      <c r="L1225" s="74"/>
      <c r="M1225" s="75"/>
      <c r="N1225" s="74"/>
      <c r="O1225" s="73" t="s">
        <v>47</v>
      </c>
      <c r="R1225" s="64">
        <v>0</v>
      </c>
      <c r="S1225" s="64">
        <v>0</v>
      </c>
      <c r="T1225" s="64">
        <v>0</v>
      </c>
      <c r="W1225" s="64">
        <v>3</v>
      </c>
      <c r="AC1225" s="64">
        <v>1</v>
      </c>
    </row>
    <row r="1226" spans="1:29" ht="30" customHeight="1">
      <c r="A1226" s="73" t="s">
        <v>3348</v>
      </c>
      <c r="B1226" s="73" t="s">
        <v>4122</v>
      </c>
      <c r="C1226" s="73" t="s">
        <v>2484</v>
      </c>
      <c r="D1226" s="73" t="s">
        <v>1366</v>
      </c>
      <c r="E1226" s="73" t="s">
        <v>1265</v>
      </c>
      <c r="F1226" s="72">
        <v>8.3000000000000004E-2</v>
      </c>
      <c r="G1226" s="72"/>
      <c r="H1226" s="74"/>
      <c r="I1226" s="75"/>
      <c r="J1226" s="74"/>
      <c r="K1226" s="75"/>
      <c r="L1226" s="74"/>
      <c r="M1226" s="75"/>
      <c r="N1226" s="74"/>
      <c r="O1226" s="73" t="s">
        <v>47</v>
      </c>
      <c r="R1226" s="64">
        <v>0</v>
      </c>
      <c r="S1226" s="64">
        <v>0</v>
      </c>
      <c r="T1226" s="64">
        <v>0</v>
      </c>
      <c r="W1226" s="64">
        <v>3</v>
      </c>
      <c r="AC1226" s="64">
        <v>1</v>
      </c>
    </row>
    <row r="1227" spans="1:29" ht="30" customHeight="1">
      <c r="A1227" s="73" t="s">
        <v>3348</v>
      </c>
      <c r="B1227" s="73" t="s">
        <v>4123</v>
      </c>
      <c r="C1227" s="73" t="s">
        <v>1367</v>
      </c>
      <c r="D1227" s="73" t="s">
        <v>5290</v>
      </c>
      <c r="E1227" s="73" t="s">
        <v>352</v>
      </c>
      <c r="F1227" s="72">
        <v>1</v>
      </c>
      <c r="G1227" s="72"/>
      <c r="H1227" s="74"/>
      <c r="I1227" s="75"/>
      <c r="J1227" s="74"/>
      <c r="K1227" s="75"/>
      <c r="L1227" s="74"/>
      <c r="M1227" s="75"/>
      <c r="N1227" s="74"/>
      <c r="O1227" s="73" t="s">
        <v>47</v>
      </c>
      <c r="P1227" s="64">
        <v>1227</v>
      </c>
      <c r="R1227" s="64">
        <v>1</v>
      </c>
      <c r="S1227" s="64">
        <v>0</v>
      </c>
      <c r="T1227" s="64">
        <v>0.02</v>
      </c>
      <c r="AC1227" s="64">
        <v>1</v>
      </c>
    </row>
    <row r="1228" spans="1:29" ht="30" customHeight="1">
      <c r="A1228" s="72"/>
      <c r="B1228" s="72"/>
      <c r="C1228" s="72" t="s">
        <v>77</v>
      </c>
      <c r="D1228" s="72"/>
      <c r="E1228" s="72"/>
      <c r="F1228" s="72"/>
      <c r="G1228" s="72"/>
      <c r="H1228" s="67"/>
      <c r="I1228" s="72"/>
      <c r="J1228" s="67"/>
      <c r="K1228" s="72"/>
      <c r="L1228" s="67"/>
      <c r="M1228" s="72"/>
      <c r="N1228" s="67"/>
      <c r="O1228" s="72"/>
    </row>
    <row r="1229" spans="1:29" ht="30" customHeight="1">
      <c r="A1229" s="72"/>
      <c r="B1229" s="72"/>
      <c r="C1229" s="72"/>
      <c r="D1229" s="72"/>
      <c r="E1229" s="72"/>
      <c r="F1229" s="72"/>
      <c r="G1229" s="72"/>
      <c r="H1229" s="72"/>
      <c r="I1229" s="72"/>
      <c r="J1229" s="72"/>
      <c r="K1229" s="72"/>
      <c r="L1229" s="72"/>
      <c r="M1229" s="72"/>
      <c r="N1229" s="72"/>
      <c r="O1229" s="72"/>
    </row>
    <row r="1230" spans="1:29" ht="30" customHeight="1">
      <c r="A1230" s="72"/>
      <c r="B1230" s="72"/>
      <c r="C1230" s="73" t="s">
        <v>5312</v>
      </c>
      <c r="D1230" s="72"/>
      <c r="E1230" s="72"/>
      <c r="F1230" s="72"/>
      <c r="G1230" s="72"/>
      <c r="H1230" s="72"/>
      <c r="I1230" s="72"/>
      <c r="J1230" s="72"/>
      <c r="K1230" s="72"/>
      <c r="L1230" s="72"/>
      <c r="M1230" s="72"/>
      <c r="N1230" s="72"/>
      <c r="O1230" s="72"/>
    </row>
    <row r="1231" spans="1:29" ht="30" customHeight="1">
      <c r="A1231" s="73" t="s">
        <v>3643</v>
      </c>
      <c r="B1231" s="73" t="s">
        <v>5313</v>
      </c>
      <c r="C1231" s="73" t="s">
        <v>3336</v>
      </c>
      <c r="D1231" s="73" t="s">
        <v>3638</v>
      </c>
      <c r="E1231" s="73" t="s">
        <v>59</v>
      </c>
      <c r="F1231" s="72">
        <v>1</v>
      </c>
      <c r="G1231" s="72"/>
      <c r="H1231" s="74"/>
      <c r="I1231" s="75"/>
      <c r="J1231" s="74"/>
      <c r="K1231" s="75"/>
      <c r="L1231" s="74"/>
      <c r="M1231" s="75"/>
      <c r="N1231" s="74"/>
      <c r="O1231" s="73" t="s">
        <v>47</v>
      </c>
      <c r="R1231" s="64">
        <v>0</v>
      </c>
      <c r="S1231" s="64">
        <v>0</v>
      </c>
      <c r="T1231" s="64">
        <v>0</v>
      </c>
      <c r="AC1231" s="64">
        <v>1</v>
      </c>
    </row>
    <row r="1232" spans="1:29" ht="30" customHeight="1">
      <c r="A1232" s="73" t="s">
        <v>3643</v>
      </c>
      <c r="B1232" s="73" t="s">
        <v>4770</v>
      </c>
      <c r="C1232" s="73" t="s">
        <v>2484</v>
      </c>
      <c r="D1232" s="73" t="s">
        <v>2189</v>
      </c>
      <c r="E1232" s="73" t="s">
        <v>1265</v>
      </c>
      <c r="F1232" s="72">
        <v>0.05</v>
      </c>
      <c r="G1232" s="72"/>
      <c r="H1232" s="74"/>
      <c r="I1232" s="75"/>
      <c r="J1232" s="74"/>
      <c r="K1232" s="75"/>
      <c r="L1232" s="74"/>
      <c r="M1232" s="75"/>
      <c r="N1232" s="74"/>
      <c r="O1232" s="73" t="s">
        <v>47</v>
      </c>
      <c r="R1232" s="64">
        <v>0</v>
      </c>
      <c r="S1232" s="64">
        <v>0</v>
      </c>
      <c r="T1232" s="64">
        <v>0</v>
      </c>
      <c r="W1232" s="64">
        <v>3</v>
      </c>
      <c r="AC1232" s="64">
        <v>1</v>
      </c>
    </row>
    <row r="1233" spans="1:29" ht="30" customHeight="1">
      <c r="A1233" s="73" t="s">
        <v>3643</v>
      </c>
      <c r="B1233" s="73" t="s">
        <v>4123</v>
      </c>
      <c r="C1233" s="73" t="s">
        <v>1367</v>
      </c>
      <c r="D1233" s="73" t="s">
        <v>5290</v>
      </c>
      <c r="E1233" s="73" t="s">
        <v>352</v>
      </c>
      <c r="F1233" s="72">
        <v>1</v>
      </c>
      <c r="G1233" s="72"/>
      <c r="H1233" s="74"/>
      <c r="I1233" s="75"/>
      <c r="J1233" s="74"/>
      <c r="K1233" s="75"/>
      <c r="L1233" s="74"/>
      <c r="M1233" s="75"/>
      <c r="N1233" s="74"/>
      <c r="O1233" s="73" t="s">
        <v>47</v>
      </c>
      <c r="P1233" s="64">
        <v>1233</v>
      </c>
      <c r="R1233" s="64">
        <v>1</v>
      </c>
      <c r="S1233" s="64">
        <v>0</v>
      </c>
      <c r="T1233" s="64">
        <v>0.02</v>
      </c>
      <c r="AC1233" s="64">
        <v>1</v>
      </c>
    </row>
    <row r="1234" spans="1:29" ht="30" customHeight="1">
      <c r="A1234" s="72"/>
      <c r="B1234" s="72"/>
      <c r="C1234" s="72" t="s">
        <v>77</v>
      </c>
      <c r="D1234" s="72"/>
      <c r="E1234" s="72"/>
      <c r="F1234" s="72"/>
      <c r="G1234" s="72"/>
      <c r="H1234" s="67"/>
      <c r="I1234" s="72"/>
      <c r="J1234" s="67"/>
      <c r="K1234" s="72"/>
      <c r="L1234" s="67"/>
      <c r="M1234" s="72"/>
      <c r="N1234" s="67"/>
      <c r="O1234" s="72"/>
    </row>
    <row r="1235" spans="1:29" ht="30" customHeight="1">
      <c r="A1235" s="72"/>
      <c r="B1235" s="72"/>
      <c r="C1235" s="72"/>
      <c r="D1235" s="72"/>
      <c r="E1235" s="72"/>
      <c r="F1235" s="72"/>
      <c r="G1235" s="72"/>
      <c r="H1235" s="72"/>
      <c r="I1235" s="72"/>
      <c r="J1235" s="72"/>
      <c r="K1235" s="72"/>
      <c r="L1235" s="72"/>
      <c r="M1235" s="72"/>
      <c r="N1235" s="72"/>
      <c r="O1235" s="72"/>
    </row>
    <row r="1236" spans="1:29" ht="30" customHeight="1">
      <c r="A1236" s="72"/>
      <c r="B1236" s="72"/>
      <c r="C1236" s="73" t="s">
        <v>5314</v>
      </c>
      <c r="D1236" s="72"/>
      <c r="E1236" s="72"/>
      <c r="F1236" s="72"/>
      <c r="G1236" s="72"/>
      <c r="H1236" s="72"/>
      <c r="I1236" s="72"/>
      <c r="J1236" s="72"/>
      <c r="K1236" s="72"/>
      <c r="L1236" s="72"/>
      <c r="M1236" s="72"/>
      <c r="N1236" s="72"/>
      <c r="O1236" s="72"/>
    </row>
    <row r="1237" spans="1:29" ht="30" customHeight="1">
      <c r="A1237" s="73" t="s">
        <v>3335</v>
      </c>
      <c r="B1237" s="73" t="s">
        <v>5315</v>
      </c>
      <c r="C1237" s="73" t="s">
        <v>3336</v>
      </c>
      <c r="D1237" s="73" t="s">
        <v>3337</v>
      </c>
      <c r="E1237" s="73" t="s">
        <v>59</v>
      </c>
      <c r="F1237" s="72">
        <v>1</v>
      </c>
      <c r="G1237" s="72"/>
      <c r="H1237" s="74"/>
      <c r="I1237" s="75"/>
      <c r="J1237" s="74"/>
      <c r="K1237" s="75"/>
      <c r="L1237" s="74"/>
      <c r="M1237" s="75"/>
      <c r="N1237" s="74"/>
      <c r="O1237" s="73" t="s">
        <v>47</v>
      </c>
      <c r="R1237" s="64">
        <v>0</v>
      </c>
      <c r="S1237" s="64">
        <v>0</v>
      </c>
      <c r="T1237" s="64">
        <v>0</v>
      </c>
      <c r="AC1237" s="64">
        <v>1</v>
      </c>
    </row>
    <row r="1238" spans="1:29" ht="30" customHeight="1">
      <c r="A1238" s="73" t="s">
        <v>3335</v>
      </c>
      <c r="B1238" s="73" t="s">
        <v>4770</v>
      </c>
      <c r="C1238" s="73" t="s">
        <v>2484</v>
      </c>
      <c r="D1238" s="73" t="s">
        <v>2189</v>
      </c>
      <c r="E1238" s="73" t="s">
        <v>1265</v>
      </c>
      <c r="F1238" s="72">
        <v>0.214</v>
      </c>
      <c r="G1238" s="72"/>
      <c r="H1238" s="74"/>
      <c r="I1238" s="75"/>
      <c r="J1238" s="74"/>
      <c r="K1238" s="75"/>
      <c r="L1238" s="74"/>
      <c r="M1238" s="75"/>
      <c r="N1238" s="74"/>
      <c r="O1238" s="73" t="s">
        <v>47</v>
      </c>
      <c r="R1238" s="64">
        <v>0</v>
      </c>
      <c r="S1238" s="64">
        <v>0</v>
      </c>
      <c r="T1238" s="64">
        <v>0</v>
      </c>
      <c r="W1238" s="64">
        <v>3</v>
      </c>
      <c r="AC1238" s="64">
        <v>1</v>
      </c>
    </row>
    <row r="1239" spans="1:29" ht="30" customHeight="1">
      <c r="A1239" s="73" t="s">
        <v>3335</v>
      </c>
      <c r="B1239" s="73" t="s">
        <v>4122</v>
      </c>
      <c r="C1239" s="73" t="s">
        <v>2484</v>
      </c>
      <c r="D1239" s="73" t="s">
        <v>1366</v>
      </c>
      <c r="E1239" s="73" t="s">
        <v>1265</v>
      </c>
      <c r="F1239" s="72">
        <v>0.105</v>
      </c>
      <c r="G1239" s="72"/>
      <c r="H1239" s="74"/>
      <c r="I1239" s="75"/>
      <c r="J1239" s="74"/>
      <c r="K1239" s="75"/>
      <c r="L1239" s="74"/>
      <c r="M1239" s="75"/>
      <c r="N1239" s="74"/>
      <c r="O1239" s="73" t="s">
        <v>47</v>
      </c>
      <c r="R1239" s="64">
        <v>0</v>
      </c>
      <c r="S1239" s="64">
        <v>0</v>
      </c>
      <c r="T1239" s="64">
        <v>0</v>
      </c>
      <c r="W1239" s="64">
        <v>3</v>
      </c>
      <c r="AC1239" s="64">
        <v>1</v>
      </c>
    </row>
    <row r="1240" spans="1:29" ht="30" customHeight="1">
      <c r="A1240" s="73" t="s">
        <v>3335</v>
      </c>
      <c r="B1240" s="73" t="s">
        <v>4123</v>
      </c>
      <c r="C1240" s="73" t="s">
        <v>1367</v>
      </c>
      <c r="D1240" s="73" t="s">
        <v>5290</v>
      </c>
      <c r="E1240" s="73" t="s">
        <v>352</v>
      </c>
      <c r="F1240" s="72">
        <v>1</v>
      </c>
      <c r="G1240" s="72"/>
      <c r="H1240" s="74"/>
      <c r="I1240" s="75"/>
      <c r="J1240" s="74"/>
      <c r="K1240" s="75"/>
      <c r="L1240" s="74"/>
      <c r="M1240" s="75"/>
      <c r="N1240" s="74"/>
      <c r="O1240" s="73" t="s">
        <v>47</v>
      </c>
      <c r="P1240" s="64">
        <v>1240</v>
      </c>
      <c r="R1240" s="64">
        <v>1</v>
      </c>
      <c r="S1240" s="64">
        <v>0</v>
      </c>
      <c r="T1240" s="64">
        <v>0.02</v>
      </c>
      <c r="AC1240" s="64">
        <v>1</v>
      </c>
    </row>
    <row r="1241" spans="1:29" ht="30" customHeight="1">
      <c r="A1241" s="72"/>
      <c r="B1241" s="72"/>
      <c r="C1241" s="72" t="s">
        <v>77</v>
      </c>
      <c r="D1241" s="72"/>
      <c r="E1241" s="72"/>
      <c r="F1241" s="72"/>
      <c r="G1241" s="72"/>
      <c r="H1241" s="67"/>
      <c r="I1241" s="72"/>
      <c r="J1241" s="67"/>
      <c r="K1241" s="72"/>
      <c r="L1241" s="67"/>
      <c r="M1241" s="72"/>
      <c r="N1241" s="67"/>
      <c r="O1241" s="72"/>
    </row>
    <row r="1242" spans="1:29" ht="30" customHeight="1">
      <c r="A1242" s="72"/>
      <c r="B1242" s="72"/>
      <c r="C1242" s="72"/>
      <c r="D1242" s="72"/>
      <c r="E1242" s="72"/>
      <c r="F1242" s="72"/>
      <c r="G1242" s="72"/>
      <c r="H1242" s="72"/>
      <c r="I1242" s="72"/>
      <c r="J1242" s="72"/>
      <c r="K1242" s="72"/>
      <c r="L1242" s="72"/>
      <c r="M1242" s="72"/>
      <c r="N1242" s="72"/>
      <c r="O1242" s="72"/>
    </row>
    <row r="1243" spans="1:29" ht="30" customHeight="1">
      <c r="A1243" s="72"/>
      <c r="B1243" s="72"/>
      <c r="C1243" s="73" t="s">
        <v>5316</v>
      </c>
      <c r="D1243" s="72"/>
      <c r="E1243" s="72"/>
      <c r="F1243" s="72"/>
      <c r="G1243" s="72"/>
      <c r="H1243" s="72"/>
      <c r="I1243" s="72"/>
      <c r="J1243" s="72"/>
      <c r="K1243" s="72"/>
      <c r="L1243" s="72"/>
      <c r="M1243" s="72"/>
      <c r="N1243" s="72"/>
      <c r="O1243" s="72"/>
    </row>
    <row r="1244" spans="1:29" ht="30" customHeight="1">
      <c r="A1244" s="73" t="s">
        <v>3338</v>
      </c>
      <c r="B1244" s="73" t="s">
        <v>5317</v>
      </c>
      <c r="C1244" s="73" t="s">
        <v>3339</v>
      </c>
      <c r="D1244" s="73" t="s">
        <v>3340</v>
      </c>
      <c r="E1244" s="73" t="s">
        <v>59</v>
      </c>
      <c r="F1244" s="72">
        <v>1</v>
      </c>
      <c r="G1244" s="72"/>
      <c r="H1244" s="74"/>
      <c r="I1244" s="75"/>
      <c r="J1244" s="74"/>
      <c r="K1244" s="75"/>
      <c r="L1244" s="74"/>
      <c r="M1244" s="75"/>
      <c r="N1244" s="74"/>
      <c r="O1244" s="73" t="s">
        <v>47</v>
      </c>
      <c r="R1244" s="64">
        <v>0</v>
      </c>
      <c r="S1244" s="64">
        <v>0</v>
      </c>
      <c r="T1244" s="64">
        <v>0</v>
      </c>
      <c r="AC1244" s="64">
        <v>1</v>
      </c>
    </row>
    <row r="1245" spans="1:29" ht="30" customHeight="1">
      <c r="A1245" s="73" t="s">
        <v>3338</v>
      </c>
      <c r="B1245" s="73" t="s">
        <v>4770</v>
      </c>
      <c r="C1245" s="73" t="s">
        <v>2484</v>
      </c>
      <c r="D1245" s="73" t="s">
        <v>2189</v>
      </c>
      <c r="E1245" s="73" t="s">
        <v>1265</v>
      </c>
      <c r="F1245" s="72">
        <v>0.26</v>
      </c>
      <c r="G1245" s="72"/>
      <c r="H1245" s="74"/>
      <c r="I1245" s="75"/>
      <c r="J1245" s="74"/>
      <c r="K1245" s="75"/>
      <c r="L1245" s="74"/>
      <c r="M1245" s="75"/>
      <c r="N1245" s="74"/>
      <c r="O1245" s="73" t="s">
        <v>47</v>
      </c>
      <c r="R1245" s="64">
        <v>0</v>
      </c>
      <c r="S1245" s="64">
        <v>0</v>
      </c>
      <c r="T1245" s="64">
        <v>0</v>
      </c>
      <c r="W1245" s="64">
        <v>3</v>
      </c>
      <c r="AC1245" s="64">
        <v>1</v>
      </c>
    </row>
    <row r="1246" spans="1:29" ht="30" customHeight="1">
      <c r="A1246" s="73" t="s">
        <v>3338</v>
      </c>
      <c r="B1246" s="73" t="s">
        <v>4122</v>
      </c>
      <c r="C1246" s="73" t="s">
        <v>2484</v>
      </c>
      <c r="D1246" s="73" t="s">
        <v>1366</v>
      </c>
      <c r="E1246" s="73" t="s">
        <v>1265</v>
      </c>
      <c r="F1246" s="72">
        <v>0.114</v>
      </c>
      <c r="G1246" s="72"/>
      <c r="H1246" s="74"/>
      <c r="I1246" s="75"/>
      <c r="J1246" s="74"/>
      <c r="K1246" s="75"/>
      <c r="L1246" s="74"/>
      <c r="M1246" s="75"/>
      <c r="N1246" s="74"/>
      <c r="O1246" s="73" t="s">
        <v>47</v>
      </c>
      <c r="R1246" s="64">
        <v>0</v>
      </c>
      <c r="S1246" s="64">
        <v>0</v>
      </c>
      <c r="T1246" s="64">
        <v>0</v>
      </c>
      <c r="W1246" s="64">
        <v>3</v>
      </c>
      <c r="AC1246" s="64">
        <v>1</v>
      </c>
    </row>
    <row r="1247" spans="1:29" ht="30" customHeight="1">
      <c r="A1247" s="73" t="s">
        <v>3338</v>
      </c>
      <c r="B1247" s="73" t="s">
        <v>4123</v>
      </c>
      <c r="C1247" s="73" t="s">
        <v>1367</v>
      </c>
      <c r="D1247" s="73" t="s">
        <v>5290</v>
      </c>
      <c r="E1247" s="73" t="s">
        <v>352</v>
      </c>
      <c r="F1247" s="72">
        <v>1</v>
      </c>
      <c r="G1247" s="72"/>
      <c r="H1247" s="74"/>
      <c r="I1247" s="75"/>
      <c r="J1247" s="74"/>
      <c r="K1247" s="75"/>
      <c r="L1247" s="74"/>
      <c r="M1247" s="75"/>
      <c r="N1247" s="74"/>
      <c r="O1247" s="73" t="s">
        <v>47</v>
      </c>
      <c r="P1247" s="64">
        <v>1247</v>
      </c>
      <c r="R1247" s="64">
        <v>1</v>
      </c>
      <c r="S1247" s="64">
        <v>0</v>
      </c>
      <c r="T1247" s="64">
        <v>0.02</v>
      </c>
      <c r="AC1247" s="64">
        <v>1</v>
      </c>
    </row>
    <row r="1248" spans="1:29" ht="30" customHeight="1">
      <c r="A1248" s="72"/>
      <c r="B1248" s="72"/>
      <c r="C1248" s="72" t="s">
        <v>77</v>
      </c>
      <c r="D1248" s="72"/>
      <c r="E1248" s="72"/>
      <c r="F1248" s="72"/>
      <c r="G1248" s="72"/>
      <c r="H1248" s="67"/>
      <c r="I1248" s="72"/>
      <c r="J1248" s="67"/>
      <c r="K1248" s="72"/>
      <c r="L1248" s="67"/>
      <c r="M1248" s="72"/>
      <c r="N1248" s="67"/>
      <c r="O1248" s="72"/>
    </row>
    <row r="1249" spans="1:29" ht="30" customHeight="1">
      <c r="A1249" s="72"/>
      <c r="B1249" s="72"/>
      <c r="C1249" s="72"/>
      <c r="D1249" s="72"/>
      <c r="E1249" s="72"/>
      <c r="F1249" s="72"/>
      <c r="G1249" s="72"/>
      <c r="H1249" s="72"/>
      <c r="I1249" s="72"/>
      <c r="J1249" s="72"/>
      <c r="K1249" s="72"/>
      <c r="L1249" s="72"/>
      <c r="M1249" s="72"/>
      <c r="N1249" s="72"/>
      <c r="O1249" s="72"/>
    </row>
    <row r="1250" spans="1:29" ht="30" customHeight="1">
      <c r="A1250" s="72"/>
      <c r="B1250" s="72"/>
      <c r="C1250" s="73" t="s">
        <v>5318</v>
      </c>
      <c r="D1250" s="72"/>
      <c r="E1250" s="72"/>
      <c r="F1250" s="72"/>
      <c r="G1250" s="72"/>
      <c r="H1250" s="72"/>
      <c r="I1250" s="72"/>
      <c r="J1250" s="72"/>
      <c r="K1250" s="72"/>
      <c r="L1250" s="72"/>
      <c r="M1250" s="72"/>
      <c r="N1250" s="72"/>
      <c r="O1250" s="72"/>
    </row>
    <row r="1251" spans="1:29" ht="30" customHeight="1">
      <c r="A1251" s="73" t="s">
        <v>3341</v>
      </c>
      <c r="B1251" s="73" t="s">
        <v>5319</v>
      </c>
      <c r="C1251" s="73" t="s">
        <v>3339</v>
      </c>
      <c r="D1251" s="73" t="s">
        <v>3342</v>
      </c>
      <c r="E1251" s="73" t="s">
        <v>59</v>
      </c>
      <c r="F1251" s="72">
        <v>1</v>
      </c>
      <c r="G1251" s="72"/>
      <c r="H1251" s="74"/>
      <c r="I1251" s="75"/>
      <c r="J1251" s="74"/>
      <c r="K1251" s="75"/>
      <c r="L1251" s="74"/>
      <c r="M1251" s="75"/>
      <c r="N1251" s="74"/>
      <c r="O1251" s="73" t="s">
        <v>47</v>
      </c>
      <c r="R1251" s="64">
        <v>0</v>
      </c>
      <c r="S1251" s="64">
        <v>0</v>
      </c>
      <c r="T1251" s="64">
        <v>0</v>
      </c>
      <c r="AC1251" s="64">
        <v>1</v>
      </c>
    </row>
    <row r="1252" spans="1:29" ht="30" customHeight="1">
      <c r="A1252" s="73" t="s">
        <v>3341</v>
      </c>
      <c r="B1252" s="73" t="s">
        <v>4770</v>
      </c>
      <c r="C1252" s="73" t="s">
        <v>2484</v>
      </c>
      <c r="D1252" s="73" t="s">
        <v>2189</v>
      </c>
      <c r="E1252" s="73" t="s">
        <v>1265</v>
      </c>
      <c r="F1252" s="72">
        <v>0.4</v>
      </c>
      <c r="G1252" s="72"/>
      <c r="H1252" s="74"/>
      <c r="I1252" s="75"/>
      <c r="J1252" s="74"/>
      <c r="K1252" s="75"/>
      <c r="L1252" s="74"/>
      <c r="M1252" s="75"/>
      <c r="N1252" s="74"/>
      <c r="O1252" s="73" t="s">
        <v>47</v>
      </c>
      <c r="R1252" s="64">
        <v>0</v>
      </c>
      <c r="S1252" s="64">
        <v>0</v>
      </c>
      <c r="T1252" s="64">
        <v>0</v>
      </c>
      <c r="W1252" s="64">
        <v>3</v>
      </c>
      <c r="AC1252" s="64">
        <v>1</v>
      </c>
    </row>
    <row r="1253" spans="1:29" ht="30" customHeight="1">
      <c r="A1253" s="73" t="s">
        <v>3341</v>
      </c>
      <c r="B1253" s="73" t="s">
        <v>4122</v>
      </c>
      <c r="C1253" s="73" t="s">
        <v>2484</v>
      </c>
      <c r="D1253" s="73" t="s">
        <v>1366</v>
      </c>
      <c r="E1253" s="73" t="s">
        <v>1265</v>
      </c>
      <c r="F1253" s="72">
        <v>0.151</v>
      </c>
      <c r="G1253" s="72"/>
      <c r="H1253" s="74"/>
      <c r="I1253" s="75"/>
      <c r="J1253" s="74"/>
      <c r="K1253" s="75"/>
      <c r="L1253" s="74"/>
      <c r="M1253" s="75"/>
      <c r="N1253" s="74"/>
      <c r="O1253" s="73" t="s">
        <v>47</v>
      </c>
      <c r="R1253" s="64">
        <v>0</v>
      </c>
      <c r="S1253" s="64">
        <v>0</v>
      </c>
      <c r="T1253" s="64">
        <v>0</v>
      </c>
      <c r="W1253" s="64">
        <v>3</v>
      </c>
      <c r="AC1253" s="64">
        <v>1</v>
      </c>
    </row>
    <row r="1254" spans="1:29" ht="30" customHeight="1">
      <c r="A1254" s="73" t="s">
        <v>3341</v>
      </c>
      <c r="B1254" s="73" t="s">
        <v>4123</v>
      </c>
      <c r="C1254" s="73" t="s">
        <v>1367</v>
      </c>
      <c r="D1254" s="73" t="s">
        <v>5290</v>
      </c>
      <c r="E1254" s="73" t="s">
        <v>352</v>
      </c>
      <c r="F1254" s="72">
        <v>1</v>
      </c>
      <c r="G1254" s="72"/>
      <c r="H1254" s="74"/>
      <c r="I1254" s="75"/>
      <c r="J1254" s="74"/>
      <c r="K1254" s="75"/>
      <c r="L1254" s="74"/>
      <c r="M1254" s="75"/>
      <c r="N1254" s="74"/>
      <c r="O1254" s="73" t="s">
        <v>47</v>
      </c>
      <c r="P1254" s="64">
        <v>1254</v>
      </c>
      <c r="R1254" s="64">
        <v>1</v>
      </c>
      <c r="S1254" s="64">
        <v>0</v>
      </c>
      <c r="T1254" s="64">
        <v>0.02</v>
      </c>
      <c r="AC1254" s="64">
        <v>1</v>
      </c>
    </row>
    <row r="1255" spans="1:29" ht="30" customHeight="1">
      <c r="A1255" s="72"/>
      <c r="B1255" s="72"/>
      <c r="C1255" s="72" t="s">
        <v>77</v>
      </c>
      <c r="D1255" s="72"/>
      <c r="E1255" s="72"/>
      <c r="F1255" s="72"/>
      <c r="G1255" s="72"/>
      <c r="H1255" s="67"/>
      <c r="I1255" s="72"/>
      <c r="J1255" s="67"/>
      <c r="K1255" s="72"/>
      <c r="L1255" s="67"/>
      <c r="M1255" s="72"/>
      <c r="N1255" s="67"/>
      <c r="O1255" s="72"/>
    </row>
    <row r="1256" spans="1:29" ht="30" customHeight="1">
      <c r="A1256" s="72"/>
      <c r="B1256" s="72"/>
      <c r="C1256" s="72"/>
      <c r="D1256" s="72"/>
      <c r="E1256" s="72"/>
      <c r="F1256" s="72"/>
      <c r="G1256" s="72"/>
      <c r="H1256" s="72"/>
      <c r="I1256" s="72"/>
      <c r="J1256" s="72"/>
      <c r="K1256" s="72"/>
      <c r="L1256" s="72"/>
      <c r="M1256" s="72"/>
      <c r="N1256" s="72"/>
      <c r="O1256" s="72"/>
    </row>
    <row r="1257" spans="1:29" ht="30" customHeight="1">
      <c r="A1257" s="72"/>
      <c r="B1257" s="72"/>
      <c r="C1257" s="73" t="s">
        <v>5320</v>
      </c>
      <c r="D1257" s="72"/>
      <c r="E1257" s="72"/>
      <c r="F1257" s="72"/>
      <c r="G1257" s="72"/>
      <c r="H1257" s="72"/>
      <c r="I1257" s="72"/>
      <c r="J1257" s="72"/>
      <c r="K1257" s="72"/>
      <c r="L1257" s="72"/>
      <c r="M1257" s="72"/>
      <c r="N1257" s="72"/>
      <c r="O1257" s="72"/>
    </row>
    <row r="1258" spans="1:29" ht="30" customHeight="1">
      <c r="A1258" s="73" t="s">
        <v>3497</v>
      </c>
      <c r="B1258" s="73" t="s">
        <v>5321</v>
      </c>
      <c r="C1258" s="73" t="s">
        <v>3498</v>
      </c>
      <c r="D1258" s="73" t="s">
        <v>3499</v>
      </c>
      <c r="E1258" s="73" t="s">
        <v>211</v>
      </c>
      <c r="F1258" s="72">
        <v>1</v>
      </c>
      <c r="G1258" s="72"/>
      <c r="H1258" s="74"/>
      <c r="I1258" s="75"/>
      <c r="J1258" s="74"/>
      <c r="K1258" s="75"/>
      <c r="L1258" s="74"/>
      <c r="M1258" s="75"/>
      <c r="N1258" s="74"/>
      <c r="O1258" s="73" t="s">
        <v>47</v>
      </c>
      <c r="R1258" s="64">
        <v>0</v>
      </c>
      <c r="S1258" s="64">
        <v>0</v>
      </c>
      <c r="T1258" s="64">
        <v>0</v>
      </c>
      <c r="AC1258" s="64">
        <v>1</v>
      </c>
    </row>
    <row r="1259" spans="1:29" ht="30" customHeight="1">
      <c r="A1259" s="73" t="s">
        <v>3497</v>
      </c>
      <c r="B1259" s="73" t="s">
        <v>5266</v>
      </c>
      <c r="C1259" s="73" t="s">
        <v>2484</v>
      </c>
      <c r="D1259" s="73" t="s">
        <v>5267</v>
      </c>
      <c r="E1259" s="73" t="s">
        <v>1265</v>
      </c>
      <c r="F1259" s="72">
        <v>0.66900000000000004</v>
      </c>
      <c r="G1259" s="72"/>
      <c r="H1259" s="74"/>
      <c r="I1259" s="75"/>
      <c r="J1259" s="74"/>
      <c r="K1259" s="75"/>
      <c r="L1259" s="74"/>
      <c r="M1259" s="75"/>
      <c r="N1259" s="74"/>
      <c r="O1259" s="73" t="s">
        <v>47</v>
      </c>
      <c r="R1259" s="64">
        <v>0</v>
      </c>
      <c r="S1259" s="64">
        <v>0</v>
      </c>
      <c r="T1259" s="64">
        <v>0</v>
      </c>
      <c r="W1259" s="64">
        <v>3</v>
      </c>
      <c r="AC1259" s="64">
        <v>1</v>
      </c>
    </row>
    <row r="1260" spans="1:29" ht="30" customHeight="1">
      <c r="A1260" s="73" t="s">
        <v>3497</v>
      </c>
      <c r="B1260" s="73" t="s">
        <v>4122</v>
      </c>
      <c r="C1260" s="73" t="s">
        <v>2484</v>
      </c>
      <c r="D1260" s="73" t="s">
        <v>1366</v>
      </c>
      <c r="E1260" s="73" t="s">
        <v>1265</v>
      </c>
      <c r="F1260" s="72">
        <v>0.193</v>
      </c>
      <c r="G1260" s="72"/>
      <c r="H1260" s="74"/>
      <c r="I1260" s="75"/>
      <c r="J1260" s="74"/>
      <c r="K1260" s="75"/>
      <c r="L1260" s="74"/>
      <c r="M1260" s="75"/>
      <c r="N1260" s="74"/>
      <c r="O1260" s="73" t="s">
        <v>47</v>
      </c>
      <c r="R1260" s="64">
        <v>0</v>
      </c>
      <c r="S1260" s="64">
        <v>0</v>
      </c>
      <c r="T1260" s="64">
        <v>0</v>
      </c>
      <c r="W1260" s="64">
        <v>3</v>
      </c>
      <c r="AC1260" s="64">
        <v>1</v>
      </c>
    </row>
    <row r="1261" spans="1:29" ht="30" customHeight="1">
      <c r="A1261" s="73" t="s">
        <v>3497</v>
      </c>
      <c r="B1261" s="73" t="s">
        <v>4123</v>
      </c>
      <c r="C1261" s="73" t="s">
        <v>1367</v>
      </c>
      <c r="D1261" s="73" t="s">
        <v>5290</v>
      </c>
      <c r="E1261" s="73" t="s">
        <v>352</v>
      </c>
      <c r="F1261" s="72">
        <v>1</v>
      </c>
      <c r="G1261" s="72"/>
      <c r="H1261" s="74"/>
      <c r="I1261" s="75"/>
      <c r="J1261" s="74"/>
      <c r="K1261" s="75"/>
      <c r="L1261" s="74"/>
      <c r="M1261" s="75"/>
      <c r="N1261" s="74"/>
      <c r="O1261" s="73" t="s">
        <v>47</v>
      </c>
      <c r="P1261" s="64">
        <v>1261</v>
      </c>
      <c r="R1261" s="64">
        <v>1</v>
      </c>
      <c r="S1261" s="64">
        <v>0</v>
      </c>
      <c r="T1261" s="64">
        <v>0.02</v>
      </c>
      <c r="AC1261" s="64">
        <v>1</v>
      </c>
    </row>
    <row r="1262" spans="1:29" ht="30" customHeight="1">
      <c r="A1262" s="72"/>
      <c r="B1262" s="72"/>
      <c r="C1262" s="72" t="s">
        <v>77</v>
      </c>
      <c r="D1262" s="72"/>
      <c r="E1262" s="72"/>
      <c r="F1262" s="72"/>
      <c r="G1262" s="72"/>
      <c r="H1262" s="67"/>
      <c r="I1262" s="72"/>
      <c r="J1262" s="67"/>
      <c r="K1262" s="72"/>
      <c r="L1262" s="67"/>
      <c r="M1262" s="72"/>
      <c r="N1262" s="67"/>
      <c r="O1262" s="72"/>
    </row>
    <row r="1263" spans="1:29" ht="30" customHeight="1">
      <c r="A1263" s="72"/>
      <c r="B1263" s="72"/>
      <c r="C1263" s="72"/>
      <c r="D1263" s="72"/>
      <c r="E1263" s="72"/>
      <c r="F1263" s="72"/>
      <c r="G1263" s="72"/>
      <c r="H1263" s="72"/>
      <c r="I1263" s="72"/>
      <c r="J1263" s="72"/>
      <c r="K1263" s="72"/>
      <c r="L1263" s="72"/>
      <c r="M1263" s="72"/>
      <c r="N1263" s="72"/>
      <c r="O1263" s="72"/>
    </row>
    <row r="1264" spans="1:29" ht="30" customHeight="1">
      <c r="A1264" s="72"/>
      <c r="B1264" s="72"/>
      <c r="C1264" s="73" t="s">
        <v>5322</v>
      </c>
      <c r="D1264" s="72"/>
      <c r="E1264" s="72"/>
      <c r="F1264" s="72"/>
      <c r="G1264" s="72"/>
      <c r="H1264" s="72"/>
      <c r="I1264" s="72"/>
      <c r="J1264" s="72"/>
      <c r="K1264" s="72"/>
      <c r="L1264" s="72"/>
      <c r="M1264" s="72"/>
      <c r="N1264" s="72"/>
      <c r="O1264" s="72"/>
    </row>
    <row r="1265" spans="1:29" ht="30" customHeight="1">
      <c r="A1265" s="73" t="s">
        <v>3500</v>
      </c>
      <c r="B1265" s="73" t="s">
        <v>5323</v>
      </c>
      <c r="C1265" s="73" t="s">
        <v>3501</v>
      </c>
      <c r="D1265" s="73" t="s">
        <v>3499</v>
      </c>
      <c r="E1265" s="73" t="s">
        <v>211</v>
      </c>
      <c r="F1265" s="72">
        <v>1</v>
      </c>
      <c r="G1265" s="72"/>
      <c r="H1265" s="74"/>
      <c r="I1265" s="75"/>
      <c r="J1265" s="74"/>
      <c r="K1265" s="75"/>
      <c r="L1265" s="74"/>
      <c r="M1265" s="75"/>
      <c r="N1265" s="74"/>
      <c r="O1265" s="73" t="s">
        <v>47</v>
      </c>
      <c r="R1265" s="64">
        <v>0</v>
      </c>
      <c r="S1265" s="64">
        <v>0</v>
      </c>
      <c r="T1265" s="64">
        <v>0</v>
      </c>
      <c r="AC1265" s="64">
        <v>1</v>
      </c>
    </row>
    <row r="1266" spans="1:29" ht="30" customHeight="1">
      <c r="A1266" s="73" t="s">
        <v>3500</v>
      </c>
      <c r="B1266" s="73" t="s">
        <v>5266</v>
      </c>
      <c r="C1266" s="73" t="s">
        <v>2484</v>
      </c>
      <c r="D1266" s="73" t="s">
        <v>5267</v>
      </c>
      <c r="E1266" s="73" t="s">
        <v>1265</v>
      </c>
      <c r="F1266" s="72">
        <v>0.66900000000000004</v>
      </c>
      <c r="G1266" s="72"/>
      <c r="H1266" s="74"/>
      <c r="I1266" s="75"/>
      <c r="J1266" s="74"/>
      <c r="K1266" s="75"/>
      <c r="L1266" s="74"/>
      <c r="M1266" s="75"/>
      <c r="N1266" s="74"/>
      <c r="O1266" s="73" t="s">
        <v>47</v>
      </c>
      <c r="R1266" s="64">
        <v>0</v>
      </c>
      <c r="S1266" s="64">
        <v>0</v>
      </c>
      <c r="T1266" s="64">
        <v>0</v>
      </c>
      <c r="W1266" s="64">
        <v>3</v>
      </c>
      <c r="AC1266" s="64">
        <v>1</v>
      </c>
    </row>
    <row r="1267" spans="1:29" ht="30" customHeight="1">
      <c r="A1267" s="73" t="s">
        <v>3500</v>
      </c>
      <c r="B1267" s="73" t="s">
        <v>4122</v>
      </c>
      <c r="C1267" s="73" t="s">
        <v>2484</v>
      </c>
      <c r="D1267" s="73" t="s">
        <v>1366</v>
      </c>
      <c r="E1267" s="73" t="s">
        <v>1265</v>
      </c>
      <c r="F1267" s="72">
        <v>0.193</v>
      </c>
      <c r="G1267" s="72"/>
      <c r="H1267" s="74"/>
      <c r="I1267" s="75"/>
      <c r="J1267" s="74"/>
      <c r="K1267" s="75"/>
      <c r="L1267" s="74"/>
      <c r="M1267" s="75"/>
      <c r="N1267" s="74"/>
      <c r="O1267" s="73" t="s">
        <v>47</v>
      </c>
      <c r="R1267" s="64">
        <v>0</v>
      </c>
      <c r="S1267" s="64">
        <v>0</v>
      </c>
      <c r="T1267" s="64">
        <v>0</v>
      </c>
      <c r="W1267" s="64">
        <v>3</v>
      </c>
      <c r="AC1267" s="64">
        <v>1</v>
      </c>
    </row>
    <row r="1268" spans="1:29" ht="30" customHeight="1">
      <c r="A1268" s="73" t="s">
        <v>3500</v>
      </c>
      <c r="B1268" s="73" t="s">
        <v>4123</v>
      </c>
      <c r="C1268" s="73" t="s">
        <v>1367</v>
      </c>
      <c r="D1268" s="73" t="s">
        <v>5290</v>
      </c>
      <c r="E1268" s="73" t="s">
        <v>352</v>
      </c>
      <c r="F1268" s="72">
        <v>1</v>
      </c>
      <c r="G1268" s="72"/>
      <c r="H1268" s="74"/>
      <c r="I1268" s="75"/>
      <c r="J1268" s="74"/>
      <c r="K1268" s="75"/>
      <c r="L1268" s="74"/>
      <c r="M1268" s="75"/>
      <c r="N1268" s="74"/>
      <c r="O1268" s="73" t="s">
        <v>47</v>
      </c>
      <c r="P1268" s="64">
        <v>1268</v>
      </c>
      <c r="R1268" s="64">
        <v>1</v>
      </c>
      <c r="S1268" s="64">
        <v>0</v>
      </c>
      <c r="T1268" s="64">
        <v>0.02</v>
      </c>
      <c r="AC1268" s="64">
        <v>1</v>
      </c>
    </row>
    <row r="1269" spans="1:29" ht="30" customHeight="1">
      <c r="A1269" s="72"/>
      <c r="B1269" s="72"/>
      <c r="C1269" s="72" t="s">
        <v>77</v>
      </c>
      <c r="D1269" s="72"/>
      <c r="E1269" s="72"/>
      <c r="F1269" s="72"/>
      <c r="G1269" s="72"/>
      <c r="H1269" s="67"/>
      <c r="I1269" s="72"/>
      <c r="J1269" s="67"/>
      <c r="K1269" s="72"/>
      <c r="L1269" s="67"/>
      <c r="M1269" s="72"/>
      <c r="N1269" s="67"/>
      <c r="O1269" s="72"/>
    </row>
    <row r="1270" spans="1:29" ht="30" customHeight="1">
      <c r="A1270" s="72"/>
      <c r="B1270" s="72"/>
      <c r="C1270" s="72"/>
      <c r="D1270" s="72"/>
      <c r="E1270" s="72"/>
      <c r="F1270" s="72"/>
      <c r="G1270" s="72"/>
      <c r="H1270" s="72"/>
      <c r="I1270" s="72"/>
      <c r="J1270" s="72"/>
      <c r="K1270" s="72"/>
      <c r="L1270" s="72"/>
      <c r="M1270" s="72"/>
      <c r="N1270" s="72"/>
      <c r="O1270" s="72"/>
    </row>
    <row r="1271" spans="1:29" ht="30" customHeight="1">
      <c r="A1271" s="72"/>
      <c r="B1271" s="72"/>
      <c r="C1271" s="73" t="s">
        <v>5324</v>
      </c>
      <c r="D1271" s="72"/>
      <c r="E1271" s="72"/>
      <c r="F1271" s="72"/>
      <c r="G1271" s="72"/>
      <c r="H1271" s="72"/>
      <c r="I1271" s="72"/>
      <c r="J1271" s="72"/>
      <c r="K1271" s="72"/>
      <c r="L1271" s="72"/>
      <c r="M1271" s="72"/>
      <c r="N1271" s="72"/>
      <c r="O1271" s="72"/>
    </row>
    <row r="1272" spans="1:29" ht="30" customHeight="1">
      <c r="A1272" s="73" t="s">
        <v>3502</v>
      </c>
      <c r="B1272" s="73" t="s">
        <v>5325</v>
      </c>
      <c r="C1272" s="73" t="s">
        <v>3503</v>
      </c>
      <c r="D1272" s="73" t="s">
        <v>3499</v>
      </c>
      <c r="E1272" s="73" t="s">
        <v>211</v>
      </c>
      <c r="F1272" s="72">
        <v>1</v>
      </c>
      <c r="G1272" s="72"/>
      <c r="H1272" s="74"/>
      <c r="I1272" s="75"/>
      <c r="J1272" s="74"/>
      <c r="K1272" s="75"/>
      <c r="L1272" s="74"/>
      <c r="M1272" s="75"/>
      <c r="N1272" s="74"/>
      <c r="O1272" s="73" t="s">
        <v>47</v>
      </c>
      <c r="R1272" s="64">
        <v>0</v>
      </c>
      <c r="S1272" s="64">
        <v>0</v>
      </c>
      <c r="T1272" s="64">
        <v>0</v>
      </c>
      <c r="AC1272" s="64">
        <v>1</v>
      </c>
    </row>
    <row r="1273" spans="1:29" ht="30" customHeight="1">
      <c r="A1273" s="73" t="s">
        <v>3502</v>
      </c>
      <c r="B1273" s="73" t="s">
        <v>5266</v>
      </c>
      <c r="C1273" s="73" t="s">
        <v>2484</v>
      </c>
      <c r="D1273" s="73" t="s">
        <v>5267</v>
      </c>
      <c r="E1273" s="73" t="s">
        <v>1265</v>
      </c>
      <c r="F1273" s="72">
        <v>0.66900000000000004</v>
      </c>
      <c r="G1273" s="72"/>
      <c r="H1273" s="74"/>
      <c r="I1273" s="75"/>
      <c r="J1273" s="74"/>
      <c r="K1273" s="75"/>
      <c r="L1273" s="74"/>
      <c r="M1273" s="75"/>
      <c r="N1273" s="74"/>
      <c r="O1273" s="73" t="s">
        <v>47</v>
      </c>
      <c r="R1273" s="64">
        <v>0</v>
      </c>
      <c r="S1273" s="64">
        <v>0</v>
      </c>
      <c r="T1273" s="64">
        <v>0</v>
      </c>
      <c r="W1273" s="64">
        <v>3</v>
      </c>
      <c r="AC1273" s="64">
        <v>1</v>
      </c>
    </row>
    <row r="1274" spans="1:29" ht="30" customHeight="1">
      <c r="A1274" s="73" t="s">
        <v>3502</v>
      </c>
      <c r="B1274" s="73" t="s">
        <v>4122</v>
      </c>
      <c r="C1274" s="73" t="s">
        <v>2484</v>
      </c>
      <c r="D1274" s="73" t="s">
        <v>1366</v>
      </c>
      <c r="E1274" s="73" t="s">
        <v>1265</v>
      </c>
      <c r="F1274" s="72">
        <v>0.193</v>
      </c>
      <c r="G1274" s="72"/>
      <c r="H1274" s="74"/>
      <c r="I1274" s="75"/>
      <c r="J1274" s="74"/>
      <c r="K1274" s="75"/>
      <c r="L1274" s="74"/>
      <c r="M1274" s="75"/>
      <c r="N1274" s="74"/>
      <c r="O1274" s="73" t="s">
        <v>47</v>
      </c>
      <c r="R1274" s="64">
        <v>0</v>
      </c>
      <c r="S1274" s="64">
        <v>0</v>
      </c>
      <c r="T1274" s="64">
        <v>0</v>
      </c>
      <c r="W1274" s="64">
        <v>3</v>
      </c>
      <c r="AC1274" s="64">
        <v>1</v>
      </c>
    </row>
    <row r="1275" spans="1:29" ht="30" customHeight="1">
      <c r="A1275" s="73" t="s">
        <v>3502</v>
      </c>
      <c r="B1275" s="73" t="s">
        <v>4123</v>
      </c>
      <c r="C1275" s="73" t="s">
        <v>1367</v>
      </c>
      <c r="D1275" s="73" t="s">
        <v>5290</v>
      </c>
      <c r="E1275" s="73" t="s">
        <v>352</v>
      </c>
      <c r="F1275" s="72">
        <v>1</v>
      </c>
      <c r="G1275" s="72"/>
      <c r="H1275" s="74"/>
      <c r="I1275" s="75"/>
      <c r="J1275" s="74"/>
      <c r="K1275" s="75"/>
      <c r="L1275" s="74"/>
      <c r="M1275" s="75"/>
      <c r="N1275" s="74"/>
      <c r="O1275" s="73" t="s">
        <v>47</v>
      </c>
      <c r="P1275" s="64">
        <v>1275</v>
      </c>
      <c r="R1275" s="64">
        <v>1</v>
      </c>
      <c r="S1275" s="64">
        <v>0</v>
      </c>
      <c r="T1275" s="64">
        <v>0.02</v>
      </c>
      <c r="AC1275" s="64">
        <v>1</v>
      </c>
    </row>
    <row r="1276" spans="1:29" ht="30" customHeight="1">
      <c r="A1276" s="72"/>
      <c r="B1276" s="72"/>
      <c r="C1276" s="72" t="s">
        <v>77</v>
      </c>
      <c r="D1276" s="72"/>
      <c r="E1276" s="72"/>
      <c r="F1276" s="72"/>
      <c r="G1276" s="72"/>
      <c r="H1276" s="67"/>
      <c r="I1276" s="72"/>
      <c r="J1276" s="67"/>
      <c r="K1276" s="72"/>
      <c r="L1276" s="67"/>
      <c r="M1276" s="72"/>
      <c r="N1276" s="67"/>
      <c r="O1276" s="72"/>
    </row>
    <row r="1277" spans="1:29" ht="30" customHeight="1">
      <c r="A1277" s="72"/>
      <c r="B1277" s="72"/>
      <c r="C1277" s="72"/>
      <c r="D1277" s="72"/>
      <c r="E1277" s="72"/>
      <c r="F1277" s="72"/>
      <c r="G1277" s="72"/>
      <c r="H1277" s="72"/>
      <c r="I1277" s="72"/>
      <c r="J1277" s="72"/>
      <c r="K1277" s="72"/>
      <c r="L1277" s="72"/>
      <c r="M1277" s="72"/>
      <c r="N1277" s="72"/>
      <c r="O1277" s="72"/>
    </row>
    <row r="1278" spans="1:29" ht="30" customHeight="1">
      <c r="A1278" s="72"/>
      <c r="B1278" s="72"/>
      <c r="C1278" s="73" t="s">
        <v>5326</v>
      </c>
      <c r="D1278" s="72"/>
      <c r="E1278" s="72"/>
      <c r="F1278" s="72"/>
      <c r="G1278" s="72"/>
      <c r="H1278" s="72"/>
      <c r="I1278" s="72"/>
      <c r="J1278" s="72"/>
      <c r="K1278" s="72"/>
      <c r="L1278" s="72"/>
      <c r="M1278" s="72"/>
      <c r="N1278" s="72"/>
      <c r="O1278" s="72"/>
    </row>
    <row r="1279" spans="1:29" ht="30" customHeight="1">
      <c r="A1279" s="73" t="s">
        <v>3504</v>
      </c>
      <c r="B1279" s="73" t="s">
        <v>5327</v>
      </c>
      <c r="C1279" s="73" t="s">
        <v>3505</v>
      </c>
      <c r="D1279" s="73" t="s">
        <v>3506</v>
      </c>
      <c r="E1279" s="73" t="s">
        <v>211</v>
      </c>
      <c r="F1279" s="72">
        <v>1</v>
      </c>
      <c r="G1279" s="72"/>
      <c r="H1279" s="74"/>
      <c r="I1279" s="75"/>
      <c r="J1279" s="74"/>
      <c r="K1279" s="75"/>
      <c r="L1279" s="74"/>
      <c r="M1279" s="75"/>
      <c r="N1279" s="74"/>
      <c r="O1279" s="73" t="s">
        <v>47</v>
      </c>
      <c r="R1279" s="64">
        <v>0</v>
      </c>
      <c r="S1279" s="64">
        <v>0</v>
      </c>
      <c r="T1279" s="64">
        <v>0</v>
      </c>
      <c r="AC1279" s="64">
        <v>1</v>
      </c>
    </row>
    <row r="1280" spans="1:29" ht="30" customHeight="1">
      <c r="A1280" s="73" t="s">
        <v>3504</v>
      </c>
      <c r="B1280" s="73" t="s">
        <v>5266</v>
      </c>
      <c r="C1280" s="73" t="s">
        <v>2484</v>
      </c>
      <c r="D1280" s="73" t="s">
        <v>5267</v>
      </c>
      <c r="E1280" s="73" t="s">
        <v>1265</v>
      </c>
      <c r="F1280" s="72">
        <v>0.79600000000000004</v>
      </c>
      <c r="G1280" s="72"/>
      <c r="H1280" s="74"/>
      <c r="I1280" s="75"/>
      <c r="J1280" s="74"/>
      <c r="K1280" s="75"/>
      <c r="L1280" s="74"/>
      <c r="M1280" s="75"/>
      <c r="N1280" s="74"/>
      <c r="O1280" s="73" t="s">
        <v>47</v>
      </c>
      <c r="R1280" s="64">
        <v>0</v>
      </c>
      <c r="S1280" s="64">
        <v>0</v>
      </c>
      <c r="T1280" s="64">
        <v>0</v>
      </c>
      <c r="W1280" s="64">
        <v>3</v>
      </c>
      <c r="AC1280" s="64">
        <v>1</v>
      </c>
    </row>
    <row r="1281" spans="1:29" ht="30" customHeight="1">
      <c r="A1281" s="73" t="s">
        <v>3504</v>
      </c>
      <c r="B1281" s="73" t="s">
        <v>4122</v>
      </c>
      <c r="C1281" s="73" t="s">
        <v>2484</v>
      </c>
      <c r="D1281" s="73" t="s">
        <v>1366</v>
      </c>
      <c r="E1281" s="73" t="s">
        <v>1265</v>
      </c>
      <c r="F1281" s="72">
        <v>0.24099999999999999</v>
      </c>
      <c r="G1281" s="72"/>
      <c r="H1281" s="74"/>
      <c r="I1281" s="75"/>
      <c r="J1281" s="74"/>
      <c r="K1281" s="75"/>
      <c r="L1281" s="74"/>
      <c r="M1281" s="75"/>
      <c r="N1281" s="74"/>
      <c r="O1281" s="73" t="s">
        <v>47</v>
      </c>
      <c r="R1281" s="64">
        <v>0</v>
      </c>
      <c r="S1281" s="64">
        <v>0</v>
      </c>
      <c r="T1281" s="64">
        <v>0</v>
      </c>
      <c r="W1281" s="64">
        <v>3</v>
      </c>
      <c r="AC1281" s="64">
        <v>1</v>
      </c>
    </row>
    <row r="1282" spans="1:29" ht="30" customHeight="1">
      <c r="A1282" s="73" t="s">
        <v>3504</v>
      </c>
      <c r="B1282" s="73" t="s">
        <v>4123</v>
      </c>
      <c r="C1282" s="73" t="s">
        <v>1367</v>
      </c>
      <c r="D1282" s="73" t="s">
        <v>5290</v>
      </c>
      <c r="E1282" s="73" t="s">
        <v>352</v>
      </c>
      <c r="F1282" s="72">
        <v>1</v>
      </c>
      <c r="G1282" s="72"/>
      <c r="H1282" s="74"/>
      <c r="I1282" s="75"/>
      <c r="J1282" s="74"/>
      <c r="K1282" s="75"/>
      <c r="L1282" s="74"/>
      <c r="M1282" s="75"/>
      <c r="N1282" s="74"/>
      <c r="O1282" s="73" t="s">
        <v>47</v>
      </c>
      <c r="P1282" s="64">
        <v>1282</v>
      </c>
      <c r="R1282" s="64">
        <v>1</v>
      </c>
      <c r="S1282" s="64">
        <v>0</v>
      </c>
      <c r="T1282" s="64">
        <v>0.02</v>
      </c>
      <c r="AC1282" s="64">
        <v>1</v>
      </c>
    </row>
    <row r="1283" spans="1:29" ht="30" customHeight="1">
      <c r="A1283" s="72"/>
      <c r="B1283" s="72"/>
      <c r="C1283" s="72" t="s">
        <v>77</v>
      </c>
      <c r="D1283" s="72"/>
      <c r="E1283" s="72"/>
      <c r="F1283" s="72"/>
      <c r="G1283" s="72"/>
      <c r="H1283" s="67"/>
      <c r="I1283" s="72"/>
      <c r="J1283" s="67"/>
      <c r="K1283" s="72"/>
      <c r="L1283" s="67"/>
      <c r="M1283" s="72"/>
      <c r="N1283" s="67"/>
      <c r="O1283" s="72"/>
    </row>
    <row r="1284" spans="1:29" ht="30" customHeight="1">
      <c r="A1284" s="72"/>
      <c r="B1284" s="72"/>
      <c r="C1284" s="72"/>
      <c r="D1284" s="72"/>
      <c r="E1284" s="72"/>
      <c r="F1284" s="72"/>
      <c r="G1284" s="72"/>
      <c r="H1284" s="72"/>
      <c r="I1284" s="72"/>
      <c r="J1284" s="72"/>
      <c r="K1284" s="72"/>
      <c r="L1284" s="72"/>
      <c r="M1284" s="72"/>
      <c r="N1284" s="72"/>
      <c r="O1284" s="72"/>
    </row>
    <row r="1285" spans="1:29" ht="30" customHeight="1">
      <c r="A1285" s="72"/>
      <c r="B1285" s="72"/>
      <c r="C1285" s="73" t="s">
        <v>5328</v>
      </c>
      <c r="D1285" s="72"/>
      <c r="E1285" s="72"/>
      <c r="F1285" s="72"/>
      <c r="G1285" s="72"/>
      <c r="H1285" s="72"/>
      <c r="I1285" s="72"/>
      <c r="J1285" s="72"/>
      <c r="K1285" s="72"/>
      <c r="L1285" s="72"/>
      <c r="M1285" s="72"/>
      <c r="N1285" s="72"/>
      <c r="O1285" s="72"/>
    </row>
    <row r="1286" spans="1:29" ht="30" customHeight="1">
      <c r="A1286" s="73" t="s">
        <v>3507</v>
      </c>
      <c r="B1286" s="73" t="s">
        <v>5329</v>
      </c>
      <c r="C1286" s="73" t="s">
        <v>3508</v>
      </c>
      <c r="D1286" s="73" t="s">
        <v>3509</v>
      </c>
      <c r="E1286" s="73" t="s">
        <v>211</v>
      </c>
      <c r="F1286" s="72">
        <v>1</v>
      </c>
      <c r="G1286" s="72"/>
      <c r="H1286" s="74"/>
      <c r="I1286" s="75"/>
      <c r="J1286" s="74"/>
      <c r="K1286" s="75"/>
      <c r="L1286" s="74"/>
      <c r="M1286" s="75"/>
      <c r="N1286" s="74"/>
      <c r="O1286" s="73" t="s">
        <v>47</v>
      </c>
      <c r="R1286" s="64">
        <v>0</v>
      </c>
      <c r="S1286" s="64">
        <v>0</v>
      </c>
      <c r="T1286" s="64">
        <v>0</v>
      </c>
      <c r="AC1286" s="64">
        <v>1</v>
      </c>
    </row>
    <row r="1287" spans="1:29" ht="30" customHeight="1">
      <c r="A1287" s="73" t="s">
        <v>3507</v>
      </c>
      <c r="B1287" s="73" t="s">
        <v>5266</v>
      </c>
      <c r="C1287" s="73" t="s">
        <v>2484</v>
      </c>
      <c r="D1287" s="73" t="s">
        <v>5267</v>
      </c>
      <c r="E1287" s="73" t="s">
        <v>1265</v>
      </c>
      <c r="F1287" s="72">
        <v>0.41399999999999998</v>
      </c>
      <c r="G1287" s="72"/>
      <c r="H1287" s="74"/>
      <c r="I1287" s="75"/>
      <c r="J1287" s="74"/>
      <c r="K1287" s="75"/>
      <c r="L1287" s="74"/>
      <c r="M1287" s="75"/>
      <c r="N1287" s="74"/>
      <c r="O1287" s="73" t="s">
        <v>47</v>
      </c>
      <c r="R1287" s="64">
        <v>0</v>
      </c>
      <c r="S1287" s="64">
        <v>0</v>
      </c>
      <c r="T1287" s="64">
        <v>0</v>
      </c>
      <c r="W1287" s="64">
        <v>3</v>
      </c>
      <c r="AC1287" s="64">
        <v>1</v>
      </c>
    </row>
    <row r="1288" spans="1:29" ht="30" customHeight="1">
      <c r="A1288" s="73" t="s">
        <v>3507</v>
      </c>
      <c r="B1288" s="73" t="s">
        <v>4122</v>
      </c>
      <c r="C1288" s="73" t="s">
        <v>2484</v>
      </c>
      <c r="D1288" s="73" t="s">
        <v>1366</v>
      </c>
      <c r="E1288" s="73" t="s">
        <v>1265</v>
      </c>
      <c r="F1288" s="72">
        <v>9.2999999999999999E-2</v>
      </c>
      <c r="G1288" s="72"/>
      <c r="H1288" s="74"/>
      <c r="I1288" s="75"/>
      <c r="J1288" s="74"/>
      <c r="K1288" s="75"/>
      <c r="L1288" s="74"/>
      <c r="M1288" s="75"/>
      <c r="N1288" s="74"/>
      <c r="O1288" s="73" t="s">
        <v>47</v>
      </c>
      <c r="R1288" s="64">
        <v>0</v>
      </c>
      <c r="S1288" s="64">
        <v>0</v>
      </c>
      <c r="T1288" s="64">
        <v>0</v>
      </c>
      <c r="W1288" s="64">
        <v>3</v>
      </c>
      <c r="AC1288" s="64">
        <v>1</v>
      </c>
    </row>
    <row r="1289" spans="1:29" ht="30" customHeight="1">
      <c r="A1289" s="73" t="s">
        <v>3507</v>
      </c>
      <c r="B1289" s="73" t="s">
        <v>4123</v>
      </c>
      <c r="C1289" s="73" t="s">
        <v>1367</v>
      </c>
      <c r="D1289" s="73" t="s">
        <v>5290</v>
      </c>
      <c r="E1289" s="73" t="s">
        <v>352</v>
      </c>
      <c r="F1289" s="72">
        <v>1</v>
      </c>
      <c r="G1289" s="72"/>
      <c r="H1289" s="74"/>
      <c r="I1289" s="75"/>
      <c r="J1289" s="74"/>
      <c r="K1289" s="75"/>
      <c r="L1289" s="74"/>
      <c r="M1289" s="75"/>
      <c r="N1289" s="74"/>
      <c r="O1289" s="73" t="s">
        <v>47</v>
      </c>
      <c r="P1289" s="64">
        <v>1289</v>
      </c>
      <c r="R1289" s="64">
        <v>1</v>
      </c>
      <c r="S1289" s="64">
        <v>0</v>
      </c>
      <c r="T1289" s="64">
        <v>0.02</v>
      </c>
      <c r="AC1289" s="64">
        <v>1</v>
      </c>
    </row>
    <row r="1290" spans="1:29" ht="30" customHeight="1">
      <c r="A1290" s="72"/>
      <c r="B1290" s="72"/>
      <c r="C1290" s="72" t="s">
        <v>77</v>
      </c>
      <c r="D1290" s="72"/>
      <c r="E1290" s="72"/>
      <c r="F1290" s="72"/>
      <c r="G1290" s="72"/>
      <c r="H1290" s="67"/>
      <c r="I1290" s="72"/>
      <c r="J1290" s="67"/>
      <c r="K1290" s="72"/>
      <c r="L1290" s="67"/>
      <c r="M1290" s="72"/>
      <c r="N1290" s="67"/>
      <c r="O1290" s="72"/>
    </row>
    <row r="1291" spans="1:29" ht="30" customHeight="1">
      <c r="A1291" s="72"/>
      <c r="B1291" s="72"/>
      <c r="C1291" s="72"/>
      <c r="D1291" s="72"/>
      <c r="E1291" s="72"/>
      <c r="F1291" s="72"/>
      <c r="G1291" s="72"/>
      <c r="H1291" s="72"/>
      <c r="I1291" s="72"/>
      <c r="J1291" s="72"/>
      <c r="K1291" s="72"/>
      <c r="L1291" s="72"/>
      <c r="M1291" s="72"/>
      <c r="N1291" s="72"/>
      <c r="O1291" s="72"/>
    </row>
    <row r="1292" spans="1:29" ht="30" customHeight="1">
      <c r="A1292" s="72"/>
      <c r="B1292" s="72"/>
      <c r="C1292" s="73" t="s">
        <v>5330</v>
      </c>
      <c r="D1292" s="72"/>
      <c r="E1292" s="72"/>
      <c r="F1292" s="72"/>
      <c r="G1292" s="72"/>
      <c r="H1292" s="72"/>
      <c r="I1292" s="72"/>
      <c r="J1292" s="72"/>
      <c r="K1292" s="72"/>
      <c r="L1292" s="72"/>
      <c r="M1292" s="72"/>
      <c r="N1292" s="72"/>
      <c r="O1292" s="72"/>
    </row>
    <row r="1293" spans="1:29" ht="30" customHeight="1">
      <c r="A1293" s="73" t="s">
        <v>3513</v>
      </c>
      <c r="B1293" s="73" t="s">
        <v>5331</v>
      </c>
      <c r="C1293" s="73" t="s">
        <v>3514</v>
      </c>
      <c r="D1293" s="73" t="s">
        <v>3515</v>
      </c>
      <c r="E1293" s="73" t="s">
        <v>211</v>
      </c>
      <c r="F1293" s="72">
        <v>1</v>
      </c>
      <c r="G1293" s="72"/>
      <c r="H1293" s="74"/>
      <c r="I1293" s="75"/>
      <c r="J1293" s="74"/>
      <c r="K1293" s="75"/>
      <c r="L1293" s="74"/>
      <c r="M1293" s="75"/>
      <c r="N1293" s="74"/>
      <c r="O1293" s="73" t="s">
        <v>47</v>
      </c>
      <c r="R1293" s="64">
        <v>0</v>
      </c>
      <c r="S1293" s="64">
        <v>0</v>
      </c>
      <c r="T1293" s="64">
        <v>0</v>
      </c>
      <c r="AC1293" s="64">
        <v>1</v>
      </c>
    </row>
    <row r="1294" spans="1:29" ht="30" customHeight="1">
      <c r="A1294" s="73" t="s">
        <v>3513</v>
      </c>
      <c r="B1294" s="73" t="s">
        <v>5266</v>
      </c>
      <c r="C1294" s="73" t="s">
        <v>2484</v>
      </c>
      <c r="D1294" s="73" t="s">
        <v>5267</v>
      </c>
      <c r="E1294" s="73" t="s">
        <v>1265</v>
      </c>
      <c r="F1294" s="72">
        <v>0.41399999999999998</v>
      </c>
      <c r="G1294" s="72"/>
      <c r="H1294" s="74"/>
      <c r="I1294" s="75"/>
      <c r="J1294" s="74"/>
      <c r="K1294" s="75"/>
      <c r="L1294" s="74"/>
      <c r="M1294" s="75"/>
      <c r="N1294" s="74"/>
      <c r="O1294" s="73" t="s">
        <v>47</v>
      </c>
      <c r="R1294" s="64">
        <v>0</v>
      </c>
      <c r="S1294" s="64">
        <v>0</v>
      </c>
      <c r="T1294" s="64">
        <v>0</v>
      </c>
      <c r="W1294" s="64">
        <v>3</v>
      </c>
      <c r="AC1294" s="64">
        <v>1</v>
      </c>
    </row>
    <row r="1295" spans="1:29" ht="30" customHeight="1">
      <c r="A1295" s="73" t="s">
        <v>3513</v>
      </c>
      <c r="B1295" s="73" t="s">
        <v>4122</v>
      </c>
      <c r="C1295" s="73" t="s">
        <v>2484</v>
      </c>
      <c r="D1295" s="73" t="s">
        <v>1366</v>
      </c>
      <c r="E1295" s="73" t="s">
        <v>1265</v>
      </c>
      <c r="F1295" s="72">
        <v>9.2999999999999999E-2</v>
      </c>
      <c r="G1295" s="72"/>
      <c r="H1295" s="74"/>
      <c r="I1295" s="75"/>
      <c r="J1295" s="74"/>
      <c r="K1295" s="75"/>
      <c r="L1295" s="74"/>
      <c r="M1295" s="75"/>
      <c r="N1295" s="74"/>
      <c r="O1295" s="73" t="s">
        <v>47</v>
      </c>
      <c r="R1295" s="64">
        <v>0</v>
      </c>
      <c r="S1295" s="64">
        <v>0</v>
      </c>
      <c r="T1295" s="64">
        <v>0</v>
      </c>
      <c r="W1295" s="64">
        <v>3</v>
      </c>
      <c r="AC1295" s="64">
        <v>1</v>
      </c>
    </row>
    <row r="1296" spans="1:29" ht="30" customHeight="1">
      <c r="A1296" s="73" t="s">
        <v>3513</v>
      </c>
      <c r="B1296" s="73" t="s">
        <v>4123</v>
      </c>
      <c r="C1296" s="73" t="s">
        <v>1367</v>
      </c>
      <c r="D1296" s="73" t="s">
        <v>5290</v>
      </c>
      <c r="E1296" s="73" t="s">
        <v>352</v>
      </c>
      <c r="F1296" s="72">
        <v>1</v>
      </c>
      <c r="G1296" s="72"/>
      <c r="H1296" s="74"/>
      <c r="I1296" s="75"/>
      <c r="J1296" s="74"/>
      <c r="K1296" s="75"/>
      <c r="L1296" s="74"/>
      <c r="M1296" s="75"/>
      <c r="N1296" s="74"/>
      <c r="O1296" s="73" t="s">
        <v>47</v>
      </c>
      <c r="P1296" s="64">
        <v>1296</v>
      </c>
      <c r="R1296" s="64">
        <v>1</v>
      </c>
      <c r="S1296" s="64">
        <v>0</v>
      </c>
      <c r="T1296" s="64">
        <v>0.02</v>
      </c>
      <c r="AC1296" s="64">
        <v>1</v>
      </c>
    </row>
    <row r="1297" spans="1:29" ht="30" customHeight="1">
      <c r="A1297" s="72"/>
      <c r="B1297" s="72"/>
      <c r="C1297" s="72" t="s">
        <v>77</v>
      </c>
      <c r="D1297" s="72"/>
      <c r="E1297" s="72"/>
      <c r="F1297" s="72"/>
      <c r="G1297" s="72"/>
      <c r="H1297" s="67"/>
      <c r="I1297" s="72"/>
      <c r="J1297" s="67"/>
      <c r="K1297" s="72"/>
      <c r="L1297" s="67"/>
      <c r="M1297" s="72"/>
      <c r="N1297" s="67"/>
      <c r="O1297" s="72"/>
    </row>
    <row r="1298" spans="1:29" ht="30" customHeight="1">
      <c r="A1298" s="72"/>
      <c r="B1298" s="72"/>
      <c r="C1298" s="72"/>
      <c r="D1298" s="72"/>
      <c r="E1298" s="72"/>
      <c r="F1298" s="72"/>
      <c r="G1298" s="72"/>
      <c r="H1298" s="72"/>
      <c r="I1298" s="72"/>
      <c r="J1298" s="72"/>
      <c r="K1298" s="72"/>
      <c r="L1298" s="72"/>
      <c r="M1298" s="72"/>
      <c r="N1298" s="72"/>
      <c r="O1298" s="72"/>
    </row>
    <row r="1299" spans="1:29" ht="30" customHeight="1">
      <c r="A1299" s="72"/>
      <c r="B1299" s="72"/>
      <c r="C1299" s="73" t="s">
        <v>5332</v>
      </c>
      <c r="D1299" s="72"/>
      <c r="E1299" s="72"/>
      <c r="F1299" s="72"/>
      <c r="G1299" s="72"/>
      <c r="H1299" s="72"/>
      <c r="I1299" s="72"/>
      <c r="J1299" s="72"/>
      <c r="K1299" s="72"/>
      <c r="L1299" s="72"/>
      <c r="M1299" s="72"/>
      <c r="N1299" s="72"/>
      <c r="O1299" s="72"/>
    </row>
    <row r="1300" spans="1:29" ht="30" customHeight="1">
      <c r="A1300" s="73" t="s">
        <v>3510</v>
      </c>
      <c r="B1300" s="73" t="s">
        <v>5333</v>
      </c>
      <c r="C1300" s="73" t="s">
        <v>3511</v>
      </c>
      <c r="D1300" s="73" t="s">
        <v>3512</v>
      </c>
      <c r="E1300" s="73" t="s">
        <v>211</v>
      </c>
      <c r="F1300" s="72">
        <v>1</v>
      </c>
      <c r="G1300" s="72"/>
      <c r="H1300" s="74"/>
      <c r="I1300" s="75"/>
      <c r="J1300" s="74"/>
      <c r="K1300" s="75"/>
      <c r="L1300" s="74"/>
      <c r="M1300" s="75"/>
      <c r="N1300" s="74"/>
      <c r="O1300" s="73" t="s">
        <v>47</v>
      </c>
      <c r="R1300" s="64">
        <v>0</v>
      </c>
      <c r="S1300" s="64">
        <v>0</v>
      </c>
      <c r="T1300" s="64">
        <v>0</v>
      </c>
      <c r="AC1300" s="64">
        <v>1</v>
      </c>
    </row>
    <row r="1301" spans="1:29" ht="30" customHeight="1">
      <c r="A1301" s="73" t="s">
        <v>3510</v>
      </c>
      <c r="B1301" s="73" t="s">
        <v>4122</v>
      </c>
      <c r="C1301" s="73" t="s">
        <v>2484</v>
      </c>
      <c r="D1301" s="73" t="s">
        <v>1366</v>
      </c>
      <c r="E1301" s="73" t="s">
        <v>1265</v>
      </c>
      <c r="F1301" s="72">
        <v>0.14000000000000001</v>
      </c>
      <c r="G1301" s="72"/>
      <c r="H1301" s="74"/>
      <c r="I1301" s="75"/>
      <c r="J1301" s="74"/>
      <c r="K1301" s="75"/>
      <c r="L1301" s="74"/>
      <c r="M1301" s="75"/>
      <c r="N1301" s="74"/>
      <c r="O1301" s="73" t="s">
        <v>47</v>
      </c>
      <c r="R1301" s="64">
        <v>0</v>
      </c>
      <c r="S1301" s="64">
        <v>0</v>
      </c>
      <c r="T1301" s="64">
        <v>0</v>
      </c>
      <c r="W1301" s="64">
        <v>3</v>
      </c>
      <c r="AC1301" s="64">
        <v>1</v>
      </c>
    </row>
    <row r="1302" spans="1:29" ht="30" customHeight="1">
      <c r="A1302" s="73" t="s">
        <v>3510</v>
      </c>
      <c r="B1302" s="73" t="s">
        <v>5266</v>
      </c>
      <c r="C1302" s="73" t="s">
        <v>2484</v>
      </c>
      <c r="D1302" s="73" t="s">
        <v>5267</v>
      </c>
      <c r="E1302" s="73" t="s">
        <v>1265</v>
      </c>
      <c r="F1302" s="72">
        <v>0.42399999999999999</v>
      </c>
      <c r="G1302" s="72"/>
      <c r="H1302" s="74"/>
      <c r="I1302" s="75"/>
      <c r="J1302" s="74"/>
      <c r="K1302" s="75"/>
      <c r="L1302" s="74"/>
      <c r="M1302" s="75"/>
      <c r="N1302" s="74"/>
      <c r="O1302" s="73" t="s">
        <v>47</v>
      </c>
      <c r="R1302" s="64">
        <v>0</v>
      </c>
      <c r="S1302" s="64">
        <v>0</v>
      </c>
      <c r="T1302" s="64">
        <v>0</v>
      </c>
      <c r="W1302" s="64">
        <v>3</v>
      </c>
      <c r="AC1302" s="64">
        <v>1</v>
      </c>
    </row>
    <row r="1303" spans="1:29" ht="30" customHeight="1">
      <c r="A1303" s="73" t="s">
        <v>3510</v>
      </c>
      <c r="B1303" s="73" t="s">
        <v>4123</v>
      </c>
      <c r="C1303" s="73" t="s">
        <v>1367</v>
      </c>
      <c r="D1303" s="73" t="s">
        <v>1368</v>
      </c>
      <c r="E1303" s="73" t="s">
        <v>352</v>
      </c>
      <c r="F1303" s="72">
        <v>1</v>
      </c>
      <c r="G1303" s="72"/>
      <c r="H1303" s="74"/>
      <c r="I1303" s="75"/>
      <c r="J1303" s="74"/>
      <c r="K1303" s="75"/>
      <c r="L1303" s="74"/>
      <c r="M1303" s="75"/>
      <c r="N1303" s="74"/>
      <c r="O1303" s="73" t="s">
        <v>47</v>
      </c>
      <c r="P1303" s="64">
        <v>1303</v>
      </c>
      <c r="R1303" s="64">
        <v>1</v>
      </c>
      <c r="S1303" s="64">
        <v>0</v>
      </c>
      <c r="T1303" s="64">
        <v>0.02</v>
      </c>
      <c r="AC1303" s="64">
        <v>1</v>
      </c>
    </row>
    <row r="1304" spans="1:29" ht="30" customHeight="1">
      <c r="A1304" s="72"/>
      <c r="B1304" s="72"/>
      <c r="C1304" s="72" t="s">
        <v>77</v>
      </c>
      <c r="D1304" s="72"/>
      <c r="E1304" s="72"/>
      <c r="F1304" s="72"/>
      <c r="G1304" s="72"/>
      <c r="H1304" s="67"/>
      <c r="I1304" s="72"/>
      <c r="J1304" s="67"/>
      <c r="K1304" s="72"/>
      <c r="L1304" s="67"/>
      <c r="M1304" s="72"/>
      <c r="N1304" s="67"/>
      <c r="O1304" s="72"/>
    </row>
    <row r="1305" spans="1:29" ht="30" customHeight="1">
      <c r="A1305" s="72"/>
      <c r="B1305" s="72"/>
      <c r="C1305" s="72"/>
      <c r="D1305" s="72"/>
      <c r="E1305" s="72"/>
      <c r="F1305" s="72"/>
      <c r="G1305" s="72"/>
      <c r="H1305" s="72"/>
      <c r="I1305" s="72"/>
      <c r="J1305" s="72"/>
      <c r="K1305" s="72"/>
      <c r="L1305" s="72"/>
      <c r="M1305" s="72"/>
      <c r="N1305" s="72"/>
      <c r="O1305" s="72"/>
    </row>
    <row r="1306" spans="1:29" ht="30" customHeight="1">
      <c r="A1306" s="72"/>
      <c r="B1306" s="72"/>
      <c r="C1306" s="73" t="s">
        <v>5334</v>
      </c>
      <c r="D1306" s="72"/>
      <c r="E1306" s="72"/>
      <c r="F1306" s="72"/>
      <c r="G1306" s="72"/>
      <c r="H1306" s="72"/>
      <c r="I1306" s="72"/>
      <c r="J1306" s="72"/>
      <c r="K1306" s="72"/>
      <c r="L1306" s="72"/>
      <c r="M1306" s="72"/>
      <c r="N1306" s="72"/>
      <c r="O1306" s="72"/>
    </row>
    <row r="1307" spans="1:29" ht="30" customHeight="1">
      <c r="A1307" s="73" t="s">
        <v>3520</v>
      </c>
      <c r="B1307" s="73" t="s">
        <v>5335</v>
      </c>
      <c r="C1307" s="73" t="s">
        <v>3521</v>
      </c>
      <c r="D1307" s="73" t="s">
        <v>3522</v>
      </c>
      <c r="E1307" s="73" t="s">
        <v>59</v>
      </c>
      <c r="F1307" s="72">
        <v>1</v>
      </c>
      <c r="G1307" s="72"/>
      <c r="H1307" s="74"/>
      <c r="I1307" s="75"/>
      <c r="J1307" s="74"/>
      <c r="K1307" s="75"/>
      <c r="L1307" s="74"/>
      <c r="M1307" s="75"/>
      <c r="N1307" s="74"/>
      <c r="O1307" s="73" t="s">
        <v>47</v>
      </c>
      <c r="R1307" s="64">
        <v>0</v>
      </c>
      <c r="S1307" s="64">
        <v>0</v>
      </c>
      <c r="T1307" s="64">
        <v>0</v>
      </c>
      <c r="AC1307" s="64">
        <v>1</v>
      </c>
    </row>
    <row r="1308" spans="1:29" ht="30" customHeight="1">
      <c r="A1308" s="73" t="s">
        <v>3520</v>
      </c>
      <c r="B1308" s="73" t="s">
        <v>4122</v>
      </c>
      <c r="C1308" s="73" t="s">
        <v>2484</v>
      </c>
      <c r="D1308" s="73" t="s">
        <v>1366</v>
      </c>
      <c r="E1308" s="73" t="s">
        <v>1265</v>
      </c>
      <c r="F1308" s="72">
        <v>1.1900000000000001E-2</v>
      </c>
      <c r="G1308" s="72"/>
      <c r="H1308" s="74"/>
      <c r="I1308" s="75"/>
      <c r="J1308" s="74"/>
      <c r="K1308" s="75"/>
      <c r="L1308" s="74"/>
      <c r="M1308" s="75"/>
      <c r="N1308" s="74"/>
      <c r="O1308" s="73" t="s">
        <v>47</v>
      </c>
      <c r="R1308" s="64">
        <v>0</v>
      </c>
      <c r="S1308" s="64">
        <v>0</v>
      </c>
      <c r="T1308" s="64">
        <v>0</v>
      </c>
      <c r="W1308" s="64">
        <v>3</v>
      </c>
      <c r="AC1308" s="64">
        <v>1</v>
      </c>
    </row>
    <row r="1309" spans="1:29" ht="30" customHeight="1">
      <c r="A1309" s="73" t="s">
        <v>3520</v>
      </c>
      <c r="B1309" s="73" t="s">
        <v>5266</v>
      </c>
      <c r="C1309" s="73" t="s">
        <v>2484</v>
      </c>
      <c r="D1309" s="73" t="s">
        <v>5267</v>
      </c>
      <c r="E1309" s="73" t="s">
        <v>1265</v>
      </c>
      <c r="F1309" s="72">
        <v>6.0900000000000003E-2</v>
      </c>
      <c r="G1309" s="72"/>
      <c r="H1309" s="74"/>
      <c r="I1309" s="75"/>
      <c r="J1309" s="74"/>
      <c r="K1309" s="75"/>
      <c r="L1309" s="74"/>
      <c r="M1309" s="75"/>
      <c r="N1309" s="74"/>
      <c r="O1309" s="73" t="s">
        <v>47</v>
      </c>
      <c r="R1309" s="64">
        <v>0</v>
      </c>
      <c r="S1309" s="64">
        <v>0</v>
      </c>
      <c r="T1309" s="64">
        <v>0</v>
      </c>
      <c r="W1309" s="64">
        <v>3</v>
      </c>
      <c r="AC1309" s="64">
        <v>1</v>
      </c>
    </row>
    <row r="1310" spans="1:29" ht="30" customHeight="1">
      <c r="A1310" s="73" t="s">
        <v>3520</v>
      </c>
      <c r="B1310" s="73" t="s">
        <v>4123</v>
      </c>
      <c r="C1310" s="73" t="s">
        <v>1367</v>
      </c>
      <c r="D1310" s="73" t="s">
        <v>1368</v>
      </c>
      <c r="E1310" s="73" t="s">
        <v>352</v>
      </c>
      <c r="F1310" s="72">
        <v>1</v>
      </c>
      <c r="G1310" s="72"/>
      <c r="H1310" s="74"/>
      <c r="I1310" s="75"/>
      <c r="J1310" s="74"/>
      <c r="K1310" s="75"/>
      <c r="L1310" s="74"/>
      <c r="M1310" s="75"/>
      <c r="N1310" s="74"/>
      <c r="O1310" s="73" t="s">
        <v>47</v>
      </c>
      <c r="P1310" s="64">
        <v>1310</v>
      </c>
      <c r="R1310" s="64">
        <v>1</v>
      </c>
      <c r="S1310" s="64">
        <v>0</v>
      </c>
      <c r="T1310" s="64">
        <v>0.02</v>
      </c>
      <c r="AC1310" s="64">
        <v>1</v>
      </c>
    </row>
    <row r="1311" spans="1:29" ht="30" customHeight="1">
      <c r="A1311" s="72"/>
      <c r="B1311" s="72"/>
      <c r="C1311" s="72" t="s">
        <v>77</v>
      </c>
      <c r="D1311" s="72"/>
      <c r="E1311" s="72"/>
      <c r="F1311" s="72"/>
      <c r="G1311" s="72"/>
      <c r="H1311" s="67"/>
      <c r="I1311" s="72"/>
      <c r="J1311" s="67"/>
      <c r="K1311" s="72"/>
      <c r="L1311" s="67"/>
      <c r="M1311" s="72"/>
      <c r="N1311" s="67"/>
      <c r="O1311" s="72"/>
    </row>
    <row r="1312" spans="1:29" ht="30" customHeight="1">
      <c r="A1312" s="72"/>
      <c r="B1312" s="72"/>
      <c r="C1312" s="72"/>
      <c r="D1312" s="72"/>
      <c r="E1312" s="72"/>
      <c r="F1312" s="72"/>
      <c r="G1312" s="72"/>
      <c r="H1312" s="72"/>
      <c r="I1312" s="72"/>
      <c r="J1312" s="72"/>
      <c r="K1312" s="72"/>
      <c r="L1312" s="72"/>
      <c r="M1312" s="72"/>
      <c r="N1312" s="72"/>
      <c r="O1312" s="72"/>
    </row>
    <row r="1313" spans="1:29" ht="30" customHeight="1">
      <c r="A1313" s="72"/>
      <c r="B1313" s="72"/>
      <c r="C1313" s="73" t="s">
        <v>5336</v>
      </c>
      <c r="D1313" s="72"/>
      <c r="E1313" s="72"/>
      <c r="F1313" s="72"/>
      <c r="G1313" s="72"/>
      <c r="H1313" s="72"/>
      <c r="I1313" s="72"/>
      <c r="J1313" s="72"/>
      <c r="K1313" s="72"/>
      <c r="L1313" s="72"/>
      <c r="M1313" s="72"/>
      <c r="N1313" s="72"/>
      <c r="O1313" s="72"/>
    </row>
    <row r="1314" spans="1:29" ht="30" customHeight="1">
      <c r="A1314" s="73" t="s">
        <v>3523</v>
      </c>
      <c r="B1314" s="73" t="s">
        <v>5337</v>
      </c>
      <c r="C1314" s="73" t="s">
        <v>2347</v>
      </c>
      <c r="D1314" s="73" t="s">
        <v>3524</v>
      </c>
      <c r="E1314" s="73" t="s">
        <v>59</v>
      </c>
      <c r="F1314" s="72">
        <v>1</v>
      </c>
      <c r="G1314" s="72"/>
      <c r="H1314" s="74"/>
      <c r="I1314" s="75"/>
      <c r="J1314" s="74"/>
      <c r="K1314" s="75"/>
      <c r="L1314" s="74"/>
      <c r="M1314" s="75"/>
      <c r="N1314" s="74"/>
      <c r="O1314" s="73" t="s">
        <v>47</v>
      </c>
      <c r="R1314" s="64">
        <v>0</v>
      </c>
      <c r="S1314" s="64">
        <v>0</v>
      </c>
      <c r="T1314" s="64">
        <v>0</v>
      </c>
      <c r="AC1314" s="64">
        <v>1</v>
      </c>
    </row>
    <row r="1315" spans="1:29" ht="30" customHeight="1">
      <c r="A1315" s="73" t="s">
        <v>3523</v>
      </c>
      <c r="B1315" s="73" t="s">
        <v>4122</v>
      </c>
      <c r="C1315" s="73" t="s">
        <v>2484</v>
      </c>
      <c r="D1315" s="73" t="s">
        <v>1366</v>
      </c>
      <c r="E1315" s="73" t="s">
        <v>1265</v>
      </c>
      <c r="F1315" s="72">
        <v>2.8000000000000001E-2</v>
      </c>
      <c r="G1315" s="72"/>
      <c r="H1315" s="74"/>
      <c r="I1315" s="75"/>
      <c r="J1315" s="74"/>
      <c r="K1315" s="75"/>
      <c r="L1315" s="74"/>
      <c r="M1315" s="75"/>
      <c r="N1315" s="74"/>
      <c r="O1315" s="73" t="s">
        <v>47</v>
      </c>
      <c r="R1315" s="64">
        <v>0</v>
      </c>
      <c r="S1315" s="64">
        <v>0</v>
      </c>
      <c r="T1315" s="64">
        <v>0</v>
      </c>
      <c r="W1315" s="64">
        <v>3</v>
      </c>
      <c r="AC1315" s="64">
        <v>1</v>
      </c>
    </row>
    <row r="1316" spans="1:29" ht="30" customHeight="1">
      <c r="A1316" s="73" t="s">
        <v>3523</v>
      </c>
      <c r="B1316" s="73" t="s">
        <v>5266</v>
      </c>
      <c r="C1316" s="73" t="s">
        <v>2484</v>
      </c>
      <c r="D1316" s="73" t="s">
        <v>5267</v>
      </c>
      <c r="E1316" s="73" t="s">
        <v>1265</v>
      </c>
      <c r="F1316" s="72">
        <v>0.18</v>
      </c>
      <c r="G1316" s="72"/>
      <c r="H1316" s="74"/>
      <c r="I1316" s="75"/>
      <c r="J1316" s="74"/>
      <c r="K1316" s="75"/>
      <c r="L1316" s="74"/>
      <c r="M1316" s="75"/>
      <c r="N1316" s="74"/>
      <c r="O1316" s="73" t="s">
        <v>47</v>
      </c>
      <c r="R1316" s="64">
        <v>0</v>
      </c>
      <c r="S1316" s="64">
        <v>0</v>
      </c>
      <c r="T1316" s="64">
        <v>0</v>
      </c>
      <c r="W1316" s="64">
        <v>3</v>
      </c>
      <c r="AC1316" s="64">
        <v>1</v>
      </c>
    </row>
    <row r="1317" spans="1:29" ht="30" customHeight="1">
      <c r="A1317" s="73" t="s">
        <v>3523</v>
      </c>
      <c r="B1317" s="73" t="s">
        <v>4123</v>
      </c>
      <c r="C1317" s="73" t="s">
        <v>1367</v>
      </c>
      <c r="D1317" s="73" t="s">
        <v>1368</v>
      </c>
      <c r="E1317" s="73" t="s">
        <v>352</v>
      </c>
      <c r="F1317" s="72">
        <v>1</v>
      </c>
      <c r="G1317" s="72"/>
      <c r="H1317" s="74"/>
      <c r="I1317" s="75"/>
      <c r="J1317" s="74"/>
      <c r="K1317" s="75"/>
      <c r="L1317" s="74"/>
      <c r="M1317" s="75"/>
      <c r="N1317" s="74"/>
      <c r="O1317" s="73" t="s">
        <v>47</v>
      </c>
      <c r="P1317" s="64">
        <v>1317</v>
      </c>
      <c r="R1317" s="64">
        <v>1</v>
      </c>
      <c r="S1317" s="64">
        <v>0</v>
      </c>
      <c r="T1317" s="64">
        <v>0.02</v>
      </c>
      <c r="AC1317" s="64">
        <v>1</v>
      </c>
    </row>
    <row r="1318" spans="1:29" ht="30" customHeight="1">
      <c r="A1318" s="72"/>
      <c r="B1318" s="72"/>
      <c r="C1318" s="72" t="s">
        <v>77</v>
      </c>
      <c r="D1318" s="72"/>
      <c r="E1318" s="72"/>
      <c r="F1318" s="72"/>
      <c r="G1318" s="72"/>
      <c r="H1318" s="67"/>
      <c r="I1318" s="72"/>
      <c r="J1318" s="67"/>
      <c r="K1318" s="72"/>
      <c r="L1318" s="67"/>
      <c r="M1318" s="72"/>
      <c r="N1318" s="67"/>
      <c r="O1318" s="72"/>
    </row>
    <row r="1319" spans="1:29" ht="30" customHeight="1">
      <c r="A1319" s="72"/>
      <c r="B1319" s="72"/>
      <c r="C1319" s="72"/>
      <c r="D1319" s="72"/>
      <c r="E1319" s="72"/>
      <c r="F1319" s="72"/>
      <c r="G1319" s="72"/>
      <c r="H1319" s="72"/>
      <c r="I1319" s="72"/>
      <c r="J1319" s="72"/>
      <c r="K1319" s="72"/>
      <c r="L1319" s="72"/>
      <c r="M1319" s="72"/>
      <c r="N1319" s="72"/>
      <c r="O1319" s="72"/>
    </row>
    <row r="1320" spans="1:29" ht="30" customHeight="1">
      <c r="A1320" s="72"/>
      <c r="B1320" s="72"/>
      <c r="C1320" s="73" t="s">
        <v>5338</v>
      </c>
      <c r="D1320" s="72"/>
      <c r="E1320" s="72"/>
      <c r="F1320" s="72"/>
      <c r="G1320" s="72"/>
      <c r="H1320" s="72"/>
      <c r="I1320" s="72"/>
      <c r="J1320" s="72"/>
      <c r="K1320" s="72"/>
      <c r="L1320" s="72"/>
      <c r="M1320" s="72"/>
      <c r="N1320" s="72"/>
      <c r="O1320" s="72"/>
    </row>
    <row r="1321" spans="1:29" ht="30" customHeight="1">
      <c r="A1321" s="73" t="s">
        <v>3525</v>
      </c>
      <c r="B1321" s="73" t="s">
        <v>5339</v>
      </c>
      <c r="C1321" s="73" t="s">
        <v>3526</v>
      </c>
      <c r="D1321" s="73" t="s">
        <v>3527</v>
      </c>
      <c r="E1321" s="73" t="s">
        <v>59</v>
      </c>
      <c r="F1321" s="72">
        <v>1</v>
      </c>
      <c r="G1321" s="72"/>
      <c r="H1321" s="74"/>
      <c r="I1321" s="75"/>
      <c r="J1321" s="74"/>
      <c r="K1321" s="75"/>
      <c r="L1321" s="74"/>
      <c r="M1321" s="75"/>
      <c r="N1321" s="74"/>
      <c r="O1321" s="73" t="s">
        <v>47</v>
      </c>
      <c r="R1321" s="64">
        <v>0</v>
      </c>
      <c r="S1321" s="64">
        <v>0</v>
      </c>
      <c r="T1321" s="64">
        <v>0</v>
      </c>
      <c r="AC1321" s="64">
        <v>1</v>
      </c>
    </row>
    <row r="1322" spans="1:29" ht="30" customHeight="1">
      <c r="A1322" s="73" t="s">
        <v>3525</v>
      </c>
      <c r="B1322" s="73" t="s">
        <v>5266</v>
      </c>
      <c r="C1322" s="73" t="s">
        <v>2484</v>
      </c>
      <c r="D1322" s="73" t="s">
        <v>5267</v>
      </c>
      <c r="E1322" s="73" t="s">
        <v>1265</v>
      </c>
      <c r="F1322" s="72">
        <v>9.9000000000000005E-2</v>
      </c>
      <c r="G1322" s="72"/>
      <c r="H1322" s="74"/>
      <c r="I1322" s="75"/>
      <c r="J1322" s="74"/>
      <c r="K1322" s="75"/>
      <c r="L1322" s="74"/>
      <c r="M1322" s="75"/>
      <c r="N1322" s="74"/>
      <c r="O1322" s="73" t="s">
        <v>47</v>
      </c>
      <c r="R1322" s="64">
        <v>0</v>
      </c>
      <c r="S1322" s="64">
        <v>0</v>
      </c>
      <c r="T1322" s="64">
        <v>0</v>
      </c>
      <c r="W1322" s="64">
        <v>3</v>
      </c>
      <c r="AC1322" s="64">
        <v>1</v>
      </c>
    </row>
    <row r="1323" spans="1:29" ht="30" customHeight="1">
      <c r="A1323" s="73" t="s">
        <v>3525</v>
      </c>
      <c r="B1323" s="73" t="s">
        <v>4123</v>
      </c>
      <c r="C1323" s="73" t="s">
        <v>1367</v>
      </c>
      <c r="D1323" s="73" t="s">
        <v>1368</v>
      </c>
      <c r="E1323" s="73" t="s">
        <v>352</v>
      </c>
      <c r="F1323" s="72">
        <v>1</v>
      </c>
      <c r="G1323" s="72"/>
      <c r="H1323" s="74"/>
      <c r="I1323" s="75"/>
      <c r="J1323" s="74"/>
      <c r="K1323" s="75"/>
      <c r="L1323" s="74"/>
      <c r="M1323" s="75"/>
      <c r="N1323" s="74"/>
      <c r="O1323" s="73" t="s">
        <v>47</v>
      </c>
      <c r="P1323" s="64">
        <v>1323</v>
      </c>
      <c r="R1323" s="64">
        <v>1</v>
      </c>
      <c r="S1323" s="64">
        <v>0</v>
      </c>
      <c r="T1323" s="64">
        <v>0.02</v>
      </c>
      <c r="AC1323" s="64">
        <v>1</v>
      </c>
    </row>
    <row r="1324" spans="1:29" ht="30" customHeight="1">
      <c r="A1324" s="72"/>
      <c r="B1324" s="72"/>
      <c r="C1324" s="72" t="s">
        <v>77</v>
      </c>
      <c r="D1324" s="72"/>
      <c r="E1324" s="72"/>
      <c r="F1324" s="72"/>
      <c r="G1324" s="72"/>
      <c r="H1324" s="67"/>
      <c r="I1324" s="72"/>
      <c r="J1324" s="67"/>
      <c r="K1324" s="72"/>
      <c r="L1324" s="67"/>
      <c r="M1324" s="72"/>
      <c r="N1324" s="67"/>
      <c r="O1324" s="72"/>
    </row>
    <row r="1325" spans="1:29" ht="30" customHeight="1">
      <c r="A1325" s="72"/>
      <c r="B1325" s="72"/>
      <c r="C1325" s="72"/>
      <c r="D1325" s="72"/>
      <c r="E1325" s="72"/>
      <c r="F1325" s="72"/>
      <c r="G1325" s="72"/>
      <c r="H1325" s="72"/>
      <c r="I1325" s="72"/>
      <c r="J1325" s="72"/>
      <c r="K1325" s="72"/>
      <c r="L1325" s="72"/>
      <c r="M1325" s="72"/>
      <c r="N1325" s="72"/>
      <c r="O1325" s="72"/>
    </row>
    <row r="1326" spans="1:29" ht="30" customHeight="1">
      <c r="A1326" s="72"/>
      <c r="B1326" s="72"/>
      <c r="C1326" s="73" t="s">
        <v>5340</v>
      </c>
      <c r="D1326" s="72"/>
      <c r="E1326" s="72"/>
      <c r="F1326" s="72"/>
      <c r="G1326" s="72"/>
      <c r="H1326" s="72"/>
      <c r="I1326" s="72"/>
      <c r="J1326" s="72"/>
      <c r="K1326" s="72"/>
      <c r="L1326" s="72"/>
      <c r="M1326" s="72"/>
      <c r="N1326" s="72"/>
      <c r="O1326" s="72"/>
    </row>
    <row r="1327" spans="1:29" ht="30" customHeight="1">
      <c r="A1327" s="73" t="s">
        <v>3528</v>
      </c>
      <c r="B1327" s="73" t="s">
        <v>5341</v>
      </c>
      <c r="C1327" s="73" t="s">
        <v>3529</v>
      </c>
      <c r="D1327" s="73" t="s">
        <v>3530</v>
      </c>
      <c r="E1327" s="73" t="s">
        <v>59</v>
      </c>
      <c r="F1327" s="72">
        <v>1</v>
      </c>
      <c r="G1327" s="72"/>
      <c r="H1327" s="74"/>
      <c r="I1327" s="75"/>
      <c r="J1327" s="74"/>
      <c r="K1327" s="75"/>
      <c r="L1327" s="74"/>
      <c r="M1327" s="75"/>
      <c r="N1327" s="74"/>
      <c r="O1327" s="73" t="s">
        <v>47</v>
      </c>
      <c r="R1327" s="64">
        <v>0</v>
      </c>
      <c r="S1327" s="64">
        <v>0</v>
      </c>
      <c r="T1327" s="64">
        <v>0</v>
      </c>
      <c r="AC1327" s="64">
        <v>1</v>
      </c>
    </row>
    <row r="1328" spans="1:29" ht="30" customHeight="1">
      <c r="A1328" s="73" t="s">
        <v>3528</v>
      </c>
      <c r="B1328" s="73" t="s">
        <v>5266</v>
      </c>
      <c r="C1328" s="73" t="s">
        <v>2484</v>
      </c>
      <c r="D1328" s="73" t="s">
        <v>5267</v>
      </c>
      <c r="E1328" s="73" t="s">
        <v>1265</v>
      </c>
      <c r="F1328" s="72">
        <v>7.0999999999999994E-2</v>
      </c>
      <c r="G1328" s="72"/>
      <c r="H1328" s="74"/>
      <c r="I1328" s="75"/>
      <c r="J1328" s="74"/>
      <c r="K1328" s="75"/>
      <c r="L1328" s="74"/>
      <c r="M1328" s="75"/>
      <c r="N1328" s="74"/>
      <c r="O1328" s="73" t="s">
        <v>47</v>
      </c>
      <c r="R1328" s="64">
        <v>0</v>
      </c>
      <c r="S1328" s="64">
        <v>0</v>
      </c>
      <c r="T1328" s="64">
        <v>0</v>
      </c>
      <c r="W1328" s="64">
        <v>3</v>
      </c>
      <c r="AC1328" s="64">
        <v>1</v>
      </c>
    </row>
    <row r="1329" spans="1:29" ht="30" customHeight="1">
      <c r="A1329" s="73" t="s">
        <v>3528</v>
      </c>
      <c r="B1329" s="73" t="s">
        <v>4123</v>
      </c>
      <c r="C1329" s="73" t="s">
        <v>1367</v>
      </c>
      <c r="D1329" s="73" t="s">
        <v>1368</v>
      </c>
      <c r="E1329" s="73" t="s">
        <v>352</v>
      </c>
      <c r="F1329" s="72">
        <v>1</v>
      </c>
      <c r="G1329" s="72"/>
      <c r="H1329" s="74"/>
      <c r="I1329" s="75"/>
      <c r="J1329" s="74"/>
      <c r="K1329" s="75"/>
      <c r="L1329" s="74"/>
      <c r="M1329" s="75"/>
      <c r="N1329" s="74"/>
      <c r="O1329" s="73" t="s">
        <v>47</v>
      </c>
      <c r="P1329" s="64">
        <v>1329</v>
      </c>
      <c r="R1329" s="64">
        <v>1</v>
      </c>
      <c r="S1329" s="64">
        <v>0</v>
      </c>
      <c r="T1329" s="64">
        <v>0.02</v>
      </c>
      <c r="AC1329" s="64">
        <v>1</v>
      </c>
    </row>
    <row r="1330" spans="1:29" ht="30" customHeight="1">
      <c r="A1330" s="72"/>
      <c r="B1330" s="72"/>
      <c r="C1330" s="72" t="s">
        <v>77</v>
      </c>
      <c r="D1330" s="72"/>
      <c r="E1330" s="72"/>
      <c r="F1330" s="72"/>
      <c r="G1330" s="72"/>
      <c r="H1330" s="67"/>
      <c r="I1330" s="72"/>
      <c r="J1330" s="67"/>
      <c r="K1330" s="72"/>
      <c r="L1330" s="67"/>
      <c r="M1330" s="72"/>
      <c r="N1330" s="67"/>
      <c r="O1330" s="72"/>
    </row>
    <row r="1331" spans="1:29" ht="30" customHeight="1">
      <c r="A1331" s="72"/>
      <c r="B1331" s="72"/>
      <c r="C1331" s="72"/>
      <c r="D1331" s="72"/>
      <c r="E1331" s="72"/>
      <c r="F1331" s="72"/>
      <c r="G1331" s="72"/>
      <c r="H1331" s="72"/>
      <c r="I1331" s="72"/>
      <c r="J1331" s="72"/>
      <c r="K1331" s="72"/>
      <c r="L1331" s="72"/>
      <c r="M1331" s="72"/>
      <c r="N1331" s="72"/>
      <c r="O1331" s="72"/>
    </row>
    <row r="1332" spans="1:29" ht="30" customHeight="1">
      <c r="A1332" s="72"/>
      <c r="B1332" s="72"/>
      <c r="C1332" s="73" t="s">
        <v>5342</v>
      </c>
      <c r="D1332" s="72"/>
      <c r="E1332" s="72"/>
      <c r="F1332" s="72"/>
      <c r="G1332" s="72"/>
      <c r="H1332" s="72"/>
      <c r="I1332" s="72"/>
      <c r="J1332" s="72"/>
      <c r="K1332" s="72"/>
      <c r="L1332" s="72"/>
      <c r="M1332" s="72"/>
      <c r="N1332" s="72"/>
      <c r="O1332" s="72"/>
    </row>
    <row r="1333" spans="1:29" ht="30" customHeight="1">
      <c r="A1333" s="73" t="s">
        <v>3536</v>
      </c>
      <c r="B1333" s="73" t="s">
        <v>5343</v>
      </c>
      <c r="C1333" s="73" t="s">
        <v>5344</v>
      </c>
      <c r="D1333" s="73" t="s">
        <v>5345</v>
      </c>
      <c r="E1333" s="73" t="s">
        <v>59</v>
      </c>
      <c r="F1333" s="72">
        <v>1</v>
      </c>
      <c r="G1333" s="72"/>
      <c r="H1333" s="74"/>
      <c r="I1333" s="75"/>
      <c r="J1333" s="74"/>
      <c r="K1333" s="75"/>
      <c r="L1333" s="74"/>
      <c r="M1333" s="75"/>
      <c r="N1333" s="74"/>
      <c r="O1333" s="73" t="s">
        <v>47</v>
      </c>
      <c r="R1333" s="64">
        <v>0</v>
      </c>
      <c r="S1333" s="64">
        <v>0</v>
      </c>
      <c r="T1333" s="64">
        <v>0</v>
      </c>
      <c r="AC1333" s="64">
        <v>1</v>
      </c>
    </row>
    <row r="1334" spans="1:29" ht="30" customHeight="1">
      <c r="A1334" s="73" t="s">
        <v>3536</v>
      </c>
      <c r="B1334" s="73" t="s">
        <v>4122</v>
      </c>
      <c r="C1334" s="73" t="s">
        <v>2484</v>
      </c>
      <c r="D1334" s="73" t="s">
        <v>1366</v>
      </c>
      <c r="E1334" s="73" t="s">
        <v>1265</v>
      </c>
      <c r="F1334" s="72">
        <v>1.2E-2</v>
      </c>
      <c r="G1334" s="72"/>
      <c r="H1334" s="74"/>
      <c r="I1334" s="75"/>
      <c r="J1334" s="74"/>
      <c r="K1334" s="75"/>
      <c r="L1334" s="74"/>
      <c r="M1334" s="75"/>
      <c r="N1334" s="74"/>
      <c r="O1334" s="73" t="s">
        <v>47</v>
      </c>
      <c r="R1334" s="64">
        <v>0</v>
      </c>
      <c r="S1334" s="64">
        <v>0</v>
      </c>
      <c r="T1334" s="64">
        <v>0</v>
      </c>
      <c r="W1334" s="64">
        <v>3</v>
      </c>
      <c r="AC1334" s="64">
        <v>1</v>
      </c>
    </row>
    <row r="1335" spans="1:29" ht="30" customHeight="1">
      <c r="A1335" s="73" t="s">
        <v>3536</v>
      </c>
      <c r="B1335" s="73" t="s">
        <v>5266</v>
      </c>
      <c r="C1335" s="73" t="s">
        <v>2484</v>
      </c>
      <c r="D1335" s="73" t="s">
        <v>5267</v>
      </c>
      <c r="E1335" s="73" t="s">
        <v>1265</v>
      </c>
      <c r="F1335" s="72">
        <v>0.11</v>
      </c>
      <c r="G1335" s="72"/>
      <c r="H1335" s="74"/>
      <c r="I1335" s="75"/>
      <c r="J1335" s="74"/>
      <c r="K1335" s="75"/>
      <c r="L1335" s="74"/>
      <c r="M1335" s="75"/>
      <c r="N1335" s="74"/>
      <c r="O1335" s="73" t="s">
        <v>47</v>
      </c>
      <c r="R1335" s="64">
        <v>0</v>
      </c>
      <c r="S1335" s="64">
        <v>0</v>
      </c>
      <c r="T1335" s="64">
        <v>0</v>
      </c>
      <c r="W1335" s="64">
        <v>3</v>
      </c>
      <c r="AC1335" s="64">
        <v>1</v>
      </c>
    </row>
    <row r="1336" spans="1:29" ht="30" customHeight="1">
      <c r="A1336" s="73" t="s">
        <v>3536</v>
      </c>
      <c r="B1336" s="73" t="s">
        <v>4123</v>
      </c>
      <c r="C1336" s="73" t="s">
        <v>1367</v>
      </c>
      <c r="D1336" s="73" t="s">
        <v>1368</v>
      </c>
      <c r="E1336" s="73" t="s">
        <v>352</v>
      </c>
      <c r="F1336" s="72">
        <v>1</v>
      </c>
      <c r="G1336" s="72"/>
      <c r="H1336" s="74"/>
      <c r="I1336" s="75"/>
      <c r="J1336" s="74"/>
      <c r="K1336" s="75"/>
      <c r="L1336" s="74"/>
      <c r="M1336" s="75"/>
      <c r="N1336" s="74"/>
      <c r="O1336" s="73" t="s">
        <v>47</v>
      </c>
      <c r="P1336" s="64">
        <v>1336</v>
      </c>
      <c r="R1336" s="64">
        <v>1</v>
      </c>
      <c r="S1336" s="64">
        <v>0</v>
      </c>
      <c r="T1336" s="64">
        <v>0.02</v>
      </c>
      <c r="AC1336" s="64">
        <v>1</v>
      </c>
    </row>
    <row r="1337" spans="1:29" ht="30" customHeight="1">
      <c r="A1337" s="72"/>
      <c r="B1337" s="72"/>
      <c r="C1337" s="72" t="s">
        <v>77</v>
      </c>
      <c r="D1337" s="72"/>
      <c r="E1337" s="72"/>
      <c r="F1337" s="72"/>
      <c r="G1337" s="72"/>
      <c r="H1337" s="67"/>
      <c r="I1337" s="72"/>
      <c r="J1337" s="67"/>
      <c r="K1337" s="72"/>
      <c r="L1337" s="67"/>
      <c r="M1337" s="72"/>
      <c r="N1337" s="67"/>
      <c r="O1337" s="72"/>
    </row>
    <row r="1338" spans="1:29" ht="30" customHeight="1">
      <c r="A1338" s="72"/>
      <c r="B1338" s="72"/>
      <c r="C1338" s="72"/>
      <c r="D1338" s="72"/>
      <c r="E1338" s="72"/>
      <c r="F1338" s="72"/>
      <c r="G1338" s="72"/>
      <c r="H1338" s="72"/>
      <c r="I1338" s="72"/>
      <c r="J1338" s="72"/>
      <c r="K1338" s="72"/>
      <c r="L1338" s="72"/>
      <c r="M1338" s="72"/>
      <c r="N1338" s="72"/>
      <c r="O1338" s="72"/>
    </row>
    <row r="1339" spans="1:29" ht="30" customHeight="1">
      <c r="A1339" s="72"/>
      <c r="B1339" s="72"/>
      <c r="C1339" s="73" t="s">
        <v>5346</v>
      </c>
      <c r="D1339" s="72"/>
      <c r="E1339" s="72"/>
      <c r="F1339" s="72"/>
      <c r="G1339" s="72"/>
      <c r="H1339" s="72"/>
      <c r="I1339" s="72"/>
      <c r="J1339" s="72"/>
      <c r="K1339" s="72"/>
      <c r="L1339" s="72"/>
      <c r="M1339" s="72"/>
      <c r="N1339" s="72"/>
      <c r="O1339" s="72"/>
    </row>
    <row r="1340" spans="1:29" ht="30" customHeight="1">
      <c r="A1340" s="73" t="s">
        <v>3539</v>
      </c>
      <c r="B1340" s="73" t="s">
        <v>5347</v>
      </c>
      <c r="C1340" s="73" t="s">
        <v>5344</v>
      </c>
      <c r="D1340" s="73" t="s">
        <v>5348</v>
      </c>
      <c r="E1340" s="73" t="s">
        <v>59</v>
      </c>
      <c r="F1340" s="72">
        <v>1</v>
      </c>
      <c r="G1340" s="72"/>
      <c r="H1340" s="74"/>
      <c r="I1340" s="75"/>
      <c r="J1340" s="74"/>
      <c r="K1340" s="75"/>
      <c r="L1340" s="74"/>
      <c r="M1340" s="75"/>
      <c r="N1340" s="74"/>
      <c r="O1340" s="73" t="s">
        <v>47</v>
      </c>
      <c r="R1340" s="64">
        <v>0</v>
      </c>
      <c r="S1340" s="64">
        <v>0</v>
      </c>
      <c r="T1340" s="64">
        <v>0</v>
      </c>
      <c r="AC1340" s="64">
        <v>1</v>
      </c>
    </row>
    <row r="1341" spans="1:29" ht="30" customHeight="1">
      <c r="A1341" s="73" t="s">
        <v>3539</v>
      </c>
      <c r="B1341" s="73" t="s">
        <v>4122</v>
      </c>
      <c r="C1341" s="73" t="s">
        <v>2484</v>
      </c>
      <c r="D1341" s="73" t="s">
        <v>1366</v>
      </c>
      <c r="E1341" s="73" t="s">
        <v>1265</v>
      </c>
      <c r="F1341" s="72">
        <v>1.0999999999999999E-2</v>
      </c>
      <c r="G1341" s="72"/>
      <c r="H1341" s="74"/>
      <c r="I1341" s="75"/>
      <c r="J1341" s="74"/>
      <c r="K1341" s="75"/>
      <c r="L1341" s="74"/>
      <c r="M1341" s="75"/>
      <c r="N1341" s="74"/>
      <c r="O1341" s="73" t="s">
        <v>47</v>
      </c>
      <c r="R1341" s="64">
        <v>0</v>
      </c>
      <c r="S1341" s="64">
        <v>0</v>
      </c>
      <c r="T1341" s="64">
        <v>0</v>
      </c>
      <c r="W1341" s="64">
        <v>3</v>
      </c>
      <c r="AC1341" s="64">
        <v>1</v>
      </c>
    </row>
    <row r="1342" spans="1:29" ht="30" customHeight="1">
      <c r="A1342" s="73" t="s">
        <v>3539</v>
      </c>
      <c r="B1342" s="73" t="s">
        <v>5266</v>
      </c>
      <c r="C1342" s="73" t="s">
        <v>2484</v>
      </c>
      <c r="D1342" s="73" t="s">
        <v>5267</v>
      </c>
      <c r="E1342" s="73" t="s">
        <v>1265</v>
      </c>
      <c r="F1342" s="72">
        <v>0.1</v>
      </c>
      <c r="G1342" s="72"/>
      <c r="H1342" s="74"/>
      <c r="I1342" s="75"/>
      <c r="J1342" s="74"/>
      <c r="K1342" s="75"/>
      <c r="L1342" s="74"/>
      <c r="M1342" s="75"/>
      <c r="N1342" s="74"/>
      <c r="O1342" s="73" t="s">
        <v>47</v>
      </c>
      <c r="R1342" s="64">
        <v>0</v>
      </c>
      <c r="S1342" s="64">
        <v>0</v>
      </c>
      <c r="T1342" s="64">
        <v>0</v>
      </c>
      <c r="W1342" s="64">
        <v>3</v>
      </c>
      <c r="AC1342" s="64">
        <v>1</v>
      </c>
    </row>
    <row r="1343" spans="1:29" ht="30" customHeight="1">
      <c r="A1343" s="73" t="s">
        <v>3539</v>
      </c>
      <c r="B1343" s="73" t="s">
        <v>4123</v>
      </c>
      <c r="C1343" s="73" t="s">
        <v>1367</v>
      </c>
      <c r="D1343" s="73" t="s">
        <v>1368</v>
      </c>
      <c r="E1343" s="73" t="s">
        <v>352</v>
      </c>
      <c r="F1343" s="72">
        <v>1</v>
      </c>
      <c r="G1343" s="72"/>
      <c r="H1343" s="74"/>
      <c r="I1343" s="75"/>
      <c r="J1343" s="74"/>
      <c r="K1343" s="75"/>
      <c r="L1343" s="74"/>
      <c r="M1343" s="75"/>
      <c r="N1343" s="74"/>
      <c r="O1343" s="73" t="s">
        <v>47</v>
      </c>
      <c r="P1343" s="64">
        <v>1343</v>
      </c>
      <c r="R1343" s="64">
        <v>1</v>
      </c>
      <c r="S1343" s="64">
        <v>0</v>
      </c>
      <c r="T1343" s="64">
        <v>0.02</v>
      </c>
      <c r="AC1343" s="64">
        <v>1</v>
      </c>
    </row>
    <row r="1344" spans="1:29" ht="30" customHeight="1">
      <c r="A1344" s="72"/>
      <c r="B1344" s="72"/>
      <c r="C1344" s="72" t="s">
        <v>77</v>
      </c>
      <c r="D1344" s="72"/>
      <c r="E1344" s="72"/>
      <c r="F1344" s="72"/>
      <c r="G1344" s="72"/>
      <c r="H1344" s="67"/>
      <c r="I1344" s="72"/>
      <c r="J1344" s="67"/>
      <c r="K1344" s="72"/>
      <c r="L1344" s="67"/>
      <c r="M1344" s="72"/>
      <c r="N1344" s="67"/>
      <c r="O1344" s="72"/>
    </row>
    <row r="1345" spans="1:29" ht="30" customHeight="1">
      <c r="A1345" s="72"/>
      <c r="B1345" s="72"/>
      <c r="C1345" s="72"/>
      <c r="D1345" s="72"/>
      <c r="E1345" s="72"/>
      <c r="F1345" s="72"/>
      <c r="G1345" s="72"/>
      <c r="H1345" s="72"/>
      <c r="I1345" s="72"/>
      <c r="J1345" s="72"/>
      <c r="K1345" s="72"/>
      <c r="L1345" s="72"/>
      <c r="M1345" s="72"/>
      <c r="N1345" s="72"/>
      <c r="O1345" s="72"/>
    </row>
    <row r="1346" spans="1:29" ht="30" customHeight="1">
      <c r="A1346" s="72"/>
      <c r="B1346" s="72"/>
      <c r="C1346" s="73" t="s">
        <v>5349</v>
      </c>
      <c r="D1346" s="72"/>
      <c r="E1346" s="72"/>
      <c r="F1346" s="72"/>
      <c r="G1346" s="72"/>
      <c r="H1346" s="72"/>
      <c r="I1346" s="72"/>
      <c r="J1346" s="72"/>
      <c r="K1346" s="72"/>
      <c r="L1346" s="72"/>
      <c r="M1346" s="72"/>
      <c r="N1346" s="72"/>
      <c r="O1346" s="72"/>
    </row>
    <row r="1347" spans="1:29" ht="30" customHeight="1">
      <c r="A1347" s="73" t="s">
        <v>3541</v>
      </c>
      <c r="B1347" s="73" t="s">
        <v>5350</v>
      </c>
      <c r="C1347" s="73" t="s">
        <v>5351</v>
      </c>
      <c r="D1347" s="73" t="s">
        <v>47</v>
      </c>
      <c r="E1347" s="73" t="s">
        <v>59</v>
      </c>
      <c r="F1347" s="72">
        <v>1</v>
      </c>
      <c r="G1347" s="72"/>
      <c r="H1347" s="74"/>
      <c r="I1347" s="75"/>
      <c r="J1347" s="74"/>
      <c r="K1347" s="75"/>
      <c r="L1347" s="74"/>
      <c r="M1347" s="75"/>
      <c r="N1347" s="74"/>
      <c r="O1347" s="73" t="s">
        <v>47</v>
      </c>
      <c r="R1347" s="64">
        <v>0</v>
      </c>
      <c r="S1347" s="64">
        <v>0</v>
      </c>
      <c r="T1347" s="64">
        <v>0</v>
      </c>
      <c r="AC1347" s="64">
        <v>1</v>
      </c>
    </row>
    <row r="1348" spans="1:29" ht="30" customHeight="1">
      <c r="A1348" s="73" t="s">
        <v>3541</v>
      </c>
      <c r="B1348" s="73" t="s">
        <v>4122</v>
      </c>
      <c r="C1348" s="73" t="s">
        <v>2484</v>
      </c>
      <c r="D1348" s="73" t="s">
        <v>1366</v>
      </c>
      <c r="E1348" s="73" t="s">
        <v>1265</v>
      </c>
      <c r="F1348" s="72">
        <v>1.4E-2</v>
      </c>
      <c r="G1348" s="72"/>
      <c r="H1348" s="74"/>
      <c r="I1348" s="75"/>
      <c r="J1348" s="74"/>
      <c r="K1348" s="75"/>
      <c r="L1348" s="74"/>
      <c r="M1348" s="75"/>
      <c r="N1348" s="74"/>
      <c r="O1348" s="73" t="s">
        <v>47</v>
      </c>
      <c r="R1348" s="64">
        <v>0</v>
      </c>
      <c r="S1348" s="64">
        <v>0</v>
      </c>
      <c r="T1348" s="64">
        <v>0</v>
      </c>
      <c r="W1348" s="64">
        <v>3</v>
      </c>
      <c r="AC1348" s="64">
        <v>1</v>
      </c>
    </row>
    <row r="1349" spans="1:29" ht="30" customHeight="1">
      <c r="A1349" s="73" t="s">
        <v>3541</v>
      </c>
      <c r="B1349" s="73" t="s">
        <v>5266</v>
      </c>
      <c r="C1349" s="73" t="s">
        <v>2484</v>
      </c>
      <c r="D1349" s="73" t="s">
        <v>5267</v>
      </c>
      <c r="E1349" s="73" t="s">
        <v>1265</v>
      </c>
      <c r="F1349" s="72">
        <v>0.13</v>
      </c>
      <c r="G1349" s="72"/>
      <c r="H1349" s="74"/>
      <c r="I1349" s="75"/>
      <c r="J1349" s="74"/>
      <c r="K1349" s="75"/>
      <c r="L1349" s="74"/>
      <c r="M1349" s="75"/>
      <c r="N1349" s="74"/>
      <c r="O1349" s="73" t="s">
        <v>47</v>
      </c>
      <c r="R1349" s="64">
        <v>0</v>
      </c>
      <c r="S1349" s="64">
        <v>0</v>
      </c>
      <c r="T1349" s="64">
        <v>0</v>
      </c>
      <c r="W1349" s="64">
        <v>3</v>
      </c>
      <c r="AC1349" s="64">
        <v>1</v>
      </c>
    </row>
    <row r="1350" spans="1:29" ht="30" customHeight="1">
      <c r="A1350" s="73" t="s">
        <v>3541</v>
      </c>
      <c r="B1350" s="73" t="s">
        <v>4123</v>
      </c>
      <c r="C1350" s="73" t="s">
        <v>1367</v>
      </c>
      <c r="D1350" s="73" t="s">
        <v>1368</v>
      </c>
      <c r="E1350" s="73" t="s">
        <v>352</v>
      </c>
      <c r="F1350" s="72">
        <v>1</v>
      </c>
      <c r="G1350" s="72"/>
      <c r="H1350" s="74"/>
      <c r="I1350" s="75"/>
      <c r="J1350" s="74"/>
      <c r="K1350" s="75"/>
      <c r="L1350" s="74"/>
      <c r="M1350" s="75"/>
      <c r="N1350" s="74"/>
      <c r="O1350" s="73" t="s">
        <v>47</v>
      </c>
      <c r="P1350" s="64">
        <v>1350</v>
      </c>
      <c r="R1350" s="64">
        <v>1</v>
      </c>
      <c r="S1350" s="64">
        <v>0</v>
      </c>
      <c r="T1350" s="64">
        <v>0.02</v>
      </c>
      <c r="AC1350" s="64">
        <v>1</v>
      </c>
    </row>
    <row r="1351" spans="1:29" ht="30" customHeight="1">
      <c r="A1351" s="72"/>
      <c r="B1351" s="72"/>
      <c r="C1351" s="72" t="s">
        <v>77</v>
      </c>
      <c r="D1351" s="72"/>
      <c r="E1351" s="72"/>
      <c r="F1351" s="72"/>
      <c r="G1351" s="72"/>
      <c r="H1351" s="67"/>
      <c r="I1351" s="72"/>
      <c r="J1351" s="67"/>
      <c r="K1351" s="72"/>
      <c r="L1351" s="67"/>
      <c r="M1351" s="72"/>
      <c r="N1351" s="67"/>
      <c r="O1351" s="72"/>
    </row>
    <row r="1352" spans="1:29" ht="30" customHeight="1">
      <c r="A1352" s="72"/>
      <c r="B1352" s="72"/>
      <c r="C1352" s="72"/>
      <c r="D1352" s="72"/>
      <c r="E1352" s="72"/>
      <c r="F1352" s="72"/>
      <c r="G1352" s="72"/>
      <c r="H1352" s="72"/>
      <c r="I1352" s="72"/>
      <c r="J1352" s="72"/>
      <c r="K1352" s="72"/>
      <c r="L1352" s="72"/>
      <c r="M1352" s="72"/>
      <c r="N1352" s="72"/>
      <c r="O1352" s="72"/>
    </row>
    <row r="1353" spans="1:29" ht="30" customHeight="1">
      <c r="A1353" s="72"/>
      <c r="B1353" s="72"/>
      <c r="C1353" s="73" t="s">
        <v>5352</v>
      </c>
      <c r="D1353" s="72"/>
      <c r="E1353" s="72"/>
      <c r="F1353" s="72"/>
      <c r="G1353" s="72"/>
      <c r="H1353" s="72"/>
      <c r="I1353" s="72"/>
      <c r="J1353" s="72"/>
      <c r="K1353" s="72"/>
      <c r="L1353" s="72"/>
      <c r="M1353" s="72"/>
      <c r="N1353" s="72"/>
      <c r="O1353" s="72"/>
    </row>
    <row r="1354" spans="1:29" ht="30" customHeight="1">
      <c r="A1354" s="73" t="s">
        <v>3543</v>
      </c>
      <c r="B1354" s="73" t="s">
        <v>5353</v>
      </c>
      <c r="C1354" s="73" t="s">
        <v>5354</v>
      </c>
      <c r="D1354" s="73" t="s">
        <v>47</v>
      </c>
      <c r="E1354" s="73" t="s">
        <v>59</v>
      </c>
      <c r="F1354" s="72">
        <v>1</v>
      </c>
      <c r="G1354" s="72"/>
      <c r="H1354" s="74"/>
      <c r="I1354" s="75"/>
      <c r="J1354" s="74"/>
      <c r="K1354" s="75"/>
      <c r="L1354" s="74"/>
      <c r="M1354" s="75"/>
      <c r="N1354" s="74"/>
      <c r="O1354" s="73" t="s">
        <v>47</v>
      </c>
      <c r="R1354" s="64">
        <v>0</v>
      </c>
      <c r="S1354" s="64">
        <v>0</v>
      </c>
      <c r="T1354" s="64">
        <v>0</v>
      </c>
      <c r="AC1354" s="64">
        <v>1</v>
      </c>
    </row>
    <row r="1355" spans="1:29" ht="30" customHeight="1">
      <c r="A1355" s="73" t="s">
        <v>3543</v>
      </c>
      <c r="B1355" s="73" t="s">
        <v>4122</v>
      </c>
      <c r="C1355" s="73" t="s">
        <v>2484</v>
      </c>
      <c r="D1355" s="73" t="s">
        <v>1366</v>
      </c>
      <c r="E1355" s="73" t="s">
        <v>1265</v>
      </c>
      <c r="F1355" s="72">
        <v>1.2999999999999999E-2</v>
      </c>
      <c r="G1355" s="72"/>
      <c r="H1355" s="74"/>
      <c r="I1355" s="75"/>
      <c r="J1355" s="74"/>
      <c r="K1355" s="75"/>
      <c r="L1355" s="74"/>
      <c r="M1355" s="75"/>
      <c r="N1355" s="74"/>
      <c r="O1355" s="73" t="s">
        <v>47</v>
      </c>
      <c r="R1355" s="64">
        <v>0</v>
      </c>
      <c r="S1355" s="64">
        <v>0</v>
      </c>
      <c r="T1355" s="64">
        <v>0</v>
      </c>
      <c r="W1355" s="64">
        <v>3</v>
      </c>
      <c r="AC1355" s="64">
        <v>1</v>
      </c>
    </row>
    <row r="1356" spans="1:29" ht="30" customHeight="1">
      <c r="A1356" s="73" t="s">
        <v>3543</v>
      </c>
      <c r="B1356" s="73" t="s">
        <v>5266</v>
      </c>
      <c r="C1356" s="73" t="s">
        <v>2484</v>
      </c>
      <c r="D1356" s="73" t="s">
        <v>5267</v>
      </c>
      <c r="E1356" s="73" t="s">
        <v>1265</v>
      </c>
      <c r="F1356" s="72">
        <v>0.12</v>
      </c>
      <c r="G1356" s="72"/>
      <c r="H1356" s="74"/>
      <c r="I1356" s="75"/>
      <c r="J1356" s="74"/>
      <c r="K1356" s="75"/>
      <c r="L1356" s="74"/>
      <c r="M1356" s="75"/>
      <c r="N1356" s="74"/>
      <c r="O1356" s="73" t="s">
        <v>47</v>
      </c>
      <c r="R1356" s="64">
        <v>0</v>
      </c>
      <c r="S1356" s="64">
        <v>0</v>
      </c>
      <c r="T1356" s="64">
        <v>0</v>
      </c>
      <c r="W1356" s="64">
        <v>3</v>
      </c>
      <c r="AC1356" s="64">
        <v>1</v>
      </c>
    </row>
    <row r="1357" spans="1:29" ht="30" customHeight="1">
      <c r="A1357" s="73" t="s">
        <v>3543</v>
      </c>
      <c r="B1357" s="73" t="s">
        <v>4123</v>
      </c>
      <c r="C1357" s="73" t="s">
        <v>1367</v>
      </c>
      <c r="D1357" s="73" t="s">
        <v>1368</v>
      </c>
      <c r="E1357" s="73" t="s">
        <v>352</v>
      </c>
      <c r="F1357" s="72">
        <v>1</v>
      </c>
      <c r="G1357" s="72"/>
      <c r="H1357" s="74"/>
      <c r="I1357" s="75"/>
      <c r="J1357" s="74"/>
      <c r="K1357" s="75"/>
      <c r="L1357" s="74"/>
      <c r="M1357" s="75"/>
      <c r="N1357" s="74"/>
      <c r="O1357" s="73" t="s">
        <v>47</v>
      </c>
      <c r="P1357" s="64">
        <v>1357</v>
      </c>
      <c r="R1357" s="64">
        <v>1</v>
      </c>
      <c r="S1357" s="64">
        <v>0</v>
      </c>
      <c r="T1357" s="64">
        <v>0.02</v>
      </c>
      <c r="AC1357" s="64">
        <v>1</v>
      </c>
    </row>
    <row r="1358" spans="1:29" ht="30" customHeight="1">
      <c r="A1358" s="72"/>
      <c r="B1358" s="72"/>
      <c r="C1358" s="72" t="s">
        <v>77</v>
      </c>
      <c r="D1358" s="72"/>
      <c r="E1358" s="72"/>
      <c r="F1358" s="72"/>
      <c r="G1358" s="72"/>
      <c r="H1358" s="67"/>
      <c r="I1358" s="72"/>
      <c r="J1358" s="67"/>
      <c r="K1358" s="72"/>
      <c r="L1358" s="67"/>
      <c r="M1358" s="72"/>
      <c r="N1358" s="67"/>
      <c r="O1358" s="72"/>
    </row>
    <row r="1359" spans="1:29" ht="30" customHeight="1">
      <c r="A1359" s="72"/>
      <c r="B1359" s="72"/>
      <c r="C1359" s="72"/>
      <c r="D1359" s="72"/>
      <c r="E1359" s="72"/>
      <c r="F1359" s="72"/>
      <c r="G1359" s="72"/>
      <c r="H1359" s="72"/>
      <c r="I1359" s="72"/>
      <c r="J1359" s="72"/>
      <c r="K1359" s="72"/>
      <c r="L1359" s="72"/>
      <c r="M1359" s="72"/>
      <c r="N1359" s="72"/>
      <c r="O1359" s="72"/>
    </row>
    <row r="1360" spans="1:29" ht="30" customHeight="1">
      <c r="A1360" s="72"/>
      <c r="B1360" s="72"/>
      <c r="C1360" s="73" t="s">
        <v>5355</v>
      </c>
      <c r="D1360" s="72"/>
      <c r="E1360" s="72"/>
      <c r="F1360" s="72"/>
      <c r="G1360" s="72"/>
      <c r="H1360" s="72"/>
      <c r="I1360" s="72"/>
      <c r="J1360" s="72"/>
      <c r="K1360" s="72"/>
      <c r="L1360" s="72"/>
      <c r="M1360" s="72"/>
      <c r="N1360" s="72"/>
      <c r="O1360" s="72"/>
    </row>
    <row r="1361" spans="1:29" ht="30" customHeight="1">
      <c r="A1361" s="73" t="s">
        <v>3547</v>
      </c>
      <c r="B1361" s="73" t="s">
        <v>5356</v>
      </c>
      <c r="C1361" s="73" t="s">
        <v>5357</v>
      </c>
      <c r="D1361" s="73" t="s">
        <v>47</v>
      </c>
      <c r="E1361" s="73" t="s">
        <v>59</v>
      </c>
      <c r="F1361" s="72">
        <v>1</v>
      </c>
      <c r="G1361" s="72"/>
      <c r="H1361" s="74"/>
      <c r="I1361" s="75"/>
      <c r="J1361" s="74"/>
      <c r="K1361" s="75"/>
      <c r="L1361" s="74"/>
      <c r="M1361" s="75"/>
      <c r="N1361" s="74"/>
      <c r="O1361" s="73" t="s">
        <v>47</v>
      </c>
      <c r="R1361" s="64">
        <v>0</v>
      </c>
      <c r="S1361" s="64">
        <v>0</v>
      </c>
      <c r="T1361" s="64">
        <v>0</v>
      </c>
      <c r="AC1361" s="64">
        <v>1</v>
      </c>
    </row>
    <row r="1362" spans="1:29" ht="30" customHeight="1">
      <c r="A1362" s="73" t="s">
        <v>3547</v>
      </c>
      <c r="B1362" s="73" t="s">
        <v>4122</v>
      </c>
      <c r="C1362" s="73" t="s">
        <v>2484</v>
      </c>
      <c r="D1362" s="73" t="s">
        <v>1366</v>
      </c>
      <c r="E1362" s="73" t="s">
        <v>1265</v>
      </c>
      <c r="F1362" s="72">
        <v>1.0999999999999999E-2</v>
      </c>
      <c r="G1362" s="72"/>
      <c r="H1362" s="74"/>
      <c r="I1362" s="75"/>
      <c r="J1362" s="74"/>
      <c r="K1362" s="75"/>
      <c r="L1362" s="74"/>
      <c r="M1362" s="75"/>
      <c r="N1362" s="74"/>
      <c r="O1362" s="73" t="s">
        <v>47</v>
      </c>
      <c r="R1362" s="64">
        <v>0</v>
      </c>
      <c r="S1362" s="64">
        <v>0</v>
      </c>
      <c r="T1362" s="64">
        <v>0</v>
      </c>
      <c r="W1362" s="64">
        <v>3</v>
      </c>
      <c r="AC1362" s="64">
        <v>1</v>
      </c>
    </row>
    <row r="1363" spans="1:29" ht="30" customHeight="1">
      <c r="A1363" s="73" t="s">
        <v>3547</v>
      </c>
      <c r="B1363" s="73" t="s">
        <v>5266</v>
      </c>
      <c r="C1363" s="73" t="s">
        <v>2484</v>
      </c>
      <c r="D1363" s="73" t="s">
        <v>5267</v>
      </c>
      <c r="E1363" s="73" t="s">
        <v>1265</v>
      </c>
      <c r="F1363" s="72">
        <v>0.1</v>
      </c>
      <c r="G1363" s="72"/>
      <c r="H1363" s="74"/>
      <c r="I1363" s="75"/>
      <c r="J1363" s="74"/>
      <c r="K1363" s="75"/>
      <c r="L1363" s="74"/>
      <c r="M1363" s="75"/>
      <c r="N1363" s="74"/>
      <c r="O1363" s="73" t="s">
        <v>47</v>
      </c>
      <c r="R1363" s="64">
        <v>0</v>
      </c>
      <c r="S1363" s="64">
        <v>0</v>
      </c>
      <c r="T1363" s="64">
        <v>0</v>
      </c>
      <c r="W1363" s="64">
        <v>3</v>
      </c>
      <c r="AC1363" s="64">
        <v>1</v>
      </c>
    </row>
    <row r="1364" spans="1:29" ht="30" customHeight="1">
      <c r="A1364" s="73" t="s">
        <v>3547</v>
      </c>
      <c r="B1364" s="73" t="s">
        <v>4123</v>
      </c>
      <c r="C1364" s="73" t="s">
        <v>1367</v>
      </c>
      <c r="D1364" s="73" t="s">
        <v>1368</v>
      </c>
      <c r="E1364" s="73" t="s">
        <v>352</v>
      </c>
      <c r="F1364" s="72">
        <v>1</v>
      </c>
      <c r="G1364" s="72"/>
      <c r="H1364" s="74"/>
      <c r="I1364" s="75"/>
      <c r="J1364" s="74"/>
      <c r="K1364" s="75"/>
      <c r="L1364" s="74"/>
      <c r="M1364" s="75"/>
      <c r="N1364" s="74"/>
      <c r="O1364" s="73" t="s">
        <v>47</v>
      </c>
      <c r="P1364" s="64">
        <v>1364</v>
      </c>
      <c r="R1364" s="64">
        <v>1</v>
      </c>
      <c r="S1364" s="64">
        <v>0</v>
      </c>
      <c r="T1364" s="64">
        <v>0.02</v>
      </c>
      <c r="AC1364" s="64">
        <v>1</v>
      </c>
    </row>
    <row r="1365" spans="1:29" ht="30" customHeight="1">
      <c r="A1365" s="72"/>
      <c r="B1365" s="72"/>
      <c r="C1365" s="72" t="s">
        <v>77</v>
      </c>
      <c r="D1365" s="72"/>
      <c r="E1365" s="72"/>
      <c r="F1365" s="72"/>
      <c r="G1365" s="72"/>
      <c r="H1365" s="67"/>
      <c r="I1365" s="72"/>
      <c r="J1365" s="67"/>
      <c r="K1365" s="72"/>
      <c r="L1365" s="67"/>
      <c r="M1365" s="72"/>
      <c r="N1365" s="67"/>
      <c r="O1365" s="72"/>
    </row>
    <row r="1366" spans="1:29" ht="30" customHeight="1">
      <c r="A1366" s="72"/>
      <c r="B1366" s="72"/>
      <c r="C1366" s="72"/>
      <c r="D1366" s="72"/>
      <c r="E1366" s="72"/>
      <c r="F1366" s="72"/>
      <c r="G1366" s="72"/>
      <c r="H1366" s="72"/>
      <c r="I1366" s="72"/>
      <c r="J1366" s="72"/>
      <c r="K1366" s="72"/>
      <c r="L1366" s="72"/>
      <c r="M1366" s="72"/>
      <c r="N1366" s="72"/>
      <c r="O1366" s="72"/>
    </row>
    <row r="1367" spans="1:29" ht="30" customHeight="1">
      <c r="A1367" s="72"/>
      <c r="B1367" s="72"/>
      <c r="C1367" s="73" t="s">
        <v>5358</v>
      </c>
      <c r="D1367" s="72"/>
      <c r="E1367" s="72"/>
      <c r="F1367" s="72"/>
      <c r="G1367" s="72"/>
      <c r="H1367" s="72"/>
      <c r="I1367" s="72"/>
      <c r="J1367" s="72"/>
      <c r="K1367" s="72"/>
      <c r="L1367" s="72"/>
      <c r="M1367" s="72"/>
      <c r="N1367" s="72"/>
      <c r="O1367" s="72"/>
    </row>
    <row r="1368" spans="1:29" ht="30" customHeight="1">
      <c r="A1368" s="73" t="s">
        <v>3211</v>
      </c>
      <c r="B1368" s="73" t="s">
        <v>5359</v>
      </c>
      <c r="C1368" s="73" t="s">
        <v>3212</v>
      </c>
      <c r="D1368" s="73" t="s">
        <v>3213</v>
      </c>
      <c r="E1368" s="73" t="s">
        <v>53</v>
      </c>
      <c r="F1368" s="72">
        <v>1.05</v>
      </c>
      <c r="G1368" s="72"/>
      <c r="H1368" s="74"/>
      <c r="I1368" s="75"/>
      <c r="J1368" s="74"/>
      <c r="K1368" s="75"/>
      <c r="L1368" s="74"/>
      <c r="M1368" s="75"/>
      <c r="N1368" s="74"/>
      <c r="O1368" s="73" t="s">
        <v>47</v>
      </c>
      <c r="R1368" s="64">
        <v>0</v>
      </c>
      <c r="S1368" s="64">
        <v>0</v>
      </c>
      <c r="T1368" s="64">
        <v>0</v>
      </c>
      <c r="U1368" s="64">
        <v>1</v>
      </c>
      <c r="AC1368" s="64">
        <v>1</v>
      </c>
    </row>
    <row r="1369" spans="1:29" ht="30" customHeight="1">
      <c r="A1369" s="73" t="s">
        <v>3211</v>
      </c>
      <c r="B1369" s="73" t="s">
        <v>3807</v>
      </c>
      <c r="C1369" s="73" t="s">
        <v>3808</v>
      </c>
      <c r="D1369" s="73" t="s">
        <v>1904</v>
      </c>
      <c r="E1369" s="73" t="s">
        <v>352</v>
      </c>
      <c r="F1369" s="72">
        <v>1</v>
      </c>
      <c r="G1369" s="72"/>
      <c r="H1369" s="74"/>
      <c r="I1369" s="75"/>
      <c r="J1369" s="74"/>
      <c r="K1369" s="75"/>
      <c r="L1369" s="74"/>
      <c r="M1369" s="75"/>
      <c r="N1369" s="74"/>
      <c r="O1369" s="73" t="s">
        <v>47</v>
      </c>
      <c r="P1369" s="64">
        <v>1369</v>
      </c>
      <c r="R1369" s="64">
        <v>0</v>
      </c>
      <c r="S1369" s="64">
        <v>0</v>
      </c>
      <c r="T1369" s="64">
        <v>0.03</v>
      </c>
      <c r="AC1369" s="64">
        <v>1</v>
      </c>
    </row>
    <row r="1370" spans="1:29" ht="30" customHeight="1">
      <c r="A1370" s="73" t="s">
        <v>3211</v>
      </c>
      <c r="B1370" s="73" t="s">
        <v>4122</v>
      </c>
      <c r="C1370" s="73" t="s">
        <v>2484</v>
      </c>
      <c r="D1370" s="73" t="s">
        <v>1366</v>
      </c>
      <c r="E1370" s="73" t="s">
        <v>1265</v>
      </c>
      <c r="F1370" s="72">
        <v>3.9E-2</v>
      </c>
      <c r="G1370" s="72"/>
      <c r="H1370" s="74"/>
      <c r="I1370" s="75"/>
      <c r="J1370" s="74"/>
      <c r="K1370" s="75"/>
      <c r="L1370" s="74"/>
      <c r="M1370" s="75"/>
      <c r="N1370" s="74"/>
      <c r="O1370" s="73" t="s">
        <v>47</v>
      </c>
      <c r="R1370" s="64">
        <v>0</v>
      </c>
      <c r="S1370" s="64">
        <v>0</v>
      </c>
      <c r="T1370" s="64">
        <v>0</v>
      </c>
      <c r="W1370" s="64">
        <v>3</v>
      </c>
      <c r="AC1370" s="64">
        <v>1</v>
      </c>
    </row>
    <row r="1371" spans="1:29" ht="30" customHeight="1">
      <c r="A1371" s="73" t="s">
        <v>3211</v>
      </c>
      <c r="B1371" s="73" t="s">
        <v>4770</v>
      </c>
      <c r="C1371" s="73" t="s">
        <v>2484</v>
      </c>
      <c r="D1371" s="73" t="s">
        <v>2189</v>
      </c>
      <c r="E1371" s="73" t="s">
        <v>1265</v>
      </c>
      <c r="F1371" s="72">
        <v>6.9000000000000006E-2</v>
      </c>
      <c r="G1371" s="72"/>
      <c r="H1371" s="74"/>
      <c r="I1371" s="75"/>
      <c r="J1371" s="74"/>
      <c r="K1371" s="75"/>
      <c r="L1371" s="74"/>
      <c r="M1371" s="75"/>
      <c r="N1371" s="74"/>
      <c r="O1371" s="73" t="s">
        <v>47</v>
      </c>
      <c r="R1371" s="64">
        <v>0</v>
      </c>
      <c r="S1371" s="64">
        <v>0</v>
      </c>
      <c r="T1371" s="64">
        <v>0</v>
      </c>
      <c r="W1371" s="64">
        <v>3</v>
      </c>
      <c r="AC1371" s="64">
        <v>1</v>
      </c>
    </row>
    <row r="1372" spans="1:29" ht="30" customHeight="1">
      <c r="A1372" s="73" t="s">
        <v>3211</v>
      </c>
      <c r="B1372" s="73" t="s">
        <v>4123</v>
      </c>
      <c r="C1372" s="73" t="s">
        <v>1367</v>
      </c>
      <c r="D1372" s="73" t="s">
        <v>1368</v>
      </c>
      <c r="E1372" s="73" t="s">
        <v>352</v>
      </c>
      <c r="F1372" s="72">
        <v>1</v>
      </c>
      <c r="G1372" s="72"/>
      <c r="H1372" s="74"/>
      <c r="I1372" s="75"/>
      <c r="J1372" s="74"/>
      <c r="K1372" s="75"/>
      <c r="L1372" s="74"/>
      <c r="M1372" s="75"/>
      <c r="N1372" s="74"/>
      <c r="O1372" s="73" t="s">
        <v>47</v>
      </c>
      <c r="P1372" s="64">
        <v>1372</v>
      </c>
      <c r="R1372" s="64">
        <v>1</v>
      </c>
      <c r="S1372" s="64">
        <v>0</v>
      </c>
      <c r="T1372" s="64">
        <v>0.02</v>
      </c>
      <c r="AC1372" s="64">
        <v>1</v>
      </c>
    </row>
    <row r="1373" spans="1:29" ht="30" customHeight="1">
      <c r="A1373" s="72"/>
      <c r="B1373" s="72"/>
      <c r="C1373" s="72" t="s">
        <v>77</v>
      </c>
      <c r="D1373" s="72"/>
      <c r="E1373" s="72"/>
      <c r="F1373" s="72"/>
      <c r="G1373" s="72"/>
      <c r="H1373" s="67"/>
      <c r="I1373" s="72"/>
      <c r="J1373" s="67"/>
      <c r="K1373" s="72"/>
      <c r="L1373" s="67"/>
      <c r="M1373" s="72"/>
      <c r="N1373" s="67"/>
      <c r="O1373" s="72"/>
    </row>
    <row r="1374" spans="1:29" ht="30" customHeight="1">
      <c r="A1374" s="72"/>
      <c r="B1374" s="72"/>
      <c r="C1374" s="72"/>
      <c r="D1374" s="72"/>
      <c r="E1374" s="72"/>
      <c r="F1374" s="72"/>
      <c r="G1374" s="72"/>
      <c r="H1374" s="72"/>
      <c r="I1374" s="72"/>
      <c r="J1374" s="72"/>
      <c r="K1374" s="72"/>
      <c r="L1374" s="72"/>
      <c r="M1374" s="72"/>
      <c r="N1374" s="72"/>
      <c r="O1374" s="72"/>
    </row>
    <row r="1375" spans="1:29" ht="30" customHeight="1">
      <c r="A1375" s="72"/>
      <c r="B1375" s="72"/>
      <c r="C1375" s="73" t="s">
        <v>5360</v>
      </c>
      <c r="D1375" s="72"/>
      <c r="E1375" s="72"/>
      <c r="F1375" s="72"/>
      <c r="G1375" s="72"/>
      <c r="H1375" s="72"/>
      <c r="I1375" s="72"/>
      <c r="J1375" s="72"/>
      <c r="K1375" s="72"/>
      <c r="L1375" s="72"/>
      <c r="M1375" s="72"/>
      <c r="N1375" s="72"/>
      <c r="O1375" s="72"/>
    </row>
    <row r="1376" spans="1:29" ht="30" customHeight="1">
      <c r="A1376" s="73" t="s">
        <v>3365</v>
      </c>
      <c r="B1376" s="73" t="s">
        <v>5361</v>
      </c>
      <c r="C1376" s="73" t="s">
        <v>3366</v>
      </c>
      <c r="D1376" s="73" t="s">
        <v>3367</v>
      </c>
      <c r="E1376" s="73" t="s">
        <v>59</v>
      </c>
      <c r="F1376" s="72">
        <v>1</v>
      </c>
      <c r="G1376" s="72"/>
      <c r="H1376" s="74"/>
      <c r="I1376" s="75"/>
      <c r="J1376" s="74"/>
      <c r="K1376" s="75"/>
      <c r="L1376" s="74"/>
      <c r="M1376" s="75"/>
      <c r="N1376" s="74"/>
      <c r="O1376" s="73" t="s">
        <v>47</v>
      </c>
      <c r="R1376" s="64">
        <v>0</v>
      </c>
      <c r="S1376" s="64">
        <v>0</v>
      </c>
      <c r="T1376" s="64">
        <v>0</v>
      </c>
      <c r="AC1376" s="64">
        <v>1</v>
      </c>
    </row>
    <row r="1377" spans="1:29" ht="30" customHeight="1">
      <c r="A1377" s="73" t="s">
        <v>3365</v>
      </c>
      <c r="B1377" s="73" t="s">
        <v>4770</v>
      </c>
      <c r="C1377" s="73" t="s">
        <v>2484</v>
      </c>
      <c r="D1377" s="73" t="s">
        <v>2189</v>
      </c>
      <c r="E1377" s="73" t="s">
        <v>1265</v>
      </c>
      <c r="F1377" s="72">
        <v>7.3999999999999996E-2</v>
      </c>
      <c r="G1377" s="72"/>
      <c r="H1377" s="74"/>
      <c r="I1377" s="75"/>
      <c r="J1377" s="74"/>
      <c r="K1377" s="75"/>
      <c r="L1377" s="74"/>
      <c r="M1377" s="75"/>
      <c r="N1377" s="74"/>
      <c r="O1377" s="73" t="s">
        <v>47</v>
      </c>
      <c r="R1377" s="64">
        <v>0</v>
      </c>
      <c r="S1377" s="64">
        <v>0</v>
      </c>
      <c r="T1377" s="64">
        <v>0</v>
      </c>
      <c r="W1377" s="64">
        <v>3</v>
      </c>
      <c r="AC1377" s="64">
        <v>1</v>
      </c>
    </row>
    <row r="1378" spans="1:29" ht="30" customHeight="1">
      <c r="A1378" s="73" t="s">
        <v>3365</v>
      </c>
      <c r="B1378" s="73" t="s">
        <v>4123</v>
      </c>
      <c r="C1378" s="73" t="s">
        <v>1367</v>
      </c>
      <c r="D1378" s="73" t="s">
        <v>1368</v>
      </c>
      <c r="E1378" s="73" t="s">
        <v>352</v>
      </c>
      <c r="F1378" s="72">
        <v>1</v>
      </c>
      <c r="G1378" s="72"/>
      <c r="H1378" s="74"/>
      <c r="I1378" s="75"/>
      <c r="J1378" s="74"/>
      <c r="K1378" s="75"/>
      <c r="L1378" s="74"/>
      <c r="M1378" s="75"/>
      <c r="N1378" s="74"/>
      <c r="O1378" s="73" t="s">
        <v>47</v>
      </c>
      <c r="P1378" s="64">
        <v>1378</v>
      </c>
      <c r="R1378" s="64">
        <v>1</v>
      </c>
      <c r="S1378" s="64">
        <v>0</v>
      </c>
      <c r="T1378" s="64">
        <v>0.02</v>
      </c>
      <c r="AC1378" s="64">
        <v>1</v>
      </c>
    </row>
    <row r="1379" spans="1:29" ht="30" customHeight="1">
      <c r="A1379" s="72"/>
      <c r="B1379" s="72"/>
      <c r="C1379" s="72" t="s">
        <v>77</v>
      </c>
      <c r="D1379" s="72"/>
      <c r="E1379" s="72"/>
      <c r="F1379" s="72"/>
      <c r="G1379" s="72"/>
      <c r="H1379" s="67"/>
      <c r="I1379" s="72"/>
      <c r="J1379" s="67"/>
      <c r="K1379" s="72"/>
      <c r="L1379" s="67"/>
      <c r="M1379" s="72"/>
      <c r="N1379" s="67"/>
      <c r="O1379" s="72"/>
    </row>
    <row r="1380" spans="1:29" ht="30" customHeight="1">
      <c r="A1380" s="72"/>
      <c r="B1380" s="72"/>
      <c r="C1380" s="72"/>
      <c r="D1380" s="72"/>
      <c r="E1380" s="72"/>
      <c r="F1380" s="72"/>
      <c r="G1380" s="72"/>
      <c r="H1380" s="72"/>
      <c r="I1380" s="72"/>
      <c r="J1380" s="72"/>
      <c r="K1380" s="72"/>
      <c r="L1380" s="72"/>
      <c r="M1380" s="72"/>
      <c r="N1380" s="72"/>
      <c r="O1380" s="72"/>
    </row>
    <row r="1381" spans="1:29" ht="30" customHeight="1">
      <c r="A1381" s="72"/>
      <c r="B1381" s="72"/>
      <c r="C1381" s="73" t="s">
        <v>5362</v>
      </c>
      <c r="D1381" s="72"/>
      <c r="E1381" s="72"/>
      <c r="F1381" s="72"/>
      <c r="G1381" s="72"/>
      <c r="H1381" s="72"/>
      <c r="I1381" s="72"/>
      <c r="J1381" s="72"/>
      <c r="K1381" s="72"/>
      <c r="L1381" s="72"/>
      <c r="M1381" s="72"/>
      <c r="N1381" s="72"/>
      <c r="O1381" s="72"/>
    </row>
    <row r="1382" spans="1:29" ht="30" customHeight="1">
      <c r="A1382" s="73" t="s">
        <v>3440</v>
      </c>
      <c r="B1382" s="73" t="s">
        <v>5363</v>
      </c>
      <c r="C1382" s="73" t="s">
        <v>5364</v>
      </c>
      <c r="D1382" s="73" t="s">
        <v>3442</v>
      </c>
      <c r="E1382" s="73" t="s">
        <v>59</v>
      </c>
      <c r="F1382" s="72">
        <v>1</v>
      </c>
      <c r="G1382" s="72"/>
      <c r="H1382" s="74"/>
      <c r="I1382" s="75"/>
      <c r="J1382" s="74"/>
      <c r="K1382" s="75"/>
      <c r="L1382" s="74"/>
      <c r="M1382" s="75"/>
      <c r="N1382" s="74"/>
      <c r="O1382" s="73" t="s">
        <v>47</v>
      </c>
      <c r="R1382" s="64">
        <v>0</v>
      </c>
      <c r="S1382" s="64">
        <v>0</v>
      </c>
      <c r="T1382" s="64">
        <v>0</v>
      </c>
      <c r="AC1382" s="64">
        <v>1</v>
      </c>
    </row>
    <row r="1383" spans="1:29" ht="30" customHeight="1">
      <c r="A1383" s="73" t="s">
        <v>3440</v>
      </c>
      <c r="B1383" s="73" t="s">
        <v>5050</v>
      </c>
      <c r="C1383" s="73" t="s">
        <v>2484</v>
      </c>
      <c r="D1383" s="73" t="s">
        <v>5051</v>
      </c>
      <c r="E1383" s="73" t="s">
        <v>1265</v>
      </c>
      <c r="F1383" s="72">
        <v>0.43</v>
      </c>
      <c r="G1383" s="72"/>
      <c r="H1383" s="74"/>
      <c r="I1383" s="75"/>
      <c r="J1383" s="74"/>
      <c r="K1383" s="75"/>
      <c r="L1383" s="74"/>
      <c r="M1383" s="75"/>
      <c r="N1383" s="74"/>
      <c r="O1383" s="73" t="s">
        <v>47</v>
      </c>
      <c r="R1383" s="64">
        <v>0</v>
      </c>
      <c r="S1383" s="64">
        <v>0</v>
      </c>
      <c r="T1383" s="64">
        <v>0</v>
      </c>
      <c r="W1383" s="64">
        <v>3</v>
      </c>
      <c r="AC1383" s="64">
        <v>1</v>
      </c>
    </row>
    <row r="1384" spans="1:29" ht="30" customHeight="1">
      <c r="A1384" s="73" t="s">
        <v>3440</v>
      </c>
      <c r="B1384" s="73" t="s">
        <v>4123</v>
      </c>
      <c r="C1384" s="73" t="s">
        <v>1367</v>
      </c>
      <c r="D1384" s="73" t="s">
        <v>1368</v>
      </c>
      <c r="E1384" s="73" t="s">
        <v>352</v>
      </c>
      <c r="F1384" s="72">
        <v>1</v>
      </c>
      <c r="G1384" s="72"/>
      <c r="H1384" s="74"/>
      <c r="I1384" s="75"/>
      <c r="J1384" s="74"/>
      <c r="K1384" s="75"/>
      <c r="L1384" s="74"/>
      <c r="M1384" s="75"/>
      <c r="N1384" s="74"/>
      <c r="O1384" s="73" t="s">
        <v>47</v>
      </c>
      <c r="P1384" s="64">
        <v>1384</v>
      </c>
      <c r="R1384" s="64">
        <v>1</v>
      </c>
      <c r="S1384" s="64">
        <v>0</v>
      </c>
      <c r="T1384" s="64">
        <v>0.02</v>
      </c>
      <c r="AC1384" s="64">
        <v>1</v>
      </c>
    </row>
    <row r="1385" spans="1:29" ht="30" customHeight="1">
      <c r="A1385" s="72"/>
      <c r="B1385" s="72"/>
      <c r="C1385" s="72" t="s">
        <v>77</v>
      </c>
      <c r="D1385" s="72"/>
      <c r="E1385" s="72"/>
      <c r="F1385" s="72"/>
      <c r="G1385" s="72"/>
      <c r="H1385" s="67"/>
      <c r="I1385" s="72"/>
      <c r="J1385" s="67"/>
      <c r="K1385" s="72"/>
      <c r="L1385" s="67"/>
      <c r="M1385" s="72"/>
      <c r="N1385" s="67"/>
      <c r="O1385" s="72"/>
    </row>
    <row r="1386" spans="1:29" ht="30" customHeight="1">
      <c r="A1386" s="72"/>
      <c r="B1386" s="72"/>
      <c r="C1386" s="72"/>
      <c r="D1386" s="72"/>
      <c r="E1386" s="72"/>
      <c r="F1386" s="72"/>
      <c r="G1386" s="72"/>
      <c r="H1386" s="72"/>
      <c r="I1386" s="72"/>
      <c r="J1386" s="72"/>
      <c r="K1386" s="72"/>
      <c r="L1386" s="72"/>
      <c r="M1386" s="72"/>
      <c r="N1386" s="72"/>
      <c r="O1386" s="72"/>
    </row>
    <row r="1387" spans="1:29" ht="30" customHeight="1">
      <c r="A1387" s="72"/>
      <c r="B1387" s="72"/>
      <c r="C1387" s="73" t="s">
        <v>5365</v>
      </c>
      <c r="D1387" s="72"/>
      <c r="E1387" s="72"/>
      <c r="F1387" s="72"/>
      <c r="G1387" s="72"/>
      <c r="H1387" s="72"/>
      <c r="I1387" s="72"/>
      <c r="J1387" s="72"/>
      <c r="K1387" s="72"/>
      <c r="L1387" s="72"/>
      <c r="M1387" s="72"/>
      <c r="N1387" s="72"/>
      <c r="O1387" s="72"/>
    </row>
    <row r="1388" spans="1:29" ht="30" customHeight="1">
      <c r="A1388" s="73" t="s">
        <v>3864</v>
      </c>
      <c r="B1388" s="73" t="s">
        <v>5366</v>
      </c>
      <c r="C1388" s="73" t="s">
        <v>3865</v>
      </c>
      <c r="D1388" s="73" t="s">
        <v>3315</v>
      </c>
      <c r="E1388" s="73" t="s">
        <v>59</v>
      </c>
      <c r="F1388" s="72">
        <v>1</v>
      </c>
      <c r="G1388" s="72"/>
      <c r="H1388" s="74"/>
      <c r="I1388" s="75"/>
      <c r="J1388" s="74"/>
      <c r="K1388" s="75"/>
      <c r="L1388" s="74"/>
      <c r="M1388" s="75"/>
      <c r="N1388" s="74"/>
      <c r="O1388" s="73" t="s">
        <v>47</v>
      </c>
      <c r="R1388" s="64">
        <v>0</v>
      </c>
      <c r="S1388" s="64">
        <v>0</v>
      </c>
      <c r="T1388" s="64">
        <v>0</v>
      </c>
      <c r="AC1388" s="64">
        <v>1</v>
      </c>
    </row>
    <row r="1389" spans="1:29" ht="30" customHeight="1">
      <c r="A1389" s="73" t="s">
        <v>3864</v>
      </c>
      <c r="B1389" s="73" t="s">
        <v>4122</v>
      </c>
      <c r="C1389" s="73" t="s">
        <v>2484</v>
      </c>
      <c r="D1389" s="73" t="s">
        <v>1366</v>
      </c>
      <c r="E1389" s="73" t="s">
        <v>1265</v>
      </c>
      <c r="F1389" s="72">
        <v>0.1</v>
      </c>
      <c r="G1389" s="72"/>
      <c r="H1389" s="74"/>
      <c r="I1389" s="75"/>
      <c r="J1389" s="74"/>
      <c r="K1389" s="75"/>
      <c r="L1389" s="74"/>
      <c r="M1389" s="75"/>
      <c r="N1389" s="74"/>
      <c r="O1389" s="73" t="s">
        <v>47</v>
      </c>
      <c r="R1389" s="64">
        <v>0</v>
      </c>
      <c r="S1389" s="64">
        <v>0</v>
      </c>
      <c r="T1389" s="64">
        <v>0</v>
      </c>
      <c r="W1389" s="64">
        <v>3</v>
      </c>
      <c r="AC1389" s="64">
        <v>1</v>
      </c>
    </row>
    <row r="1390" spans="1:29" ht="30" customHeight="1">
      <c r="A1390" s="73" t="s">
        <v>3864</v>
      </c>
      <c r="B1390" s="73" t="s">
        <v>4770</v>
      </c>
      <c r="C1390" s="73" t="s">
        <v>2484</v>
      </c>
      <c r="D1390" s="73" t="s">
        <v>2189</v>
      </c>
      <c r="E1390" s="73" t="s">
        <v>1265</v>
      </c>
      <c r="F1390" s="72">
        <v>0.308</v>
      </c>
      <c r="G1390" s="72"/>
      <c r="H1390" s="74"/>
      <c r="I1390" s="75"/>
      <c r="J1390" s="74"/>
      <c r="K1390" s="75"/>
      <c r="L1390" s="74"/>
      <c r="M1390" s="75"/>
      <c r="N1390" s="74"/>
      <c r="O1390" s="73" t="s">
        <v>47</v>
      </c>
      <c r="R1390" s="64">
        <v>0</v>
      </c>
      <c r="S1390" s="64">
        <v>0</v>
      </c>
      <c r="T1390" s="64">
        <v>0</v>
      </c>
      <c r="W1390" s="64">
        <v>3</v>
      </c>
      <c r="AC1390" s="64">
        <v>1</v>
      </c>
    </row>
    <row r="1391" spans="1:29" ht="30" customHeight="1">
      <c r="A1391" s="73" t="s">
        <v>3864</v>
      </c>
      <c r="B1391" s="73" t="s">
        <v>4123</v>
      </c>
      <c r="C1391" s="73" t="s">
        <v>1367</v>
      </c>
      <c r="D1391" s="73" t="s">
        <v>1368</v>
      </c>
      <c r="E1391" s="73" t="s">
        <v>352</v>
      </c>
      <c r="F1391" s="72">
        <v>1</v>
      </c>
      <c r="G1391" s="72"/>
      <c r="H1391" s="74"/>
      <c r="I1391" s="75"/>
      <c r="J1391" s="74"/>
      <c r="K1391" s="75"/>
      <c r="L1391" s="74"/>
      <c r="M1391" s="75"/>
      <c r="N1391" s="74"/>
      <c r="O1391" s="73" t="s">
        <v>47</v>
      </c>
      <c r="P1391" s="64">
        <v>1391</v>
      </c>
      <c r="R1391" s="64">
        <v>1</v>
      </c>
      <c r="S1391" s="64">
        <v>0</v>
      </c>
      <c r="T1391" s="64">
        <v>0.02</v>
      </c>
      <c r="AC1391" s="64">
        <v>1</v>
      </c>
    </row>
    <row r="1392" spans="1:29" ht="30" customHeight="1">
      <c r="A1392" s="72"/>
      <c r="B1392" s="72"/>
      <c r="C1392" s="72" t="s">
        <v>77</v>
      </c>
      <c r="D1392" s="72"/>
      <c r="E1392" s="72"/>
      <c r="F1392" s="72"/>
      <c r="G1392" s="72"/>
      <c r="H1392" s="67"/>
      <c r="I1392" s="72"/>
      <c r="J1392" s="67"/>
      <c r="K1392" s="72"/>
      <c r="L1392" s="67"/>
      <c r="M1392" s="72"/>
      <c r="N1392" s="67"/>
      <c r="O1392" s="72"/>
    </row>
    <row r="1393" spans="1:29" ht="30" customHeight="1">
      <c r="A1393" s="72"/>
      <c r="B1393" s="72"/>
      <c r="C1393" s="72"/>
      <c r="D1393" s="72"/>
      <c r="E1393" s="72"/>
      <c r="F1393" s="72"/>
      <c r="G1393" s="72"/>
      <c r="H1393" s="72"/>
      <c r="I1393" s="72"/>
      <c r="J1393" s="72"/>
      <c r="K1393" s="72"/>
      <c r="L1393" s="72"/>
      <c r="M1393" s="72"/>
      <c r="N1393" s="72"/>
      <c r="O1393" s="72"/>
    </row>
    <row r="1394" spans="1:29" ht="30" customHeight="1">
      <c r="A1394" s="72"/>
      <c r="B1394" s="72"/>
      <c r="C1394" s="73" t="s">
        <v>5367</v>
      </c>
      <c r="D1394" s="72"/>
      <c r="E1394" s="72"/>
      <c r="F1394" s="72"/>
      <c r="G1394" s="72"/>
      <c r="H1394" s="72"/>
      <c r="I1394" s="72"/>
      <c r="J1394" s="72"/>
      <c r="K1394" s="72"/>
      <c r="L1394" s="72"/>
      <c r="M1394" s="72"/>
      <c r="N1394" s="72"/>
      <c r="O1394" s="72"/>
    </row>
    <row r="1395" spans="1:29" ht="30" customHeight="1">
      <c r="A1395" s="73" t="s">
        <v>3866</v>
      </c>
      <c r="B1395" s="73" t="s">
        <v>5368</v>
      </c>
      <c r="C1395" s="73" t="s">
        <v>3867</v>
      </c>
      <c r="D1395" s="73" t="s">
        <v>3220</v>
      </c>
      <c r="E1395" s="73" t="s">
        <v>59</v>
      </c>
      <c r="F1395" s="72">
        <v>1</v>
      </c>
      <c r="G1395" s="72"/>
      <c r="H1395" s="74"/>
      <c r="I1395" s="75"/>
      <c r="J1395" s="74"/>
      <c r="K1395" s="75"/>
      <c r="L1395" s="74"/>
      <c r="M1395" s="75"/>
      <c r="N1395" s="74"/>
      <c r="O1395" s="73" t="s">
        <v>47</v>
      </c>
      <c r="R1395" s="64">
        <v>0</v>
      </c>
      <c r="S1395" s="64">
        <v>0</v>
      </c>
      <c r="T1395" s="64">
        <v>0</v>
      </c>
      <c r="AC1395" s="64">
        <v>1</v>
      </c>
    </row>
    <row r="1396" spans="1:29" ht="30" customHeight="1">
      <c r="A1396" s="73" t="s">
        <v>3866</v>
      </c>
      <c r="B1396" s="73" t="s">
        <v>4122</v>
      </c>
      <c r="C1396" s="73" t="s">
        <v>2484</v>
      </c>
      <c r="D1396" s="73" t="s">
        <v>1366</v>
      </c>
      <c r="E1396" s="73" t="s">
        <v>1265</v>
      </c>
      <c r="F1396" s="72">
        <v>0.1</v>
      </c>
      <c r="G1396" s="72"/>
      <c r="H1396" s="74"/>
      <c r="I1396" s="75"/>
      <c r="J1396" s="74"/>
      <c r="K1396" s="75"/>
      <c r="L1396" s="74"/>
      <c r="M1396" s="75"/>
      <c r="N1396" s="74"/>
      <c r="O1396" s="73" t="s">
        <v>47</v>
      </c>
      <c r="R1396" s="64">
        <v>0</v>
      </c>
      <c r="S1396" s="64">
        <v>0</v>
      </c>
      <c r="T1396" s="64">
        <v>0</v>
      </c>
      <c r="W1396" s="64">
        <v>3</v>
      </c>
      <c r="AC1396" s="64">
        <v>1</v>
      </c>
    </row>
    <row r="1397" spans="1:29" ht="30" customHeight="1">
      <c r="A1397" s="73" t="s">
        <v>3866</v>
      </c>
      <c r="B1397" s="73" t="s">
        <v>4770</v>
      </c>
      <c r="C1397" s="73" t="s">
        <v>2484</v>
      </c>
      <c r="D1397" s="73" t="s">
        <v>2189</v>
      </c>
      <c r="E1397" s="73" t="s">
        <v>1265</v>
      </c>
      <c r="F1397" s="72">
        <v>0.308</v>
      </c>
      <c r="G1397" s="72"/>
      <c r="H1397" s="74"/>
      <c r="I1397" s="75"/>
      <c r="J1397" s="74"/>
      <c r="K1397" s="75"/>
      <c r="L1397" s="74"/>
      <c r="M1397" s="75"/>
      <c r="N1397" s="74"/>
      <c r="O1397" s="73" t="s">
        <v>47</v>
      </c>
      <c r="R1397" s="64">
        <v>0</v>
      </c>
      <c r="S1397" s="64">
        <v>0</v>
      </c>
      <c r="T1397" s="64">
        <v>0</v>
      </c>
      <c r="W1397" s="64">
        <v>3</v>
      </c>
      <c r="AC1397" s="64">
        <v>1</v>
      </c>
    </row>
    <row r="1398" spans="1:29" ht="30" customHeight="1">
      <c r="A1398" s="73" t="s">
        <v>3866</v>
      </c>
      <c r="B1398" s="73" t="s">
        <v>4123</v>
      </c>
      <c r="C1398" s="73" t="s">
        <v>1367</v>
      </c>
      <c r="D1398" s="73" t="s">
        <v>1368</v>
      </c>
      <c r="E1398" s="73" t="s">
        <v>352</v>
      </c>
      <c r="F1398" s="72">
        <v>1</v>
      </c>
      <c r="G1398" s="72"/>
      <c r="H1398" s="74"/>
      <c r="I1398" s="75"/>
      <c r="J1398" s="74"/>
      <c r="K1398" s="75"/>
      <c r="L1398" s="74"/>
      <c r="M1398" s="75"/>
      <c r="N1398" s="74"/>
      <c r="O1398" s="73" t="s">
        <v>47</v>
      </c>
      <c r="P1398" s="64">
        <v>1398</v>
      </c>
      <c r="R1398" s="64">
        <v>1</v>
      </c>
      <c r="S1398" s="64">
        <v>0</v>
      </c>
      <c r="T1398" s="64">
        <v>0.02</v>
      </c>
      <c r="AC1398" s="64">
        <v>1</v>
      </c>
    </row>
    <row r="1399" spans="1:29" ht="30" customHeight="1">
      <c r="A1399" s="72"/>
      <c r="B1399" s="72"/>
      <c r="C1399" s="72" t="s">
        <v>77</v>
      </c>
      <c r="D1399" s="72"/>
      <c r="E1399" s="72"/>
      <c r="F1399" s="72"/>
      <c r="G1399" s="72"/>
      <c r="H1399" s="67"/>
      <c r="I1399" s="72"/>
      <c r="J1399" s="67"/>
      <c r="K1399" s="72"/>
      <c r="L1399" s="67"/>
      <c r="M1399" s="72"/>
      <c r="N1399" s="67"/>
      <c r="O1399" s="72"/>
    </row>
    <row r="1400" spans="1:29" ht="30" customHeight="1">
      <c r="A1400" s="72"/>
      <c r="B1400" s="72"/>
      <c r="C1400" s="72"/>
      <c r="D1400" s="72"/>
      <c r="E1400" s="72"/>
      <c r="F1400" s="72"/>
      <c r="G1400" s="72"/>
      <c r="H1400" s="72"/>
      <c r="I1400" s="72"/>
      <c r="J1400" s="72"/>
      <c r="K1400" s="72"/>
      <c r="L1400" s="72"/>
      <c r="M1400" s="72"/>
      <c r="N1400" s="72"/>
      <c r="O1400" s="72"/>
    </row>
    <row r="1401" spans="1:29" ht="30" customHeight="1">
      <c r="A1401" s="72"/>
      <c r="B1401" s="72"/>
      <c r="C1401" s="73" t="s">
        <v>5369</v>
      </c>
      <c r="D1401" s="72"/>
      <c r="E1401" s="72"/>
      <c r="F1401" s="72"/>
      <c r="G1401" s="72"/>
      <c r="H1401" s="72"/>
      <c r="I1401" s="72"/>
      <c r="J1401" s="72"/>
      <c r="K1401" s="72"/>
      <c r="L1401" s="72"/>
      <c r="M1401" s="72"/>
      <c r="N1401" s="72"/>
      <c r="O1401" s="72"/>
    </row>
    <row r="1402" spans="1:29" ht="30" customHeight="1">
      <c r="A1402" s="73" t="s">
        <v>3868</v>
      </c>
      <c r="B1402" s="73" t="s">
        <v>5370</v>
      </c>
      <c r="C1402" s="73" t="s">
        <v>3867</v>
      </c>
      <c r="D1402" s="73" t="s">
        <v>3315</v>
      </c>
      <c r="E1402" s="73" t="s">
        <v>59</v>
      </c>
      <c r="F1402" s="72">
        <v>1</v>
      </c>
      <c r="G1402" s="72"/>
      <c r="H1402" s="74"/>
      <c r="I1402" s="75"/>
      <c r="J1402" s="74"/>
      <c r="K1402" s="75"/>
      <c r="L1402" s="74"/>
      <c r="M1402" s="75"/>
      <c r="N1402" s="74"/>
      <c r="O1402" s="73" t="s">
        <v>47</v>
      </c>
      <c r="R1402" s="64">
        <v>0</v>
      </c>
      <c r="S1402" s="64">
        <v>0</v>
      </c>
      <c r="T1402" s="64">
        <v>0</v>
      </c>
      <c r="AC1402" s="64">
        <v>1</v>
      </c>
    </row>
    <row r="1403" spans="1:29" ht="30" customHeight="1">
      <c r="A1403" s="73" t="s">
        <v>3868</v>
      </c>
      <c r="B1403" s="73" t="s">
        <v>4122</v>
      </c>
      <c r="C1403" s="73" t="s">
        <v>2484</v>
      </c>
      <c r="D1403" s="73" t="s">
        <v>1366</v>
      </c>
      <c r="E1403" s="73" t="s">
        <v>1265</v>
      </c>
      <c r="F1403" s="72">
        <v>0.1</v>
      </c>
      <c r="G1403" s="72"/>
      <c r="H1403" s="74"/>
      <c r="I1403" s="75"/>
      <c r="J1403" s="74"/>
      <c r="K1403" s="75"/>
      <c r="L1403" s="74"/>
      <c r="M1403" s="75"/>
      <c r="N1403" s="74"/>
      <c r="O1403" s="73" t="s">
        <v>47</v>
      </c>
      <c r="R1403" s="64">
        <v>0</v>
      </c>
      <c r="S1403" s="64">
        <v>0</v>
      </c>
      <c r="T1403" s="64">
        <v>0</v>
      </c>
      <c r="W1403" s="64">
        <v>3</v>
      </c>
      <c r="AC1403" s="64">
        <v>1</v>
      </c>
    </row>
    <row r="1404" spans="1:29" ht="30" customHeight="1">
      <c r="A1404" s="73" t="s">
        <v>3868</v>
      </c>
      <c r="B1404" s="73" t="s">
        <v>4770</v>
      </c>
      <c r="C1404" s="73" t="s">
        <v>2484</v>
      </c>
      <c r="D1404" s="73" t="s">
        <v>2189</v>
      </c>
      <c r="E1404" s="73" t="s">
        <v>1265</v>
      </c>
      <c r="F1404" s="72">
        <v>0.308</v>
      </c>
      <c r="G1404" s="72"/>
      <c r="H1404" s="74"/>
      <c r="I1404" s="75"/>
      <c r="J1404" s="74"/>
      <c r="K1404" s="75"/>
      <c r="L1404" s="74"/>
      <c r="M1404" s="75"/>
      <c r="N1404" s="74"/>
      <c r="O1404" s="73" t="s">
        <v>47</v>
      </c>
      <c r="R1404" s="64">
        <v>0</v>
      </c>
      <c r="S1404" s="64">
        <v>0</v>
      </c>
      <c r="T1404" s="64">
        <v>0</v>
      </c>
      <c r="W1404" s="64">
        <v>3</v>
      </c>
      <c r="AC1404" s="64">
        <v>1</v>
      </c>
    </row>
    <row r="1405" spans="1:29" ht="30" customHeight="1">
      <c r="A1405" s="73" t="s">
        <v>3868</v>
      </c>
      <c r="B1405" s="73" t="s">
        <v>4123</v>
      </c>
      <c r="C1405" s="73" t="s">
        <v>1367</v>
      </c>
      <c r="D1405" s="73" t="s">
        <v>1368</v>
      </c>
      <c r="E1405" s="73" t="s">
        <v>352</v>
      </c>
      <c r="F1405" s="72">
        <v>1</v>
      </c>
      <c r="G1405" s="72"/>
      <c r="H1405" s="74"/>
      <c r="I1405" s="75"/>
      <c r="J1405" s="74"/>
      <c r="K1405" s="75"/>
      <c r="L1405" s="74"/>
      <c r="M1405" s="75"/>
      <c r="N1405" s="74"/>
      <c r="O1405" s="73" t="s">
        <v>47</v>
      </c>
      <c r="P1405" s="64">
        <v>1405</v>
      </c>
      <c r="R1405" s="64">
        <v>1</v>
      </c>
      <c r="S1405" s="64">
        <v>0</v>
      </c>
      <c r="T1405" s="64">
        <v>0.02</v>
      </c>
      <c r="AC1405" s="64">
        <v>1</v>
      </c>
    </row>
    <row r="1406" spans="1:29" ht="30" customHeight="1">
      <c r="A1406" s="72"/>
      <c r="B1406" s="72"/>
      <c r="C1406" s="72" t="s">
        <v>77</v>
      </c>
      <c r="D1406" s="72"/>
      <c r="E1406" s="72"/>
      <c r="F1406" s="72"/>
      <c r="G1406" s="72"/>
      <c r="H1406" s="67"/>
      <c r="I1406" s="72"/>
      <c r="J1406" s="67"/>
      <c r="K1406" s="72"/>
      <c r="L1406" s="67"/>
      <c r="M1406" s="72"/>
      <c r="N1406" s="67"/>
      <c r="O1406" s="72"/>
    </row>
    <row r="1407" spans="1:29" ht="30" customHeight="1">
      <c r="A1407" s="72"/>
      <c r="B1407" s="72"/>
      <c r="C1407" s="72"/>
      <c r="D1407" s="72"/>
      <c r="E1407" s="72"/>
      <c r="F1407" s="72"/>
      <c r="G1407" s="72"/>
      <c r="H1407" s="72"/>
      <c r="I1407" s="72"/>
      <c r="J1407" s="72"/>
      <c r="K1407" s="72"/>
      <c r="L1407" s="72"/>
      <c r="M1407" s="72"/>
      <c r="N1407" s="72"/>
      <c r="O1407" s="72"/>
    </row>
    <row r="1408" spans="1:29" ht="30" customHeight="1">
      <c r="A1408" s="72"/>
      <c r="B1408" s="72"/>
      <c r="C1408" s="73" t="s">
        <v>5371</v>
      </c>
      <c r="D1408" s="72"/>
      <c r="E1408" s="72"/>
      <c r="F1408" s="72"/>
      <c r="G1408" s="72"/>
      <c r="H1408" s="72"/>
      <c r="I1408" s="72"/>
      <c r="J1408" s="72"/>
      <c r="K1408" s="72"/>
      <c r="L1408" s="72"/>
      <c r="M1408" s="72"/>
      <c r="N1408" s="72"/>
      <c r="O1408" s="72"/>
    </row>
    <row r="1409" spans="1:29" ht="30" customHeight="1">
      <c r="A1409" s="73" t="s">
        <v>3869</v>
      </c>
      <c r="B1409" s="73" t="s">
        <v>5372</v>
      </c>
      <c r="C1409" s="73" t="s">
        <v>3870</v>
      </c>
      <c r="D1409" s="73" t="s">
        <v>3871</v>
      </c>
      <c r="E1409" s="73" t="s">
        <v>59</v>
      </c>
      <c r="F1409" s="72">
        <v>1</v>
      </c>
      <c r="G1409" s="72"/>
      <c r="H1409" s="74"/>
      <c r="I1409" s="75"/>
      <c r="J1409" s="74"/>
      <c r="K1409" s="75"/>
      <c r="L1409" s="74"/>
      <c r="M1409" s="75"/>
      <c r="N1409" s="74"/>
      <c r="O1409" s="73" t="s">
        <v>47</v>
      </c>
      <c r="R1409" s="64">
        <v>0</v>
      </c>
      <c r="S1409" s="64">
        <v>0</v>
      </c>
      <c r="T1409" s="64">
        <v>0</v>
      </c>
      <c r="AC1409" s="64">
        <v>1</v>
      </c>
    </row>
    <row r="1410" spans="1:29" ht="30" customHeight="1">
      <c r="A1410" s="73" t="s">
        <v>3869</v>
      </c>
      <c r="B1410" s="73" t="s">
        <v>4122</v>
      </c>
      <c r="C1410" s="73" t="s">
        <v>2484</v>
      </c>
      <c r="D1410" s="73" t="s">
        <v>1366</v>
      </c>
      <c r="E1410" s="73" t="s">
        <v>1265</v>
      </c>
      <c r="F1410" s="72">
        <v>0.1</v>
      </c>
      <c r="G1410" s="72"/>
      <c r="H1410" s="74"/>
      <c r="I1410" s="75"/>
      <c r="J1410" s="74"/>
      <c r="K1410" s="75"/>
      <c r="L1410" s="74"/>
      <c r="M1410" s="75"/>
      <c r="N1410" s="74"/>
      <c r="O1410" s="73" t="s">
        <v>47</v>
      </c>
      <c r="R1410" s="64">
        <v>0</v>
      </c>
      <c r="S1410" s="64">
        <v>0</v>
      </c>
      <c r="T1410" s="64">
        <v>0</v>
      </c>
      <c r="W1410" s="64">
        <v>3</v>
      </c>
      <c r="AC1410" s="64">
        <v>1</v>
      </c>
    </row>
    <row r="1411" spans="1:29" ht="30" customHeight="1">
      <c r="A1411" s="73" t="s">
        <v>3869</v>
      </c>
      <c r="B1411" s="73" t="s">
        <v>4770</v>
      </c>
      <c r="C1411" s="73" t="s">
        <v>2484</v>
      </c>
      <c r="D1411" s="73" t="s">
        <v>2189</v>
      </c>
      <c r="E1411" s="73" t="s">
        <v>1265</v>
      </c>
      <c r="F1411" s="72">
        <v>0.308</v>
      </c>
      <c r="G1411" s="72"/>
      <c r="H1411" s="74"/>
      <c r="I1411" s="75"/>
      <c r="J1411" s="74"/>
      <c r="K1411" s="75"/>
      <c r="L1411" s="74"/>
      <c r="M1411" s="75"/>
      <c r="N1411" s="74"/>
      <c r="O1411" s="73" t="s">
        <v>47</v>
      </c>
      <c r="R1411" s="64">
        <v>0</v>
      </c>
      <c r="S1411" s="64">
        <v>0</v>
      </c>
      <c r="T1411" s="64">
        <v>0</v>
      </c>
      <c r="W1411" s="64">
        <v>3</v>
      </c>
      <c r="AC1411" s="64">
        <v>1</v>
      </c>
    </row>
    <row r="1412" spans="1:29" ht="30" customHeight="1">
      <c r="A1412" s="73" t="s">
        <v>3869</v>
      </c>
      <c r="B1412" s="73" t="s">
        <v>4123</v>
      </c>
      <c r="C1412" s="73" t="s">
        <v>1367</v>
      </c>
      <c r="D1412" s="73" t="s">
        <v>1368</v>
      </c>
      <c r="E1412" s="73" t="s">
        <v>352</v>
      </c>
      <c r="F1412" s="72">
        <v>1</v>
      </c>
      <c r="G1412" s="72"/>
      <c r="H1412" s="74"/>
      <c r="I1412" s="75"/>
      <c r="J1412" s="74"/>
      <c r="K1412" s="75"/>
      <c r="L1412" s="74"/>
      <c r="M1412" s="75"/>
      <c r="N1412" s="74"/>
      <c r="O1412" s="73" t="s">
        <v>47</v>
      </c>
      <c r="P1412" s="64">
        <v>1412</v>
      </c>
      <c r="R1412" s="64">
        <v>1</v>
      </c>
      <c r="S1412" s="64">
        <v>0</v>
      </c>
      <c r="T1412" s="64">
        <v>0.02</v>
      </c>
      <c r="AC1412" s="64">
        <v>1</v>
      </c>
    </row>
    <row r="1413" spans="1:29" ht="30" customHeight="1">
      <c r="A1413" s="72"/>
      <c r="B1413" s="72"/>
      <c r="C1413" s="72" t="s">
        <v>77</v>
      </c>
      <c r="D1413" s="72"/>
      <c r="E1413" s="72"/>
      <c r="F1413" s="72"/>
      <c r="G1413" s="72"/>
      <c r="H1413" s="67"/>
      <c r="I1413" s="72"/>
      <c r="J1413" s="67"/>
      <c r="K1413" s="72"/>
      <c r="L1413" s="67"/>
      <c r="M1413" s="72"/>
      <c r="N1413" s="67"/>
      <c r="O1413" s="72"/>
    </row>
    <row r="1414" spans="1:29" ht="30" customHeight="1">
      <c r="A1414" s="72"/>
      <c r="B1414" s="72"/>
      <c r="C1414" s="72"/>
      <c r="D1414" s="72"/>
      <c r="E1414" s="72"/>
      <c r="F1414" s="72"/>
      <c r="G1414" s="72"/>
      <c r="H1414" s="72"/>
      <c r="I1414" s="72"/>
      <c r="J1414" s="72"/>
      <c r="K1414" s="72"/>
      <c r="L1414" s="72"/>
      <c r="M1414" s="72"/>
      <c r="N1414" s="72"/>
      <c r="O1414" s="72"/>
    </row>
    <row r="1415" spans="1:29" ht="30" customHeight="1">
      <c r="A1415" s="72"/>
      <c r="B1415" s="72"/>
      <c r="C1415" s="73" t="s">
        <v>5373</v>
      </c>
      <c r="D1415" s="72"/>
      <c r="E1415" s="72"/>
      <c r="F1415" s="72"/>
      <c r="G1415" s="72"/>
      <c r="H1415" s="72"/>
      <c r="I1415" s="72"/>
      <c r="J1415" s="72"/>
      <c r="K1415" s="72"/>
      <c r="L1415" s="72"/>
      <c r="M1415" s="72"/>
      <c r="N1415" s="72"/>
      <c r="O1415" s="72"/>
    </row>
    <row r="1416" spans="1:29" ht="30" customHeight="1">
      <c r="A1416" s="73" t="s">
        <v>3872</v>
      </c>
      <c r="B1416" s="73" t="s">
        <v>5374</v>
      </c>
      <c r="C1416" s="73" t="s">
        <v>3873</v>
      </c>
      <c r="D1416" s="73" t="s">
        <v>3874</v>
      </c>
      <c r="E1416" s="73" t="s">
        <v>211</v>
      </c>
      <c r="F1416" s="72">
        <v>1</v>
      </c>
      <c r="G1416" s="72"/>
      <c r="H1416" s="74"/>
      <c r="I1416" s="75"/>
      <c r="J1416" s="74"/>
      <c r="K1416" s="75"/>
      <c r="L1416" s="74"/>
      <c r="M1416" s="75"/>
      <c r="N1416" s="74"/>
      <c r="O1416" s="73" t="s">
        <v>47</v>
      </c>
      <c r="R1416" s="64">
        <v>0</v>
      </c>
      <c r="S1416" s="64">
        <v>0</v>
      </c>
      <c r="T1416" s="64">
        <v>0</v>
      </c>
      <c r="AC1416" s="64">
        <v>1</v>
      </c>
    </row>
    <row r="1417" spans="1:29" ht="30" customHeight="1">
      <c r="A1417" s="73" t="s">
        <v>3872</v>
      </c>
      <c r="B1417" s="73" t="s">
        <v>4122</v>
      </c>
      <c r="C1417" s="73" t="s">
        <v>2484</v>
      </c>
      <c r="D1417" s="73" t="s">
        <v>1366</v>
      </c>
      <c r="E1417" s="73" t="s">
        <v>1265</v>
      </c>
      <c r="F1417" s="72">
        <v>6.3E-2</v>
      </c>
      <c r="G1417" s="72"/>
      <c r="H1417" s="74"/>
      <c r="I1417" s="75"/>
      <c r="J1417" s="74"/>
      <c r="K1417" s="75"/>
      <c r="L1417" s="74"/>
      <c r="M1417" s="75"/>
      <c r="N1417" s="74"/>
      <c r="O1417" s="73" t="s">
        <v>47</v>
      </c>
      <c r="R1417" s="64">
        <v>0</v>
      </c>
      <c r="S1417" s="64">
        <v>0</v>
      </c>
      <c r="T1417" s="64">
        <v>0</v>
      </c>
      <c r="W1417" s="64">
        <v>3</v>
      </c>
      <c r="AC1417" s="64">
        <v>1</v>
      </c>
    </row>
    <row r="1418" spans="1:29" ht="30" customHeight="1">
      <c r="A1418" s="73" t="s">
        <v>3872</v>
      </c>
      <c r="B1418" s="73" t="s">
        <v>4770</v>
      </c>
      <c r="C1418" s="73" t="s">
        <v>2484</v>
      </c>
      <c r="D1418" s="73" t="s">
        <v>2189</v>
      </c>
      <c r="E1418" s="73" t="s">
        <v>1265</v>
      </c>
      <c r="F1418" s="72">
        <v>0.25</v>
      </c>
      <c r="G1418" s="72"/>
      <c r="H1418" s="74"/>
      <c r="I1418" s="75"/>
      <c r="J1418" s="74"/>
      <c r="K1418" s="75"/>
      <c r="L1418" s="74"/>
      <c r="M1418" s="75"/>
      <c r="N1418" s="74"/>
      <c r="O1418" s="73" t="s">
        <v>47</v>
      </c>
      <c r="R1418" s="64">
        <v>0</v>
      </c>
      <c r="S1418" s="64">
        <v>0</v>
      </c>
      <c r="T1418" s="64">
        <v>0</v>
      </c>
      <c r="W1418" s="64">
        <v>3</v>
      </c>
      <c r="AC1418" s="64">
        <v>1</v>
      </c>
    </row>
    <row r="1419" spans="1:29" ht="30" customHeight="1">
      <c r="A1419" s="73" t="s">
        <v>3872</v>
      </c>
      <c r="B1419" s="73" t="s">
        <v>4123</v>
      </c>
      <c r="C1419" s="73" t="s">
        <v>1367</v>
      </c>
      <c r="D1419" s="73" t="s">
        <v>1368</v>
      </c>
      <c r="E1419" s="73" t="s">
        <v>352</v>
      </c>
      <c r="F1419" s="72">
        <v>1</v>
      </c>
      <c r="G1419" s="72"/>
      <c r="H1419" s="74"/>
      <c r="I1419" s="75"/>
      <c r="J1419" s="74"/>
      <c r="K1419" s="75"/>
      <c r="L1419" s="74"/>
      <c r="M1419" s="75"/>
      <c r="N1419" s="74"/>
      <c r="O1419" s="73" t="s">
        <v>47</v>
      </c>
      <c r="P1419" s="64">
        <v>1419</v>
      </c>
      <c r="R1419" s="64">
        <v>1</v>
      </c>
      <c r="S1419" s="64">
        <v>0</v>
      </c>
      <c r="T1419" s="64">
        <v>0.02</v>
      </c>
      <c r="AC1419" s="64">
        <v>1</v>
      </c>
    </row>
    <row r="1420" spans="1:29" ht="30" customHeight="1">
      <c r="A1420" s="72"/>
      <c r="B1420" s="72"/>
      <c r="C1420" s="72" t="s">
        <v>77</v>
      </c>
      <c r="D1420" s="72"/>
      <c r="E1420" s="72"/>
      <c r="F1420" s="72"/>
      <c r="G1420" s="72"/>
      <c r="H1420" s="67"/>
      <c r="I1420" s="72"/>
      <c r="J1420" s="67"/>
      <c r="K1420" s="72"/>
      <c r="L1420" s="67"/>
      <c r="M1420" s="72"/>
      <c r="N1420" s="67"/>
      <c r="O1420" s="72"/>
    </row>
    <row r="1421" spans="1:29" ht="30" customHeight="1">
      <c r="A1421" s="72"/>
      <c r="B1421" s="72"/>
      <c r="C1421" s="72"/>
      <c r="D1421" s="72"/>
      <c r="E1421" s="72"/>
      <c r="F1421" s="72"/>
      <c r="G1421" s="72"/>
      <c r="H1421" s="72"/>
      <c r="I1421" s="72"/>
      <c r="J1421" s="72"/>
      <c r="K1421" s="72"/>
      <c r="L1421" s="72"/>
      <c r="M1421" s="72"/>
      <c r="N1421" s="72"/>
      <c r="O1421" s="72"/>
    </row>
    <row r="1422" spans="1:29" ht="30" customHeight="1">
      <c r="A1422" s="72"/>
      <c r="B1422" s="72"/>
      <c r="C1422" s="73" t="s">
        <v>5375</v>
      </c>
      <c r="D1422" s="72"/>
      <c r="E1422" s="72"/>
      <c r="F1422" s="72"/>
      <c r="G1422" s="72"/>
      <c r="H1422" s="72"/>
      <c r="I1422" s="72"/>
      <c r="J1422" s="72"/>
      <c r="K1422" s="72"/>
      <c r="L1422" s="72"/>
      <c r="M1422" s="72"/>
      <c r="N1422" s="72"/>
      <c r="O1422" s="72"/>
    </row>
    <row r="1423" spans="1:29" ht="30" customHeight="1">
      <c r="A1423" s="73" t="s">
        <v>3875</v>
      </c>
      <c r="B1423" s="73" t="s">
        <v>5376</v>
      </c>
      <c r="C1423" s="73" t="s">
        <v>3876</v>
      </c>
      <c r="D1423" s="73" t="s">
        <v>3877</v>
      </c>
      <c r="E1423" s="73" t="s">
        <v>211</v>
      </c>
      <c r="F1423" s="72">
        <v>1</v>
      </c>
      <c r="G1423" s="72"/>
      <c r="H1423" s="74"/>
      <c r="I1423" s="75"/>
      <c r="J1423" s="74"/>
      <c r="K1423" s="75"/>
      <c r="L1423" s="74"/>
      <c r="M1423" s="75"/>
      <c r="N1423" s="74"/>
      <c r="O1423" s="73" t="s">
        <v>47</v>
      </c>
      <c r="R1423" s="64">
        <v>0</v>
      </c>
      <c r="S1423" s="64">
        <v>0</v>
      </c>
      <c r="T1423" s="64">
        <v>0</v>
      </c>
      <c r="AC1423" s="64">
        <v>1</v>
      </c>
    </row>
    <row r="1424" spans="1:29" ht="30" customHeight="1">
      <c r="A1424" s="73" t="s">
        <v>3875</v>
      </c>
      <c r="B1424" s="73" t="s">
        <v>4122</v>
      </c>
      <c r="C1424" s="73" t="s">
        <v>2484</v>
      </c>
      <c r="D1424" s="73" t="s">
        <v>1366</v>
      </c>
      <c r="E1424" s="73" t="s">
        <v>1265</v>
      </c>
      <c r="F1424" s="72">
        <v>6.3E-2</v>
      </c>
      <c r="G1424" s="72"/>
      <c r="H1424" s="74"/>
      <c r="I1424" s="75"/>
      <c r="J1424" s="74"/>
      <c r="K1424" s="75"/>
      <c r="L1424" s="74"/>
      <c r="M1424" s="75"/>
      <c r="N1424" s="74"/>
      <c r="O1424" s="73" t="s">
        <v>47</v>
      </c>
      <c r="R1424" s="64">
        <v>0</v>
      </c>
      <c r="S1424" s="64">
        <v>0</v>
      </c>
      <c r="T1424" s="64">
        <v>0</v>
      </c>
      <c r="W1424" s="64">
        <v>3</v>
      </c>
      <c r="AC1424" s="64">
        <v>1</v>
      </c>
    </row>
    <row r="1425" spans="1:29" ht="30" customHeight="1">
      <c r="A1425" s="73" t="s">
        <v>3875</v>
      </c>
      <c r="B1425" s="73" t="s">
        <v>4770</v>
      </c>
      <c r="C1425" s="73" t="s">
        <v>2484</v>
      </c>
      <c r="D1425" s="73" t="s">
        <v>2189</v>
      </c>
      <c r="E1425" s="73" t="s">
        <v>1265</v>
      </c>
      <c r="F1425" s="72">
        <v>0.25</v>
      </c>
      <c r="G1425" s="72"/>
      <c r="H1425" s="74"/>
      <c r="I1425" s="75"/>
      <c r="J1425" s="74"/>
      <c r="K1425" s="75"/>
      <c r="L1425" s="74"/>
      <c r="M1425" s="75"/>
      <c r="N1425" s="74"/>
      <c r="O1425" s="73" t="s">
        <v>47</v>
      </c>
      <c r="R1425" s="64">
        <v>0</v>
      </c>
      <c r="S1425" s="64">
        <v>0</v>
      </c>
      <c r="T1425" s="64">
        <v>0</v>
      </c>
      <c r="W1425" s="64">
        <v>3</v>
      </c>
      <c r="AC1425" s="64">
        <v>1</v>
      </c>
    </row>
    <row r="1426" spans="1:29" ht="30" customHeight="1">
      <c r="A1426" s="73" t="s">
        <v>3875</v>
      </c>
      <c r="B1426" s="73" t="s">
        <v>4123</v>
      </c>
      <c r="C1426" s="73" t="s">
        <v>1367</v>
      </c>
      <c r="D1426" s="73" t="s">
        <v>1368</v>
      </c>
      <c r="E1426" s="73" t="s">
        <v>352</v>
      </c>
      <c r="F1426" s="72">
        <v>1</v>
      </c>
      <c r="G1426" s="72"/>
      <c r="H1426" s="74"/>
      <c r="I1426" s="75"/>
      <c r="J1426" s="74"/>
      <c r="K1426" s="75"/>
      <c r="L1426" s="74"/>
      <c r="M1426" s="75"/>
      <c r="N1426" s="74"/>
      <c r="O1426" s="73" t="s">
        <v>47</v>
      </c>
      <c r="P1426" s="64">
        <v>1426</v>
      </c>
      <c r="R1426" s="64">
        <v>1</v>
      </c>
      <c r="S1426" s="64">
        <v>0</v>
      </c>
      <c r="T1426" s="64">
        <v>0.02</v>
      </c>
      <c r="AC1426" s="64">
        <v>1</v>
      </c>
    </row>
    <row r="1427" spans="1:29" ht="30" customHeight="1">
      <c r="A1427" s="72"/>
      <c r="B1427" s="72"/>
      <c r="C1427" s="72" t="s">
        <v>77</v>
      </c>
      <c r="D1427" s="72"/>
      <c r="E1427" s="72"/>
      <c r="F1427" s="72"/>
      <c r="G1427" s="72"/>
      <c r="H1427" s="67"/>
      <c r="I1427" s="72"/>
      <c r="J1427" s="67"/>
      <c r="K1427" s="72"/>
      <c r="L1427" s="67"/>
      <c r="M1427" s="72"/>
      <c r="N1427" s="67"/>
      <c r="O1427" s="72"/>
    </row>
    <row r="1428" spans="1:29" ht="30" customHeight="1">
      <c r="A1428" s="72"/>
      <c r="B1428" s="72"/>
      <c r="C1428" s="72"/>
      <c r="D1428" s="72"/>
      <c r="E1428" s="72"/>
      <c r="F1428" s="72"/>
      <c r="G1428" s="72"/>
      <c r="H1428" s="72"/>
      <c r="I1428" s="72"/>
      <c r="J1428" s="72"/>
      <c r="K1428" s="72"/>
      <c r="L1428" s="72"/>
      <c r="M1428" s="72"/>
      <c r="N1428" s="72"/>
      <c r="O1428" s="72"/>
    </row>
    <row r="1429" spans="1:29" ht="30" customHeight="1">
      <c r="A1429" s="72"/>
      <c r="B1429" s="72"/>
      <c r="C1429" s="73" t="s">
        <v>5377</v>
      </c>
      <c r="D1429" s="72"/>
      <c r="E1429" s="72"/>
      <c r="F1429" s="72"/>
      <c r="G1429" s="72"/>
      <c r="H1429" s="72"/>
      <c r="I1429" s="72"/>
      <c r="J1429" s="72"/>
      <c r="K1429" s="72"/>
      <c r="L1429" s="72"/>
      <c r="M1429" s="72"/>
      <c r="N1429" s="72"/>
      <c r="O1429" s="72"/>
    </row>
    <row r="1430" spans="1:29" ht="30" customHeight="1">
      <c r="A1430" s="73" t="s">
        <v>3878</v>
      </c>
      <c r="B1430" s="73" t="s">
        <v>5378</v>
      </c>
      <c r="C1430" s="73" t="s">
        <v>3879</v>
      </c>
      <c r="D1430" s="73" t="s">
        <v>3880</v>
      </c>
      <c r="E1430" s="73" t="s">
        <v>211</v>
      </c>
      <c r="F1430" s="72">
        <v>1</v>
      </c>
      <c r="G1430" s="72"/>
      <c r="H1430" s="74"/>
      <c r="I1430" s="75"/>
      <c r="J1430" s="74"/>
      <c r="K1430" s="75"/>
      <c r="L1430" s="74"/>
      <c r="M1430" s="75"/>
      <c r="N1430" s="74"/>
      <c r="O1430" s="73" t="s">
        <v>47</v>
      </c>
      <c r="R1430" s="64">
        <v>0</v>
      </c>
      <c r="S1430" s="64">
        <v>0</v>
      </c>
      <c r="T1430" s="64">
        <v>0</v>
      </c>
      <c r="AC1430" s="64">
        <v>1</v>
      </c>
    </row>
    <row r="1431" spans="1:29" ht="30" customHeight="1">
      <c r="A1431" s="73" t="s">
        <v>3878</v>
      </c>
      <c r="B1431" s="73" t="s">
        <v>4122</v>
      </c>
      <c r="C1431" s="73" t="s">
        <v>2484</v>
      </c>
      <c r="D1431" s="73" t="s">
        <v>1366</v>
      </c>
      <c r="E1431" s="73" t="s">
        <v>1265</v>
      </c>
      <c r="F1431" s="72">
        <v>6.3E-2</v>
      </c>
      <c r="G1431" s="72"/>
      <c r="H1431" s="74"/>
      <c r="I1431" s="75"/>
      <c r="J1431" s="74"/>
      <c r="K1431" s="75"/>
      <c r="L1431" s="74"/>
      <c r="M1431" s="75"/>
      <c r="N1431" s="74"/>
      <c r="O1431" s="73" t="s">
        <v>47</v>
      </c>
      <c r="R1431" s="64">
        <v>0</v>
      </c>
      <c r="S1431" s="64">
        <v>0</v>
      </c>
      <c r="T1431" s="64">
        <v>0</v>
      </c>
      <c r="W1431" s="64">
        <v>3</v>
      </c>
      <c r="AC1431" s="64">
        <v>1</v>
      </c>
    </row>
    <row r="1432" spans="1:29" ht="30" customHeight="1">
      <c r="A1432" s="73" t="s">
        <v>3878</v>
      </c>
      <c r="B1432" s="73" t="s">
        <v>4770</v>
      </c>
      <c r="C1432" s="73" t="s">
        <v>2484</v>
      </c>
      <c r="D1432" s="73" t="s">
        <v>2189</v>
      </c>
      <c r="E1432" s="73" t="s">
        <v>1265</v>
      </c>
      <c r="F1432" s="72">
        <v>0.25</v>
      </c>
      <c r="G1432" s="72"/>
      <c r="H1432" s="74"/>
      <c r="I1432" s="75"/>
      <c r="J1432" s="74"/>
      <c r="K1432" s="75"/>
      <c r="L1432" s="74"/>
      <c r="M1432" s="75"/>
      <c r="N1432" s="74"/>
      <c r="O1432" s="73" t="s">
        <v>47</v>
      </c>
      <c r="R1432" s="64">
        <v>0</v>
      </c>
      <c r="S1432" s="64">
        <v>0</v>
      </c>
      <c r="T1432" s="64">
        <v>0</v>
      </c>
      <c r="W1432" s="64">
        <v>3</v>
      </c>
      <c r="AC1432" s="64">
        <v>1</v>
      </c>
    </row>
    <row r="1433" spans="1:29" ht="30" customHeight="1">
      <c r="A1433" s="73" t="s">
        <v>3878</v>
      </c>
      <c r="B1433" s="73" t="s">
        <v>4123</v>
      </c>
      <c r="C1433" s="73" t="s">
        <v>1367</v>
      </c>
      <c r="D1433" s="73" t="s">
        <v>1368</v>
      </c>
      <c r="E1433" s="73" t="s">
        <v>352</v>
      </c>
      <c r="F1433" s="72">
        <v>1</v>
      </c>
      <c r="G1433" s="72"/>
      <c r="H1433" s="74"/>
      <c r="I1433" s="75"/>
      <c r="J1433" s="74"/>
      <c r="K1433" s="75"/>
      <c r="L1433" s="74"/>
      <c r="M1433" s="75"/>
      <c r="N1433" s="74"/>
      <c r="O1433" s="73" t="s">
        <v>47</v>
      </c>
      <c r="P1433" s="64">
        <v>1433</v>
      </c>
      <c r="R1433" s="64">
        <v>1</v>
      </c>
      <c r="S1433" s="64">
        <v>0</v>
      </c>
      <c r="T1433" s="64">
        <v>0.02</v>
      </c>
      <c r="AC1433" s="64">
        <v>1</v>
      </c>
    </row>
    <row r="1434" spans="1:29" ht="30" customHeight="1">
      <c r="A1434" s="72"/>
      <c r="B1434" s="72"/>
      <c r="C1434" s="72" t="s">
        <v>77</v>
      </c>
      <c r="D1434" s="72"/>
      <c r="E1434" s="72"/>
      <c r="F1434" s="72"/>
      <c r="G1434" s="72"/>
      <c r="H1434" s="67"/>
      <c r="I1434" s="72"/>
      <c r="J1434" s="67"/>
      <c r="K1434" s="72"/>
      <c r="L1434" s="67"/>
      <c r="M1434" s="72"/>
      <c r="N1434" s="67"/>
      <c r="O1434" s="72"/>
    </row>
    <row r="1435" spans="1:29" ht="30" customHeight="1">
      <c r="A1435" s="72"/>
      <c r="B1435" s="72"/>
      <c r="C1435" s="72"/>
      <c r="D1435" s="72"/>
      <c r="E1435" s="72"/>
      <c r="F1435" s="72"/>
      <c r="G1435" s="72"/>
      <c r="H1435" s="72"/>
      <c r="I1435" s="72"/>
      <c r="J1435" s="72"/>
      <c r="K1435" s="72"/>
      <c r="L1435" s="72"/>
      <c r="M1435" s="72"/>
      <c r="N1435" s="72"/>
      <c r="O1435" s="72"/>
    </row>
    <row r="1436" spans="1:29" ht="30" customHeight="1">
      <c r="A1436" s="72"/>
      <c r="B1436" s="72"/>
      <c r="C1436" s="73" t="s">
        <v>5379</v>
      </c>
      <c r="D1436" s="72"/>
      <c r="E1436" s="72"/>
      <c r="F1436" s="72"/>
      <c r="G1436" s="72"/>
      <c r="H1436" s="72"/>
      <c r="I1436" s="72"/>
      <c r="J1436" s="72"/>
      <c r="K1436" s="72"/>
      <c r="L1436" s="72"/>
      <c r="M1436" s="72"/>
      <c r="N1436" s="72"/>
      <c r="O1436" s="72"/>
    </row>
    <row r="1437" spans="1:29" ht="30" customHeight="1">
      <c r="A1437" s="73" t="s">
        <v>3201</v>
      </c>
      <c r="B1437" s="73" t="s">
        <v>5380</v>
      </c>
      <c r="C1437" s="73" t="s">
        <v>3202</v>
      </c>
      <c r="D1437" s="73" t="s">
        <v>3203</v>
      </c>
      <c r="E1437" s="73" t="s">
        <v>83</v>
      </c>
      <c r="F1437" s="72">
        <v>1</v>
      </c>
      <c r="G1437" s="72"/>
      <c r="H1437" s="74"/>
      <c r="I1437" s="75"/>
      <c r="J1437" s="74"/>
      <c r="K1437" s="75"/>
      <c r="L1437" s="74"/>
      <c r="M1437" s="75"/>
      <c r="N1437" s="74"/>
      <c r="O1437" s="73" t="s">
        <v>47</v>
      </c>
      <c r="R1437" s="64">
        <v>0</v>
      </c>
      <c r="S1437" s="64">
        <v>0</v>
      </c>
      <c r="T1437" s="64">
        <v>0</v>
      </c>
      <c r="AC1437" s="64">
        <v>1</v>
      </c>
    </row>
    <row r="1438" spans="1:29" ht="30" customHeight="1">
      <c r="A1438" s="73" t="s">
        <v>3201</v>
      </c>
      <c r="B1438" s="73" t="s">
        <v>4122</v>
      </c>
      <c r="C1438" s="73" t="s">
        <v>2484</v>
      </c>
      <c r="D1438" s="73" t="s">
        <v>1366</v>
      </c>
      <c r="E1438" s="73" t="s">
        <v>1265</v>
      </c>
      <c r="F1438" s="72">
        <v>0.23599999999999999</v>
      </c>
      <c r="G1438" s="72"/>
      <c r="H1438" s="74"/>
      <c r="I1438" s="75"/>
      <c r="J1438" s="74"/>
      <c r="K1438" s="75"/>
      <c r="L1438" s="74"/>
      <c r="M1438" s="75"/>
      <c r="N1438" s="74"/>
      <c r="O1438" s="73" t="s">
        <v>47</v>
      </c>
      <c r="R1438" s="64">
        <v>0</v>
      </c>
      <c r="S1438" s="64">
        <v>0</v>
      </c>
      <c r="T1438" s="64">
        <v>0</v>
      </c>
      <c r="W1438" s="64">
        <v>3</v>
      </c>
      <c r="AC1438" s="64">
        <v>1</v>
      </c>
    </row>
    <row r="1439" spans="1:29" ht="30" customHeight="1">
      <c r="A1439" s="73" t="s">
        <v>3201</v>
      </c>
      <c r="B1439" s="73" t="s">
        <v>5381</v>
      </c>
      <c r="C1439" s="73" t="s">
        <v>2484</v>
      </c>
      <c r="D1439" s="73" t="s">
        <v>5382</v>
      </c>
      <c r="E1439" s="73" t="s">
        <v>1265</v>
      </c>
      <c r="F1439" s="72">
        <v>1.218</v>
      </c>
      <c r="G1439" s="72"/>
      <c r="H1439" s="74"/>
      <c r="I1439" s="75"/>
      <c r="J1439" s="74"/>
      <c r="K1439" s="75"/>
      <c r="L1439" s="74"/>
      <c r="M1439" s="75"/>
      <c r="N1439" s="74"/>
      <c r="O1439" s="73" t="s">
        <v>47</v>
      </c>
      <c r="R1439" s="64">
        <v>0</v>
      </c>
      <c r="S1439" s="64">
        <v>0</v>
      </c>
      <c r="T1439" s="64">
        <v>0</v>
      </c>
      <c r="W1439" s="64">
        <v>3</v>
      </c>
      <c r="AC1439" s="64">
        <v>1</v>
      </c>
    </row>
    <row r="1440" spans="1:29" ht="30" customHeight="1">
      <c r="A1440" s="73" t="s">
        <v>3201</v>
      </c>
      <c r="B1440" s="73" t="s">
        <v>4123</v>
      </c>
      <c r="C1440" s="73" t="s">
        <v>1367</v>
      </c>
      <c r="D1440" s="73" t="s">
        <v>1368</v>
      </c>
      <c r="E1440" s="73" t="s">
        <v>352</v>
      </c>
      <c r="F1440" s="72">
        <v>1</v>
      </c>
      <c r="G1440" s="72"/>
      <c r="H1440" s="74"/>
      <c r="I1440" s="75"/>
      <c r="J1440" s="74"/>
      <c r="K1440" s="75"/>
      <c r="L1440" s="74"/>
      <c r="M1440" s="75"/>
      <c r="N1440" s="74"/>
      <c r="O1440" s="73" t="s">
        <v>47</v>
      </c>
      <c r="P1440" s="64">
        <v>1440</v>
      </c>
      <c r="R1440" s="64">
        <v>1</v>
      </c>
      <c r="S1440" s="64">
        <v>0</v>
      </c>
      <c r="T1440" s="64">
        <v>0.02</v>
      </c>
      <c r="AC1440" s="64">
        <v>1</v>
      </c>
    </row>
    <row r="1441" spans="1:29" ht="30" customHeight="1">
      <c r="A1441" s="72"/>
      <c r="B1441" s="72"/>
      <c r="C1441" s="72" t="s">
        <v>77</v>
      </c>
      <c r="D1441" s="72"/>
      <c r="E1441" s="72"/>
      <c r="F1441" s="72"/>
      <c r="G1441" s="72"/>
      <c r="H1441" s="67"/>
      <c r="I1441" s="72"/>
      <c r="J1441" s="67"/>
      <c r="K1441" s="72"/>
      <c r="L1441" s="67"/>
      <c r="M1441" s="72"/>
      <c r="N1441" s="67"/>
      <c r="O1441" s="72"/>
    </row>
    <row r="1442" spans="1:29" ht="30" customHeight="1">
      <c r="A1442" s="72"/>
      <c r="B1442" s="72"/>
      <c r="C1442" s="72"/>
      <c r="D1442" s="72"/>
      <c r="E1442" s="72"/>
      <c r="F1442" s="72"/>
      <c r="G1442" s="72"/>
      <c r="H1442" s="72"/>
      <c r="I1442" s="72"/>
      <c r="J1442" s="72"/>
      <c r="K1442" s="72"/>
      <c r="L1442" s="72"/>
      <c r="M1442" s="72"/>
      <c r="N1442" s="72"/>
      <c r="O1442" s="72"/>
    </row>
    <row r="1443" spans="1:29" ht="30" customHeight="1">
      <c r="A1443" s="72"/>
      <c r="B1443" s="72"/>
      <c r="C1443" s="73" t="s">
        <v>5383</v>
      </c>
      <c r="D1443" s="72"/>
      <c r="E1443" s="72"/>
      <c r="F1443" s="72"/>
      <c r="G1443" s="72"/>
      <c r="H1443" s="72"/>
      <c r="I1443" s="72"/>
      <c r="J1443" s="72"/>
      <c r="K1443" s="72"/>
      <c r="L1443" s="72"/>
      <c r="M1443" s="72"/>
      <c r="N1443" s="72"/>
      <c r="O1443" s="72"/>
    </row>
    <row r="1444" spans="1:29" ht="30" customHeight="1">
      <c r="A1444" s="73" t="s">
        <v>3468</v>
      </c>
      <c r="B1444" s="73" t="s">
        <v>5384</v>
      </c>
      <c r="C1444" s="73" t="s">
        <v>3469</v>
      </c>
      <c r="D1444" s="73" t="s">
        <v>3470</v>
      </c>
      <c r="E1444" s="73" t="s">
        <v>59</v>
      </c>
      <c r="F1444" s="72">
        <v>1</v>
      </c>
      <c r="G1444" s="72"/>
      <c r="H1444" s="74"/>
      <c r="I1444" s="75"/>
      <c r="J1444" s="74"/>
      <c r="K1444" s="75"/>
      <c r="L1444" s="74"/>
      <c r="M1444" s="75"/>
      <c r="N1444" s="74"/>
      <c r="O1444" s="73" t="s">
        <v>47</v>
      </c>
      <c r="R1444" s="64">
        <v>0</v>
      </c>
      <c r="S1444" s="64">
        <v>0</v>
      </c>
      <c r="T1444" s="64">
        <v>0</v>
      </c>
      <c r="AC1444" s="64">
        <v>1</v>
      </c>
    </row>
    <row r="1445" spans="1:29" ht="30" customHeight="1">
      <c r="A1445" s="73" t="s">
        <v>3468</v>
      </c>
      <c r="B1445" s="73" t="s">
        <v>5050</v>
      </c>
      <c r="C1445" s="73" t="s">
        <v>2484</v>
      </c>
      <c r="D1445" s="73" t="s">
        <v>5051</v>
      </c>
      <c r="E1445" s="73" t="s">
        <v>1265</v>
      </c>
      <c r="F1445" s="72">
        <v>0.45</v>
      </c>
      <c r="G1445" s="72"/>
      <c r="H1445" s="74"/>
      <c r="I1445" s="75"/>
      <c r="J1445" s="74"/>
      <c r="K1445" s="75"/>
      <c r="L1445" s="74"/>
      <c r="M1445" s="75"/>
      <c r="N1445" s="74"/>
      <c r="O1445" s="73" t="s">
        <v>47</v>
      </c>
      <c r="R1445" s="64">
        <v>0</v>
      </c>
      <c r="S1445" s="64">
        <v>0</v>
      </c>
      <c r="T1445" s="64">
        <v>0</v>
      </c>
      <c r="W1445" s="64">
        <v>3</v>
      </c>
      <c r="AC1445" s="64">
        <v>1</v>
      </c>
    </row>
    <row r="1446" spans="1:29" ht="30" customHeight="1">
      <c r="A1446" s="73" t="s">
        <v>3468</v>
      </c>
      <c r="B1446" s="73" t="s">
        <v>4123</v>
      </c>
      <c r="C1446" s="73" t="s">
        <v>1367</v>
      </c>
      <c r="D1446" s="73" t="s">
        <v>1368</v>
      </c>
      <c r="E1446" s="73" t="s">
        <v>352</v>
      </c>
      <c r="F1446" s="72">
        <v>1</v>
      </c>
      <c r="G1446" s="72"/>
      <c r="H1446" s="74"/>
      <c r="I1446" s="75"/>
      <c r="J1446" s="74"/>
      <c r="K1446" s="75"/>
      <c r="L1446" s="74"/>
      <c r="M1446" s="75"/>
      <c r="N1446" s="74"/>
      <c r="O1446" s="73" t="s">
        <v>47</v>
      </c>
      <c r="P1446" s="64">
        <v>1446</v>
      </c>
      <c r="R1446" s="64">
        <v>1</v>
      </c>
      <c r="S1446" s="64">
        <v>0</v>
      </c>
      <c r="T1446" s="64">
        <v>0.02</v>
      </c>
      <c r="AC1446" s="64">
        <v>1</v>
      </c>
    </row>
    <row r="1447" spans="1:29" ht="30" customHeight="1">
      <c r="A1447" s="72"/>
      <c r="B1447" s="72"/>
      <c r="C1447" s="72" t="s">
        <v>77</v>
      </c>
      <c r="D1447" s="72"/>
      <c r="E1447" s="72"/>
      <c r="F1447" s="72"/>
      <c r="G1447" s="72"/>
      <c r="H1447" s="67"/>
      <c r="I1447" s="72"/>
      <c r="J1447" s="67"/>
      <c r="K1447" s="72"/>
      <c r="L1447" s="67"/>
      <c r="M1447" s="72"/>
      <c r="N1447" s="67"/>
      <c r="O1447" s="72"/>
    </row>
    <row r="1448" spans="1:29" ht="30" customHeight="1">
      <c r="A1448" s="72"/>
      <c r="B1448" s="72"/>
      <c r="C1448" s="72"/>
      <c r="D1448" s="72"/>
      <c r="E1448" s="72"/>
      <c r="F1448" s="72"/>
      <c r="G1448" s="72"/>
      <c r="H1448" s="72"/>
      <c r="I1448" s="72"/>
      <c r="J1448" s="72"/>
      <c r="K1448" s="72"/>
      <c r="L1448" s="72"/>
      <c r="M1448" s="72"/>
      <c r="N1448" s="72"/>
      <c r="O1448" s="72"/>
    </row>
    <row r="1449" spans="1:29" ht="30" customHeight="1">
      <c r="A1449" s="72"/>
      <c r="B1449" s="72"/>
      <c r="C1449" s="73" t="s">
        <v>5385</v>
      </c>
      <c r="D1449" s="72"/>
      <c r="E1449" s="72"/>
      <c r="F1449" s="72"/>
      <c r="G1449" s="72"/>
      <c r="H1449" s="72"/>
      <c r="I1449" s="72"/>
      <c r="J1449" s="72"/>
      <c r="K1449" s="72"/>
      <c r="L1449" s="72"/>
      <c r="M1449" s="72"/>
      <c r="N1449" s="72"/>
      <c r="O1449" s="72"/>
    </row>
    <row r="1450" spans="1:29" ht="30" customHeight="1">
      <c r="A1450" s="73" t="s">
        <v>3198</v>
      </c>
      <c r="B1450" s="73" t="s">
        <v>5386</v>
      </c>
      <c r="C1450" s="73" t="s">
        <v>3199</v>
      </c>
      <c r="D1450" s="73" t="s">
        <v>3200</v>
      </c>
      <c r="E1450" s="73" t="s">
        <v>83</v>
      </c>
      <c r="F1450" s="72">
        <v>1</v>
      </c>
      <c r="G1450" s="72"/>
      <c r="H1450" s="74"/>
      <c r="I1450" s="75"/>
      <c r="J1450" s="74"/>
      <c r="K1450" s="75"/>
      <c r="L1450" s="74"/>
      <c r="M1450" s="75"/>
      <c r="N1450" s="74"/>
      <c r="O1450" s="73" t="s">
        <v>47</v>
      </c>
      <c r="R1450" s="64">
        <v>0</v>
      </c>
      <c r="S1450" s="64">
        <v>0</v>
      </c>
      <c r="T1450" s="64">
        <v>0</v>
      </c>
      <c r="AC1450" s="64">
        <v>1</v>
      </c>
    </row>
    <row r="1451" spans="1:29" ht="30" customHeight="1">
      <c r="A1451" s="73" t="s">
        <v>3198</v>
      </c>
      <c r="B1451" s="73" t="s">
        <v>4122</v>
      </c>
      <c r="C1451" s="73" t="s">
        <v>2484</v>
      </c>
      <c r="D1451" s="73" t="s">
        <v>1366</v>
      </c>
      <c r="E1451" s="73" t="s">
        <v>1265</v>
      </c>
      <c r="F1451" s="72">
        <v>7.0000000000000007E-2</v>
      </c>
      <c r="G1451" s="72"/>
      <c r="H1451" s="74"/>
      <c r="I1451" s="75"/>
      <c r="J1451" s="74"/>
      <c r="K1451" s="75"/>
      <c r="L1451" s="74"/>
      <c r="M1451" s="75"/>
      <c r="N1451" s="74"/>
      <c r="O1451" s="73" t="s">
        <v>47</v>
      </c>
      <c r="R1451" s="64">
        <v>0</v>
      </c>
      <c r="S1451" s="64">
        <v>0</v>
      </c>
      <c r="T1451" s="64">
        <v>0</v>
      </c>
      <c r="W1451" s="64">
        <v>3</v>
      </c>
      <c r="AC1451" s="64">
        <v>1</v>
      </c>
    </row>
    <row r="1452" spans="1:29" ht="30" customHeight="1">
      <c r="A1452" s="73" t="s">
        <v>3198</v>
      </c>
      <c r="B1452" s="73" t="s">
        <v>5381</v>
      </c>
      <c r="C1452" s="73" t="s">
        <v>2484</v>
      </c>
      <c r="D1452" s="73" t="s">
        <v>5382</v>
      </c>
      <c r="E1452" s="73" t="s">
        <v>1265</v>
      </c>
      <c r="F1452" s="72">
        <v>0.17</v>
      </c>
      <c r="G1452" s="72"/>
      <c r="H1452" s="74"/>
      <c r="I1452" s="75"/>
      <c r="J1452" s="74"/>
      <c r="K1452" s="75"/>
      <c r="L1452" s="74"/>
      <c r="M1452" s="75"/>
      <c r="N1452" s="74"/>
      <c r="O1452" s="73" t="s">
        <v>47</v>
      </c>
      <c r="R1452" s="64">
        <v>0</v>
      </c>
      <c r="S1452" s="64">
        <v>0</v>
      </c>
      <c r="T1452" s="64">
        <v>0</v>
      </c>
      <c r="W1452" s="64">
        <v>3</v>
      </c>
      <c r="AC1452" s="64">
        <v>1</v>
      </c>
    </row>
    <row r="1453" spans="1:29" ht="30" customHeight="1">
      <c r="A1453" s="73" t="s">
        <v>3198</v>
      </c>
      <c r="B1453" s="73" t="s">
        <v>4123</v>
      </c>
      <c r="C1453" s="73" t="s">
        <v>1367</v>
      </c>
      <c r="D1453" s="73" t="s">
        <v>1368</v>
      </c>
      <c r="E1453" s="73" t="s">
        <v>352</v>
      </c>
      <c r="F1453" s="72">
        <v>1</v>
      </c>
      <c r="G1453" s="72"/>
      <c r="H1453" s="74"/>
      <c r="I1453" s="75"/>
      <c r="J1453" s="74"/>
      <c r="K1453" s="75"/>
      <c r="L1453" s="74"/>
      <c r="M1453" s="75"/>
      <c r="N1453" s="74"/>
      <c r="O1453" s="73" t="s">
        <v>47</v>
      </c>
      <c r="P1453" s="64">
        <v>1453</v>
      </c>
      <c r="R1453" s="64">
        <v>1</v>
      </c>
      <c r="S1453" s="64">
        <v>0</v>
      </c>
      <c r="T1453" s="64">
        <v>0.02</v>
      </c>
      <c r="AC1453" s="64">
        <v>1</v>
      </c>
    </row>
    <row r="1454" spans="1:29" ht="30" customHeight="1">
      <c r="A1454" s="72"/>
      <c r="B1454" s="72"/>
      <c r="C1454" s="72" t="s">
        <v>77</v>
      </c>
      <c r="D1454" s="72"/>
      <c r="E1454" s="72"/>
      <c r="F1454" s="72"/>
      <c r="G1454" s="72"/>
      <c r="H1454" s="67"/>
      <c r="I1454" s="72"/>
      <c r="J1454" s="67"/>
      <c r="K1454" s="72"/>
      <c r="L1454" s="67"/>
      <c r="M1454" s="72"/>
      <c r="N1454" s="67"/>
      <c r="O1454" s="72"/>
    </row>
    <row r="1455" spans="1:29" ht="30" customHeight="1">
      <c r="A1455" s="72"/>
      <c r="B1455" s="72"/>
      <c r="C1455" s="72"/>
      <c r="D1455" s="72"/>
      <c r="E1455" s="72"/>
      <c r="F1455" s="72"/>
      <c r="G1455" s="72"/>
      <c r="H1455" s="72"/>
      <c r="I1455" s="72"/>
      <c r="J1455" s="72"/>
      <c r="K1455" s="72"/>
      <c r="L1455" s="72"/>
      <c r="M1455" s="72"/>
      <c r="N1455" s="72"/>
      <c r="O1455" s="72"/>
    </row>
    <row r="1456" spans="1:29" ht="30" customHeight="1">
      <c r="A1456" s="72"/>
      <c r="B1456" s="72"/>
      <c r="C1456" s="73" t="s">
        <v>5387</v>
      </c>
      <c r="D1456" s="72"/>
      <c r="E1456" s="72"/>
      <c r="F1456" s="72"/>
      <c r="G1456" s="72"/>
      <c r="H1456" s="72"/>
      <c r="I1456" s="72"/>
      <c r="J1456" s="72"/>
      <c r="K1456" s="72"/>
      <c r="L1456" s="72"/>
      <c r="M1456" s="72"/>
      <c r="N1456" s="72"/>
      <c r="O1456" s="72"/>
    </row>
    <row r="1457" spans="1:29" ht="30" customHeight="1">
      <c r="A1457" s="73" t="s">
        <v>3177</v>
      </c>
      <c r="B1457" s="73" t="s">
        <v>5388</v>
      </c>
      <c r="C1457" s="73" t="s">
        <v>3178</v>
      </c>
      <c r="D1457" s="73" t="s">
        <v>3179</v>
      </c>
      <c r="E1457" s="73" t="s">
        <v>83</v>
      </c>
      <c r="F1457" s="72">
        <v>1</v>
      </c>
      <c r="G1457" s="72"/>
      <c r="H1457" s="74"/>
      <c r="I1457" s="75"/>
      <c r="J1457" s="74"/>
      <c r="K1457" s="75"/>
      <c r="L1457" s="74"/>
      <c r="M1457" s="75"/>
      <c r="N1457" s="74"/>
      <c r="O1457" s="73" t="s">
        <v>47</v>
      </c>
      <c r="R1457" s="64">
        <v>0</v>
      </c>
      <c r="S1457" s="64">
        <v>0</v>
      </c>
      <c r="T1457" s="64">
        <v>0</v>
      </c>
      <c r="AC1457" s="64">
        <v>1</v>
      </c>
    </row>
    <row r="1458" spans="1:29" ht="30" customHeight="1">
      <c r="A1458" s="73" t="s">
        <v>3177</v>
      </c>
      <c r="B1458" s="73" t="s">
        <v>4122</v>
      </c>
      <c r="C1458" s="73" t="s">
        <v>2484</v>
      </c>
      <c r="D1458" s="73" t="s">
        <v>1366</v>
      </c>
      <c r="E1458" s="73" t="s">
        <v>1265</v>
      </c>
      <c r="F1458" s="72">
        <v>0.35599999999999998</v>
      </c>
      <c r="G1458" s="72"/>
      <c r="H1458" s="74"/>
      <c r="I1458" s="75"/>
      <c r="J1458" s="74"/>
      <c r="K1458" s="75"/>
      <c r="L1458" s="74"/>
      <c r="M1458" s="75"/>
      <c r="N1458" s="74"/>
      <c r="O1458" s="73" t="s">
        <v>47</v>
      </c>
      <c r="R1458" s="64">
        <v>0</v>
      </c>
      <c r="S1458" s="64">
        <v>0</v>
      </c>
      <c r="T1458" s="64">
        <v>0</v>
      </c>
      <c r="W1458" s="64">
        <v>3</v>
      </c>
      <c r="AC1458" s="64">
        <v>1</v>
      </c>
    </row>
    <row r="1459" spans="1:29" ht="30" customHeight="1">
      <c r="A1459" s="73" t="s">
        <v>3177</v>
      </c>
      <c r="B1459" s="73" t="s">
        <v>5389</v>
      </c>
      <c r="C1459" s="73" t="s">
        <v>2484</v>
      </c>
      <c r="D1459" s="73" t="s">
        <v>1790</v>
      </c>
      <c r="E1459" s="73" t="s">
        <v>1265</v>
      </c>
      <c r="F1459" s="72">
        <v>1.2</v>
      </c>
      <c r="G1459" s="72"/>
      <c r="H1459" s="74"/>
      <c r="I1459" s="75"/>
      <c r="J1459" s="74"/>
      <c r="K1459" s="75"/>
      <c r="L1459" s="74"/>
      <c r="M1459" s="75"/>
      <c r="N1459" s="74"/>
      <c r="O1459" s="73" t="s">
        <v>47</v>
      </c>
      <c r="R1459" s="64">
        <v>0</v>
      </c>
      <c r="S1459" s="64">
        <v>0</v>
      </c>
      <c r="T1459" s="64">
        <v>0</v>
      </c>
      <c r="W1459" s="64">
        <v>3</v>
      </c>
      <c r="AC1459" s="64">
        <v>1</v>
      </c>
    </row>
    <row r="1460" spans="1:29" ht="30" customHeight="1">
      <c r="A1460" s="73" t="s">
        <v>3177</v>
      </c>
      <c r="B1460" s="73" t="s">
        <v>4123</v>
      </c>
      <c r="C1460" s="73" t="s">
        <v>1367</v>
      </c>
      <c r="D1460" s="73" t="s">
        <v>1368</v>
      </c>
      <c r="E1460" s="73" t="s">
        <v>352</v>
      </c>
      <c r="F1460" s="72">
        <v>1</v>
      </c>
      <c r="G1460" s="72"/>
      <c r="H1460" s="74"/>
      <c r="I1460" s="75"/>
      <c r="J1460" s="74"/>
      <c r="K1460" s="75"/>
      <c r="L1460" s="74"/>
      <c r="M1460" s="75"/>
      <c r="N1460" s="74"/>
      <c r="O1460" s="73" t="s">
        <v>47</v>
      </c>
      <c r="P1460" s="64">
        <v>1460</v>
      </c>
      <c r="R1460" s="64">
        <v>1</v>
      </c>
      <c r="S1460" s="64">
        <v>0</v>
      </c>
      <c r="T1460" s="64">
        <v>0.02</v>
      </c>
      <c r="AC1460" s="64">
        <v>1</v>
      </c>
    </row>
    <row r="1461" spans="1:29" ht="30" customHeight="1">
      <c r="A1461" s="72"/>
      <c r="B1461" s="72"/>
      <c r="C1461" s="72" t="s">
        <v>77</v>
      </c>
      <c r="D1461" s="72"/>
      <c r="E1461" s="72"/>
      <c r="F1461" s="72"/>
      <c r="G1461" s="72"/>
      <c r="H1461" s="67"/>
      <c r="I1461" s="72"/>
      <c r="J1461" s="67"/>
      <c r="K1461" s="72"/>
      <c r="L1461" s="67"/>
      <c r="M1461" s="72"/>
      <c r="N1461" s="67"/>
      <c r="O1461" s="72"/>
    </row>
    <row r="1462" spans="1:29" ht="30" customHeight="1">
      <c r="A1462" s="72"/>
      <c r="B1462" s="72"/>
      <c r="C1462" s="72"/>
      <c r="D1462" s="72"/>
      <c r="E1462" s="72"/>
      <c r="F1462" s="72"/>
      <c r="G1462" s="72"/>
      <c r="H1462" s="72"/>
      <c r="I1462" s="72"/>
      <c r="J1462" s="72"/>
      <c r="K1462" s="72"/>
      <c r="L1462" s="72"/>
      <c r="M1462" s="72"/>
      <c r="N1462" s="72"/>
      <c r="O1462" s="72"/>
    </row>
    <row r="1463" spans="1:29" ht="30" customHeight="1">
      <c r="A1463" s="72"/>
      <c r="B1463" s="72"/>
      <c r="C1463" s="73" t="s">
        <v>5390</v>
      </c>
      <c r="D1463" s="72"/>
      <c r="E1463" s="72"/>
      <c r="F1463" s="72"/>
      <c r="G1463" s="72"/>
      <c r="H1463" s="72"/>
      <c r="I1463" s="72"/>
      <c r="J1463" s="72"/>
      <c r="K1463" s="72"/>
      <c r="L1463" s="72"/>
      <c r="M1463" s="72"/>
      <c r="N1463" s="72"/>
      <c r="O1463" s="72"/>
    </row>
    <row r="1464" spans="1:29" ht="30" customHeight="1">
      <c r="A1464" s="73" t="s">
        <v>3180</v>
      </c>
      <c r="B1464" s="73" t="s">
        <v>5391</v>
      </c>
      <c r="C1464" s="73" t="s">
        <v>3181</v>
      </c>
      <c r="D1464" s="73" t="s">
        <v>3182</v>
      </c>
      <c r="E1464" s="73" t="s">
        <v>83</v>
      </c>
      <c r="F1464" s="72">
        <v>1</v>
      </c>
      <c r="G1464" s="72"/>
      <c r="H1464" s="74"/>
      <c r="I1464" s="75"/>
      <c r="J1464" s="74"/>
      <c r="K1464" s="75"/>
      <c r="L1464" s="74"/>
      <c r="M1464" s="75"/>
      <c r="N1464" s="74"/>
      <c r="O1464" s="73" t="s">
        <v>47</v>
      </c>
      <c r="R1464" s="64">
        <v>0</v>
      </c>
      <c r="S1464" s="64">
        <v>0</v>
      </c>
      <c r="T1464" s="64">
        <v>0</v>
      </c>
      <c r="AC1464" s="64">
        <v>1</v>
      </c>
    </row>
    <row r="1465" spans="1:29" ht="30" customHeight="1">
      <c r="A1465" s="73" t="s">
        <v>3180</v>
      </c>
      <c r="B1465" s="73" t="s">
        <v>4122</v>
      </c>
      <c r="C1465" s="73" t="s">
        <v>2484</v>
      </c>
      <c r="D1465" s="73" t="s">
        <v>1366</v>
      </c>
      <c r="E1465" s="73" t="s">
        <v>1265</v>
      </c>
      <c r="F1465" s="72">
        <v>0.309</v>
      </c>
      <c r="G1465" s="72"/>
      <c r="H1465" s="74"/>
      <c r="I1465" s="75"/>
      <c r="J1465" s="74"/>
      <c r="K1465" s="75"/>
      <c r="L1465" s="74"/>
      <c r="M1465" s="75"/>
      <c r="N1465" s="74"/>
      <c r="O1465" s="73" t="s">
        <v>47</v>
      </c>
      <c r="R1465" s="64">
        <v>0</v>
      </c>
      <c r="S1465" s="64">
        <v>0</v>
      </c>
      <c r="T1465" s="64">
        <v>0</v>
      </c>
      <c r="W1465" s="64">
        <v>3</v>
      </c>
      <c r="AC1465" s="64">
        <v>1</v>
      </c>
    </row>
    <row r="1466" spans="1:29" ht="30" customHeight="1">
      <c r="A1466" s="73" t="s">
        <v>3180</v>
      </c>
      <c r="B1466" s="73" t="s">
        <v>5389</v>
      </c>
      <c r="C1466" s="73" t="s">
        <v>2484</v>
      </c>
      <c r="D1466" s="73" t="s">
        <v>1790</v>
      </c>
      <c r="E1466" s="73" t="s">
        <v>1265</v>
      </c>
      <c r="F1466" s="72">
        <v>1.042</v>
      </c>
      <c r="G1466" s="72"/>
      <c r="H1466" s="74"/>
      <c r="I1466" s="75"/>
      <c r="J1466" s="74"/>
      <c r="K1466" s="75"/>
      <c r="L1466" s="74"/>
      <c r="M1466" s="75"/>
      <c r="N1466" s="74"/>
      <c r="O1466" s="73" t="s">
        <v>47</v>
      </c>
      <c r="R1466" s="64">
        <v>0</v>
      </c>
      <c r="S1466" s="64">
        <v>0</v>
      </c>
      <c r="T1466" s="64">
        <v>0</v>
      </c>
      <c r="W1466" s="64">
        <v>3</v>
      </c>
      <c r="AC1466" s="64">
        <v>1</v>
      </c>
    </row>
    <row r="1467" spans="1:29" ht="30" customHeight="1">
      <c r="A1467" s="73" t="s">
        <v>3180</v>
      </c>
      <c r="B1467" s="73" t="s">
        <v>4123</v>
      </c>
      <c r="C1467" s="73" t="s">
        <v>1367</v>
      </c>
      <c r="D1467" s="73" t="s">
        <v>1368</v>
      </c>
      <c r="E1467" s="73" t="s">
        <v>352</v>
      </c>
      <c r="F1467" s="72">
        <v>1</v>
      </c>
      <c r="G1467" s="72"/>
      <c r="H1467" s="74"/>
      <c r="I1467" s="75"/>
      <c r="J1467" s="74"/>
      <c r="K1467" s="75"/>
      <c r="L1467" s="74"/>
      <c r="M1467" s="75"/>
      <c r="N1467" s="74"/>
      <c r="O1467" s="73" t="s">
        <v>47</v>
      </c>
      <c r="P1467" s="64">
        <v>1467</v>
      </c>
      <c r="R1467" s="64">
        <v>1</v>
      </c>
      <c r="S1467" s="64">
        <v>0</v>
      </c>
      <c r="T1467" s="64">
        <v>0.02</v>
      </c>
      <c r="AC1467" s="64">
        <v>1</v>
      </c>
    </row>
    <row r="1468" spans="1:29" ht="30" customHeight="1">
      <c r="A1468" s="72"/>
      <c r="B1468" s="72"/>
      <c r="C1468" s="72" t="s">
        <v>77</v>
      </c>
      <c r="D1468" s="72"/>
      <c r="E1468" s="72"/>
      <c r="F1468" s="72"/>
      <c r="G1468" s="72"/>
      <c r="H1468" s="67"/>
      <c r="I1468" s="72"/>
      <c r="J1468" s="67"/>
      <c r="K1468" s="72"/>
      <c r="L1468" s="67"/>
      <c r="M1468" s="72"/>
      <c r="N1468" s="67"/>
      <c r="O1468" s="72"/>
    </row>
    <row r="1469" spans="1:29" ht="30" customHeight="1">
      <c r="A1469" s="72"/>
      <c r="B1469" s="72"/>
      <c r="C1469" s="72"/>
      <c r="D1469" s="72"/>
      <c r="E1469" s="72"/>
      <c r="F1469" s="72"/>
      <c r="G1469" s="72"/>
      <c r="H1469" s="72"/>
      <c r="I1469" s="72"/>
      <c r="J1469" s="72"/>
      <c r="K1469" s="72"/>
      <c r="L1469" s="72"/>
      <c r="M1469" s="72"/>
      <c r="N1469" s="72"/>
      <c r="O1469" s="72"/>
    </row>
    <row r="1470" spans="1:29" ht="30" customHeight="1">
      <c r="A1470" s="72"/>
      <c r="B1470" s="72"/>
      <c r="C1470" s="73" t="s">
        <v>5392</v>
      </c>
      <c r="D1470" s="72"/>
      <c r="E1470" s="72"/>
      <c r="F1470" s="72"/>
      <c r="G1470" s="72"/>
      <c r="H1470" s="72"/>
      <c r="I1470" s="72"/>
      <c r="J1470" s="72"/>
      <c r="K1470" s="72"/>
      <c r="L1470" s="72"/>
      <c r="M1470" s="72"/>
      <c r="N1470" s="72"/>
      <c r="O1470" s="72"/>
    </row>
    <row r="1471" spans="1:29" ht="30" customHeight="1">
      <c r="A1471" s="73" t="s">
        <v>3183</v>
      </c>
      <c r="B1471" s="73" t="s">
        <v>5393</v>
      </c>
      <c r="C1471" s="73" t="s">
        <v>3184</v>
      </c>
      <c r="D1471" s="73" t="s">
        <v>3185</v>
      </c>
      <c r="E1471" s="73" t="s">
        <v>83</v>
      </c>
      <c r="F1471" s="72">
        <v>1</v>
      </c>
      <c r="G1471" s="72"/>
      <c r="H1471" s="74"/>
      <c r="I1471" s="75"/>
      <c r="J1471" s="74"/>
      <c r="K1471" s="75"/>
      <c r="L1471" s="74"/>
      <c r="M1471" s="75"/>
      <c r="N1471" s="74"/>
      <c r="O1471" s="73" t="s">
        <v>47</v>
      </c>
      <c r="R1471" s="64">
        <v>0</v>
      </c>
      <c r="S1471" s="64">
        <v>0</v>
      </c>
      <c r="T1471" s="64">
        <v>0</v>
      </c>
      <c r="AC1471" s="64">
        <v>1</v>
      </c>
    </row>
    <row r="1472" spans="1:29" ht="30" customHeight="1">
      <c r="A1472" s="73" t="s">
        <v>3183</v>
      </c>
      <c r="B1472" s="73" t="s">
        <v>5389</v>
      </c>
      <c r="C1472" s="73" t="s">
        <v>2484</v>
      </c>
      <c r="D1472" s="73" t="s">
        <v>1790</v>
      </c>
      <c r="E1472" s="73" t="s">
        <v>1265</v>
      </c>
      <c r="F1472" s="72">
        <v>0.4</v>
      </c>
      <c r="G1472" s="72"/>
      <c r="H1472" s="74"/>
      <c r="I1472" s="75"/>
      <c r="J1472" s="74"/>
      <c r="K1472" s="75"/>
      <c r="L1472" s="74"/>
      <c r="M1472" s="75"/>
      <c r="N1472" s="74"/>
      <c r="O1472" s="73" t="s">
        <v>47</v>
      </c>
      <c r="R1472" s="64">
        <v>0</v>
      </c>
      <c r="S1472" s="64">
        <v>0</v>
      </c>
      <c r="T1472" s="64">
        <v>0</v>
      </c>
      <c r="W1472" s="64">
        <v>3</v>
      </c>
      <c r="AC1472" s="64">
        <v>1</v>
      </c>
    </row>
    <row r="1473" spans="1:29" ht="30" customHeight="1">
      <c r="A1473" s="73" t="s">
        <v>3183</v>
      </c>
      <c r="B1473" s="73" t="s">
        <v>4123</v>
      </c>
      <c r="C1473" s="73" t="s">
        <v>1367</v>
      </c>
      <c r="D1473" s="73" t="s">
        <v>1368</v>
      </c>
      <c r="E1473" s="73" t="s">
        <v>352</v>
      </c>
      <c r="F1473" s="72">
        <v>1</v>
      </c>
      <c r="G1473" s="72"/>
      <c r="H1473" s="74"/>
      <c r="I1473" s="75"/>
      <c r="J1473" s="74"/>
      <c r="K1473" s="75"/>
      <c r="L1473" s="74"/>
      <c r="M1473" s="75"/>
      <c r="N1473" s="74"/>
      <c r="O1473" s="73" t="s">
        <v>47</v>
      </c>
      <c r="P1473" s="64">
        <v>1473</v>
      </c>
      <c r="R1473" s="64">
        <v>1</v>
      </c>
      <c r="S1473" s="64">
        <v>0</v>
      </c>
      <c r="T1473" s="64">
        <v>0.02</v>
      </c>
      <c r="AC1473" s="64">
        <v>1</v>
      </c>
    </row>
    <row r="1474" spans="1:29" ht="30" customHeight="1">
      <c r="A1474" s="72"/>
      <c r="B1474" s="72"/>
      <c r="C1474" s="72" t="s">
        <v>77</v>
      </c>
      <c r="D1474" s="72"/>
      <c r="E1474" s="72"/>
      <c r="F1474" s="72"/>
      <c r="G1474" s="72"/>
      <c r="H1474" s="67"/>
      <c r="I1474" s="72"/>
      <c r="J1474" s="67"/>
      <c r="K1474" s="72"/>
      <c r="L1474" s="67"/>
      <c r="M1474" s="72"/>
      <c r="N1474" s="67"/>
      <c r="O1474" s="72"/>
    </row>
    <row r="1475" spans="1:29" ht="30" customHeight="1">
      <c r="A1475" s="72"/>
      <c r="B1475" s="72"/>
      <c r="C1475" s="72"/>
      <c r="D1475" s="72"/>
      <c r="E1475" s="72"/>
      <c r="F1475" s="72"/>
      <c r="G1475" s="72"/>
      <c r="H1475" s="72"/>
      <c r="I1475" s="72"/>
      <c r="J1475" s="72"/>
      <c r="K1475" s="72"/>
      <c r="L1475" s="72"/>
      <c r="M1475" s="72"/>
      <c r="N1475" s="72"/>
      <c r="O1475" s="72"/>
    </row>
    <row r="1476" spans="1:29" ht="30" customHeight="1">
      <c r="A1476" s="72"/>
      <c r="B1476" s="72"/>
      <c r="C1476" s="73" t="s">
        <v>5394</v>
      </c>
      <c r="D1476" s="72"/>
      <c r="E1476" s="72"/>
      <c r="F1476" s="72"/>
      <c r="G1476" s="72"/>
      <c r="H1476" s="72"/>
      <c r="I1476" s="72"/>
      <c r="J1476" s="72"/>
      <c r="K1476" s="72"/>
      <c r="L1476" s="72"/>
      <c r="M1476" s="72"/>
      <c r="N1476" s="72"/>
      <c r="O1476" s="72"/>
    </row>
    <row r="1477" spans="1:29" ht="30" customHeight="1">
      <c r="A1477" s="73" t="s">
        <v>3186</v>
      </c>
      <c r="B1477" s="73" t="s">
        <v>5395</v>
      </c>
      <c r="C1477" s="73" t="s">
        <v>3187</v>
      </c>
      <c r="D1477" s="73" t="s">
        <v>3188</v>
      </c>
      <c r="E1477" s="73" t="s">
        <v>83</v>
      </c>
      <c r="F1477" s="72">
        <v>1</v>
      </c>
      <c r="G1477" s="72"/>
      <c r="H1477" s="74"/>
      <c r="I1477" s="75"/>
      <c r="J1477" s="74"/>
      <c r="K1477" s="75"/>
      <c r="L1477" s="74"/>
      <c r="M1477" s="75"/>
      <c r="N1477" s="74"/>
      <c r="O1477" s="73" t="s">
        <v>47</v>
      </c>
      <c r="R1477" s="64">
        <v>0</v>
      </c>
      <c r="S1477" s="64">
        <v>0</v>
      </c>
      <c r="T1477" s="64">
        <v>0</v>
      </c>
      <c r="AC1477" s="64">
        <v>1</v>
      </c>
    </row>
    <row r="1478" spans="1:29" ht="30" customHeight="1">
      <c r="A1478" s="73" t="s">
        <v>3186</v>
      </c>
      <c r="B1478" s="73" t="s">
        <v>5389</v>
      </c>
      <c r="C1478" s="73" t="s">
        <v>2484</v>
      </c>
      <c r="D1478" s="73" t="s">
        <v>1790</v>
      </c>
      <c r="E1478" s="73" t="s">
        <v>1265</v>
      </c>
      <c r="F1478" s="72">
        <v>0.5</v>
      </c>
      <c r="G1478" s="72"/>
      <c r="H1478" s="74"/>
      <c r="I1478" s="75"/>
      <c r="J1478" s="74"/>
      <c r="K1478" s="75"/>
      <c r="L1478" s="74"/>
      <c r="M1478" s="75"/>
      <c r="N1478" s="74"/>
      <c r="O1478" s="73" t="s">
        <v>47</v>
      </c>
      <c r="R1478" s="64">
        <v>0</v>
      </c>
      <c r="S1478" s="64">
        <v>0</v>
      </c>
      <c r="T1478" s="64">
        <v>0</v>
      </c>
      <c r="W1478" s="64">
        <v>3</v>
      </c>
      <c r="AC1478" s="64">
        <v>1</v>
      </c>
    </row>
    <row r="1479" spans="1:29" ht="30" customHeight="1">
      <c r="A1479" s="73" t="s">
        <v>3186</v>
      </c>
      <c r="B1479" s="73" t="s">
        <v>4123</v>
      </c>
      <c r="C1479" s="73" t="s">
        <v>1367</v>
      </c>
      <c r="D1479" s="73" t="s">
        <v>1368</v>
      </c>
      <c r="E1479" s="73" t="s">
        <v>352</v>
      </c>
      <c r="F1479" s="72">
        <v>1</v>
      </c>
      <c r="G1479" s="72"/>
      <c r="H1479" s="74"/>
      <c r="I1479" s="75"/>
      <c r="J1479" s="74"/>
      <c r="K1479" s="75"/>
      <c r="L1479" s="74"/>
      <c r="M1479" s="75"/>
      <c r="N1479" s="74"/>
      <c r="O1479" s="73" t="s">
        <v>47</v>
      </c>
      <c r="P1479" s="64">
        <v>1479</v>
      </c>
      <c r="R1479" s="64">
        <v>1</v>
      </c>
      <c r="S1479" s="64">
        <v>0</v>
      </c>
      <c r="T1479" s="64">
        <v>0.02</v>
      </c>
      <c r="AC1479" s="64">
        <v>1</v>
      </c>
    </row>
    <row r="1480" spans="1:29" ht="30" customHeight="1">
      <c r="A1480" s="72"/>
      <c r="B1480" s="72"/>
      <c r="C1480" s="72" t="s">
        <v>77</v>
      </c>
      <c r="D1480" s="72"/>
      <c r="E1480" s="72"/>
      <c r="F1480" s="72"/>
      <c r="G1480" s="72"/>
      <c r="H1480" s="67"/>
      <c r="I1480" s="72"/>
      <c r="J1480" s="67"/>
      <c r="K1480" s="72"/>
      <c r="L1480" s="67"/>
      <c r="M1480" s="72"/>
      <c r="N1480" s="67"/>
      <c r="O1480" s="72"/>
    </row>
    <row r="1481" spans="1:29" ht="30" customHeight="1">
      <c r="A1481" s="72"/>
      <c r="B1481" s="72"/>
      <c r="C1481" s="72"/>
      <c r="D1481" s="72"/>
      <c r="E1481" s="72"/>
      <c r="F1481" s="72"/>
      <c r="G1481" s="72"/>
      <c r="H1481" s="72"/>
      <c r="I1481" s="72"/>
      <c r="J1481" s="72"/>
      <c r="K1481" s="72"/>
      <c r="L1481" s="72"/>
      <c r="M1481" s="72"/>
      <c r="N1481" s="72"/>
      <c r="O1481" s="72"/>
    </row>
    <row r="1482" spans="1:29" ht="30" customHeight="1">
      <c r="A1482" s="72"/>
      <c r="B1482" s="72"/>
      <c r="C1482" s="73" t="s">
        <v>5396</v>
      </c>
      <c r="D1482" s="72"/>
      <c r="E1482" s="72"/>
      <c r="F1482" s="72"/>
      <c r="G1482" s="72"/>
      <c r="H1482" s="72"/>
      <c r="I1482" s="72"/>
      <c r="J1482" s="72"/>
      <c r="K1482" s="72"/>
      <c r="L1482" s="72"/>
      <c r="M1482" s="72"/>
      <c r="N1482" s="72"/>
      <c r="O1482" s="72"/>
    </row>
    <row r="1483" spans="1:29" ht="30" customHeight="1">
      <c r="A1483" s="73" t="s">
        <v>3189</v>
      </c>
      <c r="B1483" s="73" t="s">
        <v>5397</v>
      </c>
      <c r="C1483" s="73" t="s">
        <v>3190</v>
      </c>
      <c r="D1483" s="73" t="s">
        <v>3191</v>
      </c>
      <c r="E1483" s="73" t="s">
        <v>83</v>
      </c>
      <c r="F1483" s="72">
        <v>1</v>
      </c>
      <c r="G1483" s="72"/>
      <c r="H1483" s="74"/>
      <c r="I1483" s="75"/>
      <c r="J1483" s="74"/>
      <c r="K1483" s="75"/>
      <c r="L1483" s="74"/>
      <c r="M1483" s="75"/>
      <c r="N1483" s="74"/>
      <c r="O1483" s="73" t="s">
        <v>47</v>
      </c>
      <c r="R1483" s="64">
        <v>0</v>
      </c>
      <c r="S1483" s="64">
        <v>0</v>
      </c>
      <c r="T1483" s="64">
        <v>0</v>
      </c>
      <c r="AC1483" s="64">
        <v>1</v>
      </c>
    </row>
    <row r="1484" spans="1:29" ht="30" customHeight="1">
      <c r="A1484" s="73" t="s">
        <v>3189</v>
      </c>
      <c r="B1484" s="73" t="s">
        <v>4122</v>
      </c>
      <c r="C1484" s="73" t="s">
        <v>2484</v>
      </c>
      <c r="D1484" s="73" t="s">
        <v>1366</v>
      </c>
      <c r="E1484" s="73" t="s">
        <v>1265</v>
      </c>
      <c r="F1484" s="72">
        <v>5.6000000000000001E-2</v>
      </c>
      <c r="G1484" s="72"/>
      <c r="H1484" s="74"/>
      <c r="I1484" s="75"/>
      <c r="J1484" s="74"/>
      <c r="K1484" s="75"/>
      <c r="L1484" s="74"/>
      <c r="M1484" s="75"/>
      <c r="N1484" s="74"/>
      <c r="O1484" s="73" t="s">
        <v>47</v>
      </c>
      <c r="R1484" s="64">
        <v>0</v>
      </c>
      <c r="S1484" s="64">
        <v>0</v>
      </c>
      <c r="T1484" s="64">
        <v>0</v>
      </c>
      <c r="W1484" s="64">
        <v>3</v>
      </c>
      <c r="AC1484" s="64">
        <v>1</v>
      </c>
    </row>
    <row r="1485" spans="1:29" ht="30" customHeight="1">
      <c r="A1485" s="73" t="s">
        <v>3189</v>
      </c>
      <c r="B1485" s="73" t="s">
        <v>5389</v>
      </c>
      <c r="C1485" s="73" t="s">
        <v>2484</v>
      </c>
      <c r="D1485" s="73" t="s">
        <v>1790</v>
      </c>
      <c r="E1485" s="73" t="s">
        <v>1265</v>
      </c>
      <c r="F1485" s="72">
        <v>0.111</v>
      </c>
      <c r="G1485" s="72"/>
      <c r="H1485" s="74"/>
      <c r="I1485" s="75"/>
      <c r="J1485" s="74"/>
      <c r="K1485" s="75"/>
      <c r="L1485" s="74"/>
      <c r="M1485" s="75"/>
      <c r="N1485" s="74"/>
      <c r="O1485" s="73" t="s">
        <v>47</v>
      </c>
      <c r="R1485" s="64">
        <v>0</v>
      </c>
      <c r="S1485" s="64">
        <v>0</v>
      </c>
      <c r="T1485" s="64">
        <v>0</v>
      </c>
      <c r="W1485" s="64">
        <v>3</v>
      </c>
      <c r="AC1485" s="64">
        <v>1</v>
      </c>
    </row>
    <row r="1486" spans="1:29" ht="30" customHeight="1">
      <c r="A1486" s="73" t="s">
        <v>3189</v>
      </c>
      <c r="B1486" s="73" t="s">
        <v>4123</v>
      </c>
      <c r="C1486" s="73" t="s">
        <v>1367</v>
      </c>
      <c r="D1486" s="73" t="s">
        <v>1368</v>
      </c>
      <c r="E1486" s="73" t="s">
        <v>352</v>
      </c>
      <c r="F1486" s="72">
        <v>1</v>
      </c>
      <c r="G1486" s="72"/>
      <c r="H1486" s="74"/>
      <c r="I1486" s="75"/>
      <c r="J1486" s="74"/>
      <c r="K1486" s="75"/>
      <c r="L1486" s="74"/>
      <c r="M1486" s="75"/>
      <c r="N1486" s="74"/>
      <c r="O1486" s="73" t="s">
        <v>47</v>
      </c>
      <c r="P1486" s="64">
        <v>1486</v>
      </c>
      <c r="R1486" s="64">
        <v>1</v>
      </c>
      <c r="S1486" s="64">
        <v>0</v>
      </c>
      <c r="T1486" s="64">
        <v>0.02</v>
      </c>
      <c r="AC1486" s="64">
        <v>1</v>
      </c>
    </row>
    <row r="1487" spans="1:29" ht="30" customHeight="1">
      <c r="A1487" s="72"/>
      <c r="B1487" s="72"/>
      <c r="C1487" s="72" t="s">
        <v>77</v>
      </c>
      <c r="D1487" s="72"/>
      <c r="E1487" s="72"/>
      <c r="F1487" s="72"/>
      <c r="G1487" s="72"/>
      <c r="H1487" s="67"/>
      <c r="I1487" s="72"/>
      <c r="J1487" s="67"/>
      <c r="K1487" s="72"/>
      <c r="L1487" s="67"/>
      <c r="M1487" s="72"/>
      <c r="N1487" s="67"/>
      <c r="O1487" s="72"/>
    </row>
    <row r="1488" spans="1:29" ht="30" customHeight="1">
      <c r="A1488" s="72"/>
      <c r="B1488" s="72"/>
      <c r="C1488" s="72"/>
      <c r="D1488" s="72"/>
      <c r="E1488" s="72"/>
      <c r="F1488" s="72"/>
      <c r="G1488" s="72"/>
      <c r="H1488" s="72"/>
      <c r="I1488" s="72"/>
      <c r="J1488" s="72"/>
      <c r="K1488" s="72"/>
      <c r="L1488" s="72"/>
      <c r="M1488" s="72"/>
      <c r="N1488" s="72"/>
      <c r="O1488" s="72"/>
    </row>
    <row r="1489" spans="1:29" ht="30" customHeight="1">
      <c r="A1489" s="72"/>
      <c r="B1489" s="72"/>
      <c r="C1489" s="73" t="s">
        <v>5398</v>
      </c>
      <c r="D1489" s="72"/>
      <c r="E1489" s="72"/>
      <c r="F1489" s="72"/>
      <c r="G1489" s="72"/>
      <c r="H1489" s="72"/>
      <c r="I1489" s="72"/>
      <c r="J1489" s="72"/>
      <c r="K1489" s="72"/>
      <c r="L1489" s="72"/>
      <c r="M1489" s="72"/>
      <c r="N1489" s="72"/>
      <c r="O1489" s="72"/>
    </row>
    <row r="1490" spans="1:29" ht="30" customHeight="1">
      <c r="A1490" s="73" t="s">
        <v>3471</v>
      </c>
      <c r="B1490" s="73" t="s">
        <v>5399</v>
      </c>
      <c r="C1490" s="73" t="s">
        <v>3472</v>
      </c>
      <c r="D1490" s="73" t="s">
        <v>3473</v>
      </c>
      <c r="E1490" s="73" t="s">
        <v>59</v>
      </c>
      <c r="F1490" s="72">
        <v>1</v>
      </c>
      <c r="G1490" s="72"/>
      <c r="H1490" s="74"/>
      <c r="I1490" s="75"/>
      <c r="J1490" s="74"/>
      <c r="K1490" s="75"/>
      <c r="L1490" s="74"/>
      <c r="M1490" s="75"/>
      <c r="N1490" s="74"/>
      <c r="O1490" s="73" t="s">
        <v>47</v>
      </c>
      <c r="R1490" s="64">
        <v>0</v>
      </c>
      <c r="S1490" s="64">
        <v>0</v>
      </c>
      <c r="T1490" s="64">
        <v>0</v>
      </c>
      <c r="AC1490" s="64">
        <v>1</v>
      </c>
    </row>
    <row r="1491" spans="1:29" ht="30" customHeight="1">
      <c r="A1491" s="73" t="s">
        <v>3471</v>
      </c>
      <c r="B1491" s="73" t="s">
        <v>5050</v>
      </c>
      <c r="C1491" s="73" t="s">
        <v>2484</v>
      </c>
      <c r="D1491" s="73" t="s">
        <v>5051</v>
      </c>
      <c r="E1491" s="73" t="s">
        <v>1265</v>
      </c>
      <c r="F1491" s="72">
        <v>0.52500000000000002</v>
      </c>
      <c r="G1491" s="72"/>
      <c r="H1491" s="74"/>
      <c r="I1491" s="75"/>
      <c r="J1491" s="74"/>
      <c r="K1491" s="75"/>
      <c r="L1491" s="74"/>
      <c r="M1491" s="75"/>
      <c r="N1491" s="74"/>
      <c r="O1491" s="73" t="s">
        <v>47</v>
      </c>
      <c r="R1491" s="64">
        <v>0</v>
      </c>
      <c r="S1491" s="64">
        <v>0</v>
      </c>
      <c r="T1491" s="64">
        <v>0</v>
      </c>
      <c r="W1491" s="64">
        <v>3</v>
      </c>
      <c r="AC1491" s="64">
        <v>1</v>
      </c>
    </row>
    <row r="1492" spans="1:29" ht="30" customHeight="1">
      <c r="A1492" s="73" t="s">
        <v>3471</v>
      </c>
      <c r="B1492" s="73" t="s">
        <v>4123</v>
      </c>
      <c r="C1492" s="73" t="s">
        <v>1367</v>
      </c>
      <c r="D1492" s="73" t="s">
        <v>1368</v>
      </c>
      <c r="E1492" s="73" t="s">
        <v>352</v>
      </c>
      <c r="F1492" s="72">
        <v>1</v>
      </c>
      <c r="G1492" s="72"/>
      <c r="H1492" s="74"/>
      <c r="I1492" s="75"/>
      <c r="J1492" s="74"/>
      <c r="K1492" s="75"/>
      <c r="L1492" s="74"/>
      <c r="M1492" s="75"/>
      <c r="N1492" s="74"/>
      <c r="O1492" s="73" t="s">
        <v>47</v>
      </c>
      <c r="P1492" s="64">
        <v>1492</v>
      </c>
      <c r="R1492" s="64">
        <v>1</v>
      </c>
      <c r="S1492" s="64">
        <v>0</v>
      </c>
      <c r="T1492" s="64">
        <v>0.02</v>
      </c>
      <c r="AC1492" s="64">
        <v>1</v>
      </c>
    </row>
    <row r="1493" spans="1:29" ht="30" customHeight="1">
      <c r="A1493" s="72"/>
      <c r="B1493" s="72"/>
      <c r="C1493" s="72" t="s">
        <v>77</v>
      </c>
      <c r="D1493" s="72"/>
      <c r="E1493" s="72"/>
      <c r="F1493" s="72"/>
      <c r="G1493" s="72"/>
      <c r="H1493" s="67"/>
      <c r="I1493" s="72"/>
      <c r="J1493" s="67"/>
      <c r="K1493" s="72"/>
      <c r="L1493" s="67"/>
      <c r="M1493" s="72"/>
      <c r="N1493" s="67"/>
      <c r="O1493" s="72"/>
    </row>
    <row r="1494" spans="1:29" ht="30" customHeight="1">
      <c r="A1494" s="72"/>
      <c r="B1494" s="72"/>
      <c r="C1494" s="72"/>
      <c r="D1494" s="72"/>
      <c r="E1494" s="72"/>
      <c r="F1494" s="72"/>
      <c r="G1494" s="72"/>
      <c r="H1494" s="72"/>
      <c r="I1494" s="72"/>
      <c r="J1494" s="72"/>
      <c r="K1494" s="72"/>
      <c r="L1494" s="72"/>
      <c r="M1494" s="72"/>
      <c r="N1494" s="72"/>
      <c r="O1494" s="72"/>
    </row>
    <row r="1495" spans="1:29" ht="30" customHeight="1">
      <c r="A1495" s="72"/>
      <c r="B1495" s="72"/>
      <c r="C1495" s="73" t="s">
        <v>5400</v>
      </c>
      <c r="D1495" s="72"/>
      <c r="E1495" s="72"/>
      <c r="F1495" s="72"/>
      <c r="G1495" s="72"/>
      <c r="H1495" s="72"/>
      <c r="I1495" s="72"/>
      <c r="J1495" s="72"/>
      <c r="K1495" s="72"/>
      <c r="L1495" s="72"/>
      <c r="M1495" s="72"/>
      <c r="N1495" s="72"/>
      <c r="O1495" s="72"/>
    </row>
    <row r="1496" spans="1:29" ht="30" customHeight="1">
      <c r="A1496" s="73" t="s">
        <v>3474</v>
      </c>
      <c r="B1496" s="73" t="s">
        <v>5401</v>
      </c>
      <c r="C1496" s="73" t="s">
        <v>3472</v>
      </c>
      <c r="D1496" s="73" t="s">
        <v>3475</v>
      </c>
      <c r="E1496" s="73" t="s">
        <v>59</v>
      </c>
      <c r="F1496" s="72">
        <v>1</v>
      </c>
      <c r="G1496" s="72"/>
      <c r="H1496" s="74"/>
      <c r="I1496" s="75"/>
      <c r="J1496" s="74"/>
      <c r="K1496" s="75"/>
      <c r="L1496" s="74"/>
      <c r="M1496" s="75"/>
      <c r="N1496" s="74"/>
      <c r="O1496" s="73" t="s">
        <v>47</v>
      </c>
      <c r="R1496" s="64">
        <v>0</v>
      </c>
      <c r="S1496" s="64">
        <v>0</v>
      </c>
      <c r="T1496" s="64">
        <v>0</v>
      </c>
      <c r="AC1496" s="64">
        <v>1</v>
      </c>
    </row>
    <row r="1497" spans="1:29" ht="30" customHeight="1">
      <c r="A1497" s="73" t="s">
        <v>3474</v>
      </c>
      <c r="B1497" s="73" t="s">
        <v>5050</v>
      </c>
      <c r="C1497" s="73" t="s">
        <v>2484</v>
      </c>
      <c r="D1497" s="73" t="s">
        <v>5051</v>
      </c>
      <c r="E1497" s="73" t="s">
        <v>1265</v>
      </c>
      <c r="F1497" s="72">
        <v>0.52500000000000002</v>
      </c>
      <c r="G1497" s="72"/>
      <c r="H1497" s="74"/>
      <c r="I1497" s="75"/>
      <c r="J1497" s="74"/>
      <c r="K1497" s="75"/>
      <c r="L1497" s="74"/>
      <c r="M1497" s="75"/>
      <c r="N1497" s="74"/>
      <c r="O1497" s="73" t="s">
        <v>47</v>
      </c>
      <c r="R1497" s="64">
        <v>0</v>
      </c>
      <c r="S1497" s="64">
        <v>0</v>
      </c>
      <c r="T1497" s="64">
        <v>0</v>
      </c>
      <c r="W1497" s="64">
        <v>3</v>
      </c>
      <c r="AC1497" s="64">
        <v>1</v>
      </c>
    </row>
    <row r="1498" spans="1:29" ht="30" customHeight="1">
      <c r="A1498" s="73" t="s">
        <v>3474</v>
      </c>
      <c r="B1498" s="73" t="s">
        <v>4123</v>
      </c>
      <c r="C1498" s="73" t="s">
        <v>1367</v>
      </c>
      <c r="D1498" s="73" t="s">
        <v>1368</v>
      </c>
      <c r="E1498" s="73" t="s">
        <v>352</v>
      </c>
      <c r="F1498" s="72">
        <v>1</v>
      </c>
      <c r="G1498" s="72"/>
      <c r="H1498" s="74"/>
      <c r="I1498" s="75"/>
      <c r="J1498" s="74"/>
      <c r="K1498" s="75"/>
      <c r="L1498" s="74"/>
      <c r="M1498" s="75"/>
      <c r="N1498" s="74"/>
      <c r="O1498" s="73" t="s">
        <v>47</v>
      </c>
      <c r="P1498" s="64">
        <v>1498</v>
      </c>
      <c r="R1498" s="64">
        <v>1</v>
      </c>
      <c r="S1498" s="64">
        <v>0</v>
      </c>
      <c r="T1498" s="64">
        <v>0.02</v>
      </c>
      <c r="AC1498" s="64">
        <v>1</v>
      </c>
    </row>
    <row r="1499" spans="1:29" ht="30" customHeight="1">
      <c r="A1499" s="72"/>
      <c r="B1499" s="72"/>
      <c r="C1499" s="72" t="s">
        <v>77</v>
      </c>
      <c r="D1499" s="72"/>
      <c r="E1499" s="72"/>
      <c r="F1499" s="72"/>
      <c r="G1499" s="72"/>
      <c r="H1499" s="67"/>
      <c r="I1499" s="72"/>
      <c r="J1499" s="67"/>
      <c r="K1499" s="72"/>
      <c r="L1499" s="67"/>
      <c r="M1499" s="72"/>
      <c r="N1499" s="67"/>
      <c r="O1499" s="72"/>
    </row>
    <row r="1500" spans="1:29" ht="30" customHeight="1">
      <c r="A1500" s="72"/>
      <c r="B1500" s="72"/>
      <c r="C1500" s="72"/>
      <c r="D1500" s="72"/>
      <c r="E1500" s="72"/>
      <c r="F1500" s="72"/>
      <c r="G1500" s="72"/>
      <c r="H1500" s="72"/>
      <c r="I1500" s="72"/>
      <c r="J1500" s="72"/>
      <c r="K1500" s="72"/>
      <c r="L1500" s="72"/>
      <c r="M1500" s="72"/>
      <c r="N1500" s="72"/>
      <c r="O1500" s="72"/>
    </row>
    <row r="1501" spans="1:29" ht="30" customHeight="1">
      <c r="A1501" s="72"/>
      <c r="B1501" s="72"/>
      <c r="C1501" s="73" t="s">
        <v>5402</v>
      </c>
      <c r="D1501" s="72"/>
      <c r="E1501" s="72"/>
      <c r="F1501" s="72"/>
      <c r="G1501" s="72"/>
      <c r="H1501" s="72"/>
      <c r="I1501" s="72"/>
      <c r="J1501" s="72"/>
      <c r="K1501" s="72"/>
      <c r="L1501" s="72"/>
      <c r="M1501" s="72"/>
      <c r="N1501" s="72"/>
      <c r="O1501" s="72"/>
    </row>
    <row r="1502" spans="1:29" ht="30" customHeight="1">
      <c r="A1502" s="73" t="s">
        <v>3476</v>
      </c>
      <c r="B1502" s="73" t="s">
        <v>5403</v>
      </c>
      <c r="C1502" s="73" t="s">
        <v>3472</v>
      </c>
      <c r="D1502" s="73" t="s">
        <v>3477</v>
      </c>
      <c r="E1502" s="73" t="s">
        <v>59</v>
      </c>
      <c r="F1502" s="72">
        <v>1</v>
      </c>
      <c r="G1502" s="72"/>
      <c r="H1502" s="74"/>
      <c r="I1502" s="75"/>
      <c r="J1502" s="74"/>
      <c r="K1502" s="75"/>
      <c r="L1502" s="74"/>
      <c r="M1502" s="75"/>
      <c r="N1502" s="74"/>
      <c r="O1502" s="73" t="s">
        <v>47</v>
      </c>
      <c r="R1502" s="64">
        <v>0</v>
      </c>
      <c r="S1502" s="64">
        <v>0</v>
      </c>
      <c r="T1502" s="64">
        <v>0</v>
      </c>
      <c r="AC1502" s="64">
        <v>1</v>
      </c>
    </row>
    <row r="1503" spans="1:29" ht="30" customHeight="1">
      <c r="A1503" s="73" t="s">
        <v>3476</v>
      </c>
      <c r="B1503" s="73" t="s">
        <v>5050</v>
      </c>
      <c r="C1503" s="73" t="s">
        <v>2484</v>
      </c>
      <c r="D1503" s="73" t="s">
        <v>5051</v>
      </c>
      <c r="E1503" s="73" t="s">
        <v>1265</v>
      </c>
      <c r="F1503" s="72">
        <v>0.52500000000000002</v>
      </c>
      <c r="G1503" s="72"/>
      <c r="H1503" s="74"/>
      <c r="I1503" s="75"/>
      <c r="J1503" s="74"/>
      <c r="K1503" s="75"/>
      <c r="L1503" s="74"/>
      <c r="M1503" s="75"/>
      <c r="N1503" s="74"/>
      <c r="O1503" s="73" t="s">
        <v>47</v>
      </c>
      <c r="R1503" s="64">
        <v>0</v>
      </c>
      <c r="S1503" s="64">
        <v>0</v>
      </c>
      <c r="T1503" s="64">
        <v>0</v>
      </c>
      <c r="W1503" s="64">
        <v>3</v>
      </c>
      <c r="AC1503" s="64">
        <v>1</v>
      </c>
    </row>
    <row r="1504" spans="1:29" ht="30" customHeight="1">
      <c r="A1504" s="73" t="s">
        <v>3476</v>
      </c>
      <c r="B1504" s="73" t="s">
        <v>4123</v>
      </c>
      <c r="C1504" s="73" t="s">
        <v>1367</v>
      </c>
      <c r="D1504" s="73" t="s">
        <v>1368</v>
      </c>
      <c r="E1504" s="73" t="s">
        <v>352</v>
      </c>
      <c r="F1504" s="72">
        <v>1</v>
      </c>
      <c r="G1504" s="72"/>
      <c r="H1504" s="74"/>
      <c r="I1504" s="75"/>
      <c r="J1504" s="74"/>
      <c r="K1504" s="75"/>
      <c r="L1504" s="74"/>
      <c r="M1504" s="75"/>
      <c r="N1504" s="74"/>
      <c r="O1504" s="73" t="s">
        <v>47</v>
      </c>
      <c r="P1504" s="64">
        <v>1504</v>
      </c>
      <c r="R1504" s="64">
        <v>1</v>
      </c>
      <c r="S1504" s="64">
        <v>0</v>
      </c>
      <c r="T1504" s="64">
        <v>0.02</v>
      </c>
      <c r="AC1504" s="64">
        <v>1</v>
      </c>
    </row>
    <row r="1505" spans="1:29" ht="30" customHeight="1">
      <c r="A1505" s="72"/>
      <c r="B1505" s="72"/>
      <c r="C1505" s="72" t="s">
        <v>77</v>
      </c>
      <c r="D1505" s="72"/>
      <c r="E1505" s="72"/>
      <c r="F1505" s="72"/>
      <c r="G1505" s="72"/>
      <c r="H1505" s="67"/>
      <c r="I1505" s="72"/>
      <c r="J1505" s="67"/>
      <c r="K1505" s="72"/>
      <c r="L1505" s="67"/>
      <c r="M1505" s="72"/>
      <c r="N1505" s="67"/>
      <c r="O1505" s="72"/>
    </row>
    <row r="1506" spans="1:29" ht="30" customHeight="1">
      <c r="A1506" s="72"/>
      <c r="B1506" s="72"/>
      <c r="C1506" s="72"/>
      <c r="D1506" s="72"/>
      <c r="E1506" s="72"/>
      <c r="F1506" s="72"/>
      <c r="G1506" s="72"/>
      <c r="H1506" s="72"/>
      <c r="I1506" s="72"/>
      <c r="J1506" s="72"/>
      <c r="K1506" s="72"/>
      <c r="L1506" s="72"/>
      <c r="M1506" s="72"/>
      <c r="N1506" s="72"/>
      <c r="O1506" s="72"/>
    </row>
    <row r="1507" spans="1:29" ht="30" customHeight="1">
      <c r="A1507" s="72"/>
      <c r="B1507" s="72"/>
      <c r="C1507" s="73" t="s">
        <v>5404</v>
      </c>
      <c r="D1507" s="72"/>
      <c r="E1507" s="72"/>
      <c r="F1507" s="72"/>
      <c r="G1507" s="72"/>
      <c r="H1507" s="72"/>
      <c r="I1507" s="72"/>
      <c r="J1507" s="72"/>
      <c r="K1507" s="72"/>
      <c r="L1507" s="72"/>
      <c r="M1507" s="72"/>
      <c r="N1507" s="72"/>
      <c r="O1507" s="72"/>
    </row>
    <row r="1508" spans="1:29" ht="30" customHeight="1">
      <c r="A1508" s="73" t="s">
        <v>3478</v>
      </c>
      <c r="B1508" s="73" t="s">
        <v>5405</v>
      </c>
      <c r="C1508" s="73" t="s">
        <v>3472</v>
      </c>
      <c r="D1508" s="73" t="s">
        <v>3479</v>
      </c>
      <c r="E1508" s="73" t="s">
        <v>59</v>
      </c>
      <c r="F1508" s="72">
        <v>1</v>
      </c>
      <c r="G1508" s="72"/>
      <c r="H1508" s="74"/>
      <c r="I1508" s="75"/>
      <c r="J1508" s="74"/>
      <c r="K1508" s="75"/>
      <c r="L1508" s="74"/>
      <c r="M1508" s="75"/>
      <c r="N1508" s="74"/>
      <c r="O1508" s="73" t="s">
        <v>47</v>
      </c>
      <c r="R1508" s="64">
        <v>0</v>
      </c>
      <c r="S1508" s="64">
        <v>0</v>
      </c>
      <c r="T1508" s="64">
        <v>0</v>
      </c>
      <c r="AC1508" s="64">
        <v>1</v>
      </c>
    </row>
    <row r="1509" spans="1:29" ht="30" customHeight="1">
      <c r="A1509" s="73" t="s">
        <v>3478</v>
      </c>
      <c r="B1509" s="73" t="s">
        <v>5050</v>
      </c>
      <c r="C1509" s="73" t="s">
        <v>2484</v>
      </c>
      <c r="D1509" s="73" t="s">
        <v>5051</v>
      </c>
      <c r="E1509" s="73" t="s">
        <v>1265</v>
      </c>
      <c r="F1509" s="72">
        <v>0.52500000000000002</v>
      </c>
      <c r="G1509" s="72"/>
      <c r="H1509" s="74"/>
      <c r="I1509" s="75"/>
      <c r="J1509" s="74"/>
      <c r="K1509" s="75"/>
      <c r="L1509" s="74"/>
      <c r="M1509" s="75"/>
      <c r="N1509" s="74"/>
      <c r="O1509" s="73" t="s">
        <v>47</v>
      </c>
      <c r="R1509" s="64">
        <v>0</v>
      </c>
      <c r="S1509" s="64">
        <v>0</v>
      </c>
      <c r="T1509" s="64">
        <v>0</v>
      </c>
      <c r="W1509" s="64">
        <v>3</v>
      </c>
      <c r="AC1509" s="64">
        <v>1</v>
      </c>
    </row>
    <row r="1510" spans="1:29" ht="30" customHeight="1">
      <c r="A1510" s="73" t="s">
        <v>3478</v>
      </c>
      <c r="B1510" s="73" t="s">
        <v>4123</v>
      </c>
      <c r="C1510" s="73" t="s">
        <v>1367</v>
      </c>
      <c r="D1510" s="73" t="s">
        <v>1368</v>
      </c>
      <c r="E1510" s="73" t="s">
        <v>352</v>
      </c>
      <c r="F1510" s="72">
        <v>1</v>
      </c>
      <c r="G1510" s="72"/>
      <c r="H1510" s="74"/>
      <c r="I1510" s="75"/>
      <c r="J1510" s="74"/>
      <c r="K1510" s="75"/>
      <c r="L1510" s="74"/>
      <c r="M1510" s="75"/>
      <c r="N1510" s="74"/>
      <c r="O1510" s="73" t="s">
        <v>47</v>
      </c>
      <c r="P1510" s="64">
        <v>1510</v>
      </c>
      <c r="R1510" s="64">
        <v>1</v>
      </c>
      <c r="S1510" s="64">
        <v>0</v>
      </c>
      <c r="T1510" s="64">
        <v>0.02</v>
      </c>
      <c r="AC1510" s="64">
        <v>1</v>
      </c>
    </row>
    <row r="1511" spans="1:29" ht="30" customHeight="1">
      <c r="A1511" s="72"/>
      <c r="B1511" s="72"/>
      <c r="C1511" s="72" t="s">
        <v>77</v>
      </c>
      <c r="D1511" s="72"/>
      <c r="E1511" s="72"/>
      <c r="F1511" s="72"/>
      <c r="G1511" s="72"/>
      <c r="H1511" s="67"/>
      <c r="I1511" s="72"/>
      <c r="J1511" s="67"/>
      <c r="K1511" s="72"/>
      <c r="L1511" s="67"/>
      <c r="M1511" s="72"/>
      <c r="N1511" s="67"/>
      <c r="O1511" s="72"/>
    </row>
    <row r="1512" spans="1:29" ht="30" customHeight="1">
      <c r="A1512" s="72"/>
      <c r="B1512" s="72"/>
      <c r="C1512" s="72"/>
      <c r="D1512" s="72"/>
      <c r="E1512" s="72"/>
      <c r="F1512" s="72"/>
      <c r="G1512" s="72"/>
      <c r="H1512" s="72"/>
      <c r="I1512" s="72"/>
      <c r="J1512" s="72"/>
      <c r="K1512" s="72"/>
      <c r="L1512" s="72"/>
      <c r="M1512" s="72"/>
      <c r="N1512" s="72"/>
      <c r="O1512" s="72"/>
    </row>
    <row r="1513" spans="1:29" ht="30" customHeight="1">
      <c r="A1513" s="72"/>
      <c r="B1513" s="72"/>
      <c r="C1513" s="73" t="s">
        <v>5406</v>
      </c>
      <c r="D1513" s="72"/>
      <c r="E1513" s="72"/>
      <c r="F1513" s="72"/>
      <c r="G1513" s="72"/>
      <c r="H1513" s="72"/>
      <c r="I1513" s="72"/>
      <c r="J1513" s="72"/>
      <c r="K1513" s="72"/>
      <c r="L1513" s="72"/>
      <c r="M1513" s="72"/>
      <c r="N1513" s="72"/>
      <c r="O1513" s="72"/>
    </row>
    <row r="1514" spans="1:29" ht="30" customHeight="1">
      <c r="A1514" s="73" t="s">
        <v>3480</v>
      </c>
      <c r="B1514" s="73" t="s">
        <v>5050</v>
      </c>
      <c r="C1514" s="73" t="s">
        <v>2484</v>
      </c>
      <c r="D1514" s="73" t="s">
        <v>5051</v>
      </c>
      <c r="E1514" s="73" t="s">
        <v>1265</v>
      </c>
      <c r="F1514" s="72">
        <v>0.47</v>
      </c>
      <c r="G1514" s="72"/>
      <c r="H1514" s="74"/>
      <c r="I1514" s="75"/>
      <c r="J1514" s="74"/>
      <c r="K1514" s="75"/>
      <c r="L1514" s="74"/>
      <c r="M1514" s="75"/>
      <c r="N1514" s="74"/>
      <c r="O1514" s="73" t="s">
        <v>47</v>
      </c>
      <c r="R1514" s="64">
        <v>0</v>
      </c>
      <c r="S1514" s="64">
        <v>0</v>
      </c>
      <c r="T1514" s="64">
        <v>0</v>
      </c>
      <c r="W1514" s="64">
        <v>3</v>
      </c>
      <c r="AC1514" s="64">
        <v>1</v>
      </c>
    </row>
    <row r="1515" spans="1:29" ht="30" customHeight="1">
      <c r="A1515" s="73" t="s">
        <v>3480</v>
      </c>
      <c r="B1515" s="73" t="s">
        <v>4123</v>
      </c>
      <c r="C1515" s="73" t="s">
        <v>1367</v>
      </c>
      <c r="D1515" s="73" t="s">
        <v>1368</v>
      </c>
      <c r="E1515" s="73" t="s">
        <v>352</v>
      </c>
      <c r="F1515" s="72">
        <v>1</v>
      </c>
      <c r="G1515" s="72"/>
      <c r="H1515" s="74"/>
      <c r="I1515" s="75"/>
      <c r="J1515" s="74"/>
      <c r="K1515" s="75"/>
      <c r="L1515" s="74"/>
      <c r="M1515" s="75"/>
      <c r="N1515" s="74"/>
      <c r="O1515" s="73" t="s">
        <v>47</v>
      </c>
      <c r="P1515" s="64">
        <v>1515</v>
      </c>
      <c r="R1515" s="64">
        <v>1</v>
      </c>
      <c r="S1515" s="64">
        <v>0</v>
      </c>
      <c r="T1515" s="64">
        <v>0.02</v>
      </c>
      <c r="AC1515" s="64">
        <v>1</v>
      </c>
    </row>
    <row r="1516" spans="1:29" ht="30" customHeight="1">
      <c r="A1516" s="72"/>
      <c r="B1516" s="72"/>
      <c r="C1516" s="72" t="s">
        <v>77</v>
      </c>
      <c r="D1516" s="72"/>
      <c r="E1516" s="72"/>
      <c r="F1516" s="72"/>
      <c r="G1516" s="72"/>
      <c r="H1516" s="67"/>
      <c r="I1516" s="72"/>
      <c r="J1516" s="67"/>
      <c r="K1516" s="72"/>
      <c r="L1516" s="67"/>
      <c r="M1516" s="72"/>
      <c r="N1516" s="67"/>
      <c r="O1516" s="72"/>
    </row>
    <row r="1517" spans="1:29" ht="30" customHeight="1">
      <c r="A1517" s="72"/>
      <c r="B1517" s="72"/>
      <c r="C1517" s="72"/>
      <c r="D1517" s="72"/>
      <c r="E1517" s="72"/>
      <c r="F1517" s="72"/>
      <c r="G1517" s="72"/>
      <c r="H1517" s="72"/>
      <c r="I1517" s="72"/>
      <c r="J1517" s="72"/>
      <c r="K1517" s="72"/>
      <c r="L1517" s="72"/>
      <c r="M1517" s="72"/>
      <c r="N1517" s="72"/>
      <c r="O1517" s="72"/>
    </row>
    <row r="1518" spans="1:29" ht="30" customHeight="1">
      <c r="A1518" s="72"/>
      <c r="B1518" s="72"/>
      <c r="C1518" s="73" t="s">
        <v>5407</v>
      </c>
      <c r="D1518" s="72"/>
      <c r="E1518" s="72"/>
      <c r="F1518" s="72"/>
      <c r="G1518" s="72"/>
      <c r="H1518" s="72"/>
      <c r="I1518" s="72"/>
      <c r="J1518" s="72"/>
      <c r="K1518" s="72"/>
      <c r="L1518" s="72"/>
      <c r="M1518" s="72"/>
      <c r="N1518" s="72"/>
      <c r="O1518" s="72"/>
    </row>
    <row r="1519" spans="1:29" ht="30" customHeight="1">
      <c r="A1519" s="73" t="s">
        <v>3483</v>
      </c>
      <c r="B1519" s="73" t="s">
        <v>5050</v>
      </c>
      <c r="C1519" s="73" t="s">
        <v>2484</v>
      </c>
      <c r="D1519" s="73" t="s">
        <v>5051</v>
      </c>
      <c r="E1519" s="73" t="s">
        <v>1265</v>
      </c>
      <c r="F1519" s="72">
        <v>0.41499999999999998</v>
      </c>
      <c r="G1519" s="72"/>
      <c r="H1519" s="74"/>
      <c r="I1519" s="75"/>
      <c r="J1519" s="74"/>
      <c r="K1519" s="75"/>
      <c r="L1519" s="74"/>
      <c r="M1519" s="75"/>
      <c r="N1519" s="74"/>
      <c r="O1519" s="73" t="s">
        <v>47</v>
      </c>
      <c r="R1519" s="64">
        <v>0</v>
      </c>
      <c r="S1519" s="64">
        <v>0</v>
      </c>
      <c r="T1519" s="64">
        <v>0</v>
      </c>
      <c r="W1519" s="64">
        <v>3</v>
      </c>
      <c r="AC1519" s="64">
        <v>1</v>
      </c>
    </row>
    <row r="1520" spans="1:29" ht="30" customHeight="1">
      <c r="A1520" s="73" t="s">
        <v>3483</v>
      </c>
      <c r="B1520" s="73" t="s">
        <v>4123</v>
      </c>
      <c r="C1520" s="73" t="s">
        <v>1367</v>
      </c>
      <c r="D1520" s="73" t="s">
        <v>1368</v>
      </c>
      <c r="E1520" s="73" t="s">
        <v>352</v>
      </c>
      <c r="F1520" s="72">
        <v>1</v>
      </c>
      <c r="G1520" s="72"/>
      <c r="H1520" s="74"/>
      <c r="I1520" s="75"/>
      <c r="J1520" s="74"/>
      <c r="K1520" s="75"/>
      <c r="L1520" s="74"/>
      <c r="M1520" s="75"/>
      <c r="N1520" s="74"/>
      <c r="O1520" s="73" t="s">
        <v>47</v>
      </c>
      <c r="P1520" s="64">
        <v>1520</v>
      </c>
      <c r="R1520" s="64">
        <v>1</v>
      </c>
      <c r="S1520" s="64">
        <v>0</v>
      </c>
      <c r="T1520" s="64">
        <v>0.02</v>
      </c>
      <c r="AC1520" s="64">
        <v>1</v>
      </c>
    </row>
    <row r="1521" spans="1:29" ht="30" customHeight="1">
      <c r="A1521" s="72"/>
      <c r="B1521" s="72"/>
      <c r="C1521" s="72" t="s">
        <v>77</v>
      </c>
      <c r="D1521" s="72"/>
      <c r="E1521" s="72"/>
      <c r="F1521" s="72"/>
      <c r="G1521" s="72"/>
      <c r="H1521" s="67"/>
      <c r="I1521" s="72"/>
      <c r="J1521" s="67"/>
      <c r="K1521" s="72"/>
      <c r="L1521" s="67"/>
      <c r="M1521" s="72"/>
      <c r="N1521" s="67"/>
      <c r="O1521" s="72"/>
    </row>
    <row r="1522" spans="1:29" ht="30" customHeight="1">
      <c r="A1522" s="72"/>
      <c r="B1522" s="72"/>
      <c r="C1522" s="72"/>
      <c r="D1522" s="72"/>
      <c r="E1522" s="72"/>
      <c r="F1522" s="72"/>
      <c r="G1522" s="72"/>
      <c r="H1522" s="72"/>
      <c r="I1522" s="72"/>
      <c r="J1522" s="72"/>
      <c r="K1522" s="72"/>
      <c r="L1522" s="72"/>
      <c r="M1522" s="72"/>
      <c r="N1522" s="72"/>
      <c r="O1522" s="72"/>
    </row>
    <row r="1523" spans="1:29" ht="30" customHeight="1">
      <c r="A1523" s="72"/>
      <c r="B1523" s="72"/>
      <c r="C1523" s="73" t="s">
        <v>5408</v>
      </c>
      <c r="D1523" s="72"/>
      <c r="E1523" s="72"/>
      <c r="F1523" s="72"/>
      <c r="G1523" s="72"/>
      <c r="H1523" s="72"/>
      <c r="I1523" s="72"/>
      <c r="J1523" s="72"/>
      <c r="K1523" s="72"/>
      <c r="L1523" s="72"/>
      <c r="M1523" s="72"/>
      <c r="N1523" s="72"/>
      <c r="O1523" s="72"/>
    </row>
    <row r="1524" spans="1:29" ht="30" customHeight="1">
      <c r="A1524" s="73" t="s">
        <v>3486</v>
      </c>
      <c r="B1524" s="73" t="s">
        <v>5050</v>
      </c>
      <c r="C1524" s="73" t="s">
        <v>2484</v>
      </c>
      <c r="D1524" s="73" t="s">
        <v>5051</v>
      </c>
      <c r="E1524" s="73" t="s">
        <v>1265</v>
      </c>
      <c r="F1524" s="72">
        <v>0.43</v>
      </c>
      <c r="G1524" s="72"/>
      <c r="H1524" s="74"/>
      <c r="I1524" s="75"/>
      <c r="J1524" s="74"/>
      <c r="K1524" s="75"/>
      <c r="L1524" s="74"/>
      <c r="M1524" s="75"/>
      <c r="N1524" s="74"/>
      <c r="O1524" s="73" t="s">
        <v>47</v>
      </c>
      <c r="R1524" s="64">
        <v>0</v>
      </c>
      <c r="S1524" s="64">
        <v>0</v>
      </c>
      <c r="T1524" s="64">
        <v>0</v>
      </c>
      <c r="W1524" s="64">
        <v>3</v>
      </c>
      <c r="AC1524" s="64">
        <v>1</v>
      </c>
    </row>
    <row r="1525" spans="1:29" ht="30" customHeight="1">
      <c r="A1525" s="73" t="s">
        <v>3486</v>
      </c>
      <c r="B1525" s="73" t="s">
        <v>4123</v>
      </c>
      <c r="C1525" s="73" t="s">
        <v>1367</v>
      </c>
      <c r="D1525" s="73" t="s">
        <v>1368</v>
      </c>
      <c r="E1525" s="73" t="s">
        <v>352</v>
      </c>
      <c r="F1525" s="72">
        <v>1</v>
      </c>
      <c r="G1525" s="72"/>
      <c r="H1525" s="74"/>
      <c r="I1525" s="75"/>
      <c r="J1525" s="74"/>
      <c r="K1525" s="75"/>
      <c r="L1525" s="74"/>
      <c r="M1525" s="75"/>
      <c r="N1525" s="74"/>
      <c r="O1525" s="73" t="s">
        <v>47</v>
      </c>
      <c r="P1525" s="64">
        <v>1525</v>
      </c>
      <c r="R1525" s="64">
        <v>1</v>
      </c>
      <c r="S1525" s="64">
        <v>0</v>
      </c>
      <c r="T1525" s="64">
        <v>0.02</v>
      </c>
      <c r="AC1525" s="64">
        <v>1</v>
      </c>
    </row>
    <row r="1526" spans="1:29" ht="30" customHeight="1">
      <c r="A1526" s="72"/>
      <c r="B1526" s="72"/>
      <c r="C1526" s="72" t="s">
        <v>77</v>
      </c>
      <c r="D1526" s="72"/>
      <c r="E1526" s="72"/>
      <c r="F1526" s="72"/>
      <c r="G1526" s="72"/>
      <c r="H1526" s="67"/>
      <c r="I1526" s="72"/>
      <c r="J1526" s="67"/>
      <c r="K1526" s="72"/>
      <c r="L1526" s="67"/>
      <c r="M1526" s="72"/>
      <c r="N1526" s="67"/>
      <c r="O1526" s="72"/>
    </row>
    <row r="1527" spans="1:29" ht="30" customHeight="1">
      <c r="A1527" s="72"/>
      <c r="B1527" s="72"/>
      <c r="C1527" s="72"/>
      <c r="D1527" s="72"/>
      <c r="E1527" s="72"/>
      <c r="F1527" s="72"/>
      <c r="G1527" s="72"/>
      <c r="H1527" s="72"/>
      <c r="I1527" s="72"/>
      <c r="J1527" s="72"/>
      <c r="K1527" s="72"/>
      <c r="L1527" s="72"/>
      <c r="M1527" s="72"/>
      <c r="N1527" s="72"/>
      <c r="O1527" s="72"/>
    </row>
    <row r="1528" spans="1:29" ht="30" customHeight="1">
      <c r="A1528" s="72"/>
      <c r="B1528" s="72"/>
      <c r="C1528" s="73" t="s">
        <v>5409</v>
      </c>
      <c r="D1528" s="72"/>
      <c r="E1528" s="72"/>
      <c r="F1528" s="72"/>
      <c r="G1528" s="72"/>
      <c r="H1528" s="72"/>
      <c r="I1528" s="72"/>
      <c r="J1528" s="72"/>
      <c r="K1528" s="72"/>
      <c r="L1528" s="72"/>
      <c r="M1528" s="72"/>
      <c r="N1528" s="72"/>
      <c r="O1528" s="72"/>
    </row>
    <row r="1529" spans="1:29" ht="30" customHeight="1">
      <c r="A1529" s="73" t="s">
        <v>3162</v>
      </c>
      <c r="B1529" s="73" t="s">
        <v>5410</v>
      </c>
      <c r="C1529" s="73" t="s">
        <v>3163</v>
      </c>
      <c r="D1529" s="73" t="s">
        <v>3164</v>
      </c>
      <c r="E1529" s="73" t="s">
        <v>83</v>
      </c>
      <c r="F1529" s="72">
        <v>1</v>
      </c>
      <c r="G1529" s="72"/>
      <c r="H1529" s="74"/>
      <c r="I1529" s="75"/>
      <c r="J1529" s="74"/>
      <c r="K1529" s="75"/>
      <c r="L1529" s="74"/>
      <c r="M1529" s="75"/>
      <c r="N1529" s="74"/>
      <c r="O1529" s="73" t="s">
        <v>47</v>
      </c>
      <c r="R1529" s="64">
        <v>0</v>
      </c>
      <c r="S1529" s="64">
        <v>0</v>
      </c>
      <c r="T1529" s="64">
        <v>0</v>
      </c>
      <c r="AC1529" s="64">
        <v>1</v>
      </c>
    </row>
    <row r="1530" spans="1:29" ht="30" customHeight="1">
      <c r="A1530" s="73" t="s">
        <v>3162</v>
      </c>
      <c r="B1530" s="73" t="s">
        <v>4122</v>
      </c>
      <c r="C1530" s="73" t="s">
        <v>2484</v>
      </c>
      <c r="D1530" s="73" t="s">
        <v>1366</v>
      </c>
      <c r="E1530" s="73" t="s">
        <v>1265</v>
      </c>
      <c r="F1530" s="72">
        <v>0.193</v>
      </c>
      <c r="G1530" s="72"/>
      <c r="H1530" s="74"/>
      <c r="I1530" s="75"/>
      <c r="J1530" s="74"/>
      <c r="K1530" s="75"/>
      <c r="L1530" s="74"/>
      <c r="M1530" s="75"/>
      <c r="N1530" s="74"/>
      <c r="O1530" s="73" t="s">
        <v>47</v>
      </c>
      <c r="R1530" s="64">
        <v>0</v>
      </c>
      <c r="S1530" s="64">
        <v>0</v>
      </c>
      <c r="T1530" s="64">
        <v>0</v>
      </c>
      <c r="W1530" s="64">
        <v>3</v>
      </c>
      <c r="AC1530" s="64">
        <v>1</v>
      </c>
    </row>
    <row r="1531" spans="1:29" ht="30" customHeight="1">
      <c r="A1531" s="73" t="s">
        <v>3162</v>
      </c>
      <c r="B1531" s="73" t="s">
        <v>5389</v>
      </c>
      <c r="C1531" s="73" t="s">
        <v>2484</v>
      </c>
      <c r="D1531" s="73" t="s">
        <v>1790</v>
      </c>
      <c r="E1531" s="73" t="s">
        <v>1265</v>
      </c>
      <c r="F1531" s="72">
        <v>0.214</v>
      </c>
      <c r="G1531" s="72"/>
      <c r="H1531" s="74"/>
      <c r="I1531" s="75"/>
      <c r="J1531" s="74"/>
      <c r="K1531" s="75"/>
      <c r="L1531" s="74"/>
      <c r="M1531" s="75"/>
      <c r="N1531" s="74"/>
      <c r="O1531" s="73" t="s">
        <v>47</v>
      </c>
      <c r="R1531" s="64">
        <v>0</v>
      </c>
      <c r="S1531" s="64">
        <v>0</v>
      </c>
      <c r="T1531" s="64">
        <v>0</v>
      </c>
      <c r="W1531" s="64">
        <v>3</v>
      </c>
      <c r="AC1531" s="64">
        <v>1</v>
      </c>
    </row>
    <row r="1532" spans="1:29" ht="30" customHeight="1">
      <c r="A1532" s="73" t="s">
        <v>3162</v>
      </c>
      <c r="B1532" s="73" t="s">
        <v>4123</v>
      </c>
      <c r="C1532" s="73" t="s">
        <v>1367</v>
      </c>
      <c r="D1532" s="73" t="s">
        <v>1368</v>
      </c>
      <c r="E1532" s="73" t="s">
        <v>352</v>
      </c>
      <c r="F1532" s="72">
        <v>1</v>
      </c>
      <c r="G1532" s="72"/>
      <c r="H1532" s="74"/>
      <c r="I1532" s="75"/>
      <c r="J1532" s="74"/>
      <c r="K1532" s="75"/>
      <c r="L1532" s="74"/>
      <c r="M1532" s="75"/>
      <c r="N1532" s="74"/>
      <c r="O1532" s="73" t="s">
        <v>47</v>
      </c>
      <c r="P1532" s="64">
        <v>1532</v>
      </c>
      <c r="R1532" s="64">
        <v>1</v>
      </c>
      <c r="S1532" s="64">
        <v>0</v>
      </c>
      <c r="T1532" s="64">
        <v>0.02</v>
      </c>
      <c r="AC1532" s="64">
        <v>1</v>
      </c>
    </row>
    <row r="1533" spans="1:29" ht="30" customHeight="1">
      <c r="A1533" s="72"/>
      <c r="B1533" s="72"/>
      <c r="C1533" s="72" t="s">
        <v>77</v>
      </c>
      <c r="D1533" s="72"/>
      <c r="E1533" s="72"/>
      <c r="F1533" s="72"/>
      <c r="G1533" s="72"/>
      <c r="H1533" s="67"/>
      <c r="I1533" s="72"/>
      <c r="J1533" s="67"/>
      <c r="K1533" s="72"/>
      <c r="L1533" s="67"/>
      <c r="M1533" s="72"/>
      <c r="N1533" s="67"/>
      <c r="O1533" s="72"/>
    </row>
    <row r="1534" spans="1:29" ht="30" customHeight="1">
      <c r="A1534" s="72"/>
      <c r="B1534" s="72"/>
      <c r="C1534" s="72"/>
      <c r="D1534" s="72"/>
      <c r="E1534" s="72"/>
      <c r="F1534" s="72"/>
      <c r="G1534" s="72"/>
      <c r="H1534" s="72"/>
      <c r="I1534" s="72"/>
      <c r="J1534" s="72"/>
      <c r="K1534" s="72"/>
      <c r="L1534" s="72"/>
      <c r="M1534" s="72"/>
      <c r="N1534" s="72"/>
      <c r="O1534" s="72"/>
    </row>
    <row r="1535" spans="1:29" ht="30" customHeight="1">
      <c r="A1535" s="72"/>
      <c r="B1535" s="72"/>
      <c r="C1535" s="73" t="s">
        <v>5411</v>
      </c>
      <c r="D1535" s="72"/>
      <c r="E1535" s="72"/>
      <c r="F1535" s="72"/>
      <c r="G1535" s="72"/>
      <c r="H1535" s="72"/>
      <c r="I1535" s="72"/>
      <c r="J1535" s="72"/>
      <c r="K1535" s="72"/>
      <c r="L1535" s="72"/>
      <c r="M1535" s="72"/>
      <c r="N1535" s="72"/>
      <c r="O1535" s="72"/>
    </row>
    <row r="1536" spans="1:29" ht="30" customHeight="1">
      <c r="A1536" s="73" t="s">
        <v>3165</v>
      </c>
      <c r="B1536" s="73" t="s">
        <v>5412</v>
      </c>
      <c r="C1536" s="73" t="s">
        <v>3166</v>
      </c>
      <c r="D1536" s="73" t="s">
        <v>3167</v>
      </c>
      <c r="E1536" s="73" t="s">
        <v>83</v>
      </c>
      <c r="F1536" s="72">
        <v>1</v>
      </c>
      <c r="G1536" s="72"/>
      <c r="H1536" s="74"/>
      <c r="I1536" s="75"/>
      <c r="J1536" s="74"/>
      <c r="K1536" s="75"/>
      <c r="L1536" s="74"/>
      <c r="M1536" s="75"/>
      <c r="N1536" s="74"/>
      <c r="O1536" s="73" t="s">
        <v>47</v>
      </c>
      <c r="R1536" s="64">
        <v>0</v>
      </c>
      <c r="S1536" s="64">
        <v>0</v>
      </c>
      <c r="T1536" s="64">
        <v>0</v>
      </c>
      <c r="AC1536" s="64">
        <v>1</v>
      </c>
    </row>
    <row r="1537" spans="1:29" ht="30" customHeight="1">
      <c r="A1537" s="73" t="s">
        <v>3165</v>
      </c>
      <c r="B1537" s="73" t="s">
        <v>4122</v>
      </c>
      <c r="C1537" s="73" t="s">
        <v>2484</v>
      </c>
      <c r="D1537" s="73" t="s">
        <v>1366</v>
      </c>
      <c r="E1537" s="73" t="s">
        <v>1265</v>
      </c>
      <c r="F1537" s="72">
        <v>0.53300000000000003</v>
      </c>
      <c r="G1537" s="72"/>
      <c r="H1537" s="74"/>
      <c r="I1537" s="75"/>
      <c r="J1537" s="74"/>
      <c r="K1537" s="75"/>
      <c r="L1537" s="74"/>
      <c r="M1537" s="75"/>
      <c r="N1537" s="74"/>
      <c r="O1537" s="73" t="s">
        <v>47</v>
      </c>
      <c r="R1537" s="64">
        <v>0</v>
      </c>
      <c r="S1537" s="64">
        <v>0</v>
      </c>
      <c r="T1537" s="64">
        <v>0</v>
      </c>
      <c r="W1537" s="64">
        <v>3</v>
      </c>
      <c r="AC1537" s="64">
        <v>1</v>
      </c>
    </row>
    <row r="1538" spans="1:29" ht="30" customHeight="1">
      <c r="A1538" s="73" t="s">
        <v>3165</v>
      </c>
      <c r="B1538" s="73" t="s">
        <v>5389</v>
      </c>
      <c r="C1538" s="73" t="s">
        <v>2484</v>
      </c>
      <c r="D1538" s="73" t="s">
        <v>1790</v>
      </c>
      <c r="E1538" s="73" t="s">
        <v>1265</v>
      </c>
      <c r="F1538" s="72">
        <v>1.498</v>
      </c>
      <c r="G1538" s="72"/>
      <c r="H1538" s="74"/>
      <c r="I1538" s="75"/>
      <c r="J1538" s="74"/>
      <c r="K1538" s="75"/>
      <c r="L1538" s="74"/>
      <c r="M1538" s="75"/>
      <c r="N1538" s="74"/>
      <c r="O1538" s="73" t="s">
        <v>47</v>
      </c>
      <c r="R1538" s="64">
        <v>0</v>
      </c>
      <c r="S1538" s="64">
        <v>0</v>
      </c>
      <c r="T1538" s="64">
        <v>0</v>
      </c>
      <c r="W1538" s="64">
        <v>3</v>
      </c>
      <c r="AC1538" s="64">
        <v>1</v>
      </c>
    </row>
    <row r="1539" spans="1:29" ht="30" customHeight="1">
      <c r="A1539" s="73" t="s">
        <v>3165</v>
      </c>
      <c r="B1539" s="73" t="s">
        <v>4123</v>
      </c>
      <c r="C1539" s="73" t="s">
        <v>1367</v>
      </c>
      <c r="D1539" s="73" t="s">
        <v>1368</v>
      </c>
      <c r="E1539" s="73" t="s">
        <v>352</v>
      </c>
      <c r="F1539" s="72">
        <v>1</v>
      </c>
      <c r="G1539" s="72"/>
      <c r="H1539" s="74"/>
      <c r="I1539" s="75"/>
      <c r="J1539" s="74"/>
      <c r="K1539" s="75"/>
      <c r="L1539" s="74"/>
      <c r="M1539" s="75"/>
      <c r="N1539" s="74"/>
      <c r="O1539" s="73" t="s">
        <v>47</v>
      </c>
      <c r="P1539" s="64">
        <v>1539</v>
      </c>
      <c r="R1539" s="64">
        <v>1</v>
      </c>
      <c r="S1539" s="64">
        <v>0</v>
      </c>
      <c r="T1539" s="64">
        <v>0.02</v>
      </c>
      <c r="AC1539" s="64">
        <v>1</v>
      </c>
    </row>
    <row r="1540" spans="1:29" ht="30" customHeight="1">
      <c r="A1540" s="72"/>
      <c r="B1540" s="72"/>
      <c r="C1540" s="72" t="s">
        <v>77</v>
      </c>
      <c r="D1540" s="72"/>
      <c r="E1540" s="72"/>
      <c r="F1540" s="72"/>
      <c r="G1540" s="72"/>
      <c r="H1540" s="67"/>
      <c r="I1540" s="72"/>
      <c r="J1540" s="67"/>
      <c r="K1540" s="72"/>
      <c r="L1540" s="67"/>
      <c r="M1540" s="72"/>
      <c r="N1540" s="67"/>
      <c r="O1540" s="72"/>
    </row>
    <row r="1541" spans="1:29" ht="30" customHeight="1">
      <c r="A1541" s="72"/>
      <c r="B1541" s="72"/>
      <c r="C1541" s="72"/>
      <c r="D1541" s="72"/>
      <c r="E1541" s="72"/>
      <c r="F1541" s="72"/>
      <c r="G1541" s="72"/>
      <c r="H1541" s="72"/>
      <c r="I1541" s="72"/>
      <c r="J1541" s="72"/>
      <c r="K1541" s="72"/>
      <c r="L1541" s="72"/>
      <c r="M1541" s="72"/>
      <c r="N1541" s="72"/>
      <c r="O1541" s="72"/>
    </row>
    <row r="1542" spans="1:29" ht="30" customHeight="1">
      <c r="A1542" s="72"/>
      <c r="B1542" s="72"/>
      <c r="C1542" s="73" t="s">
        <v>5413</v>
      </c>
      <c r="D1542" s="72"/>
      <c r="E1542" s="72"/>
      <c r="F1542" s="72"/>
      <c r="G1542" s="72"/>
      <c r="H1542" s="72"/>
      <c r="I1542" s="72"/>
      <c r="J1542" s="72"/>
      <c r="K1542" s="72"/>
      <c r="L1542" s="72"/>
      <c r="M1542" s="72"/>
      <c r="N1542" s="72"/>
      <c r="O1542" s="72"/>
    </row>
    <row r="1543" spans="1:29" ht="30" customHeight="1">
      <c r="A1543" s="73" t="s">
        <v>3168</v>
      </c>
      <c r="B1543" s="73" t="s">
        <v>5414</v>
      </c>
      <c r="C1543" s="73" t="s">
        <v>3169</v>
      </c>
      <c r="D1543" s="73" t="s">
        <v>3170</v>
      </c>
      <c r="E1543" s="73" t="s">
        <v>83</v>
      </c>
      <c r="F1543" s="72">
        <v>1</v>
      </c>
      <c r="G1543" s="72"/>
      <c r="H1543" s="74"/>
      <c r="I1543" s="75"/>
      <c r="J1543" s="74"/>
      <c r="K1543" s="75"/>
      <c r="L1543" s="74"/>
      <c r="M1543" s="75"/>
      <c r="N1543" s="74"/>
      <c r="O1543" s="73" t="s">
        <v>47</v>
      </c>
      <c r="R1543" s="64">
        <v>0</v>
      </c>
      <c r="S1543" s="64">
        <v>0</v>
      </c>
      <c r="T1543" s="64">
        <v>0</v>
      </c>
      <c r="AC1543" s="64">
        <v>1</v>
      </c>
    </row>
    <row r="1544" spans="1:29" ht="30" customHeight="1">
      <c r="A1544" s="73" t="s">
        <v>3168</v>
      </c>
      <c r="B1544" s="73" t="s">
        <v>4122</v>
      </c>
      <c r="C1544" s="73" t="s">
        <v>2484</v>
      </c>
      <c r="D1544" s="73" t="s">
        <v>1366</v>
      </c>
      <c r="E1544" s="73" t="s">
        <v>1265</v>
      </c>
      <c r="F1544" s="72">
        <v>0.53300000000000003</v>
      </c>
      <c r="G1544" s="72"/>
      <c r="H1544" s="74"/>
      <c r="I1544" s="75"/>
      <c r="J1544" s="74"/>
      <c r="K1544" s="75"/>
      <c r="L1544" s="74"/>
      <c r="M1544" s="75"/>
      <c r="N1544" s="74"/>
      <c r="O1544" s="73" t="s">
        <v>47</v>
      </c>
      <c r="R1544" s="64">
        <v>0</v>
      </c>
      <c r="S1544" s="64">
        <v>0</v>
      </c>
      <c r="T1544" s="64">
        <v>0</v>
      </c>
      <c r="W1544" s="64">
        <v>3</v>
      </c>
      <c r="AC1544" s="64">
        <v>1</v>
      </c>
    </row>
    <row r="1545" spans="1:29" ht="30" customHeight="1">
      <c r="A1545" s="73" t="s">
        <v>3168</v>
      </c>
      <c r="B1545" s="73" t="s">
        <v>5389</v>
      </c>
      <c r="C1545" s="73" t="s">
        <v>2484</v>
      </c>
      <c r="D1545" s="73" t="s">
        <v>1790</v>
      </c>
      <c r="E1545" s="73" t="s">
        <v>1265</v>
      </c>
      <c r="F1545" s="72">
        <v>1.498</v>
      </c>
      <c r="G1545" s="72"/>
      <c r="H1545" s="74"/>
      <c r="I1545" s="75"/>
      <c r="J1545" s="74"/>
      <c r="K1545" s="75"/>
      <c r="L1545" s="74"/>
      <c r="M1545" s="75"/>
      <c r="N1545" s="74"/>
      <c r="O1545" s="73" t="s">
        <v>47</v>
      </c>
      <c r="R1545" s="64">
        <v>0</v>
      </c>
      <c r="S1545" s="64">
        <v>0</v>
      </c>
      <c r="T1545" s="64">
        <v>0</v>
      </c>
      <c r="W1545" s="64">
        <v>3</v>
      </c>
      <c r="AC1545" s="64">
        <v>1</v>
      </c>
    </row>
    <row r="1546" spans="1:29" ht="30" customHeight="1">
      <c r="A1546" s="73" t="s">
        <v>3168</v>
      </c>
      <c r="B1546" s="73" t="s">
        <v>4123</v>
      </c>
      <c r="C1546" s="73" t="s">
        <v>1367</v>
      </c>
      <c r="D1546" s="73" t="s">
        <v>1368</v>
      </c>
      <c r="E1546" s="73" t="s">
        <v>352</v>
      </c>
      <c r="F1546" s="72">
        <v>1</v>
      </c>
      <c r="G1546" s="72"/>
      <c r="H1546" s="74"/>
      <c r="I1546" s="75"/>
      <c r="J1546" s="74"/>
      <c r="K1546" s="75"/>
      <c r="L1546" s="74"/>
      <c r="M1546" s="75"/>
      <c r="N1546" s="74"/>
      <c r="O1546" s="73" t="s">
        <v>47</v>
      </c>
      <c r="P1546" s="64">
        <v>1546</v>
      </c>
      <c r="R1546" s="64">
        <v>1</v>
      </c>
      <c r="S1546" s="64">
        <v>0</v>
      </c>
      <c r="T1546" s="64">
        <v>0.02</v>
      </c>
      <c r="AC1546" s="64">
        <v>1</v>
      </c>
    </row>
    <row r="1547" spans="1:29" ht="30" customHeight="1">
      <c r="A1547" s="72"/>
      <c r="B1547" s="72"/>
      <c r="C1547" s="72" t="s">
        <v>77</v>
      </c>
      <c r="D1547" s="72"/>
      <c r="E1547" s="72"/>
      <c r="F1547" s="72"/>
      <c r="G1547" s="72"/>
      <c r="H1547" s="67"/>
      <c r="I1547" s="72"/>
      <c r="J1547" s="67"/>
      <c r="K1547" s="72"/>
      <c r="L1547" s="67"/>
      <c r="M1547" s="72"/>
      <c r="N1547" s="67"/>
      <c r="O1547" s="72"/>
    </row>
    <row r="1548" spans="1:29" ht="30" customHeight="1">
      <c r="A1548" s="72"/>
      <c r="B1548" s="72"/>
      <c r="C1548" s="72"/>
      <c r="D1548" s="72"/>
      <c r="E1548" s="72"/>
      <c r="F1548" s="72"/>
      <c r="G1548" s="72"/>
      <c r="H1548" s="72"/>
      <c r="I1548" s="72"/>
      <c r="J1548" s="72"/>
      <c r="K1548" s="72"/>
      <c r="L1548" s="72"/>
      <c r="M1548" s="72"/>
      <c r="N1548" s="72"/>
      <c r="O1548" s="72"/>
    </row>
    <row r="1549" spans="1:29" ht="30" customHeight="1">
      <c r="A1549" s="72"/>
      <c r="B1549" s="72"/>
      <c r="C1549" s="73" t="s">
        <v>5415</v>
      </c>
      <c r="D1549" s="72"/>
      <c r="E1549" s="72"/>
      <c r="F1549" s="72"/>
      <c r="G1549" s="72"/>
      <c r="H1549" s="72"/>
      <c r="I1549" s="72"/>
      <c r="J1549" s="72"/>
      <c r="K1549" s="72"/>
      <c r="L1549" s="72"/>
      <c r="M1549" s="72"/>
      <c r="N1549" s="72"/>
      <c r="O1549" s="72"/>
    </row>
    <row r="1550" spans="1:29" ht="30" customHeight="1">
      <c r="A1550" s="73" t="s">
        <v>3174</v>
      </c>
      <c r="B1550" s="73" t="s">
        <v>5416</v>
      </c>
      <c r="C1550" s="73" t="s">
        <v>3175</v>
      </c>
      <c r="D1550" s="73" t="s">
        <v>3176</v>
      </c>
      <c r="E1550" s="73" t="s">
        <v>83</v>
      </c>
      <c r="F1550" s="72">
        <v>1</v>
      </c>
      <c r="G1550" s="72"/>
      <c r="H1550" s="74"/>
      <c r="I1550" s="75"/>
      <c r="J1550" s="74"/>
      <c r="K1550" s="75"/>
      <c r="L1550" s="74"/>
      <c r="M1550" s="75"/>
      <c r="N1550" s="74"/>
      <c r="O1550" s="73" t="s">
        <v>47</v>
      </c>
      <c r="R1550" s="64">
        <v>0</v>
      </c>
      <c r="S1550" s="64">
        <v>0</v>
      </c>
      <c r="T1550" s="64">
        <v>0</v>
      </c>
      <c r="AC1550" s="64">
        <v>1</v>
      </c>
    </row>
    <row r="1551" spans="1:29" ht="30" customHeight="1">
      <c r="A1551" s="73" t="s">
        <v>3174</v>
      </c>
      <c r="B1551" s="73" t="s">
        <v>4122</v>
      </c>
      <c r="C1551" s="73" t="s">
        <v>2484</v>
      </c>
      <c r="D1551" s="73" t="s">
        <v>1366</v>
      </c>
      <c r="E1551" s="73" t="s">
        <v>1265</v>
      </c>
      <c r="F1551" s="72">
        <v>0.47099999999999997</v>
      </c>
      <c r="G1551" s="72"/>
      <c r="H1551" s="74"/>
      <c r="I1551" s="75"/>
      <c r="J1551" s="74"/>
      <c r="K1551" s="75"/>
      <c r="L1551" s="74"/>
      <c r="M1551" s="75"/>
      <c r="N1551" s="74"/>
      <c r="O1551" s="73" t="s">
        <v>47</v>
      </c>
      <c r="R1551" s="64">
        <v>0</v>
      </c>
      <c r="S1551" s="64">
        <v>0</v>
      </c>
      <c r="T1551" s="64">
        <v>0</v>
      </c>
      <c r="W1551" s="64">
        <v>3</v>
      </c>
      <c r="AC1551" s="64">
        <v>1</v>
      </c>
    </row>
    <row r="1552" spans="1:29" ht="30" customHeight="1">
      <c r="A1552" s="73" t="s">
        <v>3174</v>
      </c>
      <c r="B1552" s="73" t="s">
        <v>5389</v>
      </c>
      <c r="C1552" s="73" t="s">
        <v>2484</v>
      </c>
      <c r="D1552" s="73" t="s">
        <v>1790</v>
      </c>
      <c r="E1552" s="73" t="s">
        <v>1265</v>
      </c>
      <c r="F1552" s="72">
        <v>1.325</v>
      </c>
      <c r="G1552" s="72"/>
      <c r="H1552" s="74"/>
      <c r="I1552" s="75"/>
      <c r="J1552" s="74"/>
      <c r="K1552" s="75"/>
      <c r="L1552" s="74"/>
      <c r="M1552" s="75"/>
      <c r="N1552" s="74"/>
      <c r="O1552" s="73" t="s">
        <v>47</v>
      </c>
      <c r="R1552" s="64">
        <v>0</v>
      </c>
      <c r="S1552" s="64">
        <v>0</v>
      </c>
      <c r="T1552" s="64">
        <v>0</v>
      </c>
      <c r="W1552" s="64">
        <v>3</v>
      </c>
      <c r="AC1552" s="64">
        <v>1</v>
      </c>
    </row>
    <row r="1553" spans="1:29" ht="30" customHeight="1">
      <c r="A1553" s="73" t="s">
        <v>3174</v>
      </c>
      <c r="B1553" s="73" t="s">
        <v>4123</v>
      </c>
      <c r="C1553" s="73" t="s">
        <v>1367</v>
      </c>
      <c r="D1553" s="73" t="s">
        <v>1368</v>
      </c>
      <c r="E1553" s="73" t="s">
        <v>352</v>
      </c>
      <c r="F1553" s="72">
        <v>1</v>
      </c>
      <c r="G1553" s="72"/>
      <c r="H1553" s="74"/>
      <c r="I1553" s="75"/>
      <c r="J1553" s="74"/>
      <c r="K1553" s="75"/>
      <c r="L1553" s="74"/>
      <c r="M1553" s="75"/>
      <c r="N1553" s="74"/>
      <c r="O1553" s="73" t="s">
        <v>47</v>
      </c>
      <c r="P1553" s="64">
        <v>1553</v>
      </c>
      <c r="R1553" s="64">
        <v>1</v>
      </c>
      <c r="S1553" s="64">
        <v>0</v>
      </c>
      <c r="T1553" s="64">
        <v>0.02</v>
      </c>
      <c r="AC1553" s="64">
        <v>1</v>
      </c>
    </row>
    <row r="1554" spans="1:29" ht="30" customHeight="1">
      <c r="A1554" s="72"/>
      <c r="B1554" s="72"/>
      <c r="C1554" s="72" t="s">
        <v>77</v>
      </c>
      <c r="D1554" s="72"/>
      <c r="E1554" s="72"/>
      <c r="F1554" s="72"/>
      <c r="G1554" s="72"/>
      <c r="H1554" s="67"/>
      <c r="I1554" s="72"/>
      <c r="J1554" s="67"/>
      <c r="K1554" s="72"/>
      <c r="L1554" s="67"/>
      <c r="M1554" s="72"/>
      <c r="N1554" s="67"/>
      <c r="O1554" s="72"/>
    </row>
    <row r="1555" spans="1:29" ht="30" customHeight="1">
      <c r="A1555" s="72"/>
      <c r="B1555" s="72"/>
      <c r="C1555" s="72"/>
      <c r="D1555" s="72"/>
      <c r="E1555" s="72"/>
      <c r="F1555" s="72"/>
      <c r="G1555" s="72"/>
      <c r="H1555" s="72"/>
      <c r="I1555" s="72"/>
      <c r="J1555" s="72"/>
      <c r="K1555" s="72"/>
      <c r="L1555" s="72"/>
      <c r="M1555" s="72"/>
      <c r="N1555" s="72"/>
      <c r="O1555" s="72"/>
    </row>
    <row r="1556" spans="1:29" ht="30" customHeight="1">
      <c r="A1556" s="72"/>
      <c r="B1556" s="72"/>
      <c r="C1556" s="73" t="s">
        <v>5417</v>
      </c>
      <c r="D1556" s="72"/>
      <c r="E1556" s="72"/>
      <c r="F1556" s="72"/>
      <c r="G1556" s="72"/>
      <c r="H1556" s="72"/>
      <c r="I1556" s="72"/>
      <c r="J1556" s="72"/>
      <c r="K1556" s="72"/>
      <c r="L1556" s="72"/>
      <c r="M1556" s="72"/>
      <c r="N1556" s="72"/>
      <c r="O1556" s="72"/>
    </row>
    <row r="1557" spans="1:29" ht="30" customHeight="1">
      <c r="A1557" s="73" t="s">
        <v>3488</v>
      </c>
      <c r="B1557" s="73" t="s">
        <v>5418</v>
      </c>
      <c r="C1557" s="73" t="s">
        <v>3489</v>
      </c>
      <c r="D1557" s="73" t="s">
        <v>3490</v>
      </c>
      <c r="E1557" s="73" t="s">
        <v>59</v>
      </c>
      <c r="F1557" s="72">
        <v>1</v>
      </c>
      <c r="G1557" s="72"/>
      <c r="H1557" s="74"/>
      <c r="I1557" s="75"/>
      <c r="J1557" s="74"/>
      <c r="K1557" s="75"/>
      <c r="L1557" s="74"/>
      <c r="M1557" s="75"/>
      <c r="N1557" s="74"/>
      <c r="O1557" s="73" t="s">
        <v>47</v>
      </c>
      <c r="R1557" s="64">
        <v>0</v>
      </c>
      <c r="S1557" s="64">
        <v>0</v>
      </c>
      <c r="T1557" s="64">
        <v>0</v>
      </c>
      <c r="AC1557" s="64">
        <v>1</v>
      </c>
    </row>
    <row r="1558" spans="1:29" ht="30" customHeight="1">
      <c r="A1558" s="73" t="s">
        <v>3488</v>
      </c>
      <c r="B1558" s="73" t="s">
        <v>5050</v>
      </c>
      <c r="C1558" s="73" t="s">
        <v>2484</v>
      </c>
      <c r="D1558" s="73" t="s">
        <v>5051</v>
      </c>
      <c r="E1558" s="73" t="s">
        <v>1265</v>
      </c>
      <c r="F1558" s="72">
        <v>0.375</v>
      </c>
      <c r="G1558" s="72"/>
      <c r="H1558" s="74"/>
      <c r="I1558" s="75"/>
      <c r="J1558" s="74"/>
      <c r="K1558" s="75"/>
      <c r="L1558" s="74"/>
      <c r="M1558" s="75"/>
      <c r="N1558" s="74"/>
      <c r="O1558" s="73" t="s">
        <v>47</v>
      </c>
      <c r="R1558" s="64">
        <v>0</v>
      </c>
      <c r="S1558" s="64">
        <v>0</v>
      </c>
      <c r="T1558" s="64">
        <v>0</v>
      </c>
      <c r="W1558" s="64">
        <v>3</v>
      </c>
      <c r="AC1558" s="64">
        <v>1</v>
      </c>
    </row>
    <row r="1559" spans="1:29" ht="30" customHeight="1">
      <c r="A1559" s="73" t="s">
        <v>3488</v>
      </c>
      <c r="B1559" s="73" t="s">
        <v>4123</v>
      </c>
      <c r="C1559" s="73" t="s">
        <v>1367</v>
      </c>
      <c r="D1559" s="73" t="s">
        <v>1368</v>
      </c>
      <c r="E1559" s="73" t="s">
        <v>352</v>
      </c>
      <c r="F1559" s="72">
        <v>1</v>
      </c>
      <c r="G1559" s="72"/>
      <c r="H1559" s="74"/>
      <c r="I1559" s="75"/>
      <c r="J1559" s="74"/>
      <c r="K1559" s="75"/>
      <c r="L1559" s="74"/>
      <c r="M1559" s="75"/>
      <c r="N1559" s="74"/>
      <c r="O1559" s="73" t="s">
        <v>47</v>
      </c>
      <c r="P1559" s="64">
        <v>1559</v>
      </c>
      <c r="R1559" s="64">
        <v>1</v>
      </c>
      <c r="S1559" s="64">
        <v>0</v>
      </c>
      <c r="T1559" s="64">
        <v>0.02</v>
      </c>
      <c r="AC1559" s="64">
        <v>1</v>
      </c>
    </row>
    <row r="1560" spans="1:29" ht="30" customHeight="1">
      <c r="A1560" s="72"/>
      <c r="B1560" s="72"/>
      <c r="C1560" s="72" t="s">
        <v>77</v>
      </c>
      <c r="D1560" s="72"/>
      <c r="E1560" s="72"/>
      <c r="F1560" s="72"/>
      <c r="G1560" s="72"/>
      <c r="H1560" s="67"/>
      <c r="I1560" s="72"/>
      <c r="J1560" s="67"/>
      <c r="K1560" s="72"/>
      <c r="L1560" s="67"/>
      <c r="M1560" s="72"/>
      <c r="N1560" s="67"/>
      <c r="O1560" s="72"/>
    </row>
    <row r="1561" spans="1:29" ht="30" customHeight="1">
      <c r="A1561" s="72"/>
      <c r="B1561" s="72"/>
      <c r="C1561" s="72"/>
      <c r="D1561" s="72"/>
      <c r="E1561" s="72"/>
      <c r="F1561" s="72"/>
      <c r="G1561" s="72"/>
      <c r="H1561" s="72"/>
      <c r="I1561" s="72"/>
      <c r="J1561" s="72"/>
      <c r="K1561" s="72"/>
      <c r="L1561" s="72"/>
      <c r="M1561" s="72"/>
      <c r="N1561" s="72"/>
      <c r="O1561" s="72"/>
    </row>
    <row r="1562" spans="1:29" ht="30" customHeight="1">
      <c r="A1562" s="72"/>
      <c r="B1562" s="72"/>
      <c r="C1562" s="73" t="s">
        <v>5419</v>
      </c>
      <c r="D1562" s="72"/>
      <c r="E1562" s="72"/>
      <c r="F1562" s="72"/>
      <c r="G1562" s="72"/>
      <c r="H1562" s="72"/>
      <c r="I1562" s="72"/>
      <c r="J1562" s="72"/>
      <c r="K1562" s="72"/>
      <c r="L1562" s="72"/>
      <c r="M1562" s="72"/>
      <c r="N1562" s="72"/>
      <c r="O1562" s="72"/>
    </row>
    <row r="1563" spans="1:29" ht="30" customHeight="1">
      <c r="A1563" s="73" t="s">
        <v>3491</v>
      </c>
      <c r="B1563" s="73" t="s">
        <v>5420</v>
      </c>
      <c r="C1563" s="73" t="s">
        <v>3489</v>
      </c>
      <c r="D1563" s="73" t="s">
        <v>3492</v>
      </c>
      <c r="E1563" s="73" t="s">
        <v>59</v>
      </c>
      <c r="F1563" s="72">
        <v>1</v>
      </c>
      <c r="G1563" s="72"/>
      <c r="H1563" s="74"/>
      <c r="I1563" s="75"/>
      <c r="J1563" s="74"/>
      <c r="K1563" s="75"/>
      <c r="L1563" s="74"/>
      <c r="M1563" s="75"/>
      <c r="N1563" s="74"/>
      <c r="O1563" s="73" t="s">
        <v>47</v>
      </c>
      <c r="R1563" s="64">
        <v>0</v>
      </c>
      <c r="S1563" s="64">
        <v>0</v>
      </c>
      <c r="T1563" s="64">
        <v>0</v>
      </c>
      <c r="AC1563" s="64">
        <v>1</v>
      </c>
    </row>
    <row r="1564" spans="1:29" ht="30" customHeight="1">
      <c r="A1564" s="73" t="s">
        <v>3491</v>
      </c>
      <c r="B1564" s="73" t="s">
        <v>5050</v>
      </c>
      <c r="C1564" s="73" t="s">
        <v>2484</v>
      </c>
      <c r="D1564" s="73" t="s">
        <v>5051</v>
      </c>
      <c r="E1564" s="73" t="s">
        <v>1265</v>
      </c>
      <c r="F1564" s="72">
        <v>0.375</v>
      </c>
      <c r="G1564" s="72"/>
      <c r="H1564" s="74"/>
      <c r="I1564" s="75"/>
      <c r="J1564" s="74"/>
      <c r="K1564" s="75"/>
      <c r="L1564" s="74"/>
      <c r="M1564" s="75"/>
      <c r="N1564" s="74"/>
      <c r="O1564" s="73" t="s">
        <v>47</v>
      </c>
      <c r="R1564" s="64">
        <v>0</v>
      </c>
      <c r="S1564" s="64">
        <v>0</v>
      </c>
      <c r="T1564" s="64">
        <v>0</v>
      </c>
      <c r="W1564" s="64">
        <v>3</v>
      </c>
      <c r="AC1564" s="64">
        <v>1</v>
      </c>
    </row>
    <row r="1565" spans="1:29" ht="30" customHeight="1">
      <c r="A1565" s="73" t="s">
        <v>3491</v>
      </c>
      <c r="B1565" s="73" t="s">
        <v>4123</v>
      </c>
      <c r="C1565" s="73" t="s">
        <v>1367</v>
      </c>
      <c r="D1565" s="73" t="s">
        <v>1368</v>
      </c>
      <c r="E1565" s="73" t="s">
        <v>352</v>
      </c>
      <c r="F1565" s="72">
        <v>1</v>
      </c>
      <c r="G1565" s="72"/>
      <c r="H1565" s="74"/>
      <c r="I1565" s="75"/>
      <c r="J1565" s="74"/>
      <c r="K1565" s="75"/>
      <c r="L1565" s="74"/>
      <c r="M1565" s="75"/>
      <c r="N1565" s="74"/>
      <c r="O1565" s="73" t="s">
        <v>47</v>
      </c>
      <c r="P1565" s="64">
        <v>1565</v>
      </c>
      <c r="R1565" s="64">
        <v>1</v>
      </c>
      <c r="S1565" s="64">
        <v>0</v>
      </c>
      <c r="T1565" s="64">
        <v>0.02</v>
      </c>
      <c r="AC1565" s="64">
        <v>1</v>
      </c>
    </row>
    <row r="1566" spans="1:29" ht="30" customHeight="1">
      <c r="A1566" s="72"/>
      <c r="B1566" s="72"/>
      <c r="C1566" s="72" t="s">
        <v>77</v>
      </c>
      <c r="D1566" s="72"/>
      <c r="E1566" s="72"/>
      <c r="F1566" s="72"/>
      <c r="G1566" s="72"/>
      <c r="H1566" s="67"/>
      <c r="I1566" s="72"/>
      <c r="J1566" s="67"/>
      <c r="K1566" s="72"/>
      <c r="L1566" s="67"/>
      <c r="M1566" s="72"/>
      <c r="N1566" s="67"/>
      <c r="O1566" s="72"/>
    </row>
    <row r="1567" spans="1:29" ht="30" customHeight="1">
      <c r="A1567" s="72"/>
      <c r="B1567" s="72"/>
      <c r="C1567" s="72"/>
      <c r="D1567" s="72"/>
      <c r="E1567" s="72"/>
      <c r="F1567" s="72"/>
      <c r="G1567" s="72"/>
      <c r="H1567" s="72"/>
      <c r="I1567" s="72"/>
      <c r="J1567" s="72"/>
      <c r="K1567" s="72"/>
      <c r="L1567" s="72"/>
      <c r="M1567" s="72"/>
      <c r="N1567" s="72"/>
      <c r="O1567" s="72"/>
    </row>
    <row r="1568" spans="1:29" ht="30" customHeight="1">
      <c r="A1568" s="72"/>
      <c r="B1568" s="72"/>
      <c r="C1568" s="73" t="s">
        <v>5421</v>
      </c>
      <c r="D1568" s="72"/>
      <c r="E1568" s="72"/>
      <c r="F1568" s="72"/>
      <c r="G1568" s="72"/>
      <c r="H1568" s="72"/>
      <c r="I1568" s="72"/>
      <c r="J1568" s="72"/>
      <c r="K1568" s="72"/>
      <c r="L1568" s="72"/>
      <c r="M1568" s="72"/>
      <c r="N1568" s="72"/>
      <c r="O1568" s="72"/>
    </row>
    <row r="1569" spans="1:29" ht="30" customHeight="1">
      <c r="A1569" s="73" t="s">
        <v>3493</v>
      </c>
      <c r="B1569" s="73" t="s">
        <v>5422</v>
      </c>
      <c r="C1569" s="73" t="s">
        <v>3489</v>
      </c>
      <c r="D1569" s="73" t="s">
        <v>3482</v>
      </c>
      <c r="E1569" s="73" t="s">
        <v>59</v>
      </c>
      <c r="F1569" s="72">
        <v>1</v>
      </c>
      <c r="G1569" s="72"/>
      <c r="H1569" s="74"/>
      <c r="I1569" s="75"/>
      <c r="J1569" s="74"/>
      <c r="K1569" s="75"/>
      <c r="L1569" s="74"/>
      <c r="M1569" s="75"/>
      <c r="N1569" s="74"/>
      <c r="O1569" s="73" t="s">
        <v>47</v>
      </c>
      <c r="R1569" s="64">
        <v>0</v>
      </c>
      <c r="S1569" s="64">
        <v>0</v>
      </c>
      <c r="T1569" s="64">
        <v>0</v>
      </c>
      <c r="AC1569" s="64">
        <v>1</v>
      </c>
    </row>
    <row r="1570" spans="1:29" ht="30" customHeight="1">
      <c r="A1570" s="73" t="s">
        <v>3493</v>
      </c>
      <c r="B1570" s="73" t="s">
        <v>5050</v>
      </c>
      <c r="C1570" s="73" t="s">
        <v>2484</v>
      </c>
      <c r="D1570" s="73" t="s">
        <v>5051</v>
      </c>
      <c r="E1570" s="73" t="s">
        <v>1265</v>
      </c>
      <c r="F1570" s="72">
        <v>0.43</v>
      </c>
      <c r="G1570" s="72"/>
      <c r="H1570" s="74"/>
      <c r="I1570" s="75"/>
      <c r="J1570" s="74"/>
      <c r="K1570" s="75"/>
      <c r="L1570" s="74"/>
      <c r="M1570" s="75"/>
      <c r="N1570" s="74"/>
      <c r="O1570" s="73" t="s">
        <v>47</v>
      </c>
      <c r="R1570" s="64">
        <v>0</v>
      </c>
      <c r="S1570" s="64">
        <v>0</v>
      </c>
      <c r="T1570" s="64">
        <v>0</v>
      </c>
      <c r="W1570" s="64">
        <v>3</v>
      </c>
      <c r="AC1570" s="64">
        <v>1</v>
      </c>
    </row>
    <row r="1571" spans="1:29" ht="30" customHeight="1">
      <c r="A1571" s="73" t="s">
        <v>3493</v>
      </c>
      <c r="B1571" s="73" t="s">
        <v>4123</v>
      </c>
      <c r="C1571" s="73" t="s">
        <v>1367</v>
      </c>
      <c r="D1571" s="73" t="s">
        <v>1368</v>
      </c>
      <c r="E1571" s="73" t="s">
        <v>352</v>
      </c>
      <c r="F1571" s="72">
        <v>1</v>
      </c>
      <c r="G1571" s="72"/>
      <c r="H1571" s="74"/>
      <c r="I1571" s="75"/>
      <c r="J1571" s="74"/>
      <c r="K1571" s="75"/>
      <c r="L1571" s="74"/>
      <c r="M1571" s="75"/>
      <c r="N1571" s="74"/>
      <c r="O1571" s="73" t="s">
        <v>47</v>
      </c>
      <c r="P1571" s="64">
        <v>1571</v>
      </c>
      <c r="R1571" s="64">
        <v>1</v>
      </c>
      <c r="S1571" s="64">
        <v>0</v>
      </c>
      <c r="T1571" s="64">
        <v>0.02</v>
      </c>
      <c r="AC1571" s="64">
        <v>1</v>
      </c>
    </row>
    <row r="1572" spans="1:29" ht="30" customHeight="1">
      <c r="A1572" s="72"/>
      <c r="B1572" s="72"/>
      <c r="C1572" s="72" t="s">
        <v>77</v>
      </c>
      <c r="D1572" s="72"/>
      <c r="E1572" s="72"/>
      <c r="F1572" s="72"/>
      <c r="G1572" s="72"/>
      <c r="H1572" s="67"/>
      <c r="I1572" s="72"/>
      <c r="J1572" s="67"/>
      <c r="K1572" s="72"/>
      <c r="L1572" s="67"/>
      <c r="M1572" s="72"/>
      <c r="N1572" s="67"/>
      <c r="O1572" s="72"/>
    </row>
    <row r="1573" spans="1:29" ht="30" customHeight="1">
      <c r="A1573" s="72"/>
      <c r="B1573" s="72"/>
      <c r="C1573" s="72"/>
      <c r="D1573" s="72"/>
      <c r="E1573" s="72"/>
      <c r="F1573" s="72"/>
      <c r="G1573" s="72"/>
      <c r="H1573" s="72"/>
      <c r="I1573" s="72"/>
      <c r="J1573" s="72"/>
      <c r="K1573" s="72"/>
      <c r="L1573" s="72"/>
      <c r="M1573" s="72"/>
      <c r="N1573" s="72"/>
      <c r="O1573" s="72"/>
    </row>
    <row r="1574" spans="1:29" ht="30" customHeight="1">
      <c r="A1574" s="72"/>
      <c r="B1574" s="72"/>
      <c r="C1574" s="73" t="s">
        <v>5423</v>
      </c>
      <c r="D1574" s="72"/>
      <c r="E1574" s="72"/>
      <c r="F1574" s="72"/>
      <c r="G1574" s="72"/>
      <c r="H1574" s="72"/>
      <c r="I1574" s="72"/>
      <c r="J1574" s="72"/>
      <c r="K1574" s="72"/>
      <c r="L1574" s="72"/>
      <c r="M1574" s="72"/>
      <c r="N1574" s="72"/>
      <c r="O1574" s="72"/>
    </row>
    <row r="1575" spans="1:29" ht="30" customHeight="1">
      <c r="A1575" s="73" t="s">
        <v>3545</v>
      </c>
      <c r="B1575" s="73" t="s">
        <v>5424</v>
      </c>
      <c r="C1575" s="73" t="s">
        <v>5425</v>
      </c>
      <c r="D1575" s="73" t="s">
        <v>47</v>
      </c>
      <c r="E1575" s="73" t="s">
        <v>59</v>
      </c>
      <c r="F1575" s="72">
        <v>1</v>
      </c>
      <c r="G1575" s="72"/>
      <c r="H1575" s="74"/>
      <c r="I1575" s="75"/>
      <c r="J1575" s="74"/>
      <c r="K1575" s="75"/>
      <c r="L1575" s="74"/>
      <c r="M1575" s="75"/>
      <c r="N1575" s="74"/>
      <c r="O1575" s="73" t="s">
        <v>47</v>
      </c>
      <c r="R1575" s="64">
        <v>0</v>
      </c>
      <c r="S1575" s="64">
        <v>0</v>
      </c>
      <c r="T1575" s="64">
        <v>0</v>
      </c>
      <c r="AC1575" s="64">
        <v>1</v>
      </c>
    </row>
    <row r="1576" spans="1:29" ht="30" customHeight="1">
      <c r="A1576" s="73" t="s">
        <v>3545</v>
      </c>
      <c r="B1576" s="73" t="s">
        <v>4122</v>
      </c>
      <c r="C1576" s="73" t="s">
        <v>2484</v>
      </c>
      <c r="D1576" s="73" t="s">
        <v>1366</v>
      </c>
      <c r="E1576" s="73" t="s">
        <v>1265</v>
      </c>
      <c r="F1576" s="72">
        <v>1.0999999999999999E-2</v>
      </c>
      <c r="G1576" s="72"/>
      <c r="H1576" s="74"/>
      <c r="I1576" s="75"/>
      <c r="J1576" s="74"/>
      <c r="K1576" s="75"/>
      <c r="L1576" s="74"/>
      <c r="M1576" s="75"/>
      <c r="N1576" s="74"/>
      <c r="O1576" s="73" t="s">
        <v>47</v>
      </c>
      <c r="R1576" s="64">
        <v>0</v>
      </c>
      <c r="S1576" s="64">
        <v>0</v>
      </c>
      <c r="T1576" s="64">
        <v>0</v>
      </c>
      <c r="W1576" s="64">
        <v>3</v>
      </c>
      <c r="AC1576" s="64">
        <v>1</v>
      </c>
    </row>
    <row r="1577" spans="1:29" ht="30" customHeight="1">
      <c r="A1577" s="73" t="s">
        <v>3545</v>
      </c>
      <c r="B1577" s="73" t="s">
        <v>5266</v>
      </c>
      <c r="C1577" s="73" t="s">
        <v>2484</v>
      </c>
      <c r="D1577" s="73" t="s">
        <v>5267</v>
      </c>
      <c r="E1577" s="73" t="s">
        <v>1265</v>
      </c>
      <c r="F1577" s="72">
        <v>0.1</v>
      </c>
      <c r="G1577" s="72"/>
      <c r="H1577" s="74"/>
      <c r="I1577" s="75"/>
      <c r="J1577" s="74"/>
      <c r="K1577" s="75"/>
      <c r="L1577" s="74"/>
      <c r="M1577" s="75"/>
      <c r="N1577" s="74"/>
      <c r="O1577" s="73" t="s">
        <v>47</v>
      </c>
      <c r="R1577" s="64">
        <v>0</v>
      </c>
      <c r="S1577" s="64">
        <v>0</v>
      </c>
      <c r="T1577" s="64">
        <v>0</v>
      </c>
      <c r="W1577" s="64">
        <v>3</v>
      </c>
      <c r="AC1577" s="64">
        <v>1</v>
      </c>
    </row>
    <row r="1578" spans="1:29" ht="30" customHeight="1">
      <c r="A1578" s="73" t="s">
        <v>3545</v>
      </c>
      <c r="B1578" s="73" t="s">
        <v>4123</v>
      </c>
      <c r="C1578" s="73" t="s">
        <v>1367</v>
      </c>
      <c r="D1578" s="73" t="s">
        <v>1368</v>
      </c>
      <c r="E1578" s="73" t="s">
        <v>352</v>
      </c>
      <c r="F1578" s="72">
        <v>1</v>
      </c>
      <c r="G1578" s="72"/>
      <c r="H1578" s="74"/>
      <c r="I1578" s="75"/>
      <c r="J1578" s="74"/>
      <c r="K1578" s="75"/>
      <c r="L1578" s="74"/>
      <c r="M1578" s="75"/>
      <c r="N1578" s="74"/>
      <c r="O1578" s="73" t="s">
        <v>47</v>
      </c>
      <c r="P1578" s="64">
        <v>1578</v>
      </c>
      <c r="R1578" s="64">
        <v>1</v>
      </c>
      <c r="S1578" s="64">
        <v>0</v>
      </c>
      <c r="T1578" s="64">
        <v>0.02</v>
      </c>
      <c r="AC1578" s="64">
        <v>1</v>
      </c>
    </row>
    <row r="1579" spans="1:29" ht="30" customHeight="1">
      <c r="A1579" s="72"/>
      <c r="B1579" s="72"/>
      <c r="C1579" s="72" t="s">
        <v>77</v>
      </c>
      <c r="D1579" s="72"/>
      <c r="E1579" s="72"/>
      <c r="F1579" s="72"/>
      <c r="G1579" s="72"/>
      <c r="H1579" s="67"/>
      <c r="I1579" s="72"/>
      <c r="J1579" s="67"/>
      <c r="K1579" s="72"/>
      <c r="L1579" s="67"/>
      <c r="M1579" s="72"/>
      <c r="N1579" s="67"/>
      <c r="O1579" s="72"/>
    </row>
    <row r="1580" spans="1:29" ht="30" customHeight="1">
      <c r="A1580" s="72"/>
      <c r="B1580" s="72"/>
      <c r="C1580" s="72"/>
      <c r="D1580" s="72"/>
      <c r="E1580" s="72"/>
      <c r="F1580" s="72"/>
      <c r="G1580" s="72"/>
      <c r="H1580" s="72"/>
      <c r="I1580" s="72"/>
      <c r="J1580" s="72"/>
      <c r="K1580" s="72"/>
      <c r="L1580" s="72"/>
      <c r="M1580" s="72"/>
      <c r="N1580" s="72"/>
      <c r="O1580" s="72"/>
    </row>
    <row r="1581" spans="1:29" ht="30" customHeight="1">
      <c r="A1581" s="72"/>
      <c r="B1581" s="72"/>
      <c r="C1581" s="72"/>
      <c r="D1581" s="72"/>
      <c r="E1581" s="72"/>
      <c r="F1581" s="72"/>
      <c r="G1581" s="72"/>
      <c r="H1581" s="72"/>
      <c r="I1581" s="72"/>
      <c r="J1581" s="72"/>
      <c r="K1581" s="72"/>
      <c r="L1581" s="72"/>
      <c r="M1581" s="72"/>
      <c r="N1581" s="72"/>
      <c r="O1581" s="72"/>
    </row>
    <row r="1582" spans="1:29" ht="30" customHeight="1">
      <c r="A1582" s="72"/>
      <c r="B1582" s="72"/>
      <c r="C1582" s="72"/>
      <c r="D1582" s="72"/>
      <c r="E1582" s="72"/>
      <c r="F1582" s="72"/>
      <c r="G1582" s="72"/>
      <c r="H1582" s="72"/>
      <c r="I1582" s="72"/>
      <c r="J1582" s="72"/>
      <c r="K1582" s="72"/>
      <c r="L1582" s="72"/>
      <c r="M1582" s="72"/>
      <c r="N1582" s="72"/>
      <c r="O1582" s="72"/>
    </row>
    <row r="1583" spans="1:29" ht="30" customHeight="1">
      <c r="A1583" s="72"/>
      <c r="B1583" s="72"/>
      <c r="C1583" s="72"/>
      <c r="D1583" s="72"/>
      <c r="E1583" s="72"/>
      <c r="F1583" s="72"/>
      <c r="G1583" s="72"/>
      <c r="H1583" s="72"/>
      <c r="I1583" s="72"/>
      <c r="J1583" s="72"/>
      <c r="K1583" s="72"/>
      <c r="L1583" s="72"/>
      <c r="M1583" s="72"/>
      <c r="N1583" s="72"/>
      <c r="O1583" s="72"/>
    </row>
    <row r="1584" spans="1:29" ht="30" customHeight="1">
      <c r="A1584" s="72"/>
      <c r="B1584" s="72"/>
      <c r="C1584" s="72"/>
      <c r="D1584" s="72"/>
      <c r="E1584" s="72"/>
      <c r="F1584" s="72"/>
      <c r="G1584" s="72"/>
      <c r="H1584" s="72"/>
      <c r="I1584" s="72"/>
      <c r="J1584" s="72"/>
      <c r="K1584" s="72"/>
      <c r="L1584" s="72"/>
      <c r="M1584" s="72"/>
      <c r="N1584" s="72"/>
      <c r="O1584" s="72"/>
    </row>
    <row r="1585" spans="1:15" ht="30" customHeight="1">
      <c r="A1585" s="72"/>
      <c r="B1585" s="72"/>
      <c r="C1585" s="72"/>
      <c r="D1585" s="72"/>
      <c r="E1585" s="72"/>
      <c r="F1585" s="72"/>
      <c r="G1585" s="72"/>
      <c r="H1585" s="72"/>
      <c r="I1585" s="72"/>
      <c r="J1585" s="72"/>
      <c r="K1585" s="72"/>
      <c r="L1585" s="72"/>
      <c r="M1585" s="72"/>
      <c r="N1585" s="72"/>
      <c r="O1585" s="72"/>
    </row>
    <row r="1586" spans="1:15" ht="30" customHeight="1">
      <c r="A1586" s="72"/>
      <c r="B1586" s="72"/>
      <c r="C1586" s="72"/>
      <c r="D1586" s="72"/>
      <c r="E1586" s="72"/>
      <c r="F1586" s="72"/>
      <c r="G1586" s="72"/>
      <c r="H1586" s="72"/>
      <c r="I1586" s="72"/>
      <c r="J1586" s="72"/>
      <c r="K1586" s="72"/>
      <c r="L1586" s="72"/>
      <c r="M1586" s="72"/>
      <c r="N1586" s="72"/>
      <c r="O1586" s="72"/>
    </row>
    <row r="1587" spans="1:15" ht="30" customHeight="1">
      <c r="A1587" s="72"/>
      <c r="B1587" s="72"/>
      <c r="C1587" s="72"/>
      <c r="D1587" s="72"/>
      <c r="E1587" s="72"/>
      <c r="F1587" s="72"/>
      <c r="G1587" s="72"/>
      <c r="H1587" s="72"/>
      <c r="I1587" s="72"/>
      <c r="J1587" s="72"/>
      <c r="K1587" s="72"/>
      <c r="L1587" s="72"/>
      <c r="M1587" s="72"/>
      <c r="N1587" s="72"/>
      <c r="O1587" s="72"/>
    </row>
    <row r="1588" spans="1:15" ht="30" customHeight="1">
      <c r="A1588" s="72"/>
      <c r="B1588" s="72"/>
      <c r="C1588" s="72"/>
      <c r="D1588" s="72"/>
      <c r="E1588" s="72"/>
      <c r="F1588" s="72"/>
      <c r="G1588" s="72"/>
      <c r="H1588" s="72"/>
      <c r="I1588" s="72"/>
      <c r="J1588" s="72"/>
      <c r="K1588" s="72"/>
      <c r="L1588" s="72"/>
      <c r="M1588" s="72"/>
      <c r="N1588" s="72"/>
      <c r="O1588" s="72"/>
    </row>
    <row r="1589" spans="1:15" ht="30" customHeight="1">
      <c r="A1589" s="72"/>
      <c r="B1589" s="72"/>
      <c r="C1589" s="72"/>
      <c r="D1589" s="72"/>
      <c r="E1589" s="72"/>
      <c r="F1589" s="72"/>
      <c r="G1589" s="72"/>
      <c r="H1589" s="72"/>
      <c r="I1589" s="72"/>
      <c r="J1589" s="72"/>
      <c r="K1589" s="72"/>
      <c r="L1589" s="72"/>
      <c r="M1589" s="72"/>
      <c r="N1589" s="72"/>
      <c r="O1589" s="72"/>
    </row>
    <row r="1590" spans="1:15" hidden="1">
      <c r="A1590" s="64" t="s">
        <v>3159</v>
      </c>
    </row>
    <row r="1591" spans="1:15" ht="17.25">
      <c r="A1591" s="68"/>
      <c r="B1591" s="68"/>
      <c r="C1591" s="68" t="s">
        <v>4692</v>
      </c>
      <c r="D1591" s="68"/>
      <c r="E1591" s="68"/>
      <c r="F1591" s="68"/>
      <c r="G1591" s="68"/>
      <c r="H1591" s="68"/>
      <c r="I1591" s="68"/>
      <c r="J1591" s="68"/>
      <c r="K1591" s="68"/>
      <c r="L1591" s="68"/>
      <c r="M1591" s="68"/>
      <c r="N1591" s="68"/>
      <c r="O1591" s="68"/>
    </row>
  </sheetData>
  <mergeCells count="12">
    <mergeCell ref="M2:N2"/>
    <mergeCell ref="O2:O3"/>
    <mergeCell ref="A1:O1"/>
    <mergeCell ref="A2:A3"/>
    <mergeCell ref="B2:B3"/>
    <mergeCell ref="C2:C3"/>
    <mergeCell ref="D2:D3"/>
    <mergeCell ref="E2:E3"/>
    <mergeCell ref="F2:F3"/>
    <mergeCell ref="G2:H2"/>
    <mergeCell ref="I2:J2"/>
    <mergeCell ref="K2:L2"/>
  </mergeCells>
  <phoneticPr fontId="1" type="noConversion"/>
  <printOptions verticalCentered="1"/>
  <pageMargins left="0.78740157480314954" right="0" top="0.39370078740157477" bottom="0.39370078740157477" header="0.3" footer="0.3"/>
  <pageSetup paperSize="9" scale="5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C00000"/>
  </sheetPr>
  <dimension ref="A1:N52"/>
  <sheetViews>
    <sheetView topLeftCell="I1" zoomScaleNormal="100" workbookViewId="0">
      <selection activeCell="B40" sqref="B40:D40"/>
    </sheetView>
  </sheetViews>
  <sheetFormatPr defaultRowHeight="17.100000000000001" customHeight="1"/>
  <cols>
    <col min="1" max="1" width="0" hidden="1" customWidth="1"/>
    <col min="2" max="3" width="4.625" customWidth="1"/>
    <col min="4" max="4" width="40.625" customWidth="1"/>
    <col min="5" max="5" width="30.625" customWidth="1"/>
    <col min="6" max="6" width="65.625" customWidth="1"/>
    <col min="7" max="7" width="30.625" customWidth="1"/>
    <col min="11" max="12" width="11.875" bestFit="1" customWidth="1"/>
    <col min="14" max="14" width="11.875" bestFit="1" customWidth="1"/>
  </cols>
  <sheetData>
    <row r="1" spans="1:14" ht="14.45" customHeight="1">
      <c r="B1" s="174" t="s">
        <v>2796</v>
      </c>
      <c r="C1" s="174"/>
      <c r="D1" s="174"/>
      <c r="E1" s="174"/>
      <c r="F1" s="174"/>
      <c r="G1" s="174"/>
    </row>
    <row r="2" spans="1:14" ht="14.45" customHeight="1">
      <c r="B2" s="204" t="s">
        <v>3108</v>
      </c>
      <c r="C2" s="204"/>
      <c r="D2" s="204"/>
      <c r="E2" s="204"/>
      <c r="F2" s="205"/>
      <c r="G2" s="205"/>
    </row>
    <row r="3" spans="1:14" ht="14.45" customHeight="1">
      <c r="B3" s="212" t="s">
        <v>2797</v>
      </c>
      <c r="C3" s="212"/>
      <c r="D3" s="212"/>
      <c r="E3" s="45"/>
      <c r="F3" s="45" t="s">
        <v>2798</v>
      </c>
      <c r="G3" s="45" t="s">
        <v>1240</v>
      </c>
      <c r="K3" t="s">
        <v>3060</v>
      </c>
      <c r="L3" t="s">
        <v>3061</v>
      </c>
      <c r="M3" t="s">
        <v>3062</v>
      </c>
      <c r="N3" t="s">
        <v>3099</v>
      </c>
    </row>
    <row r="4" spans="1:14" ht="14.45" customHeight="1">
      <c r="A4" s="1" t="s">
        <v>2803</v>
      </c>
      <c r="B4" s="191" t="s">
        <v>2799</v>
      </c>
      <c r="C4" s="191" t="s">
        <v>2800</v>
      </c>
      <c r="D4" s="46" t="s">
        <v>2804</v>
      </c>
      <c r="E4" s="47" t="e">
        <f>#REF!</f>
        <v>#REF!</v>
      </c>
      <c r="F4" s="48" t="s">
        <v>47</v>
      </c>
      <c r="G4" s="48" t="s">
        <v>47</v>
      </c>
      <c r="K4" s="12"/>
      <c r="L4" s="12"/>
      <c r="M4" s="12"/>
      <c r="N4" s="12">
        <f>K4+L4+M4</f>
        <v>0</v>
      </c>
    </row>
    <row r="5" spans="1:14" ht="14.45" customHeight="1">
      <c r="A5" s="1" t="s">
        <v>2805</v>
      </c>
      <c r="B5" s="191"/>
      <c r="C5" s="191"/>
      <c r="D5" s="46" t="s">
        <v>2806</v>
      </c>
      <c r="E5" s="47"/>
      <c r="F5" s="48" t="s">
        <v>47</v>
      </c>
      <c r="G5" s="48" t="s">
        <v>47</v>
      </c>
    </row>
    <row r="6" spans="1:14" ht="14.45" customHeight="1">
      <c r="A6" s="1" t="s">
        <v>2807</v>
      </c>
      <c r="B6" s="191"/>
      <c r="C6" s="191"/>
      <c r="D6" s="46" t="s">
        <v>2808</v>
      </c>
      <c r="E6" s="47">
        <v>0</v>
      </c>
      <c r="F6" s="48" t="s">
        <v>47</v>
      </c>
      <c r="G6" s="48" t="s">
        <v>47</v>
      </c>
    </row>
    <row r="7" spans="1:14" ht="14.45" customHeight="1">
      <c r="A7" s="1" t="s">
        <v>2809</v>
      </c>
      <c r="B7" s="191"/>
      <c r="C7" s="191"/>
      <c r="D7" s="46" t="s">
        <v>2810</v>
      </c>
      <c r="E7" s="47" t="e">
        <f>TRUNC(E4+E5-E6, 0)</f>
        <v>#REF!</v>
      </c>
      <c r="F7" s="48" t="s">
        <v>47</v>
      </c>
      <c r="G7" s="48" t="s">
        <v>47</v>
      </c>
    </row>
    <row r="8" spans="1:14" ht="14.45" customHeight="1">
      <c r="A8" s="1" t="s">
        <v>2811</v>
      </c>
      <c r="B8" s="191"/>
      <c r="C8" s="191" t="s">
        <v>2801</v>
      </c>
      <c r="D8" s="46" t="s">
        <v>2812</v>
      </c>
      <c r="E8" s="47" t="e">
        <f>#REF!</f>
        <v>#REF!</v>
      </c>
      <c r="F8" s="48" t="s">
        <v>47</v>
      </c>
      <c r="G8" s="48" t="s">
        <v>47</v>
      </c>
    </row>
    <row r="9" spans="1:14" ht="14.45" customHeight="1">
      <c r="A9" s="1" t="s">
        <v>2813</v>
      </c>
      <c r="B9" s="191"/>
      <c r="C9" s="191"/>
      <c r="D9" s="46" t="s">
        <v>2814</v>
      </c>
      <c r="E9" s="47" t="e">
        <f>TRUNC(E8*0.181, 0)</f>
        <v>#REF!</v>
      </c>
      <c r="F9" s="48" t="s">
        <v>3064</v>
      </c>
      <c r="G9" s="48"/>
    </row>
    <row r="10" spans="1:14" ht="14.45" customHeight="1">
      <c r="A10" s="1" t="s">
        <v>2815</v>
      </c>
      <c r="B10" s="191"/>
      <c r="C10" s="191"/>
      <c r="D10" s="46" t="s">
        <v>2810</v>
      </c>
      <c r="E10" s="47" t="e">
        <f>TRUNC(E8+E9, 0)</f>
        <v>#REF!</v>
      </c>
      <c r="F10" s="48" t="s">
        <v>47</v>
      </c>
      <c r="G10" s="48" t="s">
        <v>47</v>
      </c>
    </row>
    <row r="11" spans="1:14" ht="14.45" customHeight="1">
      <c r="A11" s="1"/>
      <c r="B11" s="191"/>
      <c r="C11" s="192" t="s">
        <v>2802</v>
      </c>
      <c r="D11" s="46" t="s">
        <v>3042</v>
      </c>
      <c r="E11" s="47"/>
      <c r="F11" s="48"/>
      <c r="G11" s="48"/>
    </row>
    <row r="12" spans="1:14" ht="14.45" customHeight="1">
      <c r="A12" s="1" t="s">
        <v>2816</v>
      </c>
      <c r="B12" s="191"/>
      <c r="C12" s="193"/>
      <c r="D12" s="46" t="s">
        <v>2956</v>
      </c>
      <c r="E12" s="47" t="e">
        <f>#REF!</f>
        <v>#REF!</v>
      </c>
      <c r="F12" s="48" t="s">
        <v>47</v>
      </c>
      <c r="G12" s="48" t="s">
        <v>47</v>
      </c>
    </row>
    <row r="13" spans="1:14" ht="14.45" customHeight="1">
      <c r="A13" s="1" t="s">
        <v>2957</v>
      </c>
      <c r="B13" s="191"/>
      <c r="C13" s="193"/>
      <c r="D13" s="46" t="s">
        <v>2958</v>
      </c>
      <c r="E13" s="47"/>
      <c r="F13" s="48" t="s">
        <v>47</v>
      </c>
      <c r="G13" s="48" t="s">
        <v>47</v>
      </c>
    </row>
    <row r="14" spans="1:14" ht="14.45" customHeight="1">
      <c r="A14" s="1" t="s">
        <v>2817</v>
      </c>
      <c r="B14" s="191"/>
      <c r="C14" s="193"/>
      <c r="D14" s="46" t="s">
        <v>2818</v>
      </c>
      <c r="E14" s="47" t="e">
        <f>TRUNC(E10*0.0356, 0)</f>
        <v>#REF!</v>
      </c>
      <c r="F14" s="48" t="s">
        <v>3065</v>
      </c>
      <c r="G14" s="48" t="s">
        <v>47</v>
      </c>
    </row>
    <row r="15" spans="1:14" ht="14.45" customHeight="1">
      <c r="A15" s="1" t="s">
        <v>2819</v>
      </c>
      <c r="B15" s="191"/>
      <c r="C15" s="193"/>
      <c r="D15" s="46" t="s">
        <v>2820</v>
      </c>
      <c r="E15" s="47" t="e">
        <f>TRUNC(E10*0.0101, 0)</f>
        <v>#REF!</v>
      </c>
      <c r="F15" s="48" t="s">
        <v>3066</v>
      </c>
      <c r="G15" s="48" t="s">
        <v>47</v>
      </c>
    </row>
    <row r="16" spans="1:14" ht="14.45" customHeight="1">
      <c r="A16" s="1" t="s">
        <v>2821</v>
      </c>
      <c r="B16" s="191"/>
      <c r="C16" s="193"/>
      <c r="D16" s="46" t="s">
        <v>2822</v>
      </c>
      <c r="E16" s="47" t="e">
        <f>TRUNC(E8*0.03595, 0)</f>
        <v>#REF!</v>
      </c>
      <c r="F16" s="48" t="s">
        <v>3067</v>
      </c>
      <c r="G16" s="48" t="s">
        <v>47</v>
      </c>
    </row>
    <row r="17" spans="1:7" ht="14.45" customHeight="1">
      <c r="A17" s="1" t="s">
        <v>2823</v>
      </c>
      <c r="B17" s="191"/>
      <c r="C17" s="193"/>
      <c r="D17" s="46" t="s">
        <v>2824</v>
      </c>
      <c r="E17" s="47" t="e">
        <f>TRUNC(E8*0.0475, 0)</f>
        <v>#REF!</v>
      </c>
      <c r="F17" s="48" t="s">
        <v>3068</v>
      </c>
      <c r="G17" s="48" t="s">
        <v>47</v>
      </c>
    </row>
    <row r="18" spans="1:7" ht="14.45" customHeight="1">
      <c r="A18" s="1" t="s">
        <v>2825</v>
      </c>
      <c r="B18" s="191"/>
      <c r="C18" s="193"/>
      <c r="D18" s="46" t="s">
        <v>2826</v>
      </c>
      <c r="E18" s="47" t="e">
        <f>TRUNC(E16*0.1314, 0)</f>
        <v>#REF!</v>
      </c>
      <c r="F18" s="48" t="s">
        <v>3069</v>
      </c>
      <c r="G18" s="48" t="s">
        <v>47</v>
      </c>
    </row>
    <row r="19" spans="1:7" ht="14.45" customHeight="1">
      <c r="A19" s="1" t="s">
        <v>2827</v>
      </c>
      <c r="B19" s="191"/>
      <c r="C19" s="193"/>
      <c r="D19" s="46" t="s">
        <v>2828</v>
      </c>
      <c r="E19" s="47" t="e">
        <f>TRUNC(E8*0.023, 0)</f>
        <v>#REF!</v>
      </c>
      <c r="F19" s="48" t="s">
        <v>2829</v>
      </c>
      <c r="G19" s="48" t="s">
        <v>47</v>
      </c>
    </row>
    <row r="20" spans="1:7" ht="14.45" customHeight="1">
      <c r="A20" s="1" t="s">
        <v>2830</v>
      </c>
      <c r="B20" s="191"/>
      <c r="C20" s="193"/>
      <c r="D20" s="46" t="s">
        <v>2831</v>
      </c>
      <c r="E20" s="47" t="e">
        <f>TRUNC((E7+E8+((0+E50)/1.1054))*0.0228, 0)</f>
        <v>#REF!</v>
      </c>
      <c r="F20" s="48" t="s">
        <v>3070</v>
      </c>
      <c r="G20" s="48" t="s">
        <v>3071</v>
      </c>
    </row>
    <row r="21" spans="1:7" ht="14.45" customHeight="1">
      <c r="A21" s="1"/>
      <c r="B21" s="191"/>
      <c r="C21" s="193"/>
      <c r="D21" s="46"/>
      <c r="E21" s="47" t="e">
        <f>TRUNC((E7+E8+((0+E50)/1.1054))*0.0228, 0)</f>
        <v>#REF!</v>
      </c>
      <c r="F21" s="48" t="s">
        <v>3072</v>
      </c>
      <c r="G21" s="48" t="s">
        <v>3071</v>
      </c>
    </row>
    <row r="22" spans="1:7" ht="14.45" customHeight="1">
      <c r="A22" s="1"/>
      <c r="B22" s="191"/>
      <c r="C22" s="193"/>
      <c r="D22" s="46"/>
      <c r="E22" s="47" t="e">
        <f>TRUNC(((E7+E8)*0.0228)*1.2, 0)</f>
        <v>#REF!</v>
      </c>
      <c r="F22" s="48" t="s">
        <v>3073</v>
      </c>
      <c r="G22" s="48" t="s">
        <v>3071</v>
      </c>
    </row>
    <row r="23" spans="1:7" ht="14.45" customHeight="1">
      <c r="A23" s="1"/>
      <c r="B23" s="191"/>
      <c r="C23" s="193"/>
      <c r="D23" s="46" t="s">
        <v>3074</v>
      </c>
      <c r="E23" s="47"/>
      <c r="F23" s="48"/>
      <c r="G23" s="48"/>
    </row>
    <row r="24" spans="1:7" ht="14.45" customHeight="1">
      <c r="A24" s="1"/>
      <c r="B24" s="191"/>
      <c r="C24" s="193"/>
      <c r="D24" s="46" t="s">
        <v>3075</v>
      </c>
      <c r="E24" s="47"/>
      <c r="F24" s="48"/>
      <c r="G24" s="48"/>
    </row>
    <row r="25" spans="1:7" ht="14.45" customHeight="1">
      <c r="A25" s="1"/>
      <c r="B25" s="191"/>
      <c r="C25" s="193"/>
      <c r="D25" s="46" t="s">
        <v>3076</v>
      </c>
      <c r="E25" s="47"/>
      <c r="F25" s="48"/>
      <c r="G25" s="48"/>
    </row>
    <row r="26" spans="1:7" ht="14.45" customHeight="1">
      <c r="A26" s="1" t="s">
        <v>2837</v>
      </c>
      <c r="B26" s="191"/>
      <c r="C26" s="193"/>
      <c r="D26" s="46" t="s">
        <v>2838</v>
      </c>
      <c r="E26" s="47" t="e">
        <f>TRUNC((E7+E8+E11+E12)*0.005, 0)</f>
        <v>#REF!</v>
      </c>
      <c r="F26" s="48" t="s">
        <v>3100</v>
      </c>
      <c r="G26" s="48" t="s">
        <v>47</v>
      </c>
    </row>
    <row r="27" spans="1:7" ht="14.45" customHeight="1">
      <c r="A27" s="1"/>
      <c r="B27" s="191"/>
      <c r="C27" s="193"/>
      <c r="D27" s="46" t="s">
        <v>3077</v>
      </c>
      <c r="E27" s="47" t="e">
        <f>TRUNC(E10*0.00006, 0)</f>
        <v>#REF!</v>
      </c>
      <c r="F27" s="48" t="s">
        <v>3101</v>
      </c>
      <c r="G27" s="48"/>
    </row>
    <row r="28" spans="1:7" ht="14.45" customHeight="1">
      <c r="A28" s="1" t="s">
        <v>2835</v>
      </c>
      <c r="B28" s="191"/>
      <c r="C28" s="193"/>
      <c r="D28" s="46" t="s">
        <v>3078</v>
      </c>
      <c r="E28" s="47" t="e">
        <f>TRUNC(E10*0.0009, 0)</f>
        <v>#REF!</v>
      </c>
      <c r="F28" s="48" t="s">
        <v>3079</v>
      </c>
      <c r="G28" s="48"/>
    </row>
    <row r="29" spans="1:7" ht="14.45" customHeight="1">
      <c r="A29" s="1"/>
      <c r="B29" s="191"/>
      <c r="C29" s="193"/>
      <c r="D29" s="46" t="s">
        <v>2836</v>
      </c>
      <c r="E29" s="47" t="e">
        <f>TRUNC((E7+E10)*0.057, 0)</f>
        <v>#REF!</v>
      </c>
      <c r="F29" s="48" t="s">
        <v>3080</v>
      </c>
      <c r="G29" s="48"/>
    </row>
    <row r="30" spans="1:7" ht="14.45" customHeight="1">
      <c r="A30" s="1" t="s">
        <v>2839</v>
      </c>
      <c r="B30" s="191"/>
      <c r="C30" s="193"/>
      <c r="D30" s="46" t="s">
        <v>3081</v>
      </c>
      <c r="E30" s="47"/>
      <c r="F30" s="2"/>
      <c r="G30" s="48"/>
    </row>
    <row r="31" spans="1:7" ht="14.45" customHeight="1">
      <c r="A31" s="1" t="s">
        <v>2841</v>
      </c>
      <c r="B31" s="191"/>
      <c r="C31" s="193"/>
      <c r="D31" s="46" t="s">
        <v>2840</v>
      </c>
      <c r="E31" s="47" t="e">
        <f>TRUNC((E7+E8+E11+E12)*0.0008, 0)</f>
        <v>#REF!</v>
      </c>
      <c r="F31" s="48" t="s">
        <v>3102</v>
      </c>
      <c r="G31" s="48" t="s">
        <v>47</v>
      </c>
    </row>
    <row r="32" spans="1:7" ht="14.45" customHeight="1">
      <c r="A32" s="1" t="s">
        <v>2843</v>
      </c>
      <c r="B32" s="191"/>
      <c r="C32" s="193"/>
      <c r="D32" s="46" t="s">
        <v>2842</v>
      </c>
      <c r="E32" s="47" t="e">
        <f>TRUNC((E7+E8+E11+E12)*0.0007, 0)</f>
        <v>#REF!</v>
      </c>
      <c r="F32" s="48" t="s">
        <v>2977</v>
      </c>
      <c r="G32" s="48" t="s">
        <v>47</v>
      </c>
    </row>
    <row r="33" spans="1:7" ht="14.45" customHeight="1">
      <c r="A33" s="1" t="s">
        <v>2844</v>
      </c>
      <c r="B33" s="191"/>
      <c r="C33" s="194"/>
      <c r="D33" s="46" t="s">
        <v>2810</v>
      </c>
      <c r="E33" s="47" t="e">
        <f>TRUNC(E11+E12+E13+E14+E15+E16+E17+E19+E20+E18+E23+E24+E25+E26+E27+E28+E29+E30+E31+E32, 0)</f>
        <v>#REF!</v>
      </c>
      <c r="F33" s="48" t="s">
        <v>47</v>
      </c>
      <c r="G33" s="48" t="s">
        <v>47</v>
      </c>
    </row>
    <row r="34" spans="1:7" ht="14.45" customHeight="1">
      <c r="A34" s="1" t="s">
        <v>2845</v>
      </c>
      <c r="B34" s="178" t="s">
        <v>2978</v>
      </c>
      <c r="C34" s="178"/>
      <c r="D34" s="179"/>
      <c r="E34" s="47" t="e">
        <f>TRUNC(E7+E10+E33, 0)</f>
        <v>#REF!</v>
      </c>
      <c r="F34" s="48" t="s">
        <v>47</v>
      </c>
      <c r="G34" s="48" t="s">
        <v>47</v>
      </c>
    </row>
    <row r="35" spans="1:7" ht="14.45" customHeight="1">
      <c r="A35" s="1" t="s">
        <v>2847</v>
      </c>
      <c r="B35" s="178" t="s">
        <v>2846</v>
      </c>
      <c r="C35" s="178"/>
      <c r="D35" s="179"/>
      <c r="E35" s="47" t="e">
        <f>TRUNC(E34*0.065, 0)</f>
        <v>#REF!</v>
      </c>
      <c r="F35" s="48" t="s">
        <v>3103</v>
      </c>
      <c r="G35" s="48"/>
    </row>
    <row r="36" spans="1:7" ht="14.45" customHeight="1">
      <c r="A36" s="1"/>
      <c r="B36" s="178" t="s">
        <v>2848</v>
      </c>
      <c r="C36" s="178"/>
      <c r="D36" s="179"/>
      <c r="E36" s="47" t="e">
        <f>TRUNC((E10+E33+E35)*0.12-994/1.1, 0)</f>
        <v>#REF!</v>
      </c>
      <c r="F36" s="48" t="s">
        <v>3082</v>
      </c>
      <c r="G36" s="48" t="s">
        <v>3109</v>
      </c>
    </row>
    <row r="37" spans="1:7" ht="14.45" customHeight="1">
      <c r="A37" s="1"/>
      <c r="B37" s="178" t="s">
        <v>3084</v>
      </c>
      <c r="C37" s="178"/>
      <c r="D37" s="179"/>
      <c r="E37" s="47" t="e">
        <f>#REF!</f>
        <v>#REF!</v>
      </c>
      <c r="F37" s="48"/>
      <c r="G37" s="48"/>
    </row>
    <row r="38" spans="1:7" ht="14.45" customHeight="1">
      <c r="A38" s="1" t="s">
        <v>2850</v>
      </c>
      <c r="B38" s="178" t="s">
        <v>3085</v>
      </c>
      <c r="C38" s="178"/>
      <c r="D38" s="179"/>
      <c r="E38" s="47"/>
      <c r="F38" s="48"/>
      <c r="G38" s="48"/>
    </row>
    <row r="39" spans="1:7" ht="14.45" customHeight="1">
      <c r="A39" s="1" t="s">
        <v>2852</v>
      </c>
      <c r="B39" s="178" t="s">
        <v>3086</v>
      </c>
      <c r="C39" s="178"/>
      <c r="D39" s="179"/>
      <c r="E39" s="47" t="e">
        <f>SUM(E40+E41+E42+E43)</f>
        <v>#REF!</v>
      </c>
      <c r="F39" s="48" t="s">
        <v>3087</v>
      </c>
      <c r="G39" s="48"/>
    </row>
    <row r="40" spans="1:7" ht="14.45" customHeight="1">
      <c r="A40" s="1" t="s">
        <v>2855</v>
      </c>
      <c r="B40" s="178" t="s">
        <v>3088</v>
      </c>
      <c r="C40" s="178"/>
      <c r="D40" s="179"/>
      <c r="E40" s="47" t="e">
        <f>TRUNC(E8*0.128*0.5*1.4)</f>
        <v>#REF!</v>
      </c>
      <c r="F40" s="48" t="s">
        <v>3089</v>
      </c>
      <c r="G40" s="48"/>
    </row>
    <row r="41" spans="1:7" ht="14.45" customHeight="1">
      <c r="A41" s="1" t="s">
        <v>2857</v>
      </c>
      <c r="B41" s="178" t="s">
        <v>3105</v>
      </c>
      <c r="C41" s="178"/>
      <c r="D41" s="179"/>
      <c r="E41" s="47" t="e">
        <f>TRUNC(E8*0.08345*0.2)*0</f>
        <v>#REF!</v>
      </c>
      <c r="F41" s="48" t="s">
        <v>3090</v>
      </c>
      <c r="G41" s="48"/>
    </row>
    <row r="42" spans="1:7" ht="14.45" customHeight="1">
      <c r="A42" s="1"/>
      <c r="B42" s="178" t="s">
        <v>3091</v>
      </c>
      <c r="C42" s="178"/>
      <c r="D42" s="179"/>
      <c r="E42" s="47" t="e">
        <f>TRUNC(E8*0.128*0.5*0.1)*0</f>
        <v>#REF!</v>
      </c>
      <c r="F42" s="48" t="s">
        <v>3092</v>
      </c>
      <c r="G42" s="48"/>
    </row>
    <row r="43" spans="1:7" ht="14.45" customHeight="1">
      <c r="A43" s="1"/>
      <c r="B43" s="178" t="s">
        <v>3093</v>
      </c>
      <c r="C43" s="178"/>
      <c r="D43" s="179"/>
      <c r="E43" s="47"/>
      <c r="F43" s="48"/>
      <c r="G43" s="48"/>
    </row>
    <row r="44" spans="1:7" ht="14.45" customHeight="1">
      <c r="B44" s="180" t="s">
        <v>3097</v>
      </c>
      <c r="C44" s="181"/>
      <c r="D44" s="182"/>
      <c r="E44" s="47"/>
      <c r="F44" s="48"/>
      <c r="G44" s="48"/>
    </row>
    <row r="45" spans="1:7" ht="14.45" customHeight="1">
      <c r="B45" s="180" t="s">
        <v>7972</v>
      </c>
      <c r="C45" s="181"/>
      <c r="D45" s="182"/>
      <c r="E45" s="47"/>
      <c r="F45" s="48"/>
      <c r="G45" s="48"/>
    </row>
    <row r="46" spans="1:7" ht="14.45" customHeight="1">
      <c r="A46" s="1"/>
      <c r="B46" s="185" t="s">
        <v>2851</v>
      </c>
      <c r="C46" s="186"/>
      <c r="D46" s="187"/>
      <c r="E46" s="47" t="e">
        <f>TRUNC(E34+E35+E36+E37+E38+E39+E44+E45, 0)</f>
        <v>#REF!</v>
      </c>
      <c r="F46" s="48" t="s">
        <v>47</v>
      </c>
      <c r="G46" s="48" t="s">
        <v>47</v>
      </c>
    </row>
    <row r="47" spans="1:7" ht="14.45" customHeight="1">
      <c r="A47" s="1" t="s">
        <v>2859</v>
      </c>
      <c r="B47" s="178" t="s">
        <v>2853</v>
      </c>
      <c r="C47" s="178"/>
      <c r="D47" s="179"/>
      <c r="E47" s="47" t="e">
        <f>TRUNC(E46*0.1, 0)</f>
        <v>#REF!</v>
      </c>
      <c r="F47" s="48" t="s">
        <v>2854</v>
      </c>
      <c r="G47" s="48" t="s">
        <v>47</v>
      </c>
    </row>
    <row r="48" spans="1:7" ht="14.45" customHeight="1">
      <c r="B48" s="178" t="s">
        <v>2856</v>
      </c>
      <c r="C48" s="178"/>
      <c r="D48" s="179"/>
      <c r="E48" s="47" t="e">
        <f>TRUNC(E46+E47, 0)</f>
        <v>#REF!</v>
      </c>
      <c r="F48" s="48" t="s">
        <v>47</v>
      </c>
      <c r="G48" s="48" t="s">
        <v>47</v>
      </c>
    </row>
    <row r="49" spans="2:7" ht="14.45" customHeight="1">
      <c r="B49" s="178" t="s">
        <v>2991</v>
      </c>
      <c r="C49" s="178"/>
      <c r="D49" s="179"/>
      <c r="E49" s="47"/>
      <c r="F49" s="48" t="s">
        <v>47</v>
      </c>
      <c r="G49" s="48" t="s">
        <v>3106</v>
      </c>
    </row>
    <row r="50" spans="2:7" ht="14.45" customHeight="1">
      <c r="B50" s="178" t="s">
        <v>3095</v>
      </c>
      <c r="C50" s="178"/>
      <c r="D50" s="179"/>
      <c r="E50" s="47" t="e">
        <f>#REF!-458</f>
        <v>#REF!</v>
      </c>
      <c r="F50" s="48"/>
      <c r="G50" s="48" t="s">
        <v>3110</v>
      </c>
    </row>
    <row r="51" spans="2:7" ht="14.45" customHeight="1">
      <c r="B51" s="178" t="s">
        <v>3107</v>
      </c>
      <c r="C51" s="178"/>
      <c r="D51" s="179"/>
      <c r="E51" s="47" t="e">
        <f>#REF!-900</f>
        <v>#REF!</v>
      </c>
      <c r="F51" s="48"/>
      <c r="G51" s="48" t="s">
        <v>3111</v>
      </c>
    </row>
    <row r="52" spans="2:7" ht="14.45" customHeight="1">
      <c r="B52" s="178" t="s">
        <v>2860</v>
      </c>
      <c r="C52" s="178"/>
      <c r="D52" s="179"/>
      <c r="E52" s="47" t="e">
        <f>TRUNC(E48+E49+E50+E51, 0)</f>
        <v>#REF!</v>
      </c>
      <c r="F52" s="48" t="s">
        <v>47</v>
      </c>
      <c r="G52" s="48" t="s">
        <v>47</v>
      </c>
    </row>
  </sheetData>
  <mergeCells count="26">
    <mergeCell ref="B39:D39"/>
    <mergeCell ref="B1:G1"/>
    <mergeCell ref="B2:G2"/>
    <mergeCell ref="B3:D3"/>
    <mergeCell ref="B4:B33"/>
    <mergeCell ref="C4:C7"/>
    <mergeCell ref="C8:C10"/>
    <mergeCell ref="C11:C33"/>
    <mergeCell ref="B34:D34"/>
    <mergeCell ref="B35:D35"/>
    <mergeCell ref="B36:D36"/>
    <mergeCell ref="B37:D37"/>
    <mergeCell ref="B38:D38"/>
    <mergeCell ref="B40:D40"/>
    <mergeCell ref="B41:D41"/>
    <mergeCell ref="B42:D42"/>
    <mergeCell ref="B43:D43"/>
    <mergeCell ref="B46:D46"/>
    <mergeCell ref="B52:D52"/>
    <mergeCell ref="B44:D44"/>
    <mergeCell ref="B45:D45"/>
    <mergeCell ref="B48:D48"/>
    <mergeCell ref="B49:D49"/>
    <mergeCell ref="B50:D50"/>
    <mergeCell ref="B51:D51"/>
    <mergeCell ref="B47:D47"/>
  </mergeCells>
  <phoneticPr fontId="1" type="noConversion"/>
  <pageMargins left="0.74803149606299213" right="0" top="0.43307086614173229" bottom="0" header="0" footer="0"/>
  <pageSetup paperSize="9" scale="70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FF0000"/>
  </sheetPr>
  <dimension ref="A1:BI217"/>
  <sheetViews>
    <sheetView workbookViewId="0">
      <selection activeCell="J24" sqref="J24"/>
    </sheetView>
  </sheetViews>
  <sheetFormatPr defaultRowHeight="18.399999999999999" customHeight="1"/>
  <cols>
    <col min="1" max="1" width="18.75" style="76" customWidth="1"/>
    <col min="2" max="2" width="15" style="76" customWidth="1"/>
    <col min="3" max="3" width="6" style="76" customWidth="1"/>
    <col min="4" max="4" width="3.75" style="76" customWidth="1"/>
    <col min="5" max="12" width="9.75" style="76" customWidth="1"/>
    <col min="13" max="13" width="7.5" style="76" customWidth="1"/>
    <col min="14" max="59" width="0" style="76" hidden="1" customWidth="1"/>
    <col min="60" max="256" width="9" style="76"/>
    <col min="257" max="257" width="18.75" style="76" customWidth="1"/>
    <col min="258" max="258" width="15" style="76" customWidth="1"/>
    <col min="259" max="259" width="6" style="76" customWidth="1"/>
    <col min="260" max="260" width="3.75" style="76" customWidth="1"/>
    <col min="261" max="268" width="9.75" style="76" customWidth="1"/>
    <col min="269" max="269" width="7.5" style="76" customWidth="1"/>
    <col min="270" max="315" width="0" style="76" hidden="1" customWidth="1"/>
    <col min="316" max="512" width="9" style="76"/>
    <col min="513" max="513" width="18.75" style="76" customWidth="1"/>
    <col min="514" max="514" width="15" style="76" customWidth="1"/>
    <col min="515" max="515" width="6" style="76" customWidth="1"/>
    <col min="516" max="516" width="3.75" style="76" customWidth="1"/>
    <col min="517" max="524" width="9.75" style="76" customWidth="1"/>
    <col min="525" max="525" width="7.5" style="76" customWidth="1"/>
    <col min="526" max="571" width="0" style="76" hidden="1" customWidth="1"/>
    <col min="572" max="768" width="9" style="76"/>
    <col min="769" max="769" width="18.75" style="76" customWidth="1"/>
    <col min="770" max="770" width="15" style="76" customWidth="1"/>
    <col min="771" max="771" width="6" style="76" customWidth="1"/>
    <col min="772" max="772" width="3.75" style="76" customWidth="1"/>
    <col min="773" max="780" width="9.75" style="76" customWidth="1"/>
    <col min="781" max="781" width="7.5" style="76" customWidth="1"/>
    <col min="782" max="827" width="0" style="76" hidden="1" customWidth="1"/>
    <col min="828" max="1024" width="9" style="76"/>
    <col min="1025" max="1025" width="18.75" style="76" customWidth="1"/>
    <col min="1026" max="1026" width="15" style="76" customWidth="1"/>
    <col min="1027" max="1027" width="6" style="76" customWidth="1"/>
    <col min="1028" max="1028" width="3.75" style="76" customWidth="1"/>
    <col min="1029" max="1036" width="9.75" style="76" customWidth="1"/>
    <col min="1037" max="1037" width="7.5" style="76" customWidth="1"/>
    <col min="1038" max="1083" width="0" style="76" hidden="1" customWidth="1"/>
    <col min="1084" max="1280" width="9" style="76"/>
    <col min="1281" max="1281" width="18.75" style="76" customWidth="1"/>
    <col min="1282" max="1282" width="15" style="76" customWidth="1"/>
    <col min="1283" max="1283" width="6" style="76" customWidth="1"/>
    <col min="1284" max="1284" width="3.75" style="76" customWidth="1"/>
    <col min="1285" max="1292" width="9.75" style="76" customWidth="1"/>
    <col min="1293" max="1293" width="7.5" style="76" customWidth="1"/>
    <col min="1294" max="1339" width="0" style="76" hidden="1" customWidth="1"/>
    <col min="1340" max="1536" width="9" style="76"/>
    <col min="1537" max="1537" width="18.75" style="76" customWidth="1"/>
    <col min="1538" max="1538" width="15" style="76" customWidth="1"/>
    <col min="1539" max="1539" width="6" style="76" customWidth="1"/>
    <col min="1540" max="1540" width="3.75" style="76" customWidth="1"/>
    <col min="1541" max="1548" width="9.75" style="76" customWidth="1"/>
    <col min="1549" max="1549" width="7.5" style="76" customWidth="1"/>
    <col min="1550" max="1595" width="0" style="76" hidden="1" customWidth="1"/>
    <col min="1596" max="1792" width="9" style="76"/>
    <col min="1793" max="1793" width="18.75" style="76" customWidth="1"/>
    <col min="1794" max="1794" width="15" style="76" customWidth="1"/>
    <col min="1795" max="1795" width="6" style="76" customWidth="1"/>
    <col min="1796" max="1796" width="3.75" style="76" customWidth="1"/>
    <col min="1797" max="1804" width="9.75" style="76" customWidth="1"/>
    <col min="1805" max="1805" width="7.5" style="76" customWidth="1"/>
    <col min="1806" max="1851" width="0" style="76" hidden="1" customWidth="1"/>
    <col min="1852" max="2048" width="9" style="76"/>
    <col min="2049" max="2049" width="18.75" style="76" customWidth="1"/>
    <col min="2050" max="2050" width="15" style="76" customWidth="1"/>
    <col min="2051" max="2051" width="6" style="76" customWidth="1"/>
    <col min="2052" max="2052" width="3.75" style="76" customWidth="1"/>
    <col min="2053" max="2060" width="9.75" style="76" customWidth="1"/>
    <col min="2061" max="2061" width="7.5" style="76" customWidth="1"/>
    <col min="2062" max="2107" width="0" style="76" hidden="1" customWidth="1"/>
    <col min="2108" max="2304" width="9" style="76"/>
    <col min="2305" max="2305" width="18.75" style="76" customWidth="1"/>
    <col min="2306" max="2306" width="15" style="76" customWidth="1"/>
    <col min="2307" max="2307" width="6" style="76" customWidth="1"/>
    <col min="2308" max="2308" width="3.75" style="76" customWidth="1"/>
    <col min="2309" max="2316" width="9.75" style="76" customWidth="1"/>
    <col min="2317" max="2317" width="7.5" style="76" customWidth="1"/>
    <col min="2318" max="2363" width="0" style="76" hidden="1" customWidth="1"/>
    <col min="2364" max="2560" width="9" style="76"/>
    <col min="2561" max="2561" width="18.75" style="76" customWidth="1"/>
    <col min="2562" max="2562" width="15" style="76" customWidth="1"/>
    <col min="2563" max="2563" width="6" style="76" customWidth="1"/>
    <col min="2564" max="2564" width="3.75" style="76" customWidth="1"/>
    <col min="2565" max="2572" width="9.75" style="76" customWidth="1"/>
    <col min="2573" max="2573" width="7.5" style="76" customWidth="1"/>
    <col min="2574" max="2619" width="0" style="76" hidden="1" customWidth="1"/>
    <col min="2620" max="2816" width="9" style="76"/>
    <col min="2817" max="2817" width="18.75" style="76" customWidth="1"/>
    <col min="2818" max="2818" width="15" style="76" customWidth="1"/>
    <col min="2819" max="2819" width="6" style="76" customWidth="1"/>
    <col min="2820" max="2820" width="3.75" style="76" customWidth="1"/>
    <col min="2821" max="2828" width="9.75" style="76" customWidth="1"/>
    <col min="2829" max="2829" width="7.5" style="76" customWidth="1"/>
    <col min="2830" max="2875" width="0" style="76" hidden="1" customWidth="1"/>
    <col min="2876" max="3072" width="9" style="76"/>
    <col min="3073" max="3073" width="18.75" style="76" customWidth="1"/>
    <col min="3074" max="3074" width="15" style="76" customWidth="1"/>
    <col min="3075" max="3075" width="6" style="76" customWidth="1"/>
    <col min="3076" max="3076" width="3.75" style="76" customWidth="1"/>
    <col min="3077" max="3084" width="9.75" style="76" customWidth="1"/>
    <col min="3085" max="3085" width="7.5" style="76" customWidth="1"/>
    <col min="3086" max="3131" width="0" style="76" hidden="1" customWidth="1"/>
    <col min="3132" max="3328" width="9" style="76"/>
    <col min="3329" max="3329" width="18.75" style="76" customWidth="1"/>
    <col min="3330" max="3330" width="15" style="76" customWidth="1"/>
    <col min="3331" max="3331" width="6" style="76" customWidth="1"/>
    <col min="3332" max="3332" width="3.75" style="76" customWidth="1"/>
    <col min="3333" max="3340" width="9.75" style="76" customWidth="1"/>
    <col min="3341" max="3341" width="7.5" style="76" customWidth="1"/>
    <col min="3342" max="3387" width="0" style="76" hidden="1" customWidth="1"/>
    <col min="3388" max="3584" width="9" style="76"/>
    <col min="3585" max="3585" width="18.75" style="76" customWidth="1"/>
    <col min="3586" max="3586" width="15" style="76" customWidth="1"/>
    <col min="3587" max="3587" width="6" style="76" customWidth="1"/>
    <col min="3588" max="3588" width="3.75" style="76" customWidth="1"/>
    <col min="3589" max="3596" width="9.75" style="76" customWidth="1"/>
    <col min="3597" max="3597" width="7.5" style="76" customWidth="1"/>
    <col min="3598" max="3643" width="0" style="76" hidden="1" customWidth="1"/>
    <col min="3644" max="3840" width="9" style="76"/>
    <col min="3841" max="3841" width="18.75" style="76" customWidth="1"/>
    <col min="3842" max="3842" width="15" style="76" customWidth="1"/>
    <col min="3843" max="3843" width="6" style="76" customWidth="1"/>
    <col min="3844" max="3844" width="3.75" style="76" customWidth="1"/>
    <col min="3845" max="3852" width="9.75" style="76" customWidth="1"/>
    <col min="3853" max="3853" width="7.5" style="76" customWidth="1"/>
    <col min="3854" max="3899" width="0" style="76" hidden="1" customWidth="1"/>
    <col min="3900" max="4096" width="9" style="76"/>
    <col min="4097" max="4097" width="18.75" style="76" customWidth="1"/>
    <col min="4098" max="4098" width="15" style="76" customWidth="1"/>
    <col min="4099" max="4099" width="6" style="76" customWidth="1"/>
    <col min="4100" max="4100" width="3.75" style="76" customWidth="1"/>
    <col min="4101" max="4108" width="9.75" style="76" customWidth="1"/>
    <col min="4109" max="4109" width="7.5" style="76" customWidth="1"/>
    <col min="4110" max="4155" width="0" style="76" hidden="1" customWidth="1"/>
    <col min="4156" max="4352" width="9" style="76"/>
    <col min="4353" max="4353" width="18.75" style="76" customWidth="1"/>
    <col min="4354" max="4354" width="15" style="76" customWidth="1"/>
    <col min="4355" max="4355" width="6" style="76" customWidth="1"/>
    <col min="4356" max="4356" width="3.75" style="76" customWidth="1"/>
    <col min="4357" max="4364" width="9.75" style="76" customWidth="1"/>
    <col min="4365" max="4365" width="7.5" style="76" customWidth="1"/>
    <col min="4366" max="4411" width="0" style="76" hidden="1" customWidth="1"/>
    <col min="4412" max="4608" width="9" style="76"/>
    <col min="4609" max="4609" width="18.75" style="76" customWidth="1"/>
    <col min="4610" max="4610" width="15" style="76" customWidth="1"/>
    <col min="4611" max="4611" width="6" style="76" customWidth="1"/>
    <col min="4612" max="4612" width="3.75" style="76" customWidth="1"/>
    <col min="4613" max="4620" width="9.75" style="76" customWidth="1"/>
    <col min="4621" max="4621" width="7.5" style="76" customWidth="1"/>
    <col min="4622" max="4667" width="0" style="76" hidden="1" customWidth="1"/>
    <col min="4668" max="4864" width="9" style="76"/>
    <col min="4865" max="4865" width="18.75" style="76" customWidth="1"/>
    <col min="4866" max="4866" width="15" style="76" customWidth="1"/>
    <col min="4867" max="4867" width="6" style="76" customWidth="1"/>
    <col min="4868" max="4868" width="3.75" style="76" customWidth="1"/>
    <col min="4869" max="4876" width="9.75" style="76" customWidth="1"/>
    <col min="4877" max="4877" width="7.5" style="76" customWidth="1"/>
    <col min="4878" max="4923" width="0" style="76" hidden="1" customWidth="1"/>
    <col min="4924" max="5120" width="9" style="76"/>
    <col min="5121" max="5121" width="18.75" style="76" customWidth="1"/>
    <col min="5122" max="5122" width="15" style="76" customWidth="1"/>
    <col min="5123" max="5123" width="6" style="76" customWidth="1"/>
    <col min="5124" max="5124" width="3.75" style="76" customWidth="1"/>
    <col min="5125" max="5132" width="9.75" style="76" customWidth="1"/>
    <col min="5133" max="5133" width="7.5" style="76" customWidth="1"/>
    <col min="5134" max="5179" width="0" style="76" hidden="1" customWidth="1"/>
    <col min="5180" max="5376" width="9" style="76"/>
    <col min="5377" max="5377" width="18.75" style="76" customWidth="1"/>
    <col min="5378" max="5378" width="15" style="76" customWidth="1"/>
    <col min="5379" max="5379" width="6" style="76" customWidth="1"/>
    <col min="5380" max="5380" width="3.75" style="76" customWidth="1"/>
    <col min="5381" max="5388" width="9.75" style="76" customWidth="1"/>
    <col min="5389" max="5389" width="7.5" style="76" customWidth="1"/>
    <col min="5390" max="5435" width="0" style="76" hidden="1" customWidth="1"/>
    <col min="5436" max="5632" width="9" style="76"/>
    <col min="5633" max="5633" width="18.75" style="76" customWidth="1"/>
    <col min="5634" max="5634" width="15" style="76" customWidth="1"/>
    <col min="5635" max="5635" width="6" style="76" customWidth="1"/>
    <col min="5636" max="5636" width="3.75" style="76" customWidth="1"/>
    <col min="5637" max="5644" width="9.75" style="76" customWidth="1"/>
    <col min="5645" max="5645" width="7.5" style="76" customWidth="1"/>
    <col min="5646" max="5691" width="0" style="76" hidden="1" customWidth="1"/>
    <col min="5692" max="5888" width="9" style="76"/>
    <col min="5889" max="5889" width="18.75" style="76" customWidth="1"/>
    <col min="5890" max="5890" width="15" style="76" customWidth="1"/>
    <col min="5891" max="5891" width="6" style="76" customWidth="1"/>
    <col min="5892" max="5892" width="3.75" style="76" customWidth="1"/>
    <col min="5893" max="5900" width="9.75" style="76" customWidth="1"/>
    <col min="5901" max="5901" width="7.5" style="76" customWidth="1"/>
    <col min="5902" max="5947" width="0" style="76" hidden="1" customWidth="1"/>
    <col min="5948" max="6144" width="9" style="76"/>
    <col min="6145" max="6145" width="18.75" style="76" customWidth="1"/>
    <col min="6146" max="6146" width="15" style="76" customWidth="1"/>
    <col min="6147" max="6147" width="6" style="76" customWidth="1"/>
    <col min="6148" max="6148" width="3.75" style="76" customWidth="1"/>
    <col min="6149" max="6156" width="9.75" style="76" customWidth="1"/>
    <col min="6157" max="6157" width="7.5" style="76" customWidth="1"/>
    <col min="6158" max="6203" width="0" style="76" hidden="1" customWidth="1"/>
    <col min="6204" max="6400" width="9" style="76"/>
    <col min="6401" max="6401" width="18.75" style="76" customWidth="1"/>
    <col min="6402" max="6402" width="15" style="76" customWidth="1"/>
    <col min="6403" max="6403" width="6" style="76" customWidth="1"/>
    <col min="6404" max="6404" width="3.75" style="76" customWidth="1"/>
    <col min="6405" max="6412" width="9.75" style="76" customWidth="1"/>
    <col min="6413" max="6413" width="7.5" style="76" customWidth="1"/>
    <col min="6414" max="6459" width="0" style="76" hidden="1" customWidth="1"/>
    <col min="6460" max="6656" width="9" style="76"/>
    <col min="6657" max="6657" width="18.75" style="76" customWidth="1"/>
    <col min="6658" max="6658" width="15" style="76" customWidth="1"/>
    <col min="6659" max="6659" width="6" style="76" customWidth="1"/>
    <col min="6660" max="6660" width="3.75" style="76" customWidth="1"/>
    <col min="6661" max="6668" width="9.75" style="76" customWidth="1"/>
    <col min="6669" max="6669" width="7.5" style="76" customWidth="1"/>
    <col min="6670" max="6715" width="0" style="76" hidden="1" customWidth="1"/>
    <col min="6716" max="6912" width="9" style="76"/>
    <col min="6913" max="6913" width="18.75" style="76" customWidth="1"/>
    <col min="6914" max="6914" width="15" style="76" customWidth="1"/>
    <col min="6915" max="6915" width="6" style="76" customWidth="1"/>
    <col min="6916" max="6916" width="3.75" style="76" customWidth="1"/>
    <col min="6917" max="6924" width="9.75" style="76" customWidth="1"/>
    <col min="6925" max="6925" width="7.5" style="76" customWidth="1"/>
    <col min="6926" max="6971" width="0" style="76" hidden="1" customWidth="1"/>
    <col min="6972" max="7168" width="9" style="76"/>
    <col min="7169" max="7169" width="18.75" style="76" customWidth="1"/>
    <col min="7170" max="7170" width="15" style="76" customWidth="1"/>
    <col min="7171" max="7171" width="6" style="76" customWidth="1"/>
    <col min="7172" max="7172" width="3.75" style="76" customWidth="1"/>
    <col min="7173" max="7180" width="9.75" style="76" customWidth="1"/>
    <col min="7181" max="7181" width="7.5" style="76" customWidth="1"/>
    <col min="7182" max="7227" width="0" style="76" hidden="1" customWidth="1"/>
    <col min="7228" max="7424" width="9" style="76"/>
    <col min="7425" max="7425" width="18.75" style="76" customWidth="1"/>
    <col min="7426" max="7426" width="15" style="76" customWidth="1"/>
    <col min="7427" max="7427" width="6" style="76" customWidth="1"/>
    <col min="7428" max="7428" width="3.75" style="76" customWidth="1"/>
    <col min="7429" max="7436" width="9.75" style="76" customWidth="1"/>
    <col min="7437" max="7437" width="7.5" style="76" customWidth="1"/>
    <col min="7438" max="7483" width="0" style="76" hidden="1" customWidth="1"/>
    <col min="7484" max="7680" width="9" style="76"/>
    <col min="7681" max="7681" width="18.75" style="76" customWidth="1"/>
    <col min="7682" max="7682" width="15" style="76" customWidth="1"/>
    <col min="7683" max="7683" width="6" style="76" customWidth="1"/>
    <col min="7684" max="7684" width="3.75" style="76" customWidth="1"/>
    <col min="7685" max="7692" width="9.75" style="76" customWidth="1"/>
    <col min="7693" max="7693" width="7.5" style="76" customWidth="1"/>
    <col min="7694" max="7739" width="0" style="76" hidden="1" customWidth="1"/>
    <col min="7740" max="7936" width="9" style="76"/>
    <col min="7937" max="7937" width="18.75" style="76" customWidth="1"/>
    <col min="7938" max="7938" width="15" style="76" customWidth="1"/>
    <col min="7939" max="7939" width="6" style="76" customWidth="1"/>
    <col min="7940" max="7940" width="3.75" style="76" customWidth="1"/>
    <col min="7941" max="7948" width="9.75" style="76" customWidth="1"/>
    <col min="7949" max="7949" width="7.5" style="76" customWidth="1"/>
    <col min="7950" max="7995" width="0" style="76" hidden="1" customWidth="1"/>
    <col min="7996" max="8192" width="9" style="76"/>
    <col min="8193" max="8193" width="18.75" style="76" customWidth="1"/>
    <col min="8194" max="8194" width="15" style="76" customWidth="1"/>
    <col min="8195" max="8195" width="6" style="76" customWidth="1"/>
    <col min="8196" max="8196" width="3.75" style="76" customWidth="1"/>
    <col min="8197" max="8204" width="9.75" style="76" customWidth="1"/>
    <col min="8205" max="8205" width="7.5" style="76" customWidth="1"/>
    <col min="8206" max="8251" width="0" style="76" hidden="1" customWidth="1"/>
    <col min="8252" max="8448" width="9" style="76"/>
    <col min="8449" max="8449" width="18.75" style="76" customWidth="1"/>
    <col min="8450" max="8450" width="15" style="76" customWidth="1"/>
    <col min="8451" max="8451" width="6" style="76" customWidth="1"/>
    <col min="8452" max="8452" width="3.75" style="76" customWidth="1"/>
    <col min="8453" max="8460" width="9.75" style="76" customWidth="1"/>
    <col min="8461" max="8461" width="7.5" style="76" customWidth="1"/>
    <col min="8462" max="8507" width="0" style="76" hidden="1" customWidth="1"/>
    <col min="8508" max="8704" width="9" style="76"/>
    <col min="8705" max="8705" width="18.75" style="76" customWidth="1"/>
    <col min="8706" max="8706" width="15" style="76" customWidth="1"/>
    <col min="8707" max="8707" width="6" style="76" customWidth="1"/>
    <col min="8708" max="8708" width="3.75" style="76" customWidth="1"/>
    <col min="8709" max="8716" width="9.75" style="76" customWidth="1"/>
    <col min="8717" max="8717" width="7.5" style="76" customWidth="1"/>
    <col min="8718" max="8763" width="0" style="76" hidden="1" customWidth="1"/>
    <col min="8764" max="8960" width="9" style="76"/>
    <col min="8961" max="8961" width="18.75" style="76" customWidth="1"/>
    <col min="8962" max="8962" width="15" style="76" customWidth="1"/>
    <col min="8963" max="8963" width="6" style="76" customWidth="1"/>
    <col min="8964" max="8964" width="3.75" style="76" customWidth="1"/>
    <col min="8965" max="8972" width="9.75" style="76" customWidth="1"/>
    <col min="8973" max="8973" width="7.5" style="76" customWidth="1"/>
    <col min="8974" max="9019" width="0" style="76" hidden="1" customWidth="1"/>
    <col min="9020" max="9216" width="9" style="76"/>
    <col min="9217" max="9217" width="18.75" style="76" customWidth="1"/>
    <col min="9218" max="9218" width="15" style="76" customWidth="1"/>
    <col min="9219" max="9219" width="6" style="76" customWidth="1"/>
    <col min="9220" max="9220" width="3.75" style="76" customWidth="1"/>
    <col min="9221" max="9228" width="9.75" style="76" customWidth="1"/>
    <col min="9229" max="9229" width="7.5" style="76" customWidth="1"/>
    <col min="9230" max="9275" width="0" style="76" hidden="1" customWidth="1"/>
    <col min="9276" max="9472" width="9" style="76"/>
    <col min="9473" max="9473" width="18.75" style="76" customWidth="1"/>
    <col min="9474" max="9474" width="15" style="76" customWidth="1"/>
    <col min="9475" max="9475" width="6" style="76" customWidth="1"/>
    <col min="9476" max="9476" width="3.75" style="76" customWidth="1"/>
    <col min="9477" max="9484" width="9.75" style="76" customWidth="1"/>
    <col min="9485" max="9485" width="7.5" style="76" customWidth="1"/>
    <col min="9486" max="9531" width="0" style="76" hidden="1" customWidth="1"/>
    <col min="9532" max="9728" width="9" style="76"/>
    <col min="9729" max="9729" width="18.75" style="76" customWidth="1"/>
    <col min="9730" max="9730" width="15" style="76" customWidth="1"/>
    <col min="9731" max="9731" width="6" style="76" customWidth="1"/>
    <col min="9732" max="9732" width="3.75" style="76" customWidth="1"/>
    <col min="9733" max="9740" width="9.75" style="76" customWidth="1"/>
    <col min="9741" max="9741" width="7.5" style="76" customWidth="1"/>
    <col min="9742" max="9787" width="0" style="76" hidden="1" customWidth="1"/>
    <col min="9788" max="9984" width="9" style="76"/>
    <col min="9985" max="9985" width="18.75" style="76" customWidth="1"/>
    <col min="9986" max="9986" width="15" style="76" customWidth="1"/>
    <col min="9987" max="9987" width="6" style="76" customWidth="1"/>
    <col min="9988" max="9988" width="3.75" style="76" customWidth="1"/>
    <col min="9989" max="9996" width="9.75" style="76" customWidth="1"/>
    <col min="9997" max="9997" width="7.5" style="76" customWidth="1"/>
    <col min="9998" max="10043" width="0" style="76" hidden="1" customWidth="1"/>
    <col min="10044" max="10240" width="9" style="76"/>
    <col min="10241" max="10241" width="18.75" style="76" customWidth="1"/>
    <col min="10242" max="10242" width="15" style="76" customWidth="1"/>
    <col min="10243" max="10243" width="6" style="76" customWidth="1"/>
    <col min="10244" max="10244" width="3.75" style="76" customWidth="1"/>
    <col min="10245" max="10252" width="9.75" style="76" customWidth="1"/>
    <col min="10253" max="10253" width="7.5" style="76" customWidth="1"/>
    <col min="10254" max="10299" width="0" style="76" hidden="1" customWidth="1"/>
    <col min="10300" max="10496" width="9" style="76"/>
    <col min="10497" max="10497" width="18.75" style="76" customWidth="1"/>
    <col min="10498" max="10498" width="15" style="76" customWidth="1"/>
    <col min="10499" max="10499" width="6" style="76" customWidth="1"/>
    <col min="10500" max="10500" width="3.75" style="76" customWidth="1"/>
    <col min="10501" max="10508" width="9.75" style="76" customWidth="1"/>
    <col min="10509" max="10509" width="7.5" style="76" customWidth="1"/>
    <col min="10510" max="10555" width="0" style="76" hidden="1" customWidth="1"/>
    <col min="10556" max="10752" width="9" style="76"/>
    <col min="10753" max="10753" width="18.75" style="76" customWidth="1"/>
    <col min="10754" max="10754" width="15" style="76" customWidth="1"/>
    <col min="10755" max="10755" width="6" style="76" customWidth="1"/>
    <col min="10756" max="10756" width="3.75" style="76" customWidth="1"/>
    <col min="10757" max="10764" width="9.75" style="76" customWidth="1"/>
    <col min="10765" max="10765" width="7.5" style="76" customWidth="1"/>
    <col min="10766" max="10811" width="0" style="76" hidden="1" customWidth="1"/>
    <col min="10812" max="11008" width="9" style="76"/>
    <col min="11009" max="11009" width="18.75" style="76" customWidth="1"/>
    <col min="11010" max="11010" width="15" style="76" customWidth="1"/>
    <col min="11011" max="11011" width="6" style="76" customWidth="1"/>
    <col min="11012" max="11012" width="3.75" style="76" customWidth="1"/>
    <col min="11013" max="11020" width="9.75" style="76" customWidth="1"/>
    <col min="11021" max="11021" width="7.5" style="76" customWidth="1"/>
    <col min="11022" max="11067" width="0" style="76" hidden="1" customWidth="1"/>
    <col min="11068" max="11264" width="9" style="76"/>
    <col min="11265" max="11265" width="18.75" style="76" customWidth="1"/>
    <col min="11266" max="11266" width="15" style="76" customWidth="1"/>
    <col min="11267" max="11267" width="6" style="76" customWidth="1"/>
    <col min="11268" max="11268" width="3.75" style="76" customWidth="1"/>
    <col min="11269" max="11276" width="9.75" style="76" customWidth="1"/>
    <col min="11277" max="11277" width="7.5" style="76" customWidth="1"/>
    <col min="11278" max="11323" width="0" style="76" hidden="1" customWidth="1"/>
    <col min="11324" max="11520" width="9" style="76"/>
    <col min="11521" max="11521" width="18.75" style="76" customWidth="1"/>
    <col min="11522" max="11522" width="15" style="76" customWidth="1"/>
    <col min="11523" max="11523" width="6" style="76" customWidth="1"/>
    <col min="11524" max="11524" width="3.75" style="76" customWidth="1"/>
    <col min="11525" max="11532" width="9.75" style="76" customWidth="1"/>
    <col min="11533" max="11533" width="7.5" style="76" customWidth="1"/>
    <col min="11534" max="11579" width="0" style="76" hidden="1" customWidth="1"/>
    <col min="11580" max="11776" width="9" style="76"/>
    <col min="11777" max="11777" width="18.75" style="76" customWidth="1"/>
    <col min="11778" max="11778" width="15" style="76" customWidth="1"/>
    <col min="11779" max="11779" width="6" style="76" customWidth="1"/>
    <col min="11780" max="11780" width="3.75" style="76" customWidth="1"/>
    <col min="11781" max="11788" width="9.75" style="76" customWidth="1"/>
    <col min="11789" max="11789" width="7.5" style="76" customWidth="1"/>
    <col min="11790" max="11835" width="0" style="76" hidden="1" customWidth="1"/>
    <col min="11836" max="12032" width="9" style="76"/>
    <col min="12033" max="12033" width="18.75" style="76" customWidth="1"/>
    <col min="12034" max="12034" width="15" style="76" customWidth="1"/>
    <col min="12035" max="12035" width="6" style="76" customWidth="1"/>
    <col min="12036" max="12036" width="3.75" style="76" customWidth="1"/>
    <col min="12037" max="12044" width="9.75" style="76" customWidth="1"/>
    <col min="12045" max="12045" width="7.5" style="76" customWidth="1"/>
    <col min="12046" max="12091" width="0" style="76" hidden="1" customWidth="1"/>
    <col min="12092" max="12288" width="9" style="76"/>
    <col min="12289" max="12289" width="18.75" style="76" customWidth="1"/>
    <col min="12290" max="12290" width="15" style="76" customWidth="1"/>
    <col min="12291" max="12291" width="6" style="76" customWidth="1"/>
    <col min="12292" max="12292" width="3.75" style="76" customWidth="1"/>
    <col min="12293" max="12300" width="9.75" style="76" customWidth="1"/>
    <col min="12301" max="12301" width="7.5" style="76" customWidth="1"/>
    <col min="12302" max="12347" width="0" style="76" hidden="1" customWidth="1"/>
    <col min="12348" max="12544" width="9" style="76"/>
    <col min="12545" max="12545" width="18.75" style="76" customWidth="1"/>
    <col min="12546" max="12546" width="15" style="76" customWidth="1"/>
    <col min="12547" max="12547" width="6" style="76" customWidth="1"/>
    <col min="12548" max="12548" width="3.75" style="76" customWidth="1"/>
    <col min="12549" max="12556" width="9.75" style="76" customWidth="1"/>
    <col min="12557" max="12557" width="7.5" style="76" customWidth="1"/>
    <col min="12558" max="12603" width="0" style="76" hidden="1" customWidth="1"/>
    <col min="12604" max="12800" width="9" style="76"/>
    <col min="12801" max="12801" width="18.75" style="76" customWidth="1"/>
    <col min="12802" max="12802" width="15" style="76" customWidth="1"/>
    <col min="12803" max="12803" width="6" style="76" customWidth="1"/>
    <col min="12804" max="12804" width="3.75" style="76" customWidth="1"/>
    <col min="12805" max="12812" width="9.75" style="76" customWidth="1"/>
    <col min="12813" max="12813" width="7.5" style="76" customWidth="1"/>
    <col min="12814" max="12859" width="0" style="76" hidden="1" customWidth="1"/>
    <col min="12860" max="13056" width="9" style="76"/>
    <col min="13057" max="13057" width="18.75" style="76" customWidth="1"/>
    <col min="13058" max="13058" width="15" style="76" customWidth="1"/>
    <col min="13059" max="13059" width="6" style="76" customWidth="1"/>
    <col min="13060" max="13060" width="3.75" style="76" customWidth="1"/>
    <col min="13061" max="13068" width="9.75" style="76" customWidth="1"/>
    <col min="13069" max="13069" width="7.5" style="76" customWidth="1"/>
    <col min="13070" max="13115" width="0" style="76" hidden="1" customWidth="1"/>
    <col min="13116" max="13312" width="9" style="76"/>
    <col min="13313" max="13313" width="18.75" style="76" customWidth="1"/>
    <col min="13314" max="13314" width="15" style="76" customWidth="1"/>
    <col min="13315" max="13315" width="6" style="76" customWidth="1"/>
    <col min="13316" max="13316" width="3.75" style="76" customWidth="1"/>
    <col min="13317" max="13324" width="9.75" style="76" customWidth="1"/>
    <col min="13325" max="13325" width="7.5" style="76" customWidth="1"/>
    <col min="13326" max="13371" width="0" style="76" hidden="1" customWidth="1"/>
    <col min="13372" max="13568" width="9" style="76"/>
    <col min="13569" max="13569" width="18.75" style="76" customWidth="1"/>
    <col min="13570" max="13570" width="15" style="76" customWidth="1"/>
    <col min="13571" max="13571" width="6" style="76" customWidth="1"/>
    <col min="13572" max="13572" width="3.75" style="76" customWidth="1"/>
    <col min="13573" max="13580" width="9.75" style="76" customWidth="1"/>
    <col min="13581" max="13581" width="7.5" style="76" customWidth="1"/>
    <col min="13582" max="13627" width="0" style="76" hidden="1" customWidth="1"/>
    <col min="13628" max="13824" width="9" style="76"/>
    <col min="13825" max="13825" width="18.75" style="76" customWidth="1"/>
    <col min="13826" max="13826" width="15" style="76" customWidth="1"/>
    <col min="13827" max="13827" width="6" style="76" customWidth="1"/>
    <col min="13828" max="13828" width="3.75" style="76" customWidth="1"/>
    <col min="13829" max="13836" width="9.75" style="76" customWidth="1"/>
    <col min="13837" max="13837" width="7.5" style="76" customWidth="1"/>
    <col min="13838" max="13883" width="0" style="76" hidden="1" customWidth="1"/>
    <col min="13884" max="14080" width="9" style="76"/>
    <col min="14081" max="14081" width="18.75" style="76" customWidth="1"/>
    <col min="14082" max="14082" width="15" style="76" customWidth="1"/>
    <col min="14083" max="14083" width="6" style="76" customWidth="1"/>
    <col min="14084" max="14084" width="3.75" style="76" customWidth="1"/>
    <col min="14085" max="14092" width="9.75" style="76" customWidth="1"/>
    <col min="14093" max="14093" width="7.5" style="76" customWidth="1"/>
    <col min="14094" max="14139" width="0" style="76" hidden="1" customWidth="1"/>
    <col min="14140" max="14336" width="9" style="76"/>
    <col min="14337" max="14337" width="18.75" style="76" customWidth="1"/>
    <col min="14338" max="14338" width="15" style="76" customWidth="1"/>
    <col min="14339" max="14339" width="6" style="76" customWidth="1"/>
    <col min="14340" max="14340" width="3.75" style="76" customWidth="1"/>
    <col min="14341" max="14348" width="9.75" style="76" customWidth="1"/>
    <col min="14349" max="14349" width="7.5" style="76" customWidth="1"/>
    <col min="14350" max="14395" width="0" style="76" hidden="1" customWidth="1"/>
    <col min="14396" max="14592" width="9" style="76"/>
    <col min="14593" max="14593" width="18.75" style="76" customWidth="1"/>
    <col min="14594" max="14594" width="15" style="76" customWidth="1"/>
    <col min="14595" max="14595" width="6" style="76" customWidth="1"/>
    <col min="14596" max="14596" width="3.75" style="76" customWidth="1"/>
    <col min="14597" max="14604" width="9.75" style="76" customWidth="1"/>
    <col min="14605" max="14605" width="7.5" style="76" customWidth="1"/>
    <col min="14606" max="14651" width="0" style="76" hidden="1" customWidth="1"/>
    <col min="14652" max="14848" width="9" style="76"/>
    <col min="14849" max="14849" width="18.75" style="76" customWidth="1"/>
    <col min="14850" max="14850" width="15" style="76" customWidth="1"/>
    <col min="14851" max="14851" width="6" style="76" customWidth="1"/>
    <col min="14852" max="14852" width="3.75" style="76" customWidth="1"/>
    <col min="14853" max="14860" width="9.75" style="76" customWidth="1"/>
    <col min="14861" max="14861" width="7.5" style="76" customWidth="1"/>
    <col min="14862" max="14907" width="0" style="76" hidden="1" customWidth="1"/>
    <col min="14908" max="15104" width="9" style="76"/>
    <col min="15105" max="15105" width="18.75" style="76" customWidth="1"/>
    <col min="15106" max="15106" width="15" style="76" customWidth="1"/>
    <col min="15107" max="15107" width="6" style="76" customWidth="1"/>
    <col min="15108" max="15108" width="3.75" style="76" customWidth="1"/>
    <col min="15109" max="15116" width="9.75" style="76" customWidth="1"/>
    <col min="15117" max="15117" width="7.5" style="76" customWidth="1"/>
    <col min="15118" max="15163" width="0" style="76" hidden="1" customWidth="1"/>
    <col min="15164" max="15360" width="9" style="76"/>
    <col min="15361" max="15361" width="18.75" style="76" customWidth="1"/>
    <col min="15362" max="15362" width="15" style="76" customWidth="1"/>
    <col min="15363" max="15363" width="6" style="76" customWidth="1"/>
    <col min="15364" max="15364" width="3.75" style="76" customWidth="1"/>
    <col min="15365" max="15372" width="9.75" style="76" customWidth="1"/>
    <col min="15373" max="15373" width="7.5" style="76" customWidth="1"/>
    <col min="15374" max="15419" width="0" style="76" hidden="1" customWidth="1"/>
    <col min="15420" max="15616" width="9" style="76"/>
    <col min="15617" max="15617" width="18.75" style="76" customWidth="1"/>
    <col min="15618" max="15618" width="15" style="76" customWidth="1"/>
    <col min="15619" max="15619" width="6" style="76" customWidth="1"/>
    <col min="15620" max="15620" width="3.75" style="76" customWidth="1"/>
    <col min="15621" max="15628" width="9.75" style="76" customWidth="1"/>
    <col min="15629" max="15629" width="7.5" style="76" customWidth="1"/>
    <col min="15630" max="15675" width="0" style="76" hidden="1" customWidth="1"/>
    <col min="15676" max="15872" width="9" style="76"/>
    <col min="15873" max="15873" width="18.75" style="76" customWidth="1"/>
    <col min="15874" max="15874" width="15" style="76" customWidth="1"/>
    <col min="15875" max="15875" width="6" style="76" customWidth="1"/>
    <col min="15876" max="15876" width="3.75" style="76" customWidth="1"/>
    <col min="15877" max="15884" width="9.75" style="76" customWidth="1"/>
    <col min="15885" max="15885" width="7.5" style="76" customWidth="1"/>
    <col min="15886" max="15931" width="0" style="76" hidden="1" customWidth="1"/>
    <col min="15932" max="16128" width="9" style="76"/>
    <col min="16129" max="16129" width="18.75" style="76" customWidth="1"/>
    <col min="16130" max="16130" width="15" style="76" customWidth="1"/>
    <col min="16131" max="16131" width="6" style="76" customWidth="1"/>
    <col min="16132" max="16132" width="3.75" style="76" customWidth="1"/>
    <col min="16133" max="16140" width="9.75" style="76" customWidth="1"/>
    <col min="16141" max="16141" width="7.5" style="76" customWidth="1"/>
    <col min="16142" max="16187" width="0" style="76" hidden="1" customWidth="1"/>
    <col min="16188" max="16384" width="9" style="76"/>
  </cols>
  <sheetData>
    <row r="1" spans="1:61" ht="18.399999999999999" customHeight="1" thickBot="1">
      <c r="A1" s="76" t="s">
        <v>5430</v>
      </c>
    </row>
    <row r="2" spans="1:61" ht="18.399999999999999" customHeight="1">
      <c r="A2" s="222" t="s">
        <v>5431</v>
      </c>
      <c r="B2" s="219" t="s">
        <v>5432</v>
      </c>
      <c r="C2" s="219" t="s">
        <v>4</v>
      </c>
      <c r="D2" s="219" t="s">
        <v>3</v>
      </c>
      <c r="E2" s="219" t="s">
        <v>1239</v>
      </c>
      <c r="F2" s="219" t="s">
        <v>47</v>
      </c>
      <c r="G2" s="219" t="s">
        <v>1236</v>
      </c>
      <c r="H2" s="219" t="s">
        <v>47</v>
      </c>
      <c r="I2" s="219" t="s">
        <v>1237</v>
      </c>
      <c r="J2" s="219" t="s">
        <v>47</v>
      </c>
      <c r="K2" s="219" t="s">
        <v>1238</v>
      </c>
      <c r="L2" s="219" t="s">
        <v>47</v>
      </c>
      <c r="M2" s="220" t="s">
        <v>5433</v>
      </c>
    </row>
    <row r="3" spans="1:61" ht="18.399999999999999" customHeight="1" thickBot="1">
      <c r="A3" s="223" t="s">
        <v>47</v>
      </c>
      <c r="B3" s="224" t="s">
        <v>47</v>
      </c>
      <c r="C3" s="224" t="s">
        <v>47</v>
      </c>
      <c r="D3" s="224" t="s">
        <v>47</v>
      </c>
      <c r="E3" s="77" t="s">
        <v>5434</v>
      </c>
      <c r="F3" s="77" t="s">
        <v>5435</v>
      </c>
      <c r="G3" s="77" t="s">
        <v>5434</v>
      </c>
      <c r="H3" s="77" t="s">
        <v>5435</v>
      </c>
      <c r="I3" s="77" t="s">
        <v>5434</v>
      </c>
      <c r="J3" s="77" t="s">
        <v>5435</v>
      </c>
      <c r="K3" s="77" t="s">
        <v>5434</v>
      </c>
      <c r="L3" s="77" t="s">
        <v>5435</v>
      </c>
      <c r="M3" s="221" t="s">
        <v>47</v>
      </c>
      <c r="S3" s="78" t="s">
        <v>5436</v>
      </c>
      <c r="T3" s="78" t="s">
        <v>5437</v>
      </c>
      <c r="U3" s="78" t="s">
        <v>5438</v>
      </c>
      <c r="V3" s="78" t="s">
        <v>5439</v>
      </c>
      <c r="W3" s="78" t="s">
        <v>5440</v>
      </c>
      <c r="X3" s="78" t="s">
        <v>5441</v>
      </c>
      <c r="Y3" s="78" t="s">
        <v>5442</v>
      </c>
    </row>
    <row r="4" spans="1:61" ht="18.399999999999999" customHeight="1">
      <c r="A4" s="79" t="s">
        <v>5443</v>
      </c>
      <c r="B4" s="80" t="s">
        <v>5444</v>
      </c>
      <c r="C4" s="80">
        <v>1</v>
      </c>
      <c r="D4" s="80" t="s">
        <v>352</v>
      </c>
      <c r="F4" s="81"/>
      <c r="H4" s="81"/>
      <c r="J4" s="81"/>
      <c r="L4" s="81"/>
      <c r="M4" s="82" t="s">
        <v>47</v>
      </c>
      <c r="N4" s="76" t="s">
        <v>47</v>
      </c>
      <c r="O4" s="76" t="s">
        <v>5445</v>
      </c>
    </row>
    <row r="5" spans="1:61" ht="18.399999999999999" customHeight="1">
      <c r="A5" s="79" t="s">
        <v>5446</v>
      </c>
      <c r="B5" s="80" t="s">
        <v>47</v>
      </c>
      <c r="C5" s="80">
        <v>1</v>
      </c>
      <c r="D5" s="80" t="s">
        <v>352</v>
      </c>
      <c r="E5" s="81"/>
      <c r="F5" s="81"/>
      <c r="G5" s="81"/>
      <c r="H5" s="81"/>
      <c r="I5" s="81"/>
      <c r="J5" s="81"/>
      <c r="K5" s="81"/>
      <c r="L5" s="81"/>
      <c r="M5" s="82" t="s">
        <v>47</v>
      </c>
      <c r="N5" s="76" t="s">
        <v>47</v>
      </c>
      <c r="P5" s="76" t="s">
        <v>5447</v>
      </c>
      <c r="Q5" s="76" t="s">
        <v>47</v>
      </c>
      <c r="R5" s="76" t="s">
        <v>5448</v>
      </c>
      <c r="BI5" s="83" t="s">
        <v>10850</v>
      </c>
    </row>
    <row r="6" spans="1:61" ht="18.399999999999999" customHeight="1">
      <c r="A6" s="79" t="s">
        <v>5449</v>
      </c>
      <c r="B6" s="80" t="s">
        <v>47</v>
      </c>
      <c r="C6" s="80">
        <v>1</v>
      </c>
      <c r="D6" s="80" t="s">
        <v>352</v>
      </c>
      <c r="E6" s="81"/>
      <c r="F6" s="81"/>
      <c r="G6" s="81"/>
      <c r="H6" s="81"/>
      <c r="I6" s="81"/>
      <c r="J6" s="81"/>
      <c r="K6" s="81"/>
      <c r="L6" s="81"/>
      <c r="M6" s="82" t="s">
        <v>47</v>
      </c>
      <c r="N6" s="76" t="s">
        <v>47</v>
      </c>
      <c r="P6" s="76" t="s">
        <v>5450</v>
      </c>
      <c r="Q6" s="76" t="s">
        <v>47</v>
      </c>
      <c r="R6" s="76" t="s">
        <v>5451</v>
      </c>
      <c r="BI6" s="83" t="s">
        <v>10851</v>
      </c>
    </row>
    <row r="7" spans="1:61" ht="18.399999999999999" customHeight="1">
      <c r="A7" s="79" t="s">
        <v>5452</v>
      </c>
      <c r="B7" s="80" t="s">
        <v>47</v>
      </c>
      <c r="C7" s="80">
        <v>1</v>
      </c>
      <c r="D7" s="80" t="s">
        <v>352</v>
      </c>
      <c r="E7" s="81"/>
      <c r="F7" s="81"/>
      <c r="G7" s="81"/>
      <c r="H7" s="81"/>
      <c r="I7" s="81"/>
      <c r="J7" s="81"/>
      <c r="K7" s="81"/>
      <c r="L7" s="81"/>
      <c r="M7" s="82" t="s">
        <v>47</v>
      </c>
      <c r="N7" s="76" t="s">
        <v>47</v>
      </c>
      <c r="P7" s="76" t="s">
        <v>2789</v>
      </c>
      <c r="Q7" s="76" t="s">
        <v>47</v>
      </c>
      <c r="R7" s="76" t="s">
        <v>5453</v>
      </c>
      <c r="BI7" s="83" t="s">
        <v>10852</v>
      </c>
    </row>
    <row r="8" spans="1:61" ht="18.399999999999999" customHeight="1">
      <c r="A8" s="79" t="s">
        <v>5454</v>
      </c>
      <c r="B8" s="80" t="s">
        <v>47</v>
      </c>
      <c r="C8" s="80">
        <v>1</v>
      </c>
      <c r="D8" s="80" t="s">
        <v>352</v>
      </c>
      <c r="E8" s="81"/>
      <c r="F8" s="81"/>
      <c r="G8" s="81"/>
      <c r="H8" s="81"/>
      <c r="I8" s="81"/>
      <c r="J8" s="81"/>
      <c r="K8" s="81"/>
      <c r="L8" s="81"/>
      <c r="M8" s="82" t="s">
        <v>47</v>
      </c>
      <c r="N8" s="76" t="s">
        <v>47</v>
      </c>
      <c r="P8" s="76" t="s">
        <v>5455</v>
      </c>
      <c r="Q8" s="76" t="s">
        <v>47</v>
      </c>
      <c r="R8" s="76" t="s">
        <v>5456</v>
      </c>
      <c r="BI8" s="83" t="s">
        <v>10853</v>
      </c>
    </row>
    <row r="9" spans="1:61" ht="18.399999999999999" customHeight="1">
      <c r="A9" s="79" t="s">
        <v>5457</v>
      </c>
      <c r="B9" s="80" t="s">
        <v>47</v>
      </c>
      <c r="C9" s="80">
        <v>1</v>
      </c>
      <c r="D9" s="80" t="s">
        <v>352</v>
      </c>
      <c r="E9" s="81"/>
      <c r="F9" s="81"/>
      <c r="G9" s="81"/>
      <c r="H9" s="81"/>
      <c r="I9" s="81"/>
      <c r="J9" s="81"/>
      <c r="K9" s="81"/>
      <c r="L9" s="81"/>
      <c r="M9" s="82" t="s">
        <v>47</v>
      </c>
      <c r="N9" s="76" t="s">
        <v>47</v>
      </c>
      <c r="P9" s="76" t="s">
        <v>2788</v>
      </c>
      <c r="Q9" s="76" t="s">
        <v>47</v>
      </c>
      <c r="R9" s="76" t="s">
        <v>5458</v>
      </c>
      <c r="BI9" s="83" t="s">
        <v>10854</v>
      </c>
    </row>
    <row r="10" spans="1:61" ht="18.399999999999999" customHeight="1">
      <c r="A10" s="79" t="s">
        <v>5459</v>
      </c>
      <c r="B10" s="80" t="s">
        <v>47</v>
      </c>
      <c r="C10" s="80">
        <v>1</v>
      </c>
      <c r="D10" s="80" t="s">
        <v>352</v>
      </c>
      <c r="E10" s="81"/>
      <c r="F10" s="81"/>
      <c r="G10" s="81"/>
      <c r="H10" s="81"/>
      <c r="I10" s="81"/>
      <c r="J10" s="81"/>
      <c r="K10" s="81"/>
      <c r="L10" s="81"/>
      <c r="M10" s="82" t="s">
        <v>47</v>
      </c>
      <c r="N10" s="76" t="s">
        <v>47</v>
      </c>
      <c r="P10" s="76" t="s">
        <v>5460</v>
      </c>
      <c r="Q10" s="76" t="s">
        <v>47</v>
      </c>
      <c r="R10" s="76" t="s">
        <v>5461</v>
      </c>
      <c r="BI10" s="83" t="s">
        <v>10855</v>
      </c>
    </row>
    <row r="11" spans="1:61" ht="18.399999999999999" customHeight="1">
      <c r="A11" s="79" t="s">
        <v>5462</v>
      </c>
      <c r="B11" s="80" t="s">
        <v>47</v>
      </c>
      <c r="C11" s="80">
        <v>1</v>
      </c>
      <c r="D11" s="80" t="s">
        <v>352</v>
      </c>
      <c r="E11" s="81"/>
      <c r="F11" s="81"/>
      <c r="G11" s="81"/>
      <c r="H11" s="81"/>
      <c r="I11" s="81"/>
      <c r="J11" s="81"/>
      <c r="K11" s="81"/>
      <c r="L11" s="81"/>
      <c r="M11" s="82" t="s">
        <v>47</v>
      </c>
      <c r="N11" s="76" t="s">
        <v>47</v>
      </c>
      <c r="P11" s="76" t="s">
        <v>5463</v>
      </c>
      <c r="Q11" s="76" t="s">
        <v>47</v>
      </c>
      <c r="R11" s="76" t="s">
        <v>5464</v>
      </c>
      <c r="BI11" s="83" t="s">
        <v>10856</v>
      </c>
    </row>
    <row r="12" spans="1:61" ht="18.399999999999999" customHeight="1">
      <c r="A12" s="79" t="s">
        <v>5465</v>
      </c>
      <c r="B12" s="80" t="s">
        <v>5466</v>
      </c>
      <c r="C12" s="80">
        <v>1</v>
      </c>
      <c r="D12" s="80" t="s">
        <v>352</v>
      </c>
      <c r="E12" s="81"/>
      <c r="F12" s="81"/>
      <c r="G12" s="81"/>
      <c r="H12" s="81"/>
      <c r="I12" s="81"/>
      <c r="J12" s="81"/>
      <c r="K12" s="81"/>
      <c r="L12" s="81"/>
      <c r="M12" s="82" t="s">
        <v>47</v>
      </c>
      <c r="N12" s="76" t="s">
        <v>47</v>
      </c>
      <c r="P12" s="76" t="s">
        <v>5467</v>
      </c>
      <c r="Q12" s="76" t="s">
        <v>47</v>
      </c>
      <c r="R12" s="76" t="s">
        <v>5468</v>
      </c>
      <c r="BI12" s="83" t="s">
        <v>10857</v>
      </c>
    </row>
    <row r="13" spans="1:61" ht="18.399999999999999" customHeight="1">
      <c r="A13" s="79" t="s">
        <v>5469</v>
      </c>
      <c r="B13" s="80" t="s">
        <v>47</v>
      </c>
      <c r="C13" s="80"/>
      <c r="D13" s="80" t="s">
        <v>47</v>
      </c>
      <c r="E13" s="81"/>
      <c r="F13" s="81"/>
      <c r="G13" s="78"/>
      <c r="H13" s="81"/>
      <c r="I13" s="78"/>
      <c r="J13" s="81"/>
      <c r="K13" s="78"/>
      <c r="L13" s="81"/>
      <c r="M13" s="82" t="s">
        <v>47</v>
      </c>
      <c r="N13" s="76" t="s">
        <v>47</v>
      </c>
      <c r="P13" s="76" t="s">
        <v>2792</v>
      </c>
      <c r="Q13" s="76" t="s">
        <v>47</v>
      </c>
      <c r="R13" s="76" t="s">
        <v>47</v>
      </c>
    </row>
    <row r="14" spans="1:61" ht="18.399999999999999" customHeight="1">
      <c r="A14" s="79" t="s">
        <v>5470</v>
      </c>
      <c r="B14" s="80" t="s">
        <v>47</v>
      </c>
      <c r="C14" s="80"/>
      <c r="D14" s="80" t="s">
        <v>47</v>
      </c>
      <c r="E14" s="81"/>
      <c r="F14" s="81"/>
      <c r="G14" s="78"/>
      <c r="H14" s="81"/>
      <c r="I14" s="78"/>
      <c r="J14" s="81"/>
      <c r="K14" s="78"/>
      <c r="L14" s="81"/>
      <c r="M14" s="82" t="s">
        <v>47</v>
      </c>
      <c r="N14" s="76" t="s">
        <v>47</v>
      </c>
      <c r="P14" s="76" t="s">
        <v>5471</v>
      </c>
      <c r="Q14" s="76" t="s">
        <v>5472</v>
      </c>
      <c r="R14" s="76" t="s">
        <v>47</v>
      </c>
    </row>
    <row r="15" spans="1:61" ht="18.399999999999999" customHeight="1">
      <c r="A15" s="79" t="s">
        <v>5473</v>
      </c>
      <c r="B15" s="80" t="s">
        <v>5466</v>
      </c>
      <c r="C15" s="80">
        <v>1</v>
      </c>
      <c r="D15" s="80" t="s">
        <v>352</v>
      </c>
      <c r="E15" s="81"/>
      <c r="F15" s="81"/>
      <c r="G15" s="81"/>
      <c r="H15" s="81"/>
      <c r="I15" s="81"/>
      <c r="J15" s="81"/>
      <c r="K15" s="81"/>
      <c r="L15" s="81"/>
      <c r="M15" s="82" t="s">
        <v>47</v>
      </c>
      <c r="N15" s="76" t="s">
        <v>47</v>
      </c>
      <c r="P15" s="76" t="s">
        <v>5474</v>
      </c>
      <c r="Q15" s="76" t="s">
        <v>47</v>
      </c>
      <c r="R15" s="76" t="s">
        <v>5475</v>
      </c>
      <c r="BI15" s="83" t="s">
        <v>10858</v>
      </c>
    </row>
    <row r="16" spans="1:61" ht="18.399999999999999" customHeight="1">
      <c r="A16" s="79" t="s">
        <v>5469</v>
      </c>
      <c r="B16" s="80" t="s">
        <v>47</v>
      </c>
      <c r="C16" s="80"/>
      <c r="D16" s="80" t="s">
        <v>47</v>
      </c>
      <c r="E16" s="81"/>
      <c r="F16" s="81"/>
      <c r="G16" s="78"/>
      <c r="H16" s="81"/>
      <c r="I16" s="78"/>
      <c r="J16" s="81"/>
      <c r="K16" s="78"/>
      <c r="L16" s="81"/>
      <c r="M16" s="82" t="s">
        <v>47</v>
      </c>
      <c r="N16" s="76" t="s">
        <v>47</v>
      </c>
      <c r="P16" s="76" t="s">
        <v>5476</v>
      </c>
      <c r="Q16" s="76" t="s">
        <v>47</v>
      </c>
      <c r="R16" s="76" t="s">
        <v>47</v>
      </c>
    </row>
    <row r="17" spans="1:61" ht="18.399999999999999" customHeight="1">
      <c r="A17" s="79" t="s">
        <v>5470</v>
      </c>
      <c r="B17" s="80" t="s">
        <v>47</v>
      </c>
      <c r="C17" s="80"/>
      <c r="D17" s="80" t="s">
        <v>47</v>
      </c>
      <c r="E17" s="81"/>
      <c r="F17" s="81"/>
      <c r="G17" s="78"/>
      <c r="H17" s="81"/>
      <c r="I17" s="78"/>
      <c r="J17" s="81"/>
      <c r="K17" s="78"/>
      <c r="L17" s="81"/>
      <c r="M17" s="82" t="s">
        <v>47</v>
      </c>
      <c r="N17" s="76" t="s">
        <v>47</v>
      </c>
      <c r="P17" s="76" t="s">
        <v>5477</v>
      </c>
      <c r="Q17" s="76" t="s">
        <v>5472</v>
      </c>
      <c r="R17" s="76" t="s">
        <v>47</v>
      </c>
    </row>
    <row r="18" spans="1:61" ht="18.399999999999999" customHeight="1">
      <c r="A18" s="79" t="s">
        <v>5478</v>
      </c>
      <c r="B18" s="80" t="s">
        <v>5479</v>
      </c>
      <c r="C18" s="80">
        <v>1</v>
      </c>
      <c r="D18" s="80" t="s">
        <v>352</v>
      </c>
      <c r="E18" s="81"/>
      <c r="F18" s="81"/>
      <c r="G18" s="81"/>
      <c r="H18" s="81"/>
      <c r="I18" s="81"/>
      <c r="J18" s="81"/>
      <c r="K18" s="81"/>
      <c r="L18" s="81"/>
      <c r="M18" s="82" t="s">
        <v>47</v>
      </c>
      <c r="N18" s="76" t="s">
        <v>47</v>
      </c>
      <c r="P18" s="76" t="s">
        <v>5480</v>
      </c>
      <c r="Q18" s="76" t="s">
        <v>47</v>
      </c>
      <c r="R18" s="76" t="s">
        <v>5481</v>
      </c>
      <c r="BI18" s="83" t="s">
        <v>10859</v>
      </c>
    </row>
    <row r="19" spans="1:61" ht="18.399999999999999" customHeight="1">
      <c r="A19" s="79" t="s">
        <v>5482</v>
      </c>
      <c r="B19" s="80" t="s">
        <v>47</v>
      </c>
      <c r="C19" s="80"/>
      <c r="D19" s="80" t="s">
        <v>47</v>
      </c>
      <c r="E19" s="81"/>
      <c r="F19" s="81"/>
      <c r="G19" s="78"/>
      <c r="H19" s="81"/>
      <c r="I19" s="78"/>
      <c r="J19" s="81"/>
      <c r="K19" s="78"/>
      <c r="L19" s="81"/>
      <c r="M19" s="82" t="s">
        <v>47</v>
      </c>
      <c r="N19" s="76" t="s">
        <v>47</v>
      </c>
      <c r="P19" s="76" t="s">
        <v>5483</v>
      </c>
      <c r="Q19" s="76" t="s">
        <v>47</v>
      </c>
      <c r="R19" s="76" t="s">
        <v>47</v>
      </c>
    </row>
    <row r="20" spans="1:61" ht="18.399999999999999" customHeight="1">
      <c r="A20" s="79" t="s">
        <v>5470</v>
      </c>
      <c r="B20" s="80" t="s">
        <v>47</v>
      </c>
      <c r="C20" s="80"/>
      <c r="D20" s="80" t="s">
        <v>47</v>
      </c>
      <c r="E20" s="81"/>
      <c r="F20" s="81"/>
      <c r="G20" s="78"/>
      <c r="H20" s="81"/>
      <c r="I20" s="78"/>
      <c r="J20" s="81"/>
      <c r="K20" s="78"/>
      <c r="L20" s="81"/>
      <c r="M20" s="82" t="s">
        <v>47</v>
      </c>
      <c r="N20" s="76" t="s">
        <v>47</v>
      </c>
      <c r="P20" s="76" t="s">
        <v>5484</v>
      </c>
      <c r="Q20" s="76" t="s">
        <v>5472</v>
      </c>
      <c r="R20" s="76" t="s">
        <v>47</v>
      </c>
    </row>
    <row r="21" spans="1:61" ht="18.399999999999999" customHeight="1">
      <c r="A21" s="79" t="s">
        <v>5485</v>
      </c>
      <c r="B21" s="80" t="s">
        <v>47</v>
      </c>
      <c r="C21" s="80">
        <v>1</v>
      </c>
      <c r="D21" s="80" t="s">
        <v>352</v>
      </c>
      <c r="E21" s="81"/>
      <c r="F21" s="81"/>
      <c r="G21" s="81"/>
      <c r="H21" s="81"/>
      <c r="I21" s="81"/>
      <c r="J21" s="81"/>
      <c r="K21" s="81"/>
      <c r="L21" s="81"/>
      <c r="M21" s="82" t="s">
        <v>47</v>
      </c>
      <c r="N21" s="76" t="s">
        <v>47</v>
      </c>
      <c r="P21" s="76" t="s">
        <v>5486</v>
      </c>
      <c r="Q21" s="76" t="s">
        <v>47</v>
      </c>
      <c r="R21" s="76" t="s">
        <v>5487</v>
      </c>
      <c r="BI21" s="83" t="s">
        <v>10860</v>
      </c>
    </row>
    <row r="22" spans="1:61" ht="18.399999999999999" customHeight="1">
      <c r="A22" s="79" t="s">
        <v>5482</v>
      </c>
      <c r="B22" s="80" t="s">
        <v>47</v>
      </c>
      <c r="C22" s="80"/>
      <c r="D22" s="80" t="s">
        <v>47</v>
      </c>
      <c r="E22" s="81"/>
      <c r="F22" s="81"/>
      <c r="G22" s="78"/>
      <c r="H22" s="81"/>
      <c r="I22" s="78"/>
      <c r="J22" s="81"/>
      <c r="K22" s="78"/>
      <c r="L22" s="81"/>
      <c r="M22" s="82" t="s">
        <v>47</v>
      </c>
      <c r="N22" s="76" t="s">
        <v>47</v>
      </c>
      <c r="P22" s="76" t="s">
        <v>5488</v>
      </c>
      <c r="Q22" s="76" t="s">
        <v>47</v>
      </c>
      <c r="R22" s="76" t="s">
        <v>47</v>
      </c>
    </row>
    <row r="23" spans="1:61" ht="18.399999999999999" customHeight="1">
      <c r="A23" s="79" t="s">
        <v>5470</v>
      </c>
      <c r="B23" s="80" t="s">
        <v>47</v>
      </c>
      <c r="C23" s="80"/>
      <c r="D23" s="80" t="s">
        <v>47</v>
      </c>
      <c r="E23" s="81"/>
      <c r="F23" s="81"/>
      <c r="G23" s="78"/>
      <c r="H23" s="81"/>
      <c r="I23" s="78"/>
      <c r="J23" s="81"/>
      <c r="K23" s="78"/>
      <c r="L23" s="81"/>
      <c r="M23" s="82" t="s">
        <v>47</v>
      </c>
      <c r="N23" s="76" t="s">
        <v>47</v>
      </c>
      <c r="P23" s="76" t="s">
        <v>5489</v>
      </c>
      <c r="Q23" s="76" t="s">
        <v>5472</v>
      </c>
      <c r="R23" s="76" t="s">
        <v>47</v>
      </c>
    </row>
    <row r="24" spans="1:61" ht="18.399999999999999" customHeight="1">
      <c r="A24" s="84"/>
      <c r="B24" s="78"/>
      <c r="C24" s="78"/>
      <c r="D24" s="78"/>
      <c r="E24" s="78"/>
      <c r="F24" s="78"/>
      <c r="G24" s="78"/>
      <c r="H24" s="78"/>
      <c r="I24" s="78"/>
      <c r="J24" s="78"/>
      <c r="K24" s="78"/>
      <c r="L24" s="78"/>
      <c r="M24" s="85"/>
    </row>
    <row r="25" spans="1:61" ht="18.399999999999999" customHeight="1">
      <c r="A25" s="79" t="s">
        <v>5490</v>
      </c>
      <c r="B25" s="80" t="s">
        <v>47</v>
      </c>
      <c r="C25" s="80">
        <v>1</v>
      </c>
      <c r="D25" s="80" t="s">
        <v>352</v>
      </c>
      <c r="F25" s="81"/>
      <c r="H25" s="81"/>
      <c r="J25" s="81"/>
      <c r="L25" s="81"/>
      <c r="M25" s="82" t="s">
        <v>47</v>
      </c>
      <c r="N25" s="76" t="s">
        <v>47</v>
      </c>
      <c r="O25" s="76" t="s">
        <v>5448</v>
      </c>
    </row>
    <row r="26" spans="1:61" ht="18.399999999999999" customHeight="1">
      <c r="A26" s="79" t="s">
        <v>5491</v>
      </c>
      <c r="B26" s="80" t="s">
        <v>47</v>
      </c>
      <c r="C26" s="80"/>
      <c r="D26" s="80" t="s">
        <v>47</v>
      </c>
      <c r="E26" s="81"/>
      <c r="F26" s="81"/>
      <c r="G26" s="78"/>
      <c r="H26" s="81"/>
      <c r="I26" s="78"/>
      <c r="J26" s="81"/>
      <c r="K26" s="78"/>
      <c r="L26" s="81"/>
      <c r="M26" s="82" t="s">
        <v>47</v>
      </c>
      <c r="N26" s="76" t="s">
        <v>47</v>
      </c>
      <c r="P26" s="76" t="s">
        <v>5447</v>
      </c>
      <c r="Q26" s="76" t="s">
        <v>47</v>
      </c>
      <c r="R26" s="76" t="s">
        <v>47</v>
      </c>
    </row>
    <row r="27" spans="1:61" ht="18.399999999999999" customHeight="1">
      <c r="A27" s="130" t="s">
        <v>5492</v>
      </c>
      <c r="B27" s="131" t="s">
        <v>5479</v>
      </c>
      <c r="C27" s="131">
        <v>115</v>
      </c>
      <c r="D27" s="131" t="s">
        <v>191</v>
      </c>
      <c r="E27" s="132"/>
      <c r="F27" s="132"/>
      <c r="G27" s="132"/>
      <c r="H27" s="132"/>
      <c r="I27" s="132"/>
      <c r="J27" s="132"/>
      <c r="K27" s="132"/>
      <c r="L27" s="132"/>
      <c r="M27" s="133" t="s">
        <v>5493</v>
      </c>
      <c r="N27" s="76" t="s">
        <v>47</v>
      </c>
      <c r="P27" s="76" t="s">
        <v>5450</v>
      </c>
      <c r="Q27" s="76" t="s">
        <v>47</v>
      </c>
      <c r="R27" s="76" t="s">
        <v>5493</v>
      </c>
      <c r="BI27" s="83" t="s">
        <v>10861</v>
      </c>
    </row>
    <row r="28" spans="1:61" ht="18.399999999999999" customHeight="1">
      <c r="A28" s="79" t="s">
        <v>5494</v>
      </c>
      <c r="B28" s="80" t="s">
        <v>5495</v>
      </c>
      <c r="C28" s="80">
        <v>7</v>
      </c>
      <c r="D28" s="80" t="s">
        <v>168</v>
      </c>
      <c r="E28" s="81"/>
      <c r="F28" s="81"/>
      <c r="G28" s="81"/>
      <c r="H28" s="81"/>
      <c r="I28" s="81"/>
      <c r="J28" s="81"/>
      <c r="K28" s="81"/>
      <c r="L28" s="81"/>
      <c r="M28" s="82" t="s">
        <v>5496</v>
      </c>
      <c r="N28" s="76" t="s">
        <v>47</v>
      </c>
      <c r="P28" s="76" t="s">
        <v>2789</v>
      </c>
      <c r="Q28" s="76" t="s">
        <v>47</v>
      </c>
      <c r="R28" s="76" t="s">
        <v>5497</v>
      </c>
      <c r="T28" s="76" t="s">
        <v>56</v>
      </c>
      <c r="BI28" s="83" t="s">
        <v>10862</v>
      </c>
    </row>
    <row r="29" spans="1:61" ht="18.399999999999999" customHeight="1">
      <c r="A29" s="79" t="s">
        <v>5498</v>
      </c>
      <c r="B29" s="80" t="s">
        <v>5495</v>
      </c>
      <c r="C29" s="80">
        <v>18</v>
      </c>
      <c r="D29" s="80" t="s">
        <v>168</v>
      </c>
      <c r="E29" s="81"/>
      <c r="F29" s="81"/>
      <c r="G29" s="81"/>
      <c r="H29" s="81"/>
      <c r="I29" s="81"/>
      <c r="J29" s="81"/>
      <c r="K29" s="81"/>
      <c r="L29" s="81"/>
      <c r="M29" s="82" t="s">
        <v>5499</v>
      </c>
      <c r="N29" s="76" t="s">
        <v>47</v>
      </c>
      <c r="P29" s="76" t="s">
        <v>5455</v>
      </c>
      <c r="Q29" s="76" t="s">
        <v>47</v>
      </c>
      <c r="R29" s="76" t="s">
        <v>5500</v>
      </c>
      <c r="T29" s="76" t="s">
        <v>56</v>
      </c>
      <c r="BI29" s="83" t="s">
        <v>10863</v>
      </c>
    </row>
    <row r="30" spans="1:61" ht="18.399999999999999" customHeight="1">
      <c r="A30" s="79" t="s">
        <v>5501</v>
      </c>
      <c r="B30" s="80" t="s">
        <v>5495</v>
      </c>
      <c r="C30" s="80">
        <v>26</v>
      </c>
      <c r="D30" s="80" t="s">
        <v>168</v>
      </c>
      <c r="E30" s="81"/>
      <c r="F30" s="81"/>
      <c r="G30" s="81"/>
      <c r="H30" s="81"/>
      <c r="I30" s="81"/>
      <c r="J30" s="81"/>
      <c r="K30" s="81"/>
      <c r="L30" s="81"/>
      <c r="M30" s="82" t="s">
        <v>5502</v>
      </c>
      <c r="N30" s="76" t="s">
        <v>47</v>
      </c>
      <c r="P30" s="76" t="s">
        <v>2788</v>
      </c>
      <c r="Q30" s="76" t="s">
        <v>47</v>
      </c>
      <c r="R30" s="76" t="s">
        <v>5503</v>
      </c>
      <c r="T30" s="76" t="s">
        <v>56</v>
      </c>
      <c r="BI30" s="83" t="s">
        <v>10864</v>
      </c>
    </row>
    <row r="31" spans="1:61" ht="18.399999999999999" customHeight="1">
      <c r="A31" s="79" t="s">
        <v>5504</v>
      </c>
      <c r="B31" s="80" t="s">
        <v>47</v>
      </c>
      <c r="C31" s="80">
        <v>30</v>
      </c>
      <c r="D31" s="80" t="s">
        <v>53</v>
      </c>
      <c r="E31" s="81"/>
      <c r="F31" s="81"/>
      <c r="G31" s="81"/>
      <c r="H31" s="81"/>
      <c r="I31" s="81"/>
      <c r="J31" s="81"/>
      <c r="K31" s="81"/>
      <c r="L31" s="81"/>
      <c r="M31" s="82" t="s">
        <v>5505</v>
      </c>
      <c r="N31" s="76" t="s">
        <v>47</v>
      </c>
      <c r="P31" s="76" t="s">
        <v>5460</v>
      </c>
      <c r="Q31" s="76" t="s">
        <v>47</v>
      </c>
      <c r="R31" s="76" t="s">
        <v>5506</v>
      </c>
      <c r="T31" s="76" t="s">
        <v>56</v>
      </c>
      <c r="BI31" s="83" t="s">
        <v>10865</v>
      </c>
    </row>
    <row r="32" spans="1:61" ht="18.399999999999999" customHeight="1">
      <c r="A32" s="79" t="s">
        <v>5507</v>
      </c>
      <c r="B32" s="80" t="s">
        <v>5508</v>
      </c>
      <c r="C32" s="80">
        <v>90</v>
      </c>
      <c r="D32" s="80" t="s">
        <v>53</v>
      </c>
      <c r="E32" s="81"/>
      <c r="F32" s="81"/>
      <c r="G32" s="81"/>
      <c r="H32" s="81"/>
      <c r="I32" s="81"/>
      <c r="J32" s="81"/>
      <c r="K32" s="81"/>
      <c r="L32" s="81"/>
      <c r="M32" s="82" t="s">
        <v>5509</v>
      </c>
      <c r="N32" s="76" t="s">
        <v>47</v>
      </c>
      <c r="P32" s="76" t="s">
        <v>5463</v>
      </c>
      <c r="Q32" s="76" t="s">
        <v>47</v>
      </c>
      <c r="R32" s="76" t="s">
        <v>5510</v>
      </c>
      <c r="T32" s="76" t="s">
        <v>55</v>
      </c>
      <c r="BI32" s="83" t="s">
        <v>10866</v>
      </c>
    </row>
    <row r="33" spans="1:61" ht="18.399999999999999" customHeight="1">
      <c r="A33" s="79" t="s">
        <v>5511</v>
      </c>
      <c r="B33" s="80" t="s">
        <v>5512</v>
      </c>
      <c r="C33" s="80">
        <v>15</v>
      </c>
      <c r="D33" s="80" t="s">
        <v>71</v>
      </c>
      <c r="E33" s="81"/>
      <c r="F33" s="81"/>
      <c r="G33" s="81"/>
      <c r="H33" s="81"/>
      <c r="I33" s="81"/>
      <c r="J33" s="81"/>
      <c r="K33" s="81"/>
      <c r="L33" s="81"/>
      <c r="M33" s="82" t="s">
        <v>5513</v>
      </c>
      <c r="N33" s="76" t="s">
        <v>47</v>
      </c>
      <c r="P33" s="76" t="s">
        <v>5467</v>
      </c>
      <c r="Q33" s="76" t="s">
        <v>47</v>
      </c>
      <c r="R33" s="76" t="s">
        <v>5514</v>
      </c>
      <c r="T33" s="76" t="s">
        <v>55</v>
      </c>
      <c r="BI33" s="83" t="s">
        <v>10867</v>
      </c>
    </row>
    <row r="34" spans="1:61" ht="18.399999999999999" customHeight="1">
      <c r="A34" s="79" t="s">
        <v>5515</v>
      </c>
      <c r="B34" s="80" t="s">
        <v>5516</v>
      </c>
      <c r="C34" s="80">
        <v>1</v>
      </c>
      <c r="D34" s="80" t="s">
        <v>146</v>
      </c>
      <c r="E34" s="81"/>
      <c r="F34" s="81"/>
      <c r="G34" s="81"/>
      <c r="H34" s="81"/>
      <c r="I34" s="81"/>
      <c r="J34" s="81"/>
      <c r="K34" s="81"/>
      <c r="L34" s="81"/>
      <c r="M34" s="82" t="s">
        <v>5517</v>
      </c>
      <c r="N34" s="76" t="s">
        <v>47</v>
      </c>
      <c r="P34" s="76" t="s">
        <v>2792</v>
      </c>
      <c r="Q34" s="76" t="s">
        <v>47</v>
      </c>
      <c r="R34" s="76" t="s">
        <v>5518</v>
      </c>
      <c r="T34" s="76" t="s">
        <v>55</v>
      </c>
      <c r="BI34" s="83" t="s">
        <v>10868</v>
      </c>
    </row>
    <row r="35" spans="1:61" ht="18.399999999999999" customHeight="1">
      <c r="A35" s="79" t="s">
        <v>5519</v>
      </c>
      <c r="B35" s="80" t="s">
        <v>47</v>
      </c>
      <c r="C35" s="80"/>
      <c r="D35" s="80" t="s">
        <v>47</v>
      </c>
      <c r="E35" s="81"/>
      <c r="F35" s="81"/>
      <c r="G35" s="78"/>
      <c r="H35" s="81"/>
      <c r="I35" s="78"/>
      <c r="J35" s="81"/>
      <c r="K35" s="78"/>
      <c r="L35" s="81"/>
      <c r="M35" s="82" t="s">
        <v>47</v>
      </c>
      <c r="N35" s="76" t="s">
        <v>47</v>
      </c>
      <c r="P35" s="76" t="s">
        <v>5471</v>
      </c>
      <c r="Q35" s="76" t="s">
        <v>47</v>
      </c>
      <c r="R35" s="76" t="s">
        <v>47</v>
      </c>
    </row>
    <row r="36" spans="1:61" ht="18.399999999999999" customHeight="1">
      <c r="A36" s="79" t="s">
        <v>5520</v>
      </c>
      <c r="B36" s="80" t="s">
        <v>47</v>
      </c>
      <c r="C36" s="80">
        <v>8</v>
      </c>
      <c r="D36" s="80" t="s">
        <v>168</v>
      </c>
      <c r="E36" s="81"/>
      <c r="F36" s="81"/>
      <c r="G36" s="81"/>
      <c r="H36" s="81"/>
      <c r="I36" s="81"/>
      <c r="J36" s="81"/>
      <c r="K36" s="81"/>
      <c r="L36" s="81"/>
      <c r="M36" s="82" t="s">
        <v>5521</v>
      </c>
      <c r="N36" s="76" t="s">
        <v>47</v>
      </c>
      <c r="P36" s="76" t="s">
        <v>5474</v>
      </c>
      <c r="Q36" s="76" t="s">
        <v>47</v>
      </c>
      <c r="R36" s="76" t="s">
        <v>5522</v>
      </c>
      <c r="T36" s="76" t="s">
        <v>56</v>
      </c>
      <c r="BI36" s="83" t="s">
        <v>10869</v>
      </c>
    </row>
    <row r="37" spans="1:61" ht="18.399999999999999" customHeight="1">
      <c r="A37" s="79" t="s">
        <v>5523</v>
      </c>
      <c r="B37" s="80" t="s">
        <v>5524</v>
      </c>
      <c r="C37" s="80">
        <v>1</v>
      </c>
      <c r="D37" s="80" t="s">
        <v>168</v>
      </c>
      <c r="E37" s="81"/>
      <c r="F37" s="81"/>
      <c r="G37" s="81"/>
      <c r="H37" s="81"/>
      <c r="I37" s="81"/>
      <c r="J37" s="81"/>
      <c r="K37" s="81"/>
      <c r="L37" s="81"/>
      <c r="M37" s="82" t="s">
        <v>5525</v>
      </c>
      <c r="N37" s="76" t="s">
        <v>47</v>
      </c>
      <c r="P37" s="76" t="s">
        <v>5476</v>
      </c>
      <c r="Q37" s="76" t="s">
        <v>47</v>
      </c>
      <c r="R37" s="76" t="s">
        <v>5526</v>
      </c>
      <c r="T37" s="76" t="s">
        <v>55</v>
      </c>
      <c r="BI37" s="83" t="s">
        <v>10870</v>
      </c>
    </row>
    <row r="38" spans="1:61" ht="18.399999999999999" customHeight="1">
      <c r="A38" s="79" t="s">
        <v>5527</v>
      </c>
      <c r="B38" s="80" t="s">
        <v>5528</v>
      </c>
      <c r="C38" s="80">
        <v>4919</v>
      </c>
      <c r="D38" s="80" t="s">
        <v>168</v>
      </c>
      <c r="E38" s="81"/>
      <c r="F38" s="81"/>
      <c r="G38" s="81"/>
      <c r="H38" s="81"/>
      <c r="I38" s="81"/>
      <c r="J38" s="81"/>
      <c r="K38" s="81"/>
      <c r="L38" s="81"/>
      <c r="M38" s="82" t="s">
        <v>5529</v>
      </c>
      <c r="N38" s="76" t="s">
        <v>47</v>
      </c>
      <c r="P38" s="76" t="s">
        <v>5477</v>
      </c>
      <c r="Q38" s="76" t="s">
        <v>47</v>
      </c>
      <c r="R38" s="76" t="s">
        <v>5530</v>
      </c>
      <c r="T38" s="76" t="s">
        <v>55</v>
      </c>
      <c r="BI38" s="83" t="s">
        <v>10871</v>
      </c>
    </row>
    <row r="39" spans="1:61" ht="18.399999999999999" customHeight="1">
      <c r="A39" s="79" t="s">
        <v>5531</v>
      </c>
      <c r="B39" s="80" t="s">
        <v>5532</v>
      </c>
      <c r="C39" s="80">
        <v>93</v>
      </c>
      <c r="D39" s="80" t="s">
        <v>168</v>
      </c>
      <c r="E39" s="81"/>
      <c r="F39" s="81"/>
      <c r="G39" s="81"/>
      <c r="H39" s="81"/>
      <c r="I39" s="81"/>
      <c r="J39" s="81"/>
      <c r="K39" s="81"/>
      <c r="L39" s="81"/>
      <c r="M39" s="82" t="s">
        <v>5533</v>
      </c>
      <c r="N39" s="76" t="s">
        <v>47</v>
      </c>
      <c r="P39" s="76" t="s">
        <v>5480</v>
      </c>
      <c r="Q39" s="76" t="s">
        <v>47</v>
      </c>
      <c r="R39" s="76" t="s">
        <v>5534</v>
      </c>
      <c r="T39" s="76" t="s">
        <v>55</v>
      </c>
      <c r="BI39" s="83" t="s">
        <v>10872</v>
      </c>
    </row>
    <row r="40" spans="1:61" ht="18.399999999999999" customHeight="1">
      <c r="A40" s="86" t="s">
        <v>5535</v>
      </c>
      <c r="B40" s="87" t="s">
        <v>5528</v>
      </c>
      <c r="C40" s="87">
        <v>4832</v>
      </c>
      <c r="D40" s="87" t="s">
        <v>168</v>
      </c>
      <c r="E40" s="88"/>
      <c r="F40" s="88"/>
      <c r="G40" s="88"/>
      <c r="H40" s="88"/>
      <c r="I40" s="88"/>
      <c r="J40" s="88"/>
      <c r="K40" s="88"/>
      <c r="L40" s="88"/>
      <c r="M40" s="89" t="s">
        <v>5536</v>
      </c>
      <c r="N40" s="76" t="s">
        <v>47</v>
      </c>
      <c r="P40" s="76" t="s">
        <v>5537</v>
      </c>
      <c r="Q40" s="76" t="s">
        <v>47</v>
      </c>
      <c r="R40" s="76" t="s">
        <v>5538</v>
      </c>
      <c r="T40" s="76" t="s">
        <v>56</v>
      </c>
      <c r="BI40" s="83" t="s">
        <v>10873</v>
      </c>
    </row>
    <row r="41" spans="1:61" ht="18.399999999999999" customHeight="1">
      <c r="A41" s="79" t="s">
        <v>5539</v>
      </c>
      <c r="B41" s="80" t="s">
        <v>47</v>
      </c>
      <c r="C41" s="80">
        <v>4832</v>
      </c>
      <c r="D41" s="80" t="s">
        <v>168</v>
      </c>
      <c r="E41" s="81"/>
      <c r="F41" s="81"/>
      <c r="G41" s="81"/>
      <c r="H41" s="81"/>
      <c r="I41" s="81"/>
      <c r="J41" s="81"/>
      <c r="K41" s="81"/>
      <c r="L41" s="81"/>
      <c r="M41" s="82" t="s">
        <v>5540</v>
      </c>
      <c r="N41" s="76" t="s">
        <v>47</v>
      </c>
      <c r="P41" s="76" t="s">
        <v>5483</v>
      </c>
      <c r="Q41" s="76" t="s">
        <v>47</v>
      </c>
      <c r="R41" s="76" t="s">
        <v>5541</v>
      </c>
      <c r="T41" s="76" t="s">
        <v>56</v>
      </c>
      <c r="BI41" s="83" t="s">
        <v>10874</v>
      </c>
    </row>
    <row r="42" spans="1:61" s="134" customFormat="1" ht="18.399999999999999" customHeight="1">
      <c r="A42" s="130" t="s">
        <v>5542</v>
      </c>
      <c r="B42" s="131" t="s">
        <v>5543</v>
      </c>
      <c r="C42" s="131">
        <v>4832</v>
      </c>
      <c r="D42" s="131" t="s">
        <v>168</v>
      </c>
      <c r="E42" s="132"/>
      <c r="F42" s="132"/>
      <c r="G42" s="132"/>
      <c r="H42" s="132"/>
      <c r="I42" s="132"/>
      <c r="J42" s="132"/>
      <c r="K42" s="132"/>
      <c r="L42" s="132"/>
      <c r="M42" s="133" t="s">
        <v>5544</v>
      </c>
      <c r="N42" s="134" t="s">
        <v>47</v>
      </c>
      <c r="P42" s="134" t="s">
        <v>5484</v>
      </c>
      <c r="Q42" s="134" t="s">
        <v>47</v>
      </c>
      <c r="R42" s="134" t="s">
        <v>5545</v>
      </c>
      <c r="T42" s="134" t="s">
        <v>56</v>
      </c>
      <c r="BI42" s="135" t="s">
        <v>10875</v>
      </c>
    </row>
    <row r="43" spans="1:61" ht="18.399999999999999" customHeight="1">
      <c r="A43" s="79" t="s">
        <v>5470</v>
      </c>
      <c r="B43" s="80" t="s">
        <v>47</v>
      </c>
      <c r="C43" s="80"/>
      <c r="D43" s="80" t="s">
        <v>47</v>
      </c>
      <c r="E43" s="81"/>
      <c r="F43" s="81"/>
      <c r="G43" s="78"/>
      <c r="H43" s="81"/>
      <c r="I43" s="78"/>
      <c r="J43" s="81"/>
      <c r="K43" s="78"/>
      <c r="L43" s="81"/>
      <c r="M43" s="82" t="s">
        <v>47</v>
      </c>
      <c r="N43" s="76" t="s">
        <v>47</v>
      </c>
      <c r="P43" s="76" t="s">
        <v>5486</v>
      </c>
      <c r="Q43" s="76" t="s">
        <v>5546</v>
      </c>
      <c r="R43" s="76" t="s">
        <v>47</v>
      </c>
    </row>
    <row r="44" spans="1:61" ht="18.399999999999999" customHeight="1">
      <c r="A44" s="84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85"/>
    </row>
    <row r="45" spans="1:61" ht="18.399999999999999" customHeight="1">
      <c r="A45" s="79" t="s">
        <v>5547</v>
      </c>
      <c r="B45" s="80" t="s">
        <v>47</v>
      </c>
      <c r="C45" s="80">
        <v>1</v>
      </c>
      <c r="D45" s="80" t="s">
        <v>352</v>
      </c>
      <c r="F45" s="81"/>
      <c r="H45" s="81"/>
      <c r="J45" s="81"/>
      <c r="L45" s="81"/>
      <c r="M45" s="82" t="s">
        <v>47</v>
      </c>
      <c r="N45" s="76" t="s">
        <v>47</v>
      </c>
      <c r="O45" s="76" t="s">
        <v>5451</v>
      </c>
    </row>
    <row r="46" spans="1:61" ht="18.399999999999999" customHeight="1">
      <c r="A46" s="79" t="s">
        <v>5548</v>
      </c>
      <c r="B46" s="80" t="s">
        <v>47</v>
      </c>
      <c r="C46" s="80"/>
      <c r="D46" s="80" t="s">
        <v>47</v>
      </c>
      <c r="E46" s="81"/>
      <c r="F46" s="81"/>
      <c r="G46" s="78"/>
      <c r="H46" s="81"/>
      <c r="I46" s="78"/>
      <c r="J46" s="81"/>
      <c r="K46" s="78"/>
      <c r="L46" s="81"/>
      <c r="M46" s="82" t="s">
        <v>47</v>
      </c>
      <c r="N46" s="76" t="s">
        <v>47</v>
      </c>
      <c r="P46" s="76" t="s">
        <v>5447</v>
      </c>
      <c r="Q46" s="76" t="s">
        <v>47</v>
      </c>
      <c r="R46" s="76" t="s">
        <v>47</v>
      </c>
    </row>
    <row r="47" spans="1:61" ht="18.399999999999999" customHeight="1">
      <c r="A47" s="79" t="s">
        <v>5549</v>
      </c>
      <c r="B47" s="80" t="s">
        <v>5550</v>
      </c>
      <c r="C47" s="80">
        <v>9</v>
      </c>
      <c r="D47" s="80" t="s">
        <v>53</v>
      </c>
      <c r="E47" s="81"/>
      <c r="F47" s="81"/>
      <c r="G47" s="81"/>
      <c r="H47" s="81"/>
      <c r="I47" s="81"/>
      <c r="J47" s="81"/>
      <c r="K47" s="81"/>
      <c r="L47" s="81"/>
      <c r="M47" s="82" t="s">
        <v>5551</v>
      </c>
      <c r="N47" s="76" t="s">
        <v>47</v>
      </c>
      <c r="P47" s="76" t="s">
        <v>5450</v>
      </c>
      <c r="Q47" s="76" t="s">
        <v>47</v>
      </c>
      <c r="R47" s="76" t="s">
        <v>5552</v>
      </c>
      <c r="T47" s="76" t="s">
        <v>55</v>
      </c>
      <c r="BI47" s="83" t="s">
        <v>10876</v>
      </c>
    </row>
    <row r="48" spans="1:61" ht="18.399999999999999" customHeight="1">
      <c r="A48" s="79" t="s">
        <v>5549</v>
      </c>
      <c r="B48" s="80" t="s">
        <v>5553</v>
      </c>
      <c r="C48" s="80">
        <v>6</v>
      </c>
      <c r="D48" s="80" t="s">
        <v>53</v>
      </c>
      <c r="E48" s="81"/>
      <c r="F48" s="81"/>
      <c r="G48" s="81"/>
      <c r="H48" s="81"/>
      <c r="I48" s="81"/>
      <c r="J48" s="81"/>
      <c r="K48" s="81"/>
      <c r="L48" s="81"/>
      <c r="M48" s="82" t="s">
        <v>5554</v>
      </c>
      <c r="N48" s="76" t="s">
        <v>47</v>
      </c>
      <c r="P48" s="76" t="s">
        <v>2789</v>
      </c>
      <c r="Q48" s="76" t="s">
        <v>47</v>
      </c>
      <c r="R48" s="76" t="s">
        <v>5555</v>
      </c>
      <c r="T48" s="76" t="s">
        <v>55</v>
      </c>
      <c r="BI48" s="83" t="s">
        <v>10877</v>
      </c>
    </row>
    <row r="49" spans="1:61" ht="18.399999999999999" customHeight="1">
      <c r="A49" s="79" t="s">
        <v>5556</v>
      </c>
      <c r="B49" s="80" t="s">
        <v>5553</v>
      </c>
      <c r="C49" s="80">
        <v>84</v>
      </c>
      <c r="D49" s="80" t="s">
        <v>53</v>
      </c>
      <c r="E49" s="81"/>
      <c r="F49" s="81"/>
      <c r="G49" s="81"/>
      <c r="H49" s="81"/>
      <c r="I49" s="81"/>
      <c r="J49" s="81"/>
      <c r="K49" s="81"/>
      <c r="L49" s="81"/>
      <c r="M49" s="82" t="s">
        <v>5557</v>
      </c>
      <c r="N49" s="76" t="s">
        <v>47</v>
      </c>
      <c r="P49" s="76" t="s">
        <v>5455</v>
      </c>
      <c r="Q49" s="76" t="s">
        <v>47</v>
      </c>
      <c r="R49" s="76" t="s">
        <v>5558</v>
      </c>
      <c r="T49" s="76" t="s">
        <v>55</v>
      </c>
      <c r="BI49" s="83" t="s">
        <v>10878</v>
      </c>
    </row>
    <row r="50" spans="1:61" ht="18.399999999999999" customHeight="1">
      <c r="A50" s="79" t="s">
        <v>5559</v>
      </c>
      <c r="B50" s="80" t="s">
        <v>47</v>
      </c>
      <c r="C50" s="80"/>
      <c r="D50" s="80" t="s">
        <v>47</v>
      </c>
      <c r="E50" s="81"/>
      <c r="F50" s="81"/>
      <c r="G50" s="78"/>
      <c r="H50" s="81"/>
      <c r="I50" s="78"/>
      <c r="J50" s="81"/>
      <c r="K50" s="78"/>
      <c r="L50" s="81"/>
      <c r="M50" s="82" t="s">
        <v>47</v>
      </c>
      <c r="N50" s="76" t="s">
        <v>47</v>
      </c>
      <c r="P50" s="76" t="s">
        <v>2788</v>
      </c>
      <c r="Q50" s="76" t="s">
        <v>47</v>
      </c>
      <c r="R50" s="76" t="s">
        <v>47</v>
      </c>
    </row>
    <row r="51" spans="1:61" ht="18.399999999999999" customHeight="1">
      <c r="A51" s="79" t="s">
        <v>5560</v>
      </c>
      <c r="B51" s="80" t="s">
        <v>5561</v>
      </c>
      <c r="C51" s="80">
        <v>2</v>
      </c>
      <c r="D51" s="80" t="s">
        <v>59</v>
      </c>
      <c r="E51" s="81"/>
      <c r="F51" s="81"/>
      <c r="G51" s="81"/>
      <c r="H51" s="81"/>
      <c r="I51" s="81"/>
      <c r="J51" s="81"/>
      <c r="K51" s="81"/>
      <c r="L51" s="81"/>
      <c r="M51" s="82" t="s">
        <v>5562</v>
      </c>
      <c r="N51" s="76" t="s">
        <v>47</v>
      </c>
      <c r="P51" s="76" t="s">
        <v>5460</v>
      </c>
      <c r="Q51" s="76" t="s">
        <v>47</v>
      </c>
      <c r="R51" s="76" t="s">
        <v>5563</v>
      </c>
      <c r="T51" s="76" t="s">
        <v>55</v>
      </c>
      <c r="BI51" s="83" t="s">
        <v>10879</v>
      </c>
    </row>
    <row r="52" spans="1:61" ht="18.399999999999999" customHeight="1">
      <c r="A52" s="79" t="s">
        <v>5564</v>
      </c>
      <c r="B52" s="80" t="s">
        <v>47</v>
      </c>
      <c r="C52" s="80"/>
      <c r="D52" s="80" t="s">
        <v>47</v>
      </c>
      <c r="E52" s="81"/>
      <c r="F52" s="81"/>
      <c r="G52" s="78"/>
      <c r="H52" s="81"/>
      <c r="I52" s="78"/>
      <c r="J52" s="81"/>
      <c r="K52" s="78"/>
      <c r="L52" s="81"/>
      <c r="M52" s="82" t="s">
        <v>47</v>
      </c>
      <c r="N52" s="76" t="s">
        <v>47</v>
      </c>
      <c r="P52" s="76" t="s">
        <v>5463</v>
      </c>
      <c r="Q52" s="76" t="s">
        <v>47</v>
      </c>
      <c r="R52" s="76" t="s">
        <v>47</v>
      </c>
    </row>
    <row r="53" spans="1:61" ht="18.399999999999999" customHeight="1">
      <c r="A53" s="79" t="s">
        <v>5565</v>
      </c>
      <c r="B53" s="80" t="s">
        <v>5566</v>
      </c>
      <c r="C53" s="80">
        <v>1</v>
      </c>
      <c r="D53" s="80" t="s">
        <v>59</v>
      </c>
      <c r="E53" s="81"/>
      <c r="F53" s="81"/>
      <c r="G53" s="81"/>
      <c r="H53" s="81"/>
      <c r="I53" s="81"/>
      <c r="J53" s="81"/>
      <c r="K53" s="81"/>
      <c r="L53" s="81"/>
      <c r="M53" s="82" t="s">
        <v>5567</v>
      </c>
      <c r="N53" s="76" t="s">
        <v>47</v>
      </c>
      <c r="P53" s="76" t="s">
        <v>5467</v>
      </c>
      <c r="Q53" s="76" t="s">
        <v>47</v>
      </c>
      <c r="R53" s="76" t="s">
        <v>5568</v>
      </c>
      <c r="T53" s="76" t="s">
        <v>55</v>
      </c>
      <c r="BI53" s="83" t="s">
        <v>10880</v>
      </c>
    </row>
    <row r="54" spans="1:61" ht="18.399999999999999" customHeight="1">
      <c r="A54" s="79" t="s">
        <v>5569</v>
      </c>
      <c r="B54" s="80" t="s">
        <v>5566</v>
      </c>
      <c r="C54" s="80">
        <v>9</v>
      </c>
      <c r="D54" s="80" t="s">
        <v>59</v>
      </c>
      <c r="E54" s="81"/>
      <c r="F54" s="81"/>
      <c r="G54" s="81"/>
      <c r="H54" s="81"/>
      <c r="I54" s="81"/>
      <c r="J54" s="81"/>
      <c r="K54" s="81"/>
      <c r="L54" s="81"/>
      <c r="M54" s="82" t="s">
        <v>5570</v>
      </c>
      <c r="N54" s="76" t="s">
        <v>47</v>
      </c>
      <c r="P54" s="76" t="s">
        <v>2792</v>
      </c>
      <c r="Q54" s="76" t="s">
        <v>47</v>
      </c>
      <c r="R54" s="76" t="s">
        <v>5571</v>
      </c>
      <c r="T54" s="76" t="s">
        <v>55</v>
      </c>
      <c r="BI54" s="83" t="s">
        <v>10881</v>
      </c>
    </row>
    <row r="55" spans="1:61" ht="18.399999999999999" customHeight="1">
      <c r="A55" s="79" t="s">
        <v>5572</v>
      </c>
      <c r="B55" s="80" t="s">
        <v>47</v>
      </c>
      <c r="C55" s="80"/>
      <c r="D55" s="80" t="s">
        <v>47</v>
      </c>
      <c r="E55" s="81"/>
      <c r="F55" s="81"/>
      <c r="G55" s="78"/>
      <c r="H55" s="81"/>
      <c r="I55" s="78"/>
      <c r="J55" s="81"/>
      <c r="K55" s="78"/>
      <c r="L55" s="81"/>
      <c r="M55" s="82" t="s">
        <v>47</v>
      </c>
      <c r="N55" s="76" t="s">
        <v>47</v>
      </c>
      <c r="P55" s="76" t="s">
        <v>5471</v>
      </c>
      <c r="Q55" s="76" t="s">
        <v>47</v>
      </c>
      <c r="R55" s="76" t="s">
        <v>47</v>
      </c>
    </row>
    <row r="56" spans="1:61" ht="18.399999999999999" customHeight="1">
      <c r="A56" s="79" t="s">
        <v>5573</v>
      </c>
      <c r="B56" s="80" t="s">
        <v>5574</v>
      </c>
      <c r="C56" s="80">
        <v>5</v>
      </c>
      <c r="D56" s="80" t="s">
        <v>53</v>
      </c>
      <c r="E56" s="81"/>
      <c r="F56" s="81"/>
      <c r="G56" s="81"/>
      <c r="H56" s="81"/>
      <c r="I56" s="81"/>
      <c r="J56" s="81"/>
      <c r="K56" s="81"/>
      <c r="L56" s="81"/>
      <c r="M56" s="82" t="s">
        <v>5575</v>
      </c>
      <c r="N56" s="76" t="s">
        <v>47</v>
      </c>
      <c r="P56" s="76" t="s">
        <v>5474</v>
      </c>
      <c r="Q56" s="76" t="s">
        <v>47</v>
      </c>
      <c r="R56" s="76" t="s">
        <v>5576</v>
      </c>
      <c r="T56" s="76" t="s">
        <v>55</v>
      </c>
      <c r="BI56" s="83" t="s">
        <v>10882</v>
      </c>
    </row>
    <row r="57" spans="1:61" ht="18.399999999999999" customHeight="1">
      <c r="A57" s="79" t="s">
        <v>5577</v>
      </c>
      <c r="B57" s="80" t="s">
        <v>47</v>
      </c>
      <c r="C57" s="80"/>
      <c r="D57" s="80" t="s">
        <v>47</v>
      </c>
      <c r="E57" s="81"/>
      <c r="F57" s="81"/>
      <c r="G57" s="78"/>
      <c r="H57" s="81"/>
      <c r="I57" s="78"/>
      <c r="J57" s="81"/>
      <c r="K57" s="78"/>
      <c r="L57" s="81"/>
      <c r="M57" s="82" t="s">
        <v>47</v>
      </c>
      <c r="N57" s="76" t="s">
        <v>47</v>
      </c>
      <c r="P57" s="76" t="s">
        <v>5476</v>
      </c>
      <c r="Q57" s="76" t="s">
        <v>47</v>
      </c>
      <c r="R57" s="76" t="s">
        <v>47</v>
      </c>
    </row>
    <row r="58" spans="1:61" ht="18.399999999999999" customHeight="1">
      <c r="A58" s="79" t="s">
        <v>5578</v>
      </c>
      <c r="B58" s="80" t="s">
        <v>5579</v>
      </c>
      <c r="C58" s="80">
        <v>3</v>
      </c>
      <c r="D58" s="80" t="s">
        <v>59</v>
      </c>
      <c r="E58" s="81"/>
      <c r="F58" s="81"/>
      <c r="G58" s="81"/>
      <c r="H58" s="81"/>
      <c r="I58" s="81"/>
      <c r="J58" s="81"/>
      <c r="K58" s="81"/>
      <c r="L58" s="81"/>
      <c r="M58" s="82" t="s">
        <v>5580</v>
      </c>
      <c r="N58" s="76" t="s">
        <v>47</v>
      </c>
      <c r="P58" s="76" t="s">
        <v>5477</v>
      </c>
      <c r="Q58" s="76" t="s">
        <v>47</v>
      </c>
      <c r="R58" s="76" t="s">
        <v>5581</v>
      </c>
      <c r="T58" s="76" t="s">
        <v>55</v>
      </c>
      <c r="BI58" s="83" t="s">
        <v>10883</v>
      </c>
    </row>
    <row r="59" spans="1:61" ht="18.399999999999999" customHeight="1">
      <c r="A59" s="79" t="s">
        <v>5582</v>
      </c>
      <c r="B59" s="80" t="s">
        <v>5583</v>
      </c>
      <c r="C59" s="80">
        <v>6</v>
      </c>
      <c r="D59" s="80" t="s">
        <v>59</v>
      </c>
      <c r="E59" s="81"/>
      <c r="F59" s="81"/>
      <c r="G59" s="81"/>
      <c r="H59" s="81"/>
      <c r="I59" s="81"/>
      <c r="J59" s="81"/>
      <c r="K59" s="81"/>
      <c r="L59" s="81"/>
      <c r="M59" s="82" t="s">
        <v>5584</v>
      </c>
      <c r="N59" s="76" t="s">
        <v>47</v>
      </c>
      <c r="P59" s="76" t="s">
        <v>5480</v>
      </c>
      <c r="Q59" s="76" t="s">
        <v>47</v>
      </c>
      <c r="R59" s="76" t="s">
        <v>5585</v>
      </c>
      <c r="T59" s="76" t="s">
        <v>55</v>
      </c>
      <c r="BI59" s="83" t="s">
        <v>10884</v>
      </c>
    </row>
    <row r="60" spans="1:61" ht="18.399999999999999" customHeight="1">
      <c r="A60" s="79" t="s">
        <v>5586</v>
      </c>
      <c r="B60" s="80" t="s">
        <v>47</v>
      </c>
      <c r="C60" s="80"/>
      <c r="D60" s="80" t="s">
        <v>47</v>
      </c>
      <c r="E60" s="81"/>
      <c r="F60" s="81"/>
      <c r="G60" s="78"/>
      <c r="H60" s="81"/>
      <c r="I60" s="78"/>
      <c r="J60" s="81"/>
      <c r="K60" s="78"/>
      <c r="L60" s="81"/>
      <c r="M60" s="82" t="s">
        <v>47</v>
      </c>
      <c r="N60" s="76" t="s">
        <v>47</v>
      </c>
      <c r="P60" s="76" t="s">
        <v>5537</v>
      </c>
      <c r="Q60" s="76" t="s">
        <v>47</v>
      </c>
      <c r="R60" s="76" t="s">
        <v>47</v>
      </c>
    </row>
    <row r="61" spans="1:61" ht="18.399999999999999" customHeight="1">
      <c r="A61" s="79" t="s">
        <v>5587</v>
      </c>
      <c r="B61" s="80" t="s">
        <v>47</v>
      </c>
      <c r="C61" s="80">
        <v>99</v>
      </c>
      <c r="D61" s="80" t="s">
        <v>53</v>
      </c>
      <c r="E61" s="81"/>
      <c r="F61" s="81"/>
      <c r="G61" s="81"/>
      <c r="H61" s="81"/>
      <c r="I61" s="81"/>
      <c r="J61" s="81"/>
      <c r="K61" s="81"/>
      <c r="L61" s="81"/>
      <c r="M61" s="82" t="s">
        <v>5588</v>
      </c>
      <c r="N61" s="76" t="s">
        <v>47</v>
      </c>
      <c r="P61" s="76" t="s">
        <v>5483</v>
      </c>
      <c r="Q61" s="76" t="s">
        <v>47</v>
      </c>
      <c r="R61" s="76" t="s">
        <v>5589</v>
      </c>
      <c r="T61" s="76" t="s">
        <v>55</v>
      </c>
      <c r="BI61" s="83" t="s">
        <v>10885</v>
      </c>
    </row>
    <row r="62" spans="1:61" ht="18.399999999999999" customHeight="1">
      <c r="A62" s="79" t="s">
        <v>5470</v>
      </c>
      <c r="B62" s="80" t="s">
        <v>47</v>
      </c>
      <c r="C62" s="80"/>
      <c r="D62" s="80" t="s">
        <v>47</v>
      </c>
      <c r="E62" s="81"/>
      <c r="F62" s="81"/>
      <c r="G62" s="78"/>
      <c r="H62" s="81"/>
      <c r="I62" s="78"/>
      <c r="J62" s="81"/>
      <c r="K62" s="78"/>
      <c r="L62" s="81"/>
      <c r="M62" s="82" t="s">
        <v>47</v>
      </c>
      <c r="N62" s="76" t="s">
        <v>47</v>
      </c>
      <c r="P62" s="76" t="s">
        <v>5484</v>
      </c>
      <c r="Q62" s="76" t="s">
        <v>5546</v>
      </c>
      <c r="R62" s="76" t="s">
        <v>47</v>
      </c>
    </row>
    <row r="63" spans="1:61" ht="18.399999999999999" customHeight="1">
      <c r="A63" s="84"/>
      <c r="B63" s="78"/>
      <c r="C63" s="78"/>
      <c r="D63" s="78"/>
      <c r="E63" s="78"/>
      <c r="F63" s="78"/>
      <c r="G63" s="78"/>
      <c r="H63" s="78"/>
      <c r="I63" s="78"/>
      <c r="J63" s="78"/>
      <c r="K63" s="78"/>
      <c r="L63" s="78"/>
      <c r="M63" s="85"/>
    </row>
    <row r="64" spans="1:61" ht="18.399999999999999" customHeight="1">
      <c r="A64" s="79" t="s">
        <v>5590</v>
      </c>
      <c r="B64" s="80" t="s">
        <v>47</v>
      </c>
      <c r="C64" s="80">
        <v>1</v>
      </c>
      <c r="D64" s="80" t="s">
        <v>352</v>
      </c>
      <c r="F64" s="81"/>
      <c r="H64" s="81"/>
      <c r="J64" s="81"/>
      <c r="L64" s="81"/>
      <c r="M64" s="82" t="s">
        <v>47</v>
      </c>
      <c r="N64" s="76" t="s">
        <v>47</v>
      </c>
      <c r="O64" s="76" t="s">
        <v>5453</v>
      </c>
    </row>
    <row r="65" spans="1:61" ht="18.399999999999999" customHeight="1">
      <c r="A65" s="79" t="s">
        <v>5591</v>
      </c>
      <c r="B65" s="80" t="s">
        <v>47</v>
      </c>
      <c r="C65" s="80"/>
      <c r="D65" s="80" t="s">
        <v>47</v>
      </c>
      <c r="E65" s="81"/>
      <c r="F65" s="81"/>
      <c r="G65" s="78"/>
      <c r="H65" s="81"/>
      <c r="I65" s="78"/>
      <c r="J65" s="81"/>
      <c r="K65" s="78"/>
      <c r="L65" s="81"/>
      <c r="M65" s="82" t="s">
        <v>47</v>
      </c>
      <c r="N65" s="76" t="s">
        <v>47</v>
      </c>
      <c r="P65" s="76" t="s">
        <v>5447</v>
      </c>
      <c r="Q65" s="76" t="s">
        <v>47</v>
      </c>
      <c r="R65" s="76" t="s">
        <v>47</v>
      </c>
    </row>
    <row r="66" spans="1:61" ht="18.399999999999999" customHeight="1">
      <c r="A66" s="79" t="s">
        <v>5549</v>
      </c>
      <c r="B66" s="80" t="s">
        <v>5550</v>
      </c>
      <c r="C66" s="80">
        <v>5</v>
      </c>
      <c r="D66" s="80" t="s">
        <v>53</v>
      </c>
      <c r="E66" s="81"/>
      <c r="F66" s="81"/>
      <c r="G66" s="81"/>
      <c r="H66" s="81"/>
      <c r="I66" s="81"/>
      <c r="J66" s="81"/>
      <c r="K66" s="81"/>
      <c r="L66" s="81"/>
      <c r="M66" s="82" t="s">
        <v>5551</v>
      </c>
      <c r="N66" s="76" t="s">
        <v>47</v>
      </c>
      <c r="P66" s="76" t="s">
        <v>5450</v>
      </c>
      <c r="Q66" s="76" t="s">
        <v>47</v>
      </c>
      <c r="R66" s="76" t="s">
        <v>5552</v>
      </c>
      <c r="T66" s="76" t="s">
        <v>55</v>
      </c>
      <c r="BI66" s="83" t="s">
        <v>10876</v>
      </c>
    </row>
    <row r="67" spans="1:61" ht="18.399999999999999" customHeight="1">
      <c r="A67" s="79" t="s">
        <v>5592</v>
      </c>
      <c r="B67" s="80" t="s">
        <v>5550</v>
      </c>
      <c r="C67" s="80">
        <v>4</v>
      </c>
      <c r="D67" s="80" t="s">
        <v>59</v>
      </c>
      <c r="E67" s="81"/>
      <c r="F67" s="81"/>
      <c r="G67" s="81"/>
      <c r="H67" s="81"/>
      <c r="I67" s="81"/>
      <c r="J67" s="81"/>
      <c r="K67" s="81"/>
      <c r="L67" s="81"/>
      <c r="M67" s="82" t="s">
        <v>5593</v>
      </c>
      <c r="N67" s="76" t="s">
        <v>47</v>
      </c>
      <c r="P67" s="76" t="s">
        <v>2789</v>
      </c>
      <c r="Q67" s="76" t="s">
        <v>47</v>
      </c>
      <c r="R67" s="76" t="s">
        <v>5593</v>
      </c>
      <c r="BI67" s="83" t="s">
        <v>10886</v>
      </c>
    </row>
    <row r="68" spans="1:61" ht="18.399999999999999" customHeight="1">
      <c r="A68" s="79" t="s">
        <v>5594</v>
      </c>
      <c r="B68" s="80" t="s">
        <v>47</v>
      </c>
      <c r="C68" s="80"/>
      <c r="D68" s="80" t="s">
        <v>47</v>
      </c>
      <c r="E68" s="81"/>
      <c r="F68" s="81"/>
      <c r="G68" s="78"/>
      <c r="H68" s="81"/>
      <c r="I68" s="78"/>
      <c r="J68" s="81"/>
      <c r="K68" s="78"/>
      <c r="L68" s="81"/>
      <c r="M68" s="82" t="s">
        <v>47</v>
      </c>
      <c r="N68" s="76" t="s">
        <v>47</v>
      </c>
      <c r="P68" s="76" t="s">
        <v>5455</v>
      </c>
      <c r="Q68" s="76" t="s">
        <v>47</v>
      </c>
      <c r="R68" s="76" t="s">
        <v>47</v>
      </c>
    </row>
    <row r="69" spans="1:61" ht="18.399999999999999" customHeight="1">
      <c r="A69" s="79" t="s">
        <v>5595</v>
      </c>
      <c r="B69" s="80" t="s">
        <v>5561</v>
      </c>
      <c r="C69" s="80">
        <v>2</v>
      </c>
      <c r="D69" s="80" t="s">
        <v>59</v>
      </c>
      <c r="E69" s="81"/>
      <c r="F69" s="81"/>
      <c r="G69" s="81"/>
      <c r="H69" s="81"/>
      <c r="I69" s="81"/>
      <c r="J69" s="81"/>
      <c r="K69" s="81"/>
      <c r="L69" s="81"/>
      <c r="M69" s="82" t="s">
        <v>5596</v>
      </c>
      <c r="N69" s="76" t="s">
        <v>47</v>
      </c>
      <c r="P69" s="76" t="s">
        <v>2788</v>
      </c>
      <c r="Q69" s="76" t="s">
        <v>47</v>
      </c>
      <c r="R69" s="76" t="s">
        <v>5597</v>
      </c>
      <c r="T69" s="76" t="s">
        <v>55</v>
      </c>
      <c r="BI69" s="83" t="s">
        <v>10887</v>
      </c>
    </row>
    <row r="70" spans="1:61" ht="18.399999999999999" customHeight="1">
      <c r="A70" s="79" t="s">
        <v>5598</v>
      </c>
      <c r="B70" s="80" t="s">
        <v>47</v>
      </c>
      <c r="C70" s="80"/>
      <c r="D70" s="80" t="s">
        <v>47</v>
      </c>
      <c r="E70" s="81"/>
      <c r="F70" s="81"/>
      <c r="G70" s="78"/>
      <c r="H70" s="81"/>
      <c r="I70" s="78"/>
      <c r="J70" s="81"/>
      <c r="K70" s="78"/>
      <c r="L70" s="81"/>
      <c r="M70" s="82" t="s">
        <v>47</v>
      </c>
      <c r="N70" s="76" t="s">
        <v>47</v>
      </c>
      <c r="P70" s="76" t="s">
        <v>5460</v>
      </c>
      <c r="Q70" s="76" t="s">
        <v>47</v>
      </c>
      <c r="R70" s="76" t="s">
        <v>47</v>
      </c>
    </row>
    <row r="71" spans="1:61" ht="18.399999999999999" customHeight="1">
      <c r="A71" s="79" t="s">
        <v>5587</v>
      </c>
      <c r="B71" s="80" t="s">
        <v>47</v>
      </c>
      <c r="C71" s="80">
        <v>5</v>
      </c>
      <c r="D71" s="80" t="s">
        <v>53</v>
      </c>
      <c r="E71" s="81"/>
      <c r="F71" s="81"/>
      <c r="G71" s="81"/>
      <c r="H71" s="81"/>
      <c r="I71" s="81"/>
      <c r="J71" s="81"/>
      <c r="K71" s="81"/>
      <c r="L71" s="81"/>
      <c r="M71" s="82" t="s">
        <v>5588</v>
      </c>
      <c r="N71" s="76" t="s">
        <v>47</v>
      </c>
      <c r="P71" s="76" t="s">
        <v>5463</v>
      </c>
      <c r="Q71" s="76" t="s">
        <v>47</v>
      </c>
      <c r="R71" s="76" t="s">
        <v>5589</v>
      </c>
      <c r="T71" s="76" t="s">
        <v>55</v>
      </c>
      <c r="BI71" s="83" t="s">
        <v>10885</v>
      </c>
    </row>
    <row r="72" spans="1:61" ht="18.399999999999999" customHeight="1">
      <c r="A72" s="79" t="s">
        <v>5599</v>
      </c>
      <c r="B72" s="80" t="s">
        <v>47</v>
      </c>
      <c r="C72" s="80"/>
      <c r="D72" s="80" t="s">
        <v>47</v>
      </c>
      <c r="E72" s="81"/>
      <c r="F72" s="81"/>
      <c r="G72" s="78"/>
      <c r="H72" s="81"/>
      <c r="I72" s="78"/>
      <c r="J72" s="81"/>
      <c r="K72" s="78"/>
      <c r="L72" s="81"/>
      <c r="M72" s="82" t="s">
        <v>47</v>
      </c>
      <c r="N72" s="76" t="s">
        <v>47</v>
      </c>
      <c r="P72" s="76" t="s">
        <v>5467</v>
      </c>
      <c r="Q72" s="76" t="s">
        <v>47</v>
      </c>
      <c r="R72" s="76" t="s">
        <v>47</v>
      </c>
    </row>
    <row r="73" spans="1:61" ht="18.399999999999999" customHeight="1">
      <c r="A73" s="79" t="s">
        <v>5600</v>
      </c>
      <c r="B73" s="80" t="s">
        <v>47</v>
      </c>
      <c r="C73" s="80">
        <v>2</v>
      </c>
      <c r="D73" s="80" t="s">
        <v>1073</v>
      </c>
      <c r="E73" s="81"/>
      <c r="F73" s="81"/>
      <c r="G73" s="81"/>
      <c r="H73" s="81"/>
      <c r="I73" s="81"/>
      <c r="J73" s="81"/>
      <c r="K73" s="81"/>
      <c r="L73" s="81"/>
      <c r="M73" s="82" t="s">
        <v>5601</v>
      </c>
      <c r="N73" s="76" t="s">
        <v>47</v>
      </c>
      <c r="P73" s="76" t="s">
        <v>2792</v>
      </c>
      <c r="Q73" s="76" t="s">
        <v>47</v>
      </c>
      <c r="R73" s="76" t="s">
        <v>5602</v>
      </c>
      <c r="T73" s="76" t="s">
        <v>55</v>
      </c>
      <c r="BI73" s="83" t="s">
        <v>10888</v>
      </c>
    </row>
    <row r="74" spans="1:61" ht="18.399999999999999" customHeight="1">
      <c r="A74" s="79" t="s">
        <v>5470</v>
      </c>
      <c r="B74" s="80" t="s">
        <v>47</v>
      </c>
      <c r="C74" s="80"/>
      <c r="D74" s="80" t="s">
        <v>47</v>
      </c>
      <c r="E74" s="81"/>
      <c r="F74" s="81"/>
      <c r="G74" s="78"/>
      <c r="H74" s="81"/>
      <c r="I74" s="78"/>
      <c r="J74" s="81"/>
      <c r="K74" s="78"/>
      <c r="L74" s="81"/>
      <c r="M74" s="82" t="s">
        <v>47</v>
      </c>
      <c r="N74" s="76" t="s">
        <v>47</v>
      </c>
      <c r="P74" s="76" t="s">
        <v>5471</v>
      </c>
      <c r="Q74" s="76" t="s">
        <v>5546</v>
      </c>
      <c r="R74" s="76" t="s">
        <v>47</v>
      </c>
    </row>
    <row r="75" spans="1:61" ht="18.399999999999999" customHeight="1">
      <c r="A75" s="84"/>
      <c r="B75" s="78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85"/>
    </row>
    <row r="76" spans="1:61" ht="18.399999999999999" customHeight="1">
      <c r="A76" s="79" t="s">
        <v>5603</v>
      </c>
      <c r="B76" s="80" t="s">
        <v>47</v>
      </c>
      <c r="C76" s="80">
        <v>1</v>
      </c>
      <c r="D76" s="80" t="s">
        <v>352</v>
      </c>
      <c r="F76" s="81"/>
      <c r="H76" s="81"/>
      <c r="J76" s="81"/>
      <c r="L76" s="81"/>
      <c r="M76" s="82" t="s">
        <v>47</v>
      </c>
      <c r="N76" s="76" t="s">
        <v>47</v>
      </c>
      <c r="O76" s="76" t="s">
        <v>5456</v>
      </c>
    </row>
    <row r="77" spans="1:61" ht="18.399999999999999" customHeight="1">
      <c r="A77" s="79" t="s">
        <v>5604</v>
      </c>
      <c r="B77" s="80" t="s">
        <v>47</v>
      </c>
      <c r="C77" s="80"/>
      <c r="D77" s="80" t="s">
        <v>47</v>
      </c>
      <c r="E77" s="81"/>
      <c r="F77" s="81"/>
      <c r="G77" s="78"/>
      <c r="H77" s="81"/>
      <c r="I77" s="78"/>
      <c r="J77" s="81"/>
      <c r="K77" s="78"/>
      <c r="L77" s="81"/>
      <c r="M77" s="82" t="s">
        <v>47</v>
      </c>
      <c r="N77" s="76" t="s">
        <v>47</v>
      </c>
      <c r="P77" s="76" t="s">
        <v>5447</v>
      </c>
      <c r="Q77" s="76" t="s">
        <v>47</v>
      </c>
      <c r="R77" s="76" t="s">
        <v>47</v>
      </c>
    </row>
    <row r="78" spans="1:61" ht="18.399999999999999" customHeight="1">
      <c r="A78" s="79" t="s">
        <v>5605</v>
      </c>
      <c r="B78" s="80" t="s">
        <v>5606</v>
      </c>
      <c r="C78" s="80">
        <v>21</v>
      </c>
      <c r="D78" s="80" t="s">
        <v>71</v>
      </c>
      <c r="E78" s="81"/>
      <c r="F78" s="81"/>
      <c r="G78" s="81"/>
      <c r="H78" s="81"/>
      <c r="I78" s="81"/>
      <c r="J78" s="81"/>
      <c r="K78" s="81"/>
      <c r="L78" s="81"/>
      <c r="M78" s="82" t="s">
        <v>5607</v>
      </c>
      <c r="N78" s="76" t="s">
        <v>47</v>
      </c>
      <c r="P78" s="76" t="s">
        <v>5450</v>
      </c>
      <c r="Q78" s="76" t="s">
        <v>47</v>
      </c>
      <c r="R78" s="76" t="s">
        <v>5608</v>
      </c>
      <c r="T78" s="76" t="s">
        <v>55</v>
      </c>
      <c r="BI78" s="83" t="s">
        <v>10889</v>
      </c>
    </row>
    <row r="79" spans="1:61" ht="18.399999999999999" customHeight="1">
      <c r="A79" s="79" t="s">
        <v>5609</v>
      </c>
      <c r="B79" s="80" t="s">
        <v>5610</v>
      </c>
      <c r="C79" s="80">
        <v>21</v>
      </c>
      <c r="D79" s="80" t="s">
        <v>71</v>
      </c>
      <c r="E79" s="81"/>
      <c r="F79" s="81"/>
      <c r="G79" s="81"/>
      <c r="H79" s="81"/>
      <c r="I79" s="81"/>
      <c r="J79" s="81"/>
      <c r="K79" s="81"/>
      <c r="L79" s="81"/>
      <c r="M79" s="82" t="s">
        <v>5611</v>
      </c>
      <c r="N79" s="76" t="s">
        <v>47</v>
      </c>
      <c r="P79" s="76" t="s">
        <v>2789</v>
      </c>
      <c r="Q79" s="76" t="s">
        <v>47</v>
      </c>
      <c r="R79" s="76" t="s">
        <v>5612</v>
      </c>
      <c r="T79" s="76" t="s">
        <v>55</v>
      </c>
      <c r="BI79" s="83" t="s">
        <v>10890</v>
      </c>
    </row>
    <row r="80" spans="1:61" ht="18.399999999999999" customHeight="1">
      <c r="A80" s="79" t="s">
        <v>5613</v>
      </c>
      <c r="B80" s="80" t="s">
        <v>5614</v>
      </c>
      <c r="C80" s="80">
        <v>21</v>
      </c>
      <c r="D80" s="80" t="s">
        <v>71</v>
      </c>
      <c r="E80" s="81"/>
      <c r="F80" s="81"/>
      <c r="G80" s="81"/>
      <c r="H80" s="81"/>
      <c r="I80" s="81"/>
      <c r="J80" s="81"/>
      <c r="K80" s="81"/>
      <c r="L80" s="81"/>
      <c r="M80" s="82" t="s">
        <v>5615</v>
      </c>
      <c r="N80" s="76" t="s">
        <v>47</v>
      </c>
      <c r="P80" s="76" t="s">
        <v>5455</v>
      </c>
      <c r="Q80" s="76" t="s">
        <v>47</v>
      </c>
      <c r="R80" s="76" t="s">
        <v>5616</v>
      </c>
      <c r="T80" s="76" t="s">
        <v>55</v>
      </c>
      <c r="BI80" s="83" t="s">
        <v>10891</v>
      </c>
    </row>
    <row r="81" spans="1:61" ht="18.399999999999999" customHeight="1">
      <c r="A81" s="79" t="s">
        <v>5617</v>
      </c>
      <c r="B81" s="80" t="s">
        <v>5614</v>
      </c>
      <c r="C81" s="80">
        <v>21</v>
      </c>
      <c r="D81" s="80" t="s">
        <v>71</v>
      </c>
      <c r="E81" s="81"/>
      <c r="F81" s="81"/>
      <c r="G81" s="81"/>
      <c r="H81" s="81"/>
      <c r="I81" s="81"/>
      <c r="J81" s="81"/>
      <c r="K81" s="81"/>
      <c r="L81" s="81"/>
      <c r="M81" s="82" t="s">
        <v>5618</v>
      </c>
      <c r="N81" s="76" t="s">
        <v>47</v>
      </c>
      <c r="P81" s="76" t="s">
        <v>2788</v>
      </c>
      <c r="Q81" s="76" t="s">
        <v>47</v>
      </c>
      <c r="R81" s="76" t="s">
        <v>5619</v>
      </c>
      <c r="T81" s="76" t="s">
        <v>55</v>
      </c>
      <c r="BI81" s="83" t="s">
        <v>10892</v>
      </c>
    </row>
    <row r="82" spans="1:61" ht="18.399999999999999" customHeight="1">
      <c r="A82" s="79" t="s">
        <v>5620</v>
      </c>
      <c r="B82" s="80" t="s">
        <v>5621</v>
      </c>
      <c r="C82" s="80">
        <v>5</v>
      </c>
      <c r="D82" s="80" t="s">
        <v>168</v>
      </c>
      <c r="E82" s="81"/>
      <c r="F82" s="81"/>
      <c r="G82" s="81"/>
      <c r="H82" s="81"/>
      <c r="I82" s="81"/>
      <c r="J82" s="81"/>
      <c r="K82" s="81"/>
      <c r="L82" s="81"/>
      <c r="M82" s="82" t="s">
        <v>5622</v>
      </c>
      <c r="N82" s="76" t="s">
        <v>47</v>
      </c>
      <c r="P82" s="76" t="s">
        <v>5460</v>
      </c>
      <c r="Q82" s="76" t="s">
        <v>47</v>
      </c>
      <c r="R82" s="76" t="s">
        <v>5623</v>
      </c>
      <c r="T82" s="76" t="s">
        <v>55</v>
      </c>
      <c r="BI82" s="83" t="s">
        <v>10893</v>
      </c>
    </row>
    <row r="83" spans="1:61" ht="18.399999999999999" customHeight="1">
      <c r="A83" s="79" t="s">
        <v>5624</v>
      </c>
      <c r="B83" s="80" t="s">
        <v>5625</v>
      </c>
      <c r="C83" s="80">
        <v>7</v>
      </c>
      <c r="D83" s="80" t="s">
        <v>168</v>
      </c>
      <c r="E83" s="81"/>
      <c r="F83" s="81"/>
      <c r="G83" s="81"/>
      <c r="H83" s="81"/>
      <c r="I83" s="81"/>
      <c r="J83" s="81"/>
      <c r="K83" s="81"/>
      <c r="L83" s="81"/>
      <c r="M83" s="82" t="s">
        <v>5626</v>
      </c>
      <c r="N83" s="76" t="s">
        <v>47</v>
      </c>
      <c r="P83" s="76" t="s">
        <v>5463</v>
      </c>
      <c r="Q83" s="76" t="s">
        <v>47</v>
      </c>
      <c r="R83" s="76" t="s">
        <v>5627</v>
      </c>
      <c r="T83" s="76" t="s">
        <v>55</v>
      </c>
      <c r="BI83" s="83" t="s">
        <v>10894</v>
      </c>
    </row>
    <row r="84" spans="1:61" ht="18.399999999999999" customHeight="1">
      <c r="A84" s="79" t="s">
        <v>5628</v>
      </c>
      <c r="B84" s="80" t="s">
        <v>47</v>
      </c>
      <c r="C84" s="80"/>
      <c r="D84" s="80" t="s">
        <v>47</v>
      </c>
      <c r="E84" s="81"/>
      <c r="F84" s="81"/>
      <c r="G84" s="78"/>
      <c r="H84" s="81"/>
      <c r="I84" s="78"/>
      <c r="J84" s="81"/>
      <c r="K84" s="78"/>
      <c r="L84" s="81"/>
      <c r="M84" s="82" t="s">
        <v>47</v>
      </c>
      <c r="N84" s="76" t="s">
        <v>47</v>
      </c>
      <c r="P84" s="76" t="s">
        <v>5467</v>
      </c>
      <c r="Q84" s="76" t="s">
        <v>47</v>
      </c>
      <c r="R84" s="76" t="s">
        <v>47</v>
      </c>
    </row>
    <row r="85" spans="1:61" ht="18.399999999999999" customHeight="1">
      <c r="A85" s="79" t="s">
        <v>5629</v>
      </c>
      <c r="B85" s="80" t="s">
        <v>5630</v>
      </c>
      <c r="C85" s="80">
        <v>2</v>
      </c>
      <c r="D85" s="80" t="s">
        <v>71</v>
      </c>
      <c r="E85" s="81"/>
      <c r="F85" s="81"/>
      <c r="G85" s="81"/>
      <c r="H85" s="81"/>
      <c r="I85" s="81"/>
      <c r="J85" s="81"/>
      <c r="K85" s="81"/>
      <c r="L85" s="81"/>
      <c r="M85" s="82" t="s">
        <v>5631</v>
      </c>
      <c r="N85" s="76" t="s">
        <v>47</v>
      </c>
      <c r="P85" s="76" t="s">
        <v>2792</v>
      </c>
      <c r="Q85" s="76" t="s">
        <v>47</v>
      </c>
      <c r="R85" s="76" t="s">
        <v>5632</v>
      </c>
      <c r="T85" s="76" t="s">
        <v>55</v>
      </c>
      <c r="BI85" s="83" t="s">
        <v>10895</v>
      </c>
    </row>
    <row r="86" spans="1:61" ht="18.399999999999999" customHeight="1">
      <c r="A86" s="79" t="s">
        <v>5629</v>
      </c>
      <c r="B86" s="80" t="s">
        <v>5633</v>
      </c>
      <c r="C86" s="80">
        <v>13</v>
      </c>
      <c r="D86" s="80" t="s">
        <v>71</v>
      </c>
      <c r="E86" s="81"/>
      <c r="F86" s="81"/>
      <c r="G86" s="81"/>
      <c r="H86" s="81"/>
      <c r="I86" s="81"/>
      <c r="J86" s="81"/>
      <c r="K86" s="81"/>
      <c r="L86" s="81"/>
      <c r="M86" s="82" t="s">
        <v>5634</v>
      </c>
      <c r="N86" s="76" t="s">
        <v>47</v>
      </c>
      <c r="P86" s="76" t="s">
        <v>5471</v>
      </c>
      <c r="Q86" s="76" t="s">
        <v>47</v>
      </c>
      <c r="R86" s="76" t="s">
        <v>5635</v>
      </c>
      <c r="T86" s="76" t="s">
        <v>55</v>
      </c>
      <c r="BI86" s="83" t="s">
        <v>10896</v>
      </c>
    </row>
    <row r="87" spans="1:61" ht="18.399999999999999" customHeight="1">
      <c r="A87" s="79" t="s">
        <v>5636</v>
      </c>
      <c r="B87" s="80" t="s">
        <v>47</v>
      </c>
      <c r="C87" s="80"/>
      <c r="D87" s="80" t="s">
        <v>47</v>
      </c>
      <c r="E87" s="81"/>
      <c r="F87" s="81"/>
      <c r="G87" s="78"/>
      <c r="H87" s="81"/>
      <c r="I87" s="78"/>
      <c r="J87" s="81"/>
      <c r="K87" s="78"/>
      <c r="L87" s="81"/>
      <c r="M87" s="82" t="s">
        <v>47</v>
      </c>
      <c r="N87" s="76" t="s">
        <v>47</v>
      </c>
      <c r="P87" s="76" t="s">
        <v>5474</v>
      </c>
      <c r="Q87" s="76" t="s">
        <v>47</v>
      </c>
      <c r="R87" s="76" t="s">
        <v>47</v>
      </c>
    </row>
    <row r="88" spans="1:61" ht="18.399999999999999" customHeight="1">
      <c r="A88" s="79" t="s">
        <v>5637</v>
      </c>
      <c r="B88" s="80" t="s">
        <v>5638</v>
      </c>
      <c r="C88" s="80">
        <v>48</v>
      </c>
      <c r="D88" s="80" t="s">
        <v>53</v>
      </c>
      <c r="E88" s="81"/>
      <c r="F88" s="81"/>
      <c r="G88" s="81"/>
      <c r="H88" s="81"/>
      <c r="I88" s="81"/>
      <c r="J88" s="81"/>
      <c r="K88" s="81"/>
      <c r="L88" s="81"/>
      <c r="M88" s="82" t="s">
        <v>5639</v>
      </c>
      <c r="N88" s="76" t="s">
        <v>47</v>
      </c>
      <c r="P88" s="76" t="s">
        <v>5476</v>
      </c>
      <c r="Q88" s="76" t="s">
        <v>47</v>
      </c>
      <c r="R88" s="76" t="s">
        <v>5640</v>
      </c>
      <c r="T88" s="76" t="s">
        <v>55</v>
      </c>
      <c r="BI88" s="83" t="s">
        <v>10897</v>
      </c>
    </row>
    <row r="89" spans="1:61" ht="18.399999999999999" customHeight="1">
      <c r="A89" s="79" t="s">
        <v>5641</v>
      </c>
      <c r="B89" s="80" t="s">
        <v>5642</v>
      </c>
      <c r="C89" s="80">
        <v>3</v>
      </c>
      <c r="D89" s="80" t="s">
        <v>53</v>
      </c>
      <c r="E89" s="81"/>
      <c r="F89" s="81"/>
      <c r="G89" s="81"/>
      <c r="H89" s="81"/>
      <c r="I89" s="81"/>
      <c r="J89" s="81"/>
      <c r="K89" s="81"/>
      <c r="L89" s="81"/>
      <c r="M89" s="82" t="s">
        <v>5643</v>
      </c>
      <c r="N89" s="76" t="s">
        <v>47</v>
      </c>
      <c r="P89" s="76" t="s">
        <v>5477</v>
      </c>
      <c r="Q89" s="76" t="s">
        <v>47</v>
      </c>
      <c r="R89" s="76" t="s">
        <v>5644</v>
      </c>
      <c r="T89" s="76" t="s">
        <v>55</v>
      </c>
      <c r="BI89" s="83" t="s">
        <v>10898</v>
      </c>
    </row>
    <row r="90" spans="1:61" ht="18.399999999999999" customHeight="1">
      <c r="A90" s="79" t="s">
        <v>5645</v>
      </c>
      <c r="B90" s="80" t="s">
        <v>5646</v>
      </c>
      <c r="C90" s="80">
        <v>95</v>
      </c>
      <c r="D90" s="80" t="s">
        <v>53</v>
      </c>
      <c r="E90" s="81"/>
      <c r="F90" s="81"/>
      <c r="G90" s="81"/>
      <c r="H90" s="81"/>
      <c r="I90" s="81"/>
      <c r="J90" s="81"/>
      <c r="K90" s="81"/>
      <c r="L90" s="81"/>
      <c r="M90" s="82" t="s">
        <v>5647</v>
      </c>
      <c r="N90" s="76" t="s">
        <v>47</v>
      </c>
      <c r="P90" s="76" t="s">
        <v>5480</v>
      </c>
      <c r="Q90" s="76" t="s">
        <v>47</v>
      </c>
      <c r="R90" s="76" t="s">
        <v>5648</v>
      </c>
      <c r="T90" s="76" t="s">
        <v>55</v>
      </c>
      <c r="BI90" s="83" t="s">
        <v>10899</v>
      </c>
    </row>
    <row r="91" spans="1:61" ht="18.399999999999999" customHeight="1">
      <c r="A91" s="79" t="s">
        <v>5649</v>
      </c>
      <c r="B91" s="80" t="s">
        <v>47</v>
      </c>
      <c r="C91" s="80"/>
      <c r="D91" s="80" t="s">
        <v>47</v>
      </c>
      <c r="E91" s="81"/>
      <c r="F91" s="81"/>
      <c r="G91" s="78"/>
      <c r="H91" s="81"/>
      <c r="I91" s="78"/>
      <c r="J91" s="81"/>
      <c r="K91" s="78"/>
      <c r="L91" s="81"/>
      <c r="M91" s="82" t="s">
        <v>47</v>
      </c>
      <c r="N91" s="76" t="s">
        <v>47</v>
      </c>
      <c r="P91" s="76" t="s">
        <v>5537</v>
      </c>
      <c r="Q91" s="76" t="s">
        <v>47</v>
      </c>
      <c r="R91" s="76" t="s">
        <v>47</v>
      </c>
    </row>
    <row r="92" spans="1:61" ht="18.399999999999999" customHeight="1">
      <c r="A92" s="79" t="s">
        <v>5650</v>
      </c>
      <c r="B92" s="80" t="s">
        <v>5651</v>
      </c>
      <c r="C92" s="80">
        <v>54</v>
      </c>
      <c r="D92" s="80" t="s">
        <v>71</v>
      </c>
      <c r="E92" s="81"/>
      <c r="F92" s="81"/>
      <c r="G92" s="81"/>
      <c r="H92" s="81"/>
      <c r="I92" s="81"/>
      <c r="J92" s="81"/>
      <c r="K92" s="81"/>
      <c r="L92" s="81"/>
      <c r="M92" s="82" t="s">
        <v>5652</v>
      </c>
      <c r="N92" s="76" t="s">
        <v>47</v>
      </c>
      <c r="P92" s="76" t="s">
        <v>5483</v>
      </c>
      <c r="Q92" s="76" t="s">
        <v>47</v>
      </c>
      <c r="R92" s="76" t="s">
        <v>5653</v>
      </c>
      <c r="T92" s="76" t="s">
        <v>55</v>
      </c>
      <c r="BI92" s="83" t="s">
        <v>10900</v>
      </c>
    </row>
    <row r="93" spans="1:61" ht="18.399999999999999" customHeight="1">
      <c r="A93" s="79" t="s">
        <v>5654</v>
      </c>
      <c r="B93" s="80" t="s">
        <v>5621</v>
      </c>
      <c r="C93" s="80">
        <v>11</v>
      </c>
      <c r="D93" s="80" t="s">
        <v>168</v>
      </c>
      <c r="E93" s="81"/>
      <c r="F93" s="81"/>
      <c r="G93" s="81"/>
      <c r="H93" s="81"/>
      <c r="I93" s="81"/>
      <c r="J93" s="81"/>
      <c r="K93" s="81"/>
      <c r="L93" s="81"/>
      <c r="M93" s="82" t="s">
        <v>5622</v>
      </c>
      <c r="N93" s="76" t="s">
        <v>47</v>
      </c>
      <c r="P93" s="76" t="s">
        <v>5484</v>
      </c>
      <c r="Q93" s="76" t="s">
        <v>47</v>
      </c>
      <c r="R93" s="76" t="s">
        <v>5623</v>
      </c>
      <c r="T93" s="76" t="s">
        <v>55</v>
      </c>
      <c r="BI93" s="83" t="s">
        <v>10893</v>
      </c>
    </row>
    <row r="94" spans="1:61" ht="18.399999999999999" customHeight="1">
      <c r="A94" s="79" t="s">
        <v>5655</v>
      </c>
      <c r="B94" s="80" t="s">
        <v>5656</v>
      </c>
      <c r="C94" s="80">
        <v>6</v>
      </c>
      <c r="D94" s="80" t="s">
        <v>168</v>
      </c>
      <c r="E94" s="81"/>
      <c r="F94" s="81"/>
      <c r="G94" s="81"/>
      <c r="H94" s="81"/>
      <c r="I94" s="81"/>
      <c r="J94" s="81"/>
      <c r="K94" s="81"/>
      <c r="L94" s="81"/>
      <c r="M94" s="82" t="s">
        <v>5657</v>
      </c>
      <c r="N94" s="76" t="s">
        <v>47</v>
      </c>
      <c r="P94" s="76" t="s">
        <v>5486</v>
      </c>
      <c r="Q94" s="76" t="s">
        <v>47</v>
      </c>
      <c r="R94" s="76" t="s">
        <v>5658</v>
      </c>
      <c r="T94" s="76" t="s">
        <v>56</v>
      </c>
      <c r="BI94" s="83" t="s">
        <v>10901</v>
      </c>
    </row>
    <row r="95" spans="1:61" ht="18.399999999999999" customHeight="1">
      <c r="A95" s="79" t="s">
        <v>5659</v>
      </c>
      <c r="B95" s="80" t="s">
        <v>5550</v>
      </c>
      <c r="C95" s="80">
        <v>5</v>
      </c>
      <c r="D95" s="80" t="s">
        <v>59</v>
      </c>
      <c r="E95" s="81"/>
      <c r="F95" s="81"/>
      <c r="G95" s="81"/>
      <c r="H95" s="81"/>
      <c r="I95" s="81"/>
      <c r="J95" s="81"/>
      <c r="K95" s="81"/>
      <c r="L95" s="81"/>
      <c r="M95" s="82" t="s">
        <v>5660</v>
      </c>
      <c r="N95" s="76" t="s">
        <v>47</v>
      </c>
      <c r="P95" s="76" t="s">
        <v>5488</v>
      </c>
      <c r="Q95" s="76" t="s">
        <v>47</v>
      </c>
      <c r="R95" s="76" t="s">
        <v>5660</v>
      </c>
      <c r="BI95" s="83" t="s">
        <v>10902</v>
      </c>
    </row>
    <row r="96" spans="1:61" ht="18.399999999999999" customHeight="1">
      <c r="A96" s="79" t="s">
        <v>5661</v>
      </c>
      <c r="B96" s="80" t="s">
        <v>47</v>
      </c>
      <c r="C96" s="80"/>
      <c r="D96" s="80" t="s">
        <v>47</v>
      </c>
      <c r="E96" s="81"/>
      <c r="F96" s="81"/>
      <c r="G96" s="78"/>
      <c r="H96" s="81"/>
      <c r="I96" s="78"/>
      <c r="J96" s="81"/>
      <c r="K96" s="78"/>
      <c r="L96" s="81"/>
      <c r="M96" s="82" t="s">
        <v>47</v>
      </c>
      <c r="N96" s="76" t="s">
        <v>47</v>
      </c>
      <c r="P96" s="76" t="s">
        <v>5489</v>
      </c>
      <c r="Q96" s="76" t="s">
        <v>47</v>
      </c>
      <c r="R96" s="76" t="s">
        <v>47</v>
      </c>
    </row>
    <row r="97" spans="1:61" ht="18.399999999999999" customHeight="1">
      <c r="A97" s="79" t="s">
        <v>5662</v>
      </c>
      <c r="B97" s="80" t="s">
        <v>5663</v>
      </c>
      <c r="C97" s="80">
        <v>2</v>
      </c>
      <c r="D97" s="80" t="s">
        <v>59</v>
      </c>
      <c r="E97" s="81"/>
      <c r="F97" s="81"/>
      <c r="G97" s="81"/>
      <c r="H97" s="81"/>
      <c r="I97" s="81"/>
      <c r="J97" s="81"/>
      <c r="K97" s="81"/>
      <c r="L97" s="81"/>
      <c r="M97" s="82" t="s">
        <v>5664</v>
      </c>
      <c r="N97" s="76" t="s">
        <v>47</v>
      </c>
      <c r="P97" s="76" t="s">
        <v>5665</v>
      </c>
      <c r="Q97" s="76" t="s">
        <v>47</v>
      </c>
      <c r="R97" s="76" t="s">
        <v>5666</v>
      </c>
      <c r="T97" s="76" t="s">
        <v>55</v>
      </c>
      <c r="BI97" s="83" t="s">
        <v>10903</v>
      </c>
    </row>
    <row r="98" spans="1:61" ht="18.399999999999999" customHeight="1">
      <c r="A98" s="79" t="s">
        <v>5667</v>
      </c>
      <c r="B98" s="80" t="s">
        <v>47</v>
      </c>
      <c r="C98" s="80"/>
      <c r="D98" s="80" t="s">
        <v>47</v>
      </c>
      <c r="E98" s="81"/>
      <c r="F98" s="81"/>
      <c r="G98" s="78"/>
      <c r="H98" s="81"/>
      <c r="I98" s="78"/>
      <c r="J98" s="81"/>
      <c r="K98" s="78"/>
      <c r="L98" s="81"/>
      <c r="M98" s="82" t="s">
        <v>47</v>
      </c>
      <c r="N98" s="76" t="s">
        <v>47</v>
      </c>
      <c r="P98" s="76" t="s">
        <v>5668</v>
      </c>
      <c r="Q98" s="76" t="s">
        <v>47</v>
      </c>
      <c r="R98" s="76" t="s">
        <v>47</v>
      </c>
    </row>
    <row r="99" spans="1:61" ht="18.399999999999999" customHeight="1">
      <c r="A99" s="79" t="s">
        <v>5669</v>
      </c>
      <c r="B99" s="80" t="s">
        <v>5670</v>
      </c>
      <c r="C99" s="80">
        <v>1</v>
      </c>
      <c r="D99" s="80" t="s">
        <v>63</v>
      </c>
      <c r="E99" s="81"/>
      <c r="F99" s="81"/>
      <c r="G99" s="81"/>
      <c r="H99" s="81"/>
      <c r="I99" s="81"/>
      <c r="J99" s="81"/>
      <c r="K99" s="81"/>
      <c r="L99" s="81"/>
      <c r="M99" s="82" t="s">
        <v>5671</v>
      </c>
      <c r="N99" s="76" t="s">
        <v>47</v>
      </c>
      <c r="P99" s="76" t="s">
        <v>5672</v>
      </c>
      <c r="Q99" s="76" t="s">
        <v>47</v>
      </c>
      <c r="R99" s="76" t="s">
        <v>5673</v>
      </c>
      <c r="T99" s="76" t="s">
        <v>55</v>
      </c>
      <c r="BI99" s="83" t="s">
        <v>10904</v>
      </c>
    </row>
    <row r="100" spans="1:61" ht="18.399999999999999" customHeight="1">
      <c r="A100" s="79" t="s">
        <v>5674</v>
      </c>
      <c r="B100" s="80" t="s">
        <v>5675</v>
      </c>
      <c r="C100" s="80">
        <v>1</v>
      </c>
      <c r="D100" s="80" t="s">
        <v>63</v>
      </c>
      <c r="E100" s="81"/>
      <c r="F100" s="81"/>
      <c r="G100" s="81"/>
      <c r="H100" s="81"/>
      <c r="I100" s="81"/>
      <c r="J100" s="81"/>
      <c r="K100" s="81"/>
      <c r="L100" s="81"/>
      <c r="M100" s="82" t="s">
        <v>5676</v>
      </c>
      <c r="N100" s="76" t="s">
        <v>47</v>
      </c>
      <c r="P100" s="76" t="s">
        <v>5677</v>
      </c>
      <c r="Q100" s="76" t="s">
        <v>47</v>
      </c>
      <c r="R100" s="76" t="s">
        <v>5678</v>
      </c>
      <c r="T100" s="76" t="s">
        <v>55</v>
      </c>
      <c r="BI100" s="83" t="s">
        <v>10905</v>
      </c>
    </row>
    <row r="101" spans="1:61" ht="18.399999999999999" customHeight="1">
      <c r="A101" s="79" t="s">
        <v>5470</v>
      </c>
      <c r="B101" s="80" t="s">
        <v>47</v>
      </c>
      <c r="C101" s="80"/>
      <c r="D101" s="80" t="s">
        <v>47</v>
      </c>
      <c r="E101" s="81"/>
      <c r="F101" s="81"/>
      <c r="G101" s="78"/>
      <c r="H101" s="81"/>
      <c r="I101" s="78"/>
      <c r="J101" s="81"/>
      <c r="K101" s="78"/>
      <c r="L101" s="81"/>
      <c r="M101" s="82" t="s">
        <v>47</v>
      </c>
      <c r="N101" s="76" t="s">
        <v>47</v>
      </c>
      <c r="P101" s="76" t="s">
        <v>5679</v>
      </c>
      <c r="Q101" s="76" t="s">
        <v>5546</v>
      </c>
      <c r="R101" s="76" t="s">
        <v>47</v>
      </c>
    </row>
    <row r="102" spans="1:61" ht="18.399999999999999" customHeight="1">
      <c r="A102" s="84"/>
      <c r="B102" s="78"/>
      <c r="C102" s="78"/>
      <c r="D102" s="78"/>
      <c r="E102" s="78"/>
      <c r="F102" s="78"/>
      <c r="G102" s="78"/>
      <c r="H102" s="78"/>
      <c r="I102" s="78"/>
      <c r="J102" s="78"/>
      <c r="K102" s="78"/>
      <c r="L102" s="78"/>
      <c r="M102" s="85"/>
    </row>
    <row r="103" spans="1:61" ht="18.399999999999999" customHeight="1">
      <c r="A103" s="79" t="s">
        <v>5680</v>
      </c>
      <c r="B103" s="80" t="s">
        <v>47</v>
      </c>
      <c r="C103" s="80">
        <v>1</v>
      </c>
      <c r="D103" s="80" t="s">
        <v>352</v>
      </c>
      <c r="F103" s="81"/>
      <c r="H103" s="81"/>
      <c r="J103" s="81"/>
      <c r="L103" s="81"/>
      <c r="M103" s="82" t="s">
        <v>47</v>
      </c>
      <c r="N103" s="76" t="s">
        <v>47</v>
      </c>
      <c r="O103" s="76" t="s">
        <v>5458</v>
      </c>
      <c r="Z103" s="81">
        <v>86462075</v>
      </c>
      <c r="AA103" s="81">
        <v>220974972</v>
      </c>
      <c r="AB103" s="81">
        <v>42026256</v>
      </c>
    </row>
    <row r="104" spans="1:61" ht="18.399999999999999" customHeight="1">
      <c r="A104" s="79" t="s">
        <v>5681</v>
      </c>
      <c r="B104" s="80" t="s">
        <v>47</v>
      </c>
      <c r="C104" s="80"/>
      <c r="D104" s="80" t="s">
        <v>47</v>
      </c>
      <c r="E104" s="81"/>
      <c r="F104" s="81"/>
      <c r="G104" s="78"/>
      <c r="H104" s="81"/>
      <c r="I104" s="78"/>
      <c r="J104" s="81"/>
      <c r="K104" s="78"/>
      <c r="L104" s="81"/>
      <c r="M104" s="82" t="s">
        <v>47</v>
      </c>
      <c r="N104" s="76" t="s">
        <v>47</v>
      </c>
      <c r="P104" s="76" t="s">
        <v>5447</v>
      </c>
      <c r="Q104" s="76" t="s">
        <v>47</v>
      </c>
      <c r="R104" s="76" t="s">
        <v>47</v>
      </c>
      <c r="Z104" s="81">
        <v>201368435</v>
      </c>
      <c r="AA104" s="81">
        <v>8943606</v>
      </c>
      <c r="AB104" s="81">
        <v>39188000</v>
      </c>
    </row>
    <row r="105" spans="1:61" ht="18.399999999999999" customHeight="1">
      <c r="A105" s="79" t="s">
        <v>5682</v>
      </c>
      <c r="B105" s="80" t="s">
        <v>5683</v>
      </c>
      <c r="C105" s="80">
        <v>99</v>
      </c>
      <c r="D105" s="80" t="s">
        <v>53</v>
      </c>
      <c r="E105" s="81"/>
      <c r="F105" s="81"/>
      <c r="G105" s="81"/>
      <c r="H105" s="81"/>
      <c r="I105" s="81"/>
      <c r="J105" s="81"/>
      <c r="K105" s="81"/>
      <c r="L105" s="81"/>
      <c r="M105" s="82" t="s">
        <v>5684</v>
      </c>
      <c r="N105" s="76" t="s">
        <v>47</v>
      </c>
      <c r="P105" s="76" t="s">
        <v>5450</v>
      </c>
      <c r="Q105" s="76" t="s">
        <v>47</v>
      </c>
      <c r="R105" s="76" t="s">
        <v>5685</v>
      </c>
      <c r="T105" s="76" t="s">
        <v>55</v>
      </c>
      <c r="BI105" s="83" t="s">
        <v>10906</v>
      </c>
    </row>
    <row r="106" spans="1:61" ht="18.399999999999999" customHeight="1">
      <c r="A106" s="79" t="s">
        <v>5686</v>
      </c>
      <c r="B106" s="80" t="s">
        <v>5528</v>
      </c>
      <c r="C106" s="80">
        <v>1856</v>
      </c>
      <c r="D106" s="80" t="s">
        <v>53</v>
      </c>
      <c r="E106" s="81"/>
      <c r="F106" s="81"/>
      <c r="G106" s="81"/>
      <c r="H106" s="81"/>
      <c r="I106" s="81"/>
      <c r="J106" s="81"/>
      <c r="K106" s="81"/>
      <c r="L106" s="81"/>
      <c r="M106" s="82" t="s">
        <v>5687</v>
      </c>
      <c r="N106" s="76" t="s">
        <v>47</v>
      </c>
      <c r="P106" s="76" t="s">
        <v>2789</v>
      </c>
      <c r="Q106" s="76" t="s">
        <v>47</v>
      </c>
      <c r="R106" s="76" t="s">
        <v>5688</v>
      </c>
      <c r="T106" s="76" t="s">
        <v>56</v>
      </c>
      <c r="BI106" s="83" t="s">
        <v>10907</v>
      </c>
    </row>
    <row r="107" spans="1:61" ht="18.399999999999999" customHeight="1">
      <c r="A107" s="79" t="s">
        <v>5689</v>
      </c>
      <c r="B107" s="80" t="s">
        <v>47</v>
      </c>
      <c r="C107" s="80">
        <v>182</v>
      </c>
      <c r="D107" s="80" t="s">
        <v>1450</v>
      </c>
      <c r="E107" s="81"/>
      <c r="F107" s="81"/>
      <c r="G107" s="81"/>
      <c r="H107" s="81"/>
      <c r="I107" s="81"/>
      <c r="J107" s="81"/>
      <c r="K107" s="81"/>
      <c r="L107" s="81"/>
      <c r="M107" s="82" t="s">
        <v>5690</v>
      </c>
      <c r="N107" s="76" t="s">
        <v>47</v>
      </c>
      <c r="P107" s="76" t="s">
        <v>5455</v>
      </c>
      <c r="Q107" s="76" t="s">
        <v>47</v>
      </c>
      <c r="R107" s="76" t="s">
        <v>5691</v>
      </c>
      <c r="T107" s="76" t="s">
        <v>56</v>
      </c>
      <c r="BI107" s="83" t="s">
        <v>10908</v>
      </c>
    </row>
    <row r="108" spans="1:61" ht="18.399999999999999" customHeight="1">
      <c r="A108" s="79" t="s">
        <v>5692</v>
      </c>
      <c r="B108" s="80" t="s">
        <v>47</v>
      </c>
      <c r="C108" s="80">
        <v>37.83</v>
      </c>
      <c r="D108" s="80" t="s">
        <v>191</v>
      </c>
      <c r="E108" s="81"/>
      <c r="F108" s="81"/>
      <c r="G108" s="81"/>
      <c r="H108" s="81"/>
      <c r="I108" s="81"/>
      <c r="J108" s="81"/>
      <c r="K108" s="81"/>
      <c r="L108" s="81"/>
      <c r="M108" s="82" t="s">
        <v>5693</v>
      </c>
      <c r="N108" s="76" t="s">
        <v>47</v>
      </c>
      <c r="P108" s="76" t="s">
        <v>2788</v>
      </c>
      <c r="Q108" s="76" t="s">
        <v>47</v>
      </c>
      <c r="R108" s="76" t="s">
        <v>5694</v>
      </c>
      <c r="T108" s="76" t="s">
        <v>55</v>
      </c>
      <c r="BI108" s="83" t="s">
        <v>10909</v>
      </c>
    </row>
    <row r="109" spans="1:61" ht="18.399999999999999" customHeight="1">
      <c r="A109" s="79" t="s">
        <v>5695</v>
      </c>
      <c r="B109" s="80" t="s">
        <v>47</v>
      </c>
      <c r="C109" s="80">
        <v>30</v>
      </c>
      <c r="D109" s="80" t="s">
        <v>168</v>
      </c>
      <c r="E109" s="81"/>
      <c r="F109" s="81"/>
      <c r="G109" s="81"/>
      <c r="H109" s="81"/>
      <c r="I109" s="81"/>
      <c r="J109" s="81"/>
      <c r="K109" s="81"/>
      <c r="L109" s="81"/>
      <c r="M109" s="82" t="s">
        <v>5696</v>
      </c>
      <c r="N109" s="76" t="s">
        <v>47</v>
      </c>
      <c r="P109" s="76" t="s">
        <v>5460</v>
      </c>
      <c r="Q109" s="76" t="s">
        <v>47</v>
      </c>
      <c r="R109" s="76" t="s">
        <v>5697</v>
      </c>
      <c r="T109" s="76" t="s">
        <v>55</v>
      </c>
      <c r="BI109" s="83" t="s">
        <v>10910</v>
      </c>
    </row>
    <row r="110" spans="1:61" ht="18.399999999999999" customHeight="1">
      <c r="A110" s="79" t="s">
        <v>5698</v>
      </c>
      <c r="B110" s="80" t="s">
        <v>5699</v>
      </c>
      <c r="C110" s="80">
        <v>119</v>
      </c>
      <c r="D110" s="80" t="s">
        <v>71</v>
      </c>
      <c r="E110" s="81"/>
      <c r="F110" s="81"/>
      <c r="G110" s="81"/>
      <c r="H110" s="81"/>
      <c r="I110" s="81"/>
      <c r="J110" s="81"/>
      <c r="K110" s="81"/>
      <c r="L110" s="81"/>
      <c r="M110" s="82" t="s">
        <v>5700</v>
      </c>
      <c r="N110" s="76" t="s">
        <v>47</v>
      </c>
      <c r="P110" s="76" t="s">
        <v>5463</v>
      </c>
      <c r="Q110" s="76" t="s">
        <v>47</v>
      </c>
      <c r="R110" s="76" t="s">
        <v>5701</v>
      </c>
      <c r="T110" s="76" t="s">
        <v>55</v>
      </c>
      <c r="BI110" s="83" t="s">
        <v>10911</v>
      </c>
    </row>
    <row r="111" spans="1:61" ht="18.399999999999999" customHeight="1">
      <c r="A111" s="79" t="s">
        <v>5702</v>
      </c>
      <c r="B111" s="80" t="s">
        <v>5703</v>
      </c>
      <c r="C111" s="80">
        <v>2</v>
      </c>
      <c r="D111" s="80" t="s">
        <v>1073</v>
      </c>
      <c r="E111" s="81"/>
      <c r="F111" s="81"/>
      <c r="G111" s="81"/>
      <c r="H111" s="81"/>
      <c r="I111" s="81"/>
      <c r="J111" s="81"/>
      <c r="K111" s="81"/>
      <c r="L111" s="81"/>
      <c r="M111" s="82" t="s">
        <v>5704</v>
      </c>
      <c r="N111" s="76" t="s">
        <v>47</v>
      </c>
      <c r="P111" s="76" t="s">
        <v>5467</v>
      </c>
      <c r="Q111" s="76" t="s">
        <v>47</v>
      </c>
      <c r="R111" s="76" t="s">
        <v>5705</v>
      </c>
      <c r="T111" s="76" t="s">
        <v>55</v>
      </c>
      <c r="BI111" s="83" t="s">
        <v>10912</v>
      </c>
    </row>
    <row r="112" spans="1:61" ht="18.399999999999999" customHeight="1">
      <c r="A112" s="79" t="s">
        <v>5706</v>
      </c>
      <c r="B112" s="80" t="s">
        <v>47</v>
      </c>
      <c r="C112" s="80"/>
      <c r="D112" s="80" t="s">
        <v>47</v>
      </c>
      <c r="E112" s="81"/>
      <c r="F112" s="81"/>
      <c r="G112" s="78"/>
      <c r="H112" s="81"/>
      <c r="I112" s="78"/>
      <c r="J112" s="81"/>
      <c r="K112" s="78"/>
      <c r="L112" s="81"/>
      <c r="M112" s="82" t="s">
        <v>47</v>
      </c>
      <c r="N112" s="76" t="s">
        <v>47</v>
      </c>
      <c r="P112" s="76" t="s">
        <v>2792</v>
      </c>
      <c r="Q112" s="76" t="s">
        <v>47</v>
      </c>
      <c r="R112" s="76" t="s">
        <v>47</v>
      </c>
    </row>
    <row r="113" spans="1:61" ht="18.399999999999999" customHeight="1">
      <c r="A113" s="79" t="s">
        <v>5707</v>
      </c>
      <c r="B113" s="80" t="s">
        <v>5528</v>
      </c>
      <c r="C113" s="80">
        <v>684</v>
      </c>
      <c r="D113" s="80" t="s">
        <v>53</v>
      </c>
      <c r="E113" s="81"/>
      <c r="F113" s="81"/>
      <c r="G113" s="81"/>
      <c r="H113" s="81"/>
      <c r="I113" s="81"/>
      <c r="J113" s="81"/>
      <c r="K113" s="81"/>
      <c r="L113" s="81"/>
      <c r="M113" s="82" t="s">
        <v>5708</v>
      </c>
      <c r="N113" s="76" t="s">
        <v>47</v>
      </c>
      <c r="P113" s="76" t="s">
        <v>5471</v>
      </c>
      <c r="Q113" s="76" t="s">
        <v>47</v>
      </c>
      <c r="R113" s="76" t="s">
        <v>5709</v>
      </c>
      <c r="T113" s="76" t="s">
        <v>56</v>
      </c>
      <c r="BI113" s="83" t="s">
        <v>10913</v>
      </c>
    </row>
    <row r="114" spans="1:61" ht="18.399999999999999" customHeight="1">
      <c r="A114" s="79" t="s">
        <v>5707</v>
      </c>
      <c r="B114" s="80" t="s">
        <v>5710</v>
      </c>
      <c r="C114" s="80">
        <v>67</v>
      </c>
      <c r="D114" s="80" t="s">
        <v>53</v>
      </c>
      <c r="E114" s="81"/>
      <c r="F114" s="81"/>
      <c r="G114" s="81"/>
      <c r="H114" s="81"/>
      <c r="I114" s="81"/>
      <c r="J114" s="81"/>
      <c r="K114" s="81"/>
      <c r="L114" s="81"/>
      <c r="M114" s="82" t="s">
        <v>5711</v>
      </c>
      <c r="N114" s="76" t="s">
        <v>47</v>
      </c>
      <c r="P114" s="76" t="s">
        <v>5474</v>
      </c>
      <c r="Q114" s="76" t="s">
        <v>47</v>
      </c>
      <c r="R114" s="76" t="s">
        <v>5712</v>
      </c>
      <c r="T114" s="76" t="s">
        <v>56</v>
      </c>
      <c r="BI114" s="83" t="s">
        <v>10914</v>
      </c>
    </row>
    <row r="115" spans="1:61" ht="18.399999999999999" customHeight="1">
      <c r="A115" s="79" t="s">
        <v>5713</v>
      </c>
      <c r="B115" s="80" t="s">
        <v>5714</v>
      </c>
      <c r="C115" s="80">
        <v>67</v>
      </c>
      <c r="D115" s="80" t="s">
        <v>1450</v>
      </c>
      <c r="E115" s="81"/>
      <c r="F115" s="81"/>
      <c r="G115" s="81"/>
      <c r="H115" s="81"/>
      <c r="I115" s="81"/>
      <c r="J115" s="81"/>
      <c r="K115" s="81"/>
      <c r="L115" s="81"/>
      <c r="M115" s="82" t="s">
        <v>5715</v>
      </c>
      <c r="N115" s="76" t="s">
        <v>47</v>
      </c>
      <c r="P115" s="76" t="s">
        <v>5476</v>
      </c>
      <c r="Q115" s="76" t="s">
        <v>47</v>
      </c>
      <c r="R115" s="76" t="s">
        <v>5716</v>
      </c>
      <c r="T115" s="76" t="s">
        <v>56</v>
      </c>
      <c r="BI115" s="83" t="s">
        <v>10915</v>
      </c>
    </row>
    <row r="116" spans="1:61" ht="18.399999999999999" customHeight="1">
      <c r="A116" s="79" t="s">
        <v>5717</v>
      </c>
      <c r="B116" s="80" t="s">
        <v>47</v>
      </c>
      <c r="C116" s="80"/>
      <c r="D116" s="80" t="s">
        <v>47</v>
      </c>
      <c r="E116" s="81"/>
      <c r="F116" s="81"/>
      <c r="G116" s="78"/>
      <c r="H116" s="81"/>
      <c r="I116" s="78"/>
      <c r="J116" s="81"/>
      <c r="K116" s="78"/>
      <c r="L116" s="81"/>
      <c r="M116" s="82" t="s">
        <v>47</v>
      </c>
      <c r="N116" s="76" t="s">
        <v>47</v>
      </c>
      <c r="P116" s="76" t="s">
        <v>5477</v>
      </c>
      <c r="Q116" s="76" t="s">
        <v>47</v>
      </c>
      <c r="R116" s="76" t="s">
        <v>47</v>
      </c>
    </row>
    <row r="117" spans="1:61" ht="18.399999999999999" customHeight="1">
      <c r="A117" s="79" t="s">
        <v>5707</v>
      </c>
      <c r="B117" s="80" t="s">
        <v>5528</v>
      </c>
      <c r="C117" s="80">
        <v>165</v>
      </c>
      <c r="D117" s="80" t="s">
        <v>53</v>
      </c>
      <c r="E117" s="81"/>
      <c r="F117" s="81"/>
      <c r="G117" s="81"/>
      <c r="H117" s="81"/>
      <c r="I117" s="81"/>
      <c r="J117" s="81"/>
      <c r="K117" s="81"/>
      <c r="L117" s="81"/>
      <c r="M117" s="82" t="s">
        <v>5708</v>
      </c>
      <c r="N117" s="76" t="s">
        <v>47</v>
      </c>
      <c r="P117" s="76" t="s">
        <v>5480</v>
      </c>
      <c r="Q117" s="76" t="s">
        <v>47</v>
      </c>
      <c r="R117" s="76" t="s">
        <v>5709</v>
      </c>
      <c r="T117" s="76" t="s">
        <v>56</v>
      </c>
      <c r="BI117" s="83" t="s">
        <v>10913</v>
      </c>
    </row>
    <row r="118" spans="1:61" ht="18.399999999999999" customHeight="1">
      <c r="A118" s="79" t="s">
        <v>5707</v>
      </c>
      <c r="B118" s="80" t="s">
        <v>5710</v>
      </c>
      <c r="C118" s="80">
        <v>15</v>
      </c>
      <c r="D118" s="80" t="s">
        <v>53</v>
      </c>
      <c r="E118" s="81"/>
      <c r="F118" s="81"/>
      <c r="G118" s="81"/>
      <c r="H118" s="81"/>
      <c r="I118" s="81"/>
      <c r="J118" s="81"/>
      <c r="K118" s="81"/>
      <c r="L118" s="81"/>
      <c r="M118" s="82" t="s">
        <v>5711</v>
      </c>
      <c r="N118" s="76" t="s">
        <v>47</v>
      </c>
      <c r="P118" s="76" t="s">
        <v>5537</v>
      </c>
      <c r="Q118" s="76" t="s">
        <v>47</v>
      </c>
      <c r="R118" s="76" t="s">
        <v>5712</v>
      </c>
      <c r="T118" s="76" t="s">
        <v>56</v>
      </c>
      <c r="BI118" s="83" t="s">
        <v>10914</v>
      </c>
    </row>
    <row r="119" spans="1:61" ht="18.399999999999999" customHeight="1">
      <c r="A119" s="79" t="s">
        <v>5713</v>
      </c>
      <c r="B119" s="80" t="s">
        <v>5714</v>
      </c>
      <c r="C119" s="80">
        <v>15</v>
      </c>
      <c r="D119" s="80" t="s">
        <v>1450</v>
      </c>
      <c r="E119" s="81"/>
      <c r="F119" s="81"/>
      <c r="G119" s="81"/>
      <c r="H119" s="81"/>
      <c r="I119" s="81"/>
      <c r="J119" s="81"/>
      <c r="K119" s="81"/>
      <c r="L119" s="81"/>
      <c r="M119" s="82" t="s">
        <v>5715</v>
      </c>
      <c r="N119" s="76" t="s">
        <v>47</v>
      </c>
      <c r="P119" s="76" t="s">
        <v>5483</v>
      </c>
      <c r="Q119" s="76" t="s">
        <v>47</v>
      </c>
      <c r="R119" s="76" t="s">
        <v>5716</v>
      </c>
      <c r="T119" s="76" t="s">
        <v>56</v>
      </c>
      <c r="BI119" s="83" t="s">
        <v>10915</v>
      </c>
    </row>
    <row r="120" spans="1:61" ht="18.399999999999999" customHeight="1">
      <c r="A120" s="79" t="s">
        <v>5718</v>
      </c>
      <c r="B120" s="80" t="s">
        <v>47</v>
      </c>
      <c r="C120" s="80"/>
      <c r="D120" s="80" t="s">
        <v>47</v>
      </c>
      <c r="E120" s="81"/>
      <c r="F120" s="81"/>
      <c r="G120" s="78"/>
      <c r="H120" s="81"/>
      <c r="I120" s="78"/>
      <c r="J120" s="81"/>
      <c r="K120" s="78"/>
      <c r="L120" s="81"/>
      <c r="M120" s="82" t="s">
        <v>47</v>
      </c>
      <c r="N120" s="76" t="s">
        <v>47</v>
      </c>
      <c r="P120" s="76" t="s">
        <v>5484</v>
      </c>
      <c r="Q120" s="76" t="s">
        <v>47</v>
      </c>
      <c r="R120" s="76" t="s">
        <v>47</v>
      </c>
    </row>
    <row r="121" spans="1:61" ht="18.399999999999999" customHeight="1">
      <c r="A121" s="79" t="s">
        <v>5719</v>
      </c>
      <c r="B121" s="80" t="s">
        <v>5720</v>
      </c>
      <c r="C121" s="80">
        <v>317</v>
      </c>
      <c r="D121" s="80" t="s">
        <v>53</v>
      </c>
      <c r="E121" s="81"/>
      <c r="F121" s="81"/>
      <c r="G121" s="81"/>
      <c r="H121" s="81"/>
      <c r="I121" s="81"/>
      <c r="J121" s="81"/>
      <c r="K121" s="81"/>
      <c r="L121" s="81"/>
      <c r="M121" s="82" t="s">
        <v>5684</v>
      </c>
      <c r="N121" s="76" t="s">
        <v>47</v>
      </c>
      <c r="P121" s="76" t="s">
        <v>5486</v>
      </c>
      <c r="Q121" s="76" t="s">
        <v>47</v>
      </c>
      <c r="R121" s="76" t="s">
        <v>5685</v>
      </c>
      <c r="T121" s="76" t="s">
        <v>55</v>
      </c>
      <c r="BI121" s="83" t="s">
        <v>10906</v>
      </c>
    </row>
    <row r="122" spans="1:61" ht="18.399999999999999" customHeight="1">
      <c r="A122" s="79" t="s">
        <v>5721</v>
      </c>
      <c r="B122" s="80" t="s">
        <v>5722</v>
      </c>
      <c r="C122" s="80">
        <v>64</v>
      </c>
      <c r="D122" s="80" t="s">
        <v>63</v>
      </c>
      <c r="E122" s="81"/>
      <c r="F122" s="81"/>
      <c r="G122" s="81"/>
      <c r="H122" s="81"/>
      <c r="I122" s="81"/>
      <c r="J122" s="81"/>
      <c r="K122" s="81"/>
      <c r="L122" s="81"/>
      <c r="M122" s="82" t="s">
        <v>5723</v>
      </c>
      <c r="N122" s="76" t="s">
        <v>47</v>
      </c>
      <c r="P122" s="76" t="s">
        <v>5488</v>
      </c>
      <c r="Q122" s="76" t="s">
        <v>47</v>
      </c>
      <c r="R122" s="76" t="s">
        <v>5724</v>
      </c>
      <c r="T122" s="76" t="s">
        <v>55</v>
      </c>
      <c r="BI122" s="83" t="s">
        <v>10916</v>
      </c>
    </row>
    <row r="123" spans="1:61" ht="18.399999999999999" customHeight="1">
      <c r="A123" s="79" t="s">
        <v>5725</v>
      </c>
      <c r="B123" s="80" t="s">
        <v>5726</v>
      </c>
      <c r="C123" s="80">
        <v>99</v>
      </c>
      <c r="D123" s="80" t="s">
        <v>63</v>
      </c>
      <c r="E123" s="81"/>
      <c r="F123" s="81"/>
      <c r="G123" s="81"/>
      <c r="H123" s="81"/>
      <c r="I123" s="81"/>
      <c r="J123" s="81"/>
      <c r="K123" s="81"/>
      <c r="L123" s="81"/>
      <c r="M123" s="82" t="s">
        <v>5727</v>
      </c>
      <c r="N123" s="76" t="s">
        <v>47</v>
      </c>
      <c r="P123" s="76" t="s">
        <v>5489</v>
      </c>
      <c r="Q123" s="76" t="s">
        <v>47</v>
      </c>
      <c r="R123" s="76" t="s">
        <v>5728</v>
      </c>
      <c r="T123" s="76" t="s">
        <v>55</v>
      </c>
      <c r="BI123" s="83" t="s">
        <v>10917</v>
      </c>
    </row>
    <row r="124" spans="1:61" ht="18.399999999999999" customHeight="1">
      <c r="A124" s="79" t="s">
        <v>5729</v>
      </c>
      <c r="B124" s="80" t="s">
        <v>47</v>
      </c>
      <c r="C124" s="80"/>
      <c r="D124" s="80" t="s">
        <v>47</v>
      </c>
      <c r="E124" s="81"/>
      <c r="F124" s="81"/>
      <c r="G124" s="78"/>
      <c r="H124" s="81"/>
      <c r="I124" s="78"/>
      <c r="J124" s="81"/>
      <c r="K124" s="78"/>
      <c r="L124" s="81"/>
      <c r="M124" s="82" t="s">
        <v>47</v>
      </c>
      <c r="N124" s="76" t="s">
        <v>47</v>
      </c>
      <c r="P124" s="76" t="s">
        <v>5665</v>
      </c>
      <c r="Q124" s="76" t="s">
        <v>47</v>
      </c>
      <c r="R124" s="76" t="s">
        <v>47</v>
      </c>
    </row>
    <row r="125" spans="1:61" ht="18.399999999999999" customHeight="1">
      <c r="A125" s="79" t="s">
        <v>5730</v>
      </c>
      <c r="B125" s="80" t="s">
        <v>5731</v>
      </c>
      <c r="C125" s="80">
        <v>61</v>
      </c>
      <c r="D125" s="80" t="s">
        <v>1450</v>
      </c>
      <c r="E125" s="81"/>
      <c r="F125" s="81"/>
      <c r="G125" s="81"/>
      <c r="H125" s="81"/>
      <c r="I125" s="81"/>
      <c r="J125" s="81"/>
      <c r="K125" s="81"/>
      <c r="L125" s="81"/>
      <c r="M125" s="82" t="s">
        <v>5732</v>
      </c>
      <c r="N125" s="76" t="s">
        <v>47</v>
      </c>
      <c r="P125" s="76" t="s">
        <v>5668</v>
      </c>
      <c r="Q125" s="76" t="s">
        <v>47</v>
      </c>
      <c r="R125" s="76" t="s">
        <v>5733</v>
      </c>
      <c r="T125" s="76" t="s">
        <v>55</v>
      </c>
      <c r="BI125" s="83" t="s">
        <v>10918</v>
      </c>
    </row>
    <row r="126" spans="1:61" ht="18.399999999999999" customHeight="1">
      <c r="A126" s="79" t="s">
        <v>5734</v>
      </c>
      <c r="B126" s="80" t="s">
        <v>5735</v>
      </c>
      <c r="C126" s="80">
        <v>20</v>
      </c>
      <c r="D126" s="80" t="s">
        <v>1450</v>
      </c>
      <c r="E126" s="81"/>
      <c r="F126" s="81"/>
      <c r="G126" s="81"/>
      <c r="H126" s="81"/>
      <c r="I126" s="81"/>
      <c r="J126" s="81"/>
      <c r="K126" s="81"/>
      <c r="L126" s="81"/>
      <c r="M126" s="82" t="s">
        <v>5736</v>
      </c>
      <c r="N126" s="76" t="s">
        <v>47</v>
      </c>
      <c r="P126" s="76" t="s">
        <v>5672</v>
      </c>
      <c r="Q126" s="76" t="s">
        <v>47</v>
      </c>
      <c r="R126" s="76" t="s">
        <v>5737</v>
      </c>
      <c r="T126" s="76" t="s">
        <v>55</v>
      </c>
      <c r="BI126" s="83" t="s">
        <v>10919</v>
      </c>
    </row>
    <row r="127" spans="1:61" ht="18.399999999999999" customHeight="1">
      <c r="A127" s="79" t="s">
        <v>5734</v>
      </c>
      <c r="B127" s="80" t="s">
        <v>5738</v>
      </c>
      <c r="C127" s="80">
        <v>10</v>
      </c>
      <c r="D127" s="80" t="s">
        <v>1450</v>
      </c>
      <c r="E127" s="81"/>
      <c r="F127" s="81"/>
      <c r="G127" s="81"/>
      <c r="H127" s="81"/>
      <c r="I127" s="81"/>
      <c r="J127" s="81"/>
      <c r="K127" s="81"/>
      <c r="L127" s="81"/>
      <c r="M127" s="82" t="s">
        <v>5739</v>
      </c>
      <c r="N127" s="76" t="s">
        <v>47</v>
      </c>
      <c r="P127" s="76" t="s">
        <v>5677</v>
      </c>
      <c r="Q127" s="76" t="s">
        <v>47</v>
      </c>
      <c r="R127" s="76" t="s">
        <v>5740</v>
      </c>
      <c r="T127" s="76" t="s">
        <v>55</v>
      </c>
      <c r="BI127" s="83" t="s">
        <v>10920</v>
      </c>
    </row>
    <row r="128" spans="1:61" ht="18.399999999999999" customHeight="1">
      <c r="A128" s="79" t="s">
        <v>5734</v>
      </c>
      <c r="B128" s="80" t="s">
        <v>5741</v>
      </c>
      <c r="C128" s="80">
        <v>4</v>
      </c>
      <c r="D128" s="80" t="s">
        <v>1450</v>
      </c>
      <c r="E128" s="81"/>
      <c r="F128" s="81"/>
      <c r="G128" s="81"/>
      <c r="H128" s="81"/>
      <c r="I128" s="81"/>
      <c r="J128" s="81"/>
      <c r="K128" s="81"/>
      <c r="L128" s="81"/>
      <c r="M128" s="82" t="s">
        <v>5742</v>
      </c>
      <c r="N128" s="76" t="s">
        <v>47</v>
      </c>
      <c r="P128" s="76" t="s">
        <v>5679</v>
      </c>
      <c r="Q128" s="76" t="s">
        <v>47</v>
      </c>
      <c r="R128" s="76" t="s">
        <v>5743</v>
      </c>
      <c r="T128" s="76" t="s">
        <v>55</v>
      </c>
      <c r="BI128" s="83" t="s">
        <v>10921</v>
      </c>
    </row>
    <row r="129" spans="1:61" ht="18.399999999999999" customHeight="1">
      <c r="A129" s="79" t="s">
        <v>5734</v>
      </c>
      <c r="B129" s="80" t="s">
        <v>5744</v>
      </c>
      <c r="C129" s="80">
        <v>36</v>
      </c>
      <c r="D129" s="80" t="s">
        <v>1450</v>
      </c>
      <c r="E129" s="81"/>
      <c r="F129" s="81"/>
      <c r="G129" s="81"/>
      <c r="H129" s="81"/>
      <c r="I129" s="81"/>
      <c r="J129" s="81"/>
      <c r="K129" s="81"/>
      <c r="L129" s="81"/>
      <c r="M129" s="82" t="s">
        <v>5745</v>
      </c>
      <c r="N129" s="76" t="s">
        <v>47</v>
      </c>
      <c r="P129" s="76" t="s">
        <v>5746</v>
      </c>
      <c r="Q129" s="76" t="s">
        <v>47</v>
      </c>
      <c r="R129" s="76" t="s">
        <v>5747</v>
      </c>
      <c r="T129" s="76" t="s">
        <v>55</v>
      </c>
      <c r="BI129" s="83" t="s">
        <v>10922</v>
      </c>
    </row>
    <row r="130" spans="1:61" ht="18.399999999999999" customHeight="1">
      <c r="A130" s="79" t="s">
        <v>5730</v>
      </c>
      <c r="B130" s="80" t="s">
        <v>5748</v>
      </c>
      <c r="C130" s="80">
        <v>4</v>
      </c>
      <c r="D130" s="80" t="s">
        <v>1450</v>
      </c>
      <c r="E130" s="81"/>
      <c r="F130" s="81"/>
      <c r="G130" s="81"/>
      <c r="H130" s="81"/>
      <c r="I130" s="81"/>
      <c r="J130" s="81"/>
      <c r="K130" s="81"/>
      <c r="L130" s="81"/>
      <c r="M130" s="82" t="s">
        <v>5732</v>
      </c>
      <c r="N130" s="76" t="s">
        <v>47</v>
      </c>
      <c r="P130" s="76" t="s">
        <v>5749</v>
      </c>
      <c r="Q130" s="76" t="s">
        <v>47</v>
      </c>
      <c r="R130" s="76" t="s">
        <v>5733</v>
      </c>
      <c r="T130" s="76" t="s">
        <v>55</v>
      </c>
      <c r="BI130" s="83" t="s">
        <v>10918</v>
      </c>
    </row>
    <row r="131" spans="1:61" ht="18.399999999999999" customHeight="1">
      <c r="A131" s="79" t="s">
        <v>5750</v>
      </c>
      <c r="B131" s="80" t="s">
        <v>47</v>
      </c>
      <c r="C131" s="80">
        <v>50</v>
      </c>
      <c r="D131" s="80" t="s">
        <v>63</v>
      </c>
      <c r="E131" s="81"/>
      <c r="F131" s="81"/>
      <c r="G131" s="81"/>
      <c r="H131" s="81"/>
      <c r="I131" s="81"/>
      <c r="J131" s="81"/>
      <c r="K131" s="81"/>
      <c r="L131" s="81"/>
      <c r="M131" s="82" t="s">
        <v>5751</v>
      </c>
      <c r="N131" s="76" t="s">
        <v>47</v>
      </c>
      <c r="P131" s="76" t="s">
        <v>5752</v>
      </c>
      <c r="Q131" s="76" t="s">
        <v>47</v>
      </c>
      <c r="R131" s="76" t="s">
        <v>5753</v>
      </c>
      <c r="T131" s="76" t="s">
        <v>55</v>
      </c>
      <c r="BI131" s="83" t="s">
        <v>10923</v>
      </c>
    </row>
    <row r="132" spans="1:61" ht="18.399999999999999" customHeight="1">
      <c r="A132" s="79" t="s">
        <v>5754</v>
      </c>
      <c r="B132" s="80" t="s">
        <v>5755</v>
      </c>
      <c r="C132" s="80">
        <v>64</v>
      </c>
      <c r="D132" s="80" t="s">
        <v>63</v>
      </c>
      <c r="E132" s="81"/>
      <c r="F132" s="81"/>
      <c r="G132" s="81"/>
      <c r="H132" s="81"/>
      <c r="I132" s="81"/>
      <c r="J132" s="81"/>
      <c r="K132" s="81"/>
      <c r="L132" s="81"/>
      <c r="M132" s="82" t="s">
        <v>5756</v>
      </c>
      <c r="N132" s="76" t="s">
        <v>47</v>
      </c>
      <c r="P132" s="76" t="s">
        <v>5757</v>
      </c>
      <c r="Q132" s="76" t="s">
        <v>47</v>
      </c>
      <c r="R132" s="76" t="s">
        <v>5758</v>
      </c>
      <c r="T132" s="76" t="s">
        <v>55</v>
      </c>
      <c r="BI132" s="83" t="s">
        <v>10924</v>
      </c>
    </row>
    <row r="133" spans="1:61" ht="18.399999999999999" customHeight="1">
      <c r="A133" s="79" t="s">
        <v>5759</v>
      </c>
      <c r="B133" s="80" t="s">
        <v>5714</v>
      </c>
      <c r="C133" s="80">
        <v>471</v>
      </c>
      <c r="D133" s="80" t="s">
        <v>53</v>
      </c>
      <c r="E133" s="81"/>
      <c r="F133" s="81"/>
      <c r="G133" s="81"/>
      <c r="H133" s="81"/>
      <c r="I133" s="81"/>
      <c r="J133" s="81"/>
      <c r="K133" s="81"/>
      <c r="L133" s="81"/>
      <c r="M133" s="82" t="s">
        <v>5684</v>
      </c>
      <c r="N133" s="76" t="s">
        <v>47</v>
      </c>
      <c r="P133" s="76" t="s">
        <v>5760</v>
      </c>
      <c r="Q133" s="76" t="s">
        <v>47</v>
      </c>
      <c r="R133" s="76" t="s">
        <v>5685</v>
      </c>
      <c r="T133" s="76" t="s">
        <v>55</v>
      </c>
      <c r="BI133" s="83" t="s">
        <v>10906</v>
      </c>
    </row>
    <row r="134" spans="1:61" ht="18.399999999999999" customHeight="1">
      <c r="A134" s="79" t="s">
        <v>5761</v>
      </c>
      <c r="B134" s="80" t="s">
        <v>47</v>
      </c>
      <c r="C134" s="80">
        <v>78</v>
      </c>
      <c r="D134" s="80" t="s">
        <v>59</v>
      </c>
      <c r="E134" s="81"/>
      <c r="F134" s="81"/>
      <c r="G134" s="81"/>
      <c r="H134" s="81"/>
      <c r="I134" s="81"/>
      <c r="J134" s="81"/>
      <c r="K134" s="81"/>
      <c r="L134" s="81"/>
      <c r="M134" s="82" t="s">
        <v>5762</v>
      </c>
      <c r="N134" s="76" t="s">
        <v>47</v>
      </c>
      <c r="P134" s="76" t="s">
        <v>5763</v>
      </c>
      <c r="Q134" s="76" t="s">
        <v>47</v>
      </c>
      <c r="R134" s="76" t="s">
        <v>5764</v>
      </c>
      <c r="T134" s="76" t="s">
        <v>55</v>
      </c>
      <c r="BI134" s="83" t="s">
        <v>10925</v>
      </c>
    </row>
    <row r="135" spans="1:61" ht="18.399999999999999" customHeight="1">
      <c r="A135" s="79" t="s">
        <v>5765</v>
      </c>
      <c r="B135" s="80" t="s">
        <v>47</v>
      </c>
      <c r="C135" s="80">
        <v>19</v>
      </c>
      <c r="D135" s="80" t="s">
        <v>168</v>
      </c>
      <c r="E135" s="81"/>
      <c r="F135" s="81"/>
      <c r="G135" s="81"/>
      <c r="H135" s="81"/>
      <c r="I135" s="81"/>
      <c r="J135" s="81"/>
      <c r="K135" s="81"/>
      <c r="L135" s="81"/>
      <c r="M135" s="82" t="s">
        <v>5766</v>
      </c>
      <c r="N135" s="76" t="s">
        <v>47</v>
      </c>
      <c r="P135" s="76" t="s">
        <v>5767</v>
      </c>
      <c r="Q135" s="76" t="s">
        <v>47</v>
      </c>
      <c r="R135" s="76" t="s">
        <v>5768</v>
      </c>
      <c r="T135" s="76" t="s">
        <v>55</v>
      </c>
      <c r="BI135" s="83" t="s">
        <v>10926</v>
      </c>
    </row>
    <row r="136" spans="1:61" ht="18.399999999999999" customHeight="1">
      <c r="A136" s="79" t="s">
        <v>5698</v>
      </c>
      <c r="B136" s="80" t="s">
        <v>5699</v>
      </c>
      <c r="C136" s="80">
        <v>65</v>
      </c>
      <c r="D136" s="80" t="s">
        <v>71</v>
      </c>
      <c r="E136" s="81"/>
      <c r="F136" s="81"/>
      <c r="G136" s="81"/>
      <c r="H136" s="81"/>
      <c r="I136" s="81"/>
      <c r="J136" s="81"/>
      <c r="K136" s="81"/>
      <c r="L136" s="81"/>
      <c r="M136" s="82" t="s">
        <v>5700</v>
      </c>
      <c r="N136" s="76" t="s">
        <v>47</v>
      </c>
      <c r="P136" s="76" t="s">
        <v>5769</v>
      </c>
      <c r="Q136" s="76" t="s">
        <v>47</v>
      </c>
      <c r="R136" s="76" t="s">
        <v>5701</v>
      </c>
      <c r="T136" s="76" t="s">
        <v>55</v>
      </c>
      <c r="BI136" s="83" t="s">
        <v>10911</v>
      </c>
    </row>
    <row r="137" spans="1:61" s="134" customFormat="1" ht="18.399999999999999" customHeight="1">
      <c r="A137" s="130" t="s">
        <v>5770</v>
      </c>
      <c r="B137" s="131" t="s">
        <v>47</v>
      </c>
      <c r="C137" s="131"/>
      <c r="D137" s="131" t="s">
        <v>47</v>
      </c>
      <c r="E137" s="132"/>
      <c r="F137" s="132"/>
      <c r="G137" s="136"/>
      <c r="H137" s="132"/>
      <c r="I137" s="136"/>
      <c r="J137" s="132"/>
      <c r="K137" s="136"/>
      <c r="L137" s="132"/>
      <c r="M137" s="133" t="s">
        <v>47</v>
      </c>
      <c r="N137" s="134" t="s">
        <v>47</v>
      </c>
      <c r="P137" s="134" t="s">
        <v>5771</v>
      </c>
      <c r="Q137" s="134" t="s">
        <v>47</v>
      </c>
      <c r="R137" s="134" t="s">
        <v>47</v>
      </c>
    </row>
    <row r="138" spans="1:61" ht="18.399999999999999" customHeight="1">
      <c r="A138" s="79" t="s">
        <v>5772</v>
      </c>
      <c r="B138" s="80" t="s">
        <v>5528</v>
      </c>
      <c r="C138" s="80">
        <v>1494</v>
      </c>
      <c r="D138" s="80" t="s">
        <v>53</v>
      </c>
      <c r="E138" s="81"/>
      <c r="F138" s="81"/>
      <c r="G138" s="81"/>
      <c r="H138" s="81"/>
      <c r="I138" s="81"/>
      <c r="J138" s="81"/>
      <c r="K138" s="81"/>
      <c r="L138" s="81"/>
      <c r="M138" s="82" t="s">
        <v>5773</v>
      </c>
      <c r="N138" s="76" t="s">
        <v>47</v>
      </c>
      <c r="P138" s="76" t="s">
        <v>5774</v>
      </c>
      <c r="Q138" s="76" t="s">
        <v>47</v>
      </c>
      <c r="R138" s="76" t="s">
        <v>5775</v>
      </c>
      <c r="T138" s="76" t="s">
        <v>56</v>
      </c>
      <c r="BI138" s="83" t="s">
        <v>10927</v>
      </c>
    </row>
    <row r="139" spans="1:61" ht="18.399999999999999" customHeight="1">
      <c r="A139" s="79" t="s">
        <v>5776</v>
      </c>
      <c r="B139" s="80" t="s">
        <v>47</v>
      </c>
      <c r="C139" s="80">
        <v>156</v>
      </c>
      <c r="D139" s="80" t="s">
        <v>168</v>
      </c>
      <c r="E139" s="81"/>
      <c r="F139" s="81"/>
      <c r="G139" s="81"/>
      <c r="H139" s="81"/>
      <c r="I139" s="81"/>
      <c r="J139" s="81"/>
      <c r="K139" s="81"/>
      <c r="L139" s="81"/>
      <c r="M139" s="82" t="s">
        <v>5777</v>
      </c>
      <c r="N139" s="76" t="s">
        <v>47</v>
      </c>
      <c r="P139" s="76" t="s">
        <v>5778</v>
      </c>
      <c r="Q139" s="76" t="s">
        <v>47</v>
      </c>
      <c r="R139" s="76" t="s">
        <v>5779</v>
      </c>
      <c r="T139" s="76" t="s">
        <v>55</v>
      </c>
      <c r="BI139" s="83" t="s">
        <v>10928</v>
      </c>
    </row>
    <row r="140" spans="1:61" ht="18.399999999999999" customHeight="1">
      <c r="A140" s="79" t="s">
        <v>5780</v>
      </c>
      <c r="B140" s="80" t="s">
        <v>47</v>
      </c>
      <c r="C140" s="80">
        <v>2</v>
      </c>
      <c r="D140" s="80" t="s">
        <v>1073</v>
      </c>
      <c r="E140" s="81"/>
      <c r="F140" s="81"/>
      <c r="G140" s="81"/>
      <c r="H140" s="81"/>
      <c r="I140" s="81"/>
      <c r="J140" s="81"/>
      <c r="K140" s="81"/>
      <c r="L140" s="81"/>
      <c r="M140" s="82" t="s">
        <v>5781</v>
      </c>
      <c r="N140" s="76" t="s">
        <v>47</v>
      </c>
      <c r="P140" s="76" t="s">
        <v>5782</v>
      </c>
      <c r="Q140" s="76" t="s">
        <v>47</v>
      </c>
      <c r="R140" s="76" t="s">
        <v>5783</v>
      </c>
      <c r="T140" s="76" t="s">
        <v>55</v>
      </c>
      <c r="BI140" s="83" t="s">
        <v>10929</v>
      </c>
    </row>
    <row r="141" spans="1:61" ht="18.399999999999999" customHeight="1">
      <c r="A141" s="79" t="s">
        <v>5784</v>
      </c>
      <c r="B141" s="80" t="s">
        <v>5785</v>
      </c>
      <c r="C141" s="80"/>
      <c r="D141" s="80" t="s">
        <v>47</v>
      </c>
      <c r="E141" s="81"/>
      <c r="F141" s="81"/>
      <c r="G141" s="78"/>
      <c r="H141" s="81"/>
      <c r="I141" s="78"/>
      <c r="J141" s="81"/>
      <c r="K141" s="78"/>
      <c r="L141" s="81"/>
      <c r="M141" s="82" t="s">
        <v>47</v>
      </c>
      <c r="N141" s="76" t="s">
        <v>47</v>
      </c>
      <c r="P141" s="76" t="s">
        <v>5786</v>
      </c>
      <c r="Q141" s="76" t="s">
        <v>47</v>
      </c>
      <c r="R141" s="76" t="s">
        <v>47</v>
      </c>
    </row>
    <row r="142" spans="1:61" ht="18.399999999999999" customHeight="1">
      <c r="A142" s="79" t="s">
        <v>5787</v>
      </c>
      <c r="B142" s="80" t="s">
        <v>47</v>
      </c>
      <c r="C142" s="80">
        <v>7</v>
      </c>
      <c r="D142" s="80" t="s">
        <v>63</v>
      </c>
      <c r="E142" s="81"/>
      <c r="F142" s="81"/>
      <c r="G142" s="81"/>
      <c r="H142" s="81"/>
      <c r="I142" s="81"/>
      <c r="J142" s="81"/>
      <c r="K142" s="81"/>
      <c r="L142" s="81"/>
      <c r="M142" s="82" t="s">
        <v>5788</v>
      </c>
      <c r="N142" s="76" t="s">
        <v>47</v>
      </c>
      <c r="P142" s="76" t="s">
        <v>5789</v>
      </c>
      <c r="Q142" s="76" t="s">
        <v>47</v>
      </c>
      <c r="R142" s="76" t="s">
        <v>5788</v>
      </c>
      <c r="BI142" s="83" t="s">
        <v>10930</v>
      </c>
    </row>
    <row r="143" spans="1:61" ht="18.399999999999999" customHeight="1">
      <c r="A143" s="79" t="s">
        <v>5790</v>
      </c>
      <c r="B143" s="80" t="s">
        <v>47</v>
      </c>
      <c r="C143" s="80">
        <v>7</v>
      </c>
      <c r="D143" s="80" t="s">
        <v>63</v>
      </c>
      <c r="E143" s="81"/>
      <c r="F143" s="81"/>
      <c r="G143" s="81"/>
      <c r="H143" s="81"/>
      <c r="I143" s="81"/>
      <c r="J143" s="81"/>
      <c r="K143" s="81"/>
      <c r="L143" s="81"/>
      <c r="M143" s="82" t="s">
        <v>5791</v>
      </c>
      <c r="N143" s="76" t="s">
        <v>47</v>
      </c>
      <c r="P143" s="76" t="s">
        <v>5792</v>
      </c>
      <c r="Q143" s="76" t="s">
        <v>47</v>
      </c>
      <c r="R143" s="76" t="s">
        <v>5791</v>
      </c>
      <c r="BI143" s="83" t="s">
        <v>10931</v>
      </c>
    </row>
    <row r="144" spans="1:61" ht="18.399999999999999" customHeight="1">
      <c r="A144" s="79" t="s">
        <v>5793</v>
      </c>
      <c r="B144" s="80" t="s">
        <v>47</v>
      </c>
      <c r="C144" s="80">
        <v>9</v>
      </c>
      <c r="D144" s="80" t="s">
        <v>63</v>
      </c>
      <c r="E144" s="81"/>
      <c r="F144" s="81"/>
      <c r="G144" s="81"/>
      <c r="H144" s="81"/>
      <c r="I144" s="81"/>
      <c r="J144" s="81"/>
      <c r="K144" s="81"/>
      <c r="L144" s="81"/>
      <c r="M144" s="82" t="s">
        <v>5794</v>
      </c>
      <c r="N144" s="76" t="s">
        <v>47</v>
      </c>
      <c r="P144" s="76" t="s">
        <v>5795</v>
      </c>
      <c r="Q144" s="76" t="s">
        <v>47</v>
      </c>
      <c r="R144" s="76" t="s">
        <v>5794</v>
      </c>
      <c r="BI144" s="83" t="s">
        <v>10932</v>
      </c>
    </row>
    <row r="145" spans="1:61" ht="18.399999999999999" customHeight="1">
      <c r="A145" s="79" t="s">
        <v>5796</v>
      </c>
      <c r="B145" s="80" t="s">
        <v>47</v>
      </c>
      <c r="C145" s="80">
        <v>42</v>
      </c>
      <c r="D145" s="80" t="s">
        <v>63</v>
      </c>
      <c r="E145" s="81"/>
      <c r="F145" s="81"/>
      <c r="G145" s="81"/>
      <c r="H145" s="81"/>
      <c r="I145" s="81"/>
      <c r="J145" s="81"/>
      <c r="K145" s="81"/>
      <c r="L145" s="81"/>
      <c r="M145" s="82" t="s">
        <v>5797</v>
      </c>
      <c r="N145" s="76" t="s">
        <v>47</v>
      </c>
      <c r="P145" s="76" t="s">
        <v>5798</v>
      </c>
      <c r="Q145" s="76" t="s">
        <v>47</v>
      </c>
      <c r="R145" s="76" t="s">
        <v>5797</v>
      </c>
      <c r="BI145" s="83" t="s">
        <v>10933</v>
      </c>
    </row>
    <row r="146" spans="1:61" ht="18.399999999999999" customHeight="1">
      <c r="A146" s="79" t="s">
        <v>5799</v>
      </c>
      <c r="B146" s="80" t="s">
        <v>5800</v>
      </c>
      <c r="C146" s="80">
        <v>10</v>
      </c>
      <c r="D146" s="80" t="s">
        <v>63</v>
      </c>
      <c r="E146" s="81"/>
      <c r="F146" s="81"/>
      <c r="G146" s="81"/>
      <c r="H146" s="81"/>
      <c r="I146" s="81"/>
      <c r="J146" s="81"/>
      <c r="K146" s="81"/>
      <c r="L146" s="81"/>
      <c r="M146" s="82" t="s">
        <v>5801</v>
      </c>
      <c r="N146" s="76" t="s">
        <v>47</v>
      </c>
      <c r="P146" s="76" t="s">
        <v>5802</v>
      </c>
      <c r="Q146" s="76" t="s">
        <v>47</v>
      </c>
      <c r="R146" s="76" t="s">
        <v>5801</v>
      </c>
      <c r="BI146" s="83" t="s">
        <v>10934</v>
      </c>
    </row>
    <row r="147" spans="1:61" ht="18.399999999999999" customHeight="1">
      <c r="A147" s="79" t="s">
        <v>5803</v>
      </c>
      <c r="B147" s="80" t="s">
        <v>47</v>
      </c>
      <c r="C147" s="80">
        <v>10</v>
      </c>
      <c r="D147" s="80" t="s">
        <v>63</v>
      </c>
      <c r="E147" s="81"/>
      <c r="F147" s="81"/>
      <c r="G147" s="81"/>
      <c r="H147" s="81"/>
      <c r="I147" s="81"/>
      <c r="J147" s="81"/>
      <c r="K147" s="81"/>
      <c r="L147" s="81"/>
      <c r="M147" s="82" t="s">
        <v>5804</v>
      </c>
      <c r="N147" s="76" t="s">
        <v>47</v>
      </c>
      <c r="P147" s="76" t="s">
        <v>5805</v>
      </c>
      <c r="Q147" s="76" t="s">
        <v>47</v>
      </c>
      <c r="R147" s="76" t="s">
        <v>5804</v>
      </c>
      <c r="BI147" s="83" t="s">
        <v>10935</v>
      </c>
    </row>
    <row r="148" spans="1:61" ht="18.399999999999999" customHeight="1">
      <c r="A148" s="79" t="s">
        <v>5806</v>
      </c>
      <c r="B148" s="80" t="s">
        <v>5807</v>
      </c>
      <c r="C148" s="80">
        <v>160</v>
      </c>
      <c r="D148" s="80" t="s">
        <v>53</v>
      </c>
      <c r="E148" s="81"/>
      <c r="F148" s="81"/>
      <c r="G148" s="81"/>
      <c r="H148" s="81"/>
      <c r="I148" s="81"/>
      <c r="J148" s="81"/>
      <c r="K148" s="81"/>
      <c r="L148" s="81"/>
      <c r="M148" s="82" t="s">
        <v>5808</v>
      </c>
      <c r="N148" s="76" t="s">
        <v>47</v>
      </c>
      <c r="P148" s="76" t="s">
        <v>5809</v>
      </c>
      <c r="Q148" s="76" t="s">
        <v>47</v>
      </c>
      <c r="R148" s="76" t="s">
        <v>5808</v>
      </c>
      <c r="BI148" s="83" t="s">
        <v>10936</v>
      </c>
    </row>
    <row r="149" spans="1:61" ht="18.399999999999999" customHeight="1">
      <c r="A149" s="79" t="s">
        <v>5810</v>
      </c>
      <c r="B149" s="80" t="s">
        <v>5811</v>
      </c>
      <c r="C149" s="80">
        <v>6</v>
      </c>
      <c r="D149" s="80" t="s">
        <v>1131</v>
      </c>
      <c r="E149" s="81"/>
      <c r="F149" s="81"/>
      <c r="G149" s="81"/>
      <c r="H149" s="81"/>
      <c r="I149" s="81"/>
      <c r="J149" s="81"/>
      <c r="K149" s="81"/>
      <c r="L149" s="81"/>
      <c r="M149" s="82" t="s">
        <v>5812</v>
      </c>
      <c r="N149" s="76" t="s">
        <v>47</v>
      </c>
      <c r="P149" s="76" t="s">
        <v>2791</v>
      </c>
      <c r="Q149" s="76" t="s">
        <v>47</v>
      </c>
      <c r="R149" s="76" t="s">
        <v>5812</v>
      </c>
      <c r="BI149" s="83" t="s">
        <v>10937</v>
      </c>
    </row>
    <row r="150" spans="1:61" ht="18.399999999999999" customHeight="1">
      <c r="A150" s="79" t="s">
        <v>5813</v>
      </c>
      <c r="B150" s="80" t="s">
        <v>47</v>
      </c>
      <c r="C150" s="80"/>
      <c r="D150" s="80" t="s">
        <v>47</v>
      </c>
      <c r="E150" s="81"/>
      <c r="F150" s="81"/>
      <c r="G150" s="78"/>
      <c r="H150" s="81"/>
      <c r="I150" s="78"/>
      <c r="J150" s="81"/>
      <c r="K150" s="78"/>
      <c r="L150" s="81"/>
      <c r="M150" s="82" t="s">
        <v>47</v>
      </c>
      <c r="N150" s="76" t="s">
        <v>47</v>
      </c>
      <c r="P150" s="76" t="s">
        <v>5814</v>
      </c>
      <c r="Q150" s="76" t="s">
        <v>47</v>
      </c>
      <c r="R150" s="76" t="s">
        <v>47</v>
      </c>
    </row>
    <row r="151" spans="1:61" ht="18.399999999999999" customHeight="1">
      <c r="A151" s="79" t="s">
        <v>5815</v>
      </c>
      <c r="B151" s="80" t="s">
        <v>5816</v>
      </c>
      <c r="C151" s="80">
        <v>45.536000000000001</v>
      </c>
      <c r="D151" s="80" t="s">
        <v>191</v>
      </c>
      <c r="E151" s="81"/>
      <c r="F151" s="81"/>
      <c r="G151" s="81"/>
      <c r="H151" s="81"/>
      <c r="I151" s="81"/>
      <c r="J151" s="81"/>
      <c r="K151" s="81"/>
      <c r="L151" s="81"/>
      <c r="M151" s="82" t="s">
        <v>5817</v>
      </c>
      <c r="N151" s="76" t="s">
        <v>47</v>
      </c>
      <c r="P151" s="76" t="s">
        <v>5818</v>
      </c>
      <c r="Q151" s="76" t="s">
        <v>47</v>
      </c>
      <c r="R151" s="76" t="s">
        <v>5817</v>
      </c>
      <c r="BI151" s="83" t="s">
        <v>10938</v>
      </c>
    </row>
    <row r="152" spans="1:61" ht="18.399999999999999" customHeight="1">
      <c r="A152" s="79" t="s">
        <v>5819</v>
      </c>
      <c r="B152" s="80" t="s">
        <v>5820</v>
      </c>
      <c r="C152" s="80">
        <v>139.303</v>
      </c>
      <c r="D152" s="80" t="s">
        <v>191</v>
      </c>
      <c r="E152" s="81"/>
      <c r="F152" s="81"/>
      <c r="G152" s="81"/>
      <c r="H152" s="81"/>
      <c r="I152" s="81"/>
      <c r="J152" s="81"/>
      <c r="K152" s="81"/>
      <c r="L152" s="81"/>
      <c r="M152" s="82" t="s">
        <v>5821</v>
      </c>
      <c r="N152" s="76" t="s">
        <v>47</v>
      </c>
      <c r="P152" s="76" t="s">
        <v>5822</v>
      </c>
      <c r="Q152" s="76" t="s">
        <v>47</v>
      </c>
      <c r="R152" s="76" t="s">
        <v>5821</v>
      </c>
      <c r="BI152" s="83" t="s">
        <v>10939</v>
      </c>
    </row>
    <row r="153" spans="1:61" ht="18.399999999999999" customHeight="1">
      <c r="A153" s="79" t="s">
        <v>5823</v>
      </c>
      <c r="B153" s="80" t="s">
        <v>5824</v>
      </c>
      <c r="C153" s="80">
        <v>1.8939999999999999</v>
      </c>
      <c r="D153" s="80" t="s">
        <v>191</v>
      </c>
      <c r="E153" s="81"/>
      <c r="F153" s="81"/>
      <c r="G153" s="81"/>
      <c r="H153" s="81"/>
      <c r="I153" s="81"/>
      <c r="J153" s="81"/>
      <c r="K153" s="81"/>
      <c r="L153" s="81"/>
      <c r="M153" s="82" t="s">
        <v>5825</v>
      </c>
      <c r="N153" s="76" t="s">
        <v>47</v>
      </c>
      <c r="P153" s="76" t="s">
        <v>5427</v>
      </c>
      <c r="Q153" s="76" t="s">
        <v>47</v>
      </c>
      <c r="R153" s="76" t="s">
        <v>5825</v>
      </c>
      <c r="BI153" s="83" t="s">
        <v>10940</v>
      </c>
    </row>
    <row r="154" spans="1:61" ht="18.399999999999999" customHeight="1">
      <c r="A154" s="79" t="s">
        <v>5826</v>
      </c>
      <c r="B154" s="80" t="s">
        <v>5816</v>
      </c>
      <c r="C154" s="80">
        <v>75.977999999999994</v>
      </c>
      <c r="D154" s="80" t="s">
        <v>191</v>
      </c>
      <c r="E154" s="81"/>
      <c r="F154" s="81"/>
      <c r="G154" s="81"/>
      <c r="H154" s="81"/>
      <c r="I154" s="81"/>
      <c r="J154" s="81"/>
      <c r="K154" s="81"/>
      <c r="L154" s="81"/>
      <c r="M154" s="82" t="s">
        <v>5827</v>
      </c>
      <c r="N154" s="76" t="s">
        <v>47</v>
      </c>
      <c r="P154" s="76" t="s">
        <v>5828</v>
      </c>
      <c r="Q154" s="76" t="s">
        <v>47</v>
      </c>
      <c r="R154" s="76" t="s">
        <v>5827</v>
      </c>
      <c r="BI154" s="83" t="s">
        <v>10941</v>
      </c>
    </row>
    <row r="155" spans="1:61" ht="18.399999999999999" customHeight="1">
      <c r="A155" s="79" t="s">
        <v>5470</v>
      </c>
      <c r="B155" s="80" t="s">
        <v>47</v>
      </c>
      <c r="C155" s="80"/>
      <c r="D155" s="80" t="s">
        <v>47</v>
      </c>
      <c r="E155" s="81"/>
      <c r="F155" s="81"/>
      <c r="G155" s="78"/>
      <c r="H155" s="81"/>
      <c r="I155" s="78"/>
      <c r="J155" s="81"/>
      <c r="K155" s="78"/>
      <c r="L155" s="81"/>
      <c r="M155" s="82" t="s">
        <v>47</v>
      </c>
      <c r="N155" s="76" t="s">
        <v>47</v>
      </c>
      <c r="P155" s="76" t="s">
        <v>5829</v>
      </c>
      <c r="Q155" s="76" t="s">
        <v>5546</v>
      </c>
      <c r="R155" s="76" t="s">
        <v>47</v>
      </c>
    </row>
    <row r="156" spans="1:61" ht="18.399999999999999" customHeight="1">
      <c r="A156" s="84"/>
      <c r="B156" s="78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85"/>
    </row>
    <row r="157" spans="1:61" ht="18.399999999999999" customHeight="1">
      <c r="A157" s="79" t="s">
        <v>5830</v>
      </c>
      <c r="B157" s="80" t="s">
        <v>47</v>
      </c>
      <c r="C157" s="80">
        <v>1</v>
      </c>
      <c r="D157" s="80" t="s">
        <v>352</v>
      </c>
      <c r="F157" s="81"/>
      <c r="H157" s="81"/>
      <c r="J157" s="81"/>
      <c r="L157" s="81"/>
      <c r="M157" s="82" t="s">
        <v>47</v>
      </c>
      <c r="N157" s="76" t="s">
        <v>47</v>
      </c>
      <c r="O157" s="76" t="s">
        <v>5461</v>
      </c>
    </row>
    <row r="158" spans="1:61" ht="18.399999999999999" customHeight="1">
      <c r="A158" s="79" t="s">
        <v>5831</v>
      </c>
      <c r="B158" s="80" t="s">
        <v>47</v>
      </c>
      <c r="C158" s="80"/>
      <c r="D158" s="80" t="s">
        <v>47</v>
      </c>
      <c r="E158" s="81"/>
      <c r="F158" s="81"/>
      <c r="G158" s="78"/>
      <c r="H158" s="81"/>
      <c r="I158" s="78"/>
      <c r="J158" s="81"/>
      <c r="K158" s="78"/>
      <c r="L158" s="81"/>
      <c r="M158" s="82" t="s">
        <v>47</v>
      </c>
      <c r="N158" s="76" t="s">
        <v>47</v>
      </c>
      <c r="P158" s="76" t="s">
        <v>5447</v>
      </c>
      <c r="Q158" s="76" t="s">
        <v>47</v>
      </c>
      <c r="R158" s="76" t="s">
        <v>47</v>
      </c>
    </row>
    <row r="159" spans="1:61" ht="18.399999999999999" customHeight="1">
      <c r="A159" s="79" t="s">
        <v>5707</v>
      </c>
      <c r="B159" s="80" t="s">
        <v>5528</v>
      </c>
      <c r="C159" s="80">
        <v>82</v>
      </c>
      <c r="D159" s="80" t="s">
        <v>53</v>
      </c>
      <c r="E159" s="81"/>
      <c r="F159" s="81"/>
      <c r="G159" s="81"/>
      <c r="H159" s="81"/>
      <c r="I159" s="81"/>
      <c r="J159" s="81"/>
      <c r="K159" s="81"/>
      <c r="L159" s="81"/>
      <c r="M159" s="82" t="s">
        <v>5708</v>
      </c>
      <c r="N159" s="76" t="s">
        <v>47</v>
      </c>
      <c r="P159" s="76" t="s">
        <v>5450</v>
      </c>
      <c r="Q159" s="76" t="s">
        <v>47</v>
      </c>
      <c r="R159" s="76" t="s">
        <v>5709</v>
      </c>
      <c r="T159" s="76" t="s">
        <v>56</v>
      </c>
      <c r="BI159" s="83" t="s">
        <v>10913</v>
      </c>
    </row>
    <row r="160" spans="1:61" ht="18.399999999999999" customHeight="1">
      <c r="A160" s="79" t="s">
        <v>5707</v>
      </c>
      <c r="B160" s="80" t="s">
        <v>5710</v>
      </c>
      <c r="C160" s="80">
        <v>8</v>
      </c>
      <c r="D160" s="80" t="s">
        <v>53</v>
      </c>
      <c r="E160" s="81"/>
      <c r="F160" s="81"/>
      <c r="G160" s="81"/>
      <c r="H160" s="81"/>
      <c r="I160" s="81"/>
      <c r="J160" s="81"/>
      <c r="K160" s="81"/>
      <c r="L160" s="81"/>
      <c r="M160" s="82" t="s">
        <v>5711</v>
      </c>
      <c r="N160" s="76" t="s">
        <v>47</v>
      </c>
      <c r="P160" s="76" t="s">
        <v>2789</v>
      </c>
      <c r="Q160" s="76" t="s">
        <v>47</v>
      </c>
      <c r="R160" s="76" t="s">
        <v>5712</v>
      </c>
      <c r="T160" s="76" t="s">
        <v>56</v>
      </c>
      <c r="BI160" s="83" t="s">
        <v>10914</v>
      </c>
    </row>
    <row r="161" spans="1:61" ht="18.399999999999999" customHeight="1">
      <c r="A161" s="79" t="s">
        <v>5713</v>
      </c>
      <c r="B161" s="80" t="s">
        <v>5720</v>
      </c>
      <c r="C161" s="80">
        <v>8</v>
      </c>
      <c r="D161" s="80" t="s">
        <v>1450</v>
      </c>
      <c r="E161" s="81"/>
      <c r="F161" s="81"/>
      <c r="G161" s="81"/>
      <c r="H161" s="81"/>
      <c r="I161" s="81"/>
      <c r="J161" s="81"/>
      <c r="K161" s="81"/>
      <c r="L161" s="81"/>
      <c r="M161" s="82" t="s">
        <v>5715</v>
      </c>
      <c r="N161" s="76" t="s">
        <v>47</v>
      </c>
      <c r="P161" s="76" t="s">
        <v>5455</v>
      </c>
      <c r="Q161" s="76" t="s">
        <v>47</v>
      </c>
      <c r="R161" s="76" t="s">
        <v>5716</v>
      </c>
      <c r="T161" s="76" t="s">
        <v>56</v>
      </c>
      <c r="BI161" s="83" t="s">
        <v>10915</v>
      </c>
    </row>
    <row r="162" spans="1:61" ht="18.399999999999999" customHeight="1">
      <c r="A162" s="79" t="s">
        <v>5832</v>
      </c>
      <c r="B162" s="80" t="s">
        <v>5722</v>
      </c>
      <c r="C162" s="80">
        <v>8</v>
      </c>
      <c r="D162" s="80" t="s">
        <v>63</v>
      </c>
      <c r="E162" s="81"/>
      <c r="F162" s="81"/>
      <c r="G162" s="81"/>
      <c r="H162" s="81"/>
      <c r="I162" s="81"/>
      <c r="J162" s="81"/>
      <c r="K162" s="81"/>
      <c r="L162" s="81"/>
      <c r="M162" s="82" t="s">
        <v>5833</v>
      </c>
      <c r="N162" s="76" t="s">
        <v>47</v>
      </c>
      <c r="P162" s="76" t="s">
        <v>2788</v>
      </c>
      <c r="Q162" s="76" t="s">
        <v>47</v>
      </c>
      <c r="R162" s="76" t="s">
        <v>5834</v>
      </c>
      <c r="T162" s="76" t="s">
        <v>55</v>
      </c>
      <c r="BI162" s="83" t="s">
        <v>10942</v>
      </c>
    </row>
    <row r="163" spans="1:61" ht="18.399999999999999" customHeight="1">
      <c r="A163" s="79" t="s">
        <v>5835</v>
      </c>
      <c r="B163" s="80" t="s">
        <v>5836</v>
      </c>
      <c r="C163" s="80">
        <v>168</v>
      </c>
      <c r="D163" s="80" t="s">
        <v>71</v>
      </c>
      <c r="E163" s="81"/>
      <c r="F163" s="81"/>
      <c r="G163" s="81"/>
      <c r="H163" s="81"/>
      <c r="I163" s="81"/>
      <c r="J163" s="81"/>
      <c r="K163" s="81"/>
      <c r="L163" s="81"/>
      <c r="M163" s="82" t="s">
        <v>5837</v>
      </c>
      <c r="N163" s="76" t="s">
        <v>47</v>
      </c>
      <c r="P163" s="76" t="s">
        <v>5460</v>
      </c>
      <c r="Q163" s="76" t="s">
        <v>47</v>
      </c>
      <c r="R163" s="76" t="s">
        <v>5838</v>
      </c>
      <c r="T163" s="76" t="s">
        <v>55</v>
      </c>
      <c r="BI163" s="83" t="s">
        <v>10943</v>
      </c>
    </row>
    <row r="164" spans="1:61" ht="18.399999999999999" customHeight="1">
      <c r="A164" s="79" t="s">
        <v>5839</v>
      </c>
      <c r="B164" s="80" t="s">
        <v>5840</v>
      </c>
      <c r="C164" s="80">
        <v>90</v>
      </c>
      <c r="D164" s="80" t="s">
        <v>53</v>
      </c>
      <c r="E164" s="81"/>
      <c r="F164" s="81"/>
      <c r="G164" s="81"/>
      <c r="H164" s="81"/>
      <c r="I164" s="81"/>
      <c r="J164" s="81"/>
      <c r="K164" s="81"/>
      <c r="L164" s="81"/>
      <c r="M164" s="82" t="s">
        <v>5841</v>
      </c>
      <c r="N164" s="76" t="s">
        <v>47</v>
      </c>
      <c r="P164" s="76" t="s">
        <v>5463</v>
      </c>
      <c r="Q164" s="76" t="s">
        <v>47</v>
      </c>
      <c r="R164" s="76" t="s">
        <v>5842</v>
      </c>
      <c r="T164" s="76" t="s">
        <v>55</v>
      </c>
      <c r="BI164" s="83" t="s">
        <v>10944</v>
      </c>
    </row>
    <row r="165" spans="1:61" ht="18.399999999999999" customHeight="1">
      <c r="A165" s="79" t="s">
        <v>5843</v>
      </c>
      <c r="B165" s="80" t="s">
        <v>5840</v>
      </c>
      <c r="C165" s="80">
        <v>12</v>
      </c>
      <c r="D165" s="80" t="s">
        <v>63</v>
      </c>
      <c r="E165" s="81"/>
      <c r="F165" s="81"/>
      <c r="G165" s="81"/>
      <c r="H165" s="81"/>
      <c r="I165" s="81"/>
      <c r="J165" s="81"/>
      <c r="K165" s="81"/>
      <c r="L165" s="81"/>
      <c r="M165" s="82" t="s">
        <v>5844</v>
      </c>
      <c r="N165" s="76" t="s">
        <v>47</v>
      </c>
      <c r="P165" s="76" t="s">
        <v>5467</v>
      </c>
      <c r="Q165" s="76" t="s">
        <v>47</v>
      </c>
      <c r="R165" s="76" t="s">
        <v>5845</v>
      </c>
      <c r="T165" s="76" t="s">
        <v>55</v>
      </c>
      <c r="BI165" s="83" t="s">
        <v>10945</v>
      </c>
    </row>
    <row r="166" spans="1:61" ht="18.399999999999999" customHeight="1">
      <c r="A166" s="79" t="s">
        <v>5846</v>
      </c>
      <c r="B166" s="80" t="s">
        <v>5720</v>
      </c>
      <c r="C166" s="80">
        <v>255</v>
      </c>
      <c r="D166" s="80" t="s">
        <v>53</v>
      </c>
      <c r="E166" s="81"/>
      <c r="F166" s="81"/>
      <c r="G166" s="81"/>
      <c r="H166" s="81"/>
      <c r="I166" s="81"/>
      <c r="J166" s="81"/>
      <c r="K166" s="81"/>
      <c r="L166" s="81"/>
      <c r="M166" s="82" t="s">
        <v>5847</v>
      </c>
      <c r="N166" s="76" t="s">
        <v>47</v>
      </c>
      <c r="P166" s="76" t="s">
        <v>2792</v>
      </c>
      <c r="Q166" s="76" t="s">
        <v>47</v>
      </c>
      <c r="R166" s="76" t="s">
        <v>5848</v>
      </c>
      <c r="T166" s="76" t="s">
        <v>55</v>
      </c>
      <c r="BI166" s="83" t="s">
        <v>10946</v>
      </c>
    </row>
    <row r="167" spans="1:61" ht="18.399999999999999" customHeight="1">
      <c r="A167" s="79" t="s">
        <v>5849</v>
      </c>
      <c r="B167" s="80" t="s">
        <v>5720</v>
      </c>
      <c r="C167" s="80">
        <v>15</v>
      </c>
      <c r="D167" s="80" t="s">
        <v>63</v>
      </c>
      <c r="E167" s="81"/>
      <c r="F167" s="81"/>
      <c r="G167" s="81"/>
      <c r="H167" s="81"/>
      <c r="I167" s="81"/>
      <c r="J167" s="81"/>
      <c r="K167" s="81"/>
      <c r="L167" s="81"/>
      <c r="M167" s="82" t="s">
        <v>5751</v>
      </c>
      <c r="N167" s="76" t="s">
        <v>47</v>
      </c>
      <c r="P167" s="76" t="s">
        <v>5471</v>
      </c>
      <c r="Q167" s="76" t="s">
        <v>47</v>
      </c>
      <c r="R167" s="76" t="s">
        <v>5753</v>
      </c>
      <c r="T167" s="76" t="s">
        <v>55</v>
      </c>
      <c r="BI167" s="83" t="s">
        <v>10923</v>
      </c>
    </row>
    <row r="168" spans="1:61" ht="18.399999999999999" customHeight="1">
      <c r="A168" s="79" t="s">
        <v>5850</v>
      </c>
      <c r="B168" s="80" t="s">
        <v>5851</v>
      </c>
      <c r="C168" s="80">
        <v>292</v>
      </c>
      <c r="D168" s="80" t="s">
        <v>53</v>
      </c>
      <c r="E168" s="81"/>
      <c r="F168" s="81"/>
      <c r="G168" s="81"/>
      <c r="H168" s="81"/>
      <c r="I168" s="81"/>
      <c r="J168" s="81"/>
      <c r="K168" s="81"/>
      <c r="L168" s="81"/>
      <c r="M168" s="82" t="s">
        <v>5684</v>
      </c>
      <c r="N168" s="76" t="s">
        <v>47</v>
      </c>
      <c r="P168" s="76" t="s">
        <v>5474</v>
      </c>
      <c r="Q168" s="76" t="s">
        <v>47</v>
      </c>
      <c r="R168" s="76" t="s">
        <v>5685</v>
      </c>
      <c r="T168" s="76" t="s">
        <v>55</v>
      </c>
      <c r="BI168" s="83" t="s">
        <v>10906</v>
      </c>
    </row>
    <row r="169" spans="1:61" ht="18.399999999999999" customHeight="1">
      <c r="A169" s="79" t="s">
        <v>5761</v>
      </c>
      <c r="B169" s="80" t="s">
        <v>47</v>
      </c>
      <c r="C169" s="80">
        <v>48</v>
      </c>
      <c r="D169" s="80" t="s">
        <v>59</v>
      </c>
      <c r="E169" s="81"/>
      <c r="F169" s="81"/>
      <c r="G169" s="81"/>
      <c r="H169" s="81"/>
      <c r="I169" s="81"/>
      <c r="J169" s="81"/>
      <c r="K169" s="81"/>
      <c r="L169" s="81"/>
      <c r="M169" s="82" t="s">
        <v>5762</v>
      </c>
      <c r="N169" s="76" t="s">
        <v>47</v>
      </c>
      <c r="P169" s="76" t="s">
        <v>5476</v>
      </c>
      <c r="Q169" s="76" t="s">
        <v>47</v>
      </c>
      <c r="R169" s="76" t="s">
        <v>5764</v>
      </c>
      <c r="T169" s="76" t="s">
        <v>55</v>
      </c>
      <c r="BI169" s="83" t="s">
        <v>10925</v>
      </c>
    </row>
    <row r="170" spans="1:61" ht="18.399999999999999" customHeight="1">
      <c r="A170" s="79" t="s">
        <v>5852</v>
      </c>
      <c r="B170" s="80" t="s">
        <v>5853</v>
      </c>
      <c r="C170" s="80">
        <v>21</v>
      </c>
      <c r="D170" s="80" t="s">
        <v>63</v>
      </c>
      <c r="E170" s="81"/>
      <c r="F170" s="81"/>
      <c r="G170" s="81"/>
      <c r="H170" s="81"/>
      <c r="I170" s="81"/>
      <c r="J170" s="81"/>
      <c r="K170" s="81"/>
      <c r="L170" s="81"/>
      <c r="M170" s="82" t="s">
        <v>5854</v>
      </c>
      <c r="N170" s="76" t="s">
        <v>47</v>
      </c>
      <c r="P170" s="76" t="s">
        <v>5477</v>
      </c>
      <c r="Q170" s="76" t="s">
        <v>47</v>
      </c>
      <c r="R170" s="76" t="s">
        <v>5855</v>
      </c>
      <c r="T170" s="76" t="s">
        <v>55</v>
      </c>
      <c r="BI170" s="83" t="s">
        <v>10947</v>
      </c>
    </row>
    <row r="171" spans="1:61" ht="18.399999999999999" customHeight="1">
      <c r="A171" s="79" t="s">
        <v>5856</v>
      </c>
      <c r="B171" s="80" t="s">
        <v>5857</v>
      </c>
      <c r="C171" s="80">
        <v>11</v>
      </c>
      <c r="D171" s="80" t="s">
        <v>168</v>
      </c>
      <c r="E171" s="81"/>
      <c r="F171" s="81"/>
      <c r="G171" s="81"/>
      <c r="H171" s="81"/>
      <c r="I171" s="81"/>
      <c r="J171" s="81"/>
      <c r="K171" s="81"/>
      <c r="L171" s="81"/>
      <c r="M171" s="82" t="s">
        <v>5858</v>
      </c>
      <c r="N171" s="76" t="s">
        <v>47</v>
      </c>
      <c r="P171" s="76" t="s">
        <v>5480</v>
      </c>
      <c r="Q171" s="76" t="s">
        <v>47</v>
      </c>
      <c r="R171" s="76" t="s">
        <v>5859</v>
      </c>
      <c r="T171" s="76" t="s">
        <v>55</v>
      </c>
      <c r="BI171" s="83" t="s">
        <v>10948</v>
      </c>
    </row>
    <row r="172" spans="1:61" ht="18.399999999999999" customHeight="1">
      <c r="A172" s="79" t="s">
        <v>5860</v>
      </c>
      <c r="B172" s="80" t="s">
        <v>5861</v>
      </c>
      <c r="C172" s="80">
        <v>90</v>
      </c>
      <c r="D172" s="80" t="s">
        <v>53</v>
      </c>
      <c r="E172" s="81"/>
      <c r="F172" s="81"/>
      <c r="G172" s="81"/>
      <c r="H172" s="81"/>
      <c r="I172" s="81"/>
      <c r="J172" s="81"/>
      <c r="K172" s="81"/>
      <c r="L172" s="81"/>
      <c r="M172" s="82" t="s">
        <v>5862</v>
      </c>
      <c r="N172" s="76" t="s">
        <v>47</v>
      </c>
      <c r="P172" s="76" t="s">
        <v>5537</v>
      </c>
      <c r="Q172" s="76" t="s">
        <v>47</v>
      </c>
      <c r="R172" s="76" t="s">
        <v>5863</v>
      </c>
      <c r="T172" s="76" t="s">
        <v>55</v>
      </c>
      <c r="BI172" s="83" t="s">
        <v>10949</v>
      </c>
    </row>
    <row r="173" spans="1:61" ht="18.399999999999999" customHeight="1">
      <c r="A173" s="79" t="s">
        <v>5864</v>
      </c>
      <c r="B173" s="80" t="s">
        <v>47</v>
      </c>
      <c r="C173" s="80"/>
      <c r="D173" s="80" t="s">
        <v>47</v>
      </c>
      <c r="E173" s="81"/>
      <c r="F173" s="81"/>
      <c r="G173" s="78"/>
      <c r="H173" s="81"/>
      <c r="I173" s="78"/>
      <c r="J173" s="81"/>
      <c r="K173" s="78"/>
      <c r="L173" s="81"/>
      <c r="M173" s="82" t="s">
        <v>47</v>
      </c>
      <c r="N173" s="76" t="s">
        <v>47</v>
      </c>
      <c r="P173" s="76" t="s">
        <v>5483</v>
      </c>
      <c r="Q173" s="76" t="s">
        <v>47</v>
      </c>
      <c r="R173" s="76" t="s">
        <v>47</v>
      </c>
    </row>
    <row r="174" spans="1:61" ht="18.399999999999999" customHeight="1">
      <c r="A174" s="79" t="s">
        <v>5865</v>
      </c>
      <c r="B174" s="80" t="s">
        <v>5866</v>
      </c>
      <c r="C174" s="80">
        <v>112</v>
      </c>
      <c r="D174" s="80" t="s">
        <v>59</v>
      </c>
      <c r="E174" s="81"/>
      <c r="F174" s="81"/>
      <c r="G174" s="81"/>
      <c r="H174" s="81"/>
      <c r="I174" s="81"/>
      <c r="J174" s="81"/>
      <c r="K174" s="81"/>
      <c r="L174" s="81"/>
      <c r="M174" s="82" t="s">
        <v>5867</v>
      </c>
      <c r="N174" s="76" t="s">
        <v>47</v>
      </c>
      <c r="P174" s="76" t="s">
        <v>5484</v>
      </c>
      <c r="Q174" s="76" t="s">
        <v>47</v>
      </c>
      <c r="R174" s="76" t="s">
        <v>5867</v>
      </c>
      <c r="BI174" s="83" t="s">
        <v>10950</v>
      </c>
    </row>
    <row r="175" spans="1:61" ht="18.399999999999999" customHeight="1">
      <c r="A175" s="79" t="s">
        <v>5815</v>
      </c>
      <c r="B175" s="80" t="s">
        <v>5868</v>
      </c>
      <c r="C175" s="80">
        <v>14.541</v>
      </c>
      <c r="D175" s="80" t="s">
        <v>191</v>
      </c>
      <c r="E175" s="81"/>
      <c r="F175" s="81"/>
      <c r="G175" s="81"/>
      <c r="H175" s="81"/>
      <c r="I175" s="81"/>
      <c r="J175" s="81"/>
      <c r="K175" s="81"/>
      <c r="L175" s="81"/>
      <c r="M175" s="82" t="s">
        <v>5869</v>
      </c>
      <c r="N175" s="76" t="s">
        <v>47</v>
      </c>
      <c r="P175" s="76" t="s">
        <v>5486</v>
      </c>
      <c r="Q175" s="76" t="s">
        <v>47</v>
      </c>
      <c r="R175" s="76" t="s">
        <v>5869</v>
      </c>
      <c r="BI175" s="83" t="s">
        <v>10951</v>
      </c>
    </row>
    <row r="176" spans="1:61" ht="18.399999999999999" customHeight="1">
      <c r="A176" s="79" t="s">
        <v>5815</v>
      </c>
      <c r="B176" s="80" t="s">
        <v>5820</v>
      </c>
      <c r="C176" s="80">
        <v>34.659999999999997</v>
      </c>
      <c r="D176" s="80" t="s">
        <v>191</v>
      </c>
      <c r="E176" s="81"/>
      <c r="F176" s="81"/>
      <c r="G176" s="81"/>
      <c r="H176" s="81"/>
      <c r="I176" s="81"/>
      <c r="J176" s="81"/>
      <c r="K176" s="81"/>
      <c r="L176" s="81"/>
      <c r="M176" s="82" t="s">
        <v>5821</v>
      </c>
      <c r="N176" s="76" t="s">
        <v>47</v>
      </c>
      <c r="P176" s="76" t="s">
        <v>5488</v>
      </c>
      <c r="Q176" s="76" t="s">
        <v>47</v>
      </c>
      <c r="R176" s="76" t="s">
        <v>5821</v>
      </c>
      <c r="BI176" s="83" t="s">
        <v>10939</v>
      </c>
    </row>
    <row r="177" spans="1:61" ht="18.399999999999999" customHeight="1">
      <c r="A177" s="79" t="s">
        <v>5823</v>
      </c>
      <c r="B177" s="80" t="s">
        <v>5824</v>
      </c>
      <c r="C177" s="80">
        <v>2.774</v>
      </c>
      <c r="D177" s="80" t="s">
        <v>191</v>
      </c>
      <c r="E177" s="81"/>
      <c r="F177" s="81"/>
      <c r="G177" s="81"/>
      <c r="H177" s="81"/>
      <c r="I177" s="81"/>
      <c r="J177" s="81"/>
      <c r="K177" s="81"/>
      <c r="L177" s="81"/>
      <c r="M177" s="82" t="s">
        <v>5825</v>
      </c>
      <c r="N177" s="76" t="s">
        <v>47</v>
      </c>
      <c r="P177" s="76" t="s">
        <v>5489</v>
      </c>
      <c r="Q177" s="76" t="s">
        <v>47</v>
      </c>
      <c r="R177" s="76" t="s">
        <v>5825</v>
      </c>
      <c r="BI177" s="83" t="s">
        <v>10940</v>
      </c>
    </row>
    <row r="178" spans="1:61" ht="18.399999999999999" customHeight="1">
      <c r="A178" s="79" t="s">
        <v>5470</v>
      </c>
      <c r="B178" s="80" t="s">
        <v>47</v>
      </c>
      <c r="C178" s="80"/>
      <c r="D178" s="80" t="s">
        <v>47</v>
      </c>
      <c r="E178" s="81"/>
      <c r="F178" s="81"/>
      <c r="G178" s="78"/>
      <c r="H178" s="81"/>
      <c r="I178" s="78"/>
      <c r="J178" s="81"/>
      <c r="K178" s="78"/>
      <c r="L178" s="81"/>
      <c r="M178" s="82" t="s">
        <v>47</v>
      </c>
      <c r="N178" s="76" t="s">
        <v>47</v>
      </c>
      <c r="P178" s="76" t="s">
        <v>5665</v>
      </c>
      <c r="Q178" s="76" t="s">
        <v>5546</v>
      </c>
      <c r="R178" s="76" t="s">
        <v>47</v>
      </c>
    </row>
    <row r="179" spans="1:61" ht="18.399999999999999" customHeight="1">
      <c r="A179" s="84"/>
      <c r="B179" s="78"/>
      <c r="C179" s="78"/>
      <c r="D179" s="78"/>
      <c r="E179" s="78"/>
      <c r="F179" s="78"/>
      <c r="G179" s="78"/>
      <c r="H179" s="78"/>
      <c r="I179" s="78"/>
      <c r="J179" s="78"/>
      <c r="K179" s="78"/>
      <c r="L179" s="78"/>
      <c r="M179" s="85"/>
    </row>
    <row r="180" spans="1:61" ht="18.399999999999999" customHeight="1">
      <c r="A180" s="79" t="s">
        <v>5870</v>
      </c>
      <c r="B180" s="80" t="s">
        <v>47</v>
      </c>
      <c r="C180" s="80">
        <v>1</v>
      </c>
      <c r="D180" s="80" t="s">
        <v>352</v>
      </c>
      <c r="F180" s="81"/>
      <c r="H180" s="81"/>
      <c r="J180" s="81"/>
      <c r="L180" s="81"/>
      <c r="M180" s="82" t="s">
        <v>47</v>
      </c>
      <c r="N180" s="76" t="s">
        <v>47</v>
      </c>
      <c r="O180" s="76" t="s">
        <v>5464</v>
      </c>
    </row>
    <row r="181" spans="1:61" ht="18.399999999999999" customHeight="1">
      <c r="A181" s="79" t="s">
        <v>5871</v>
      </c>
      <c r="B181" s="80" t="s">
        <v>5872</v>
      </c>
      <c r="C181" s="80">
        <v>593</v>
      </c>
      <c r="D181" s="80" t="s">
        <v>83</v>
      </c>
      <c r="E181" s="81"/>
      <c r="F181" s="81"/>
      <c r="G181" s="81"/>
      <c r="H181" s="81"/>
      <c r="I181" s="81"/>
      <c r="J181" s="81"/>
      <c r="K181" s="81"/>
      <c r="L181" s="81"/>
      <c r="M181" s="82" t="s">
        <v>5873</v>
      </c>
      <c r="N181" s="76" t="s">
        <v>47</v>
      </c>
      <c r="P181" s="76" t="s">
        <v>5447</v>
      </c>
      <c r="Q181" s="76" t="s">
        <v>47</v>
      </c>
      <c r="R181" s="76" t="s">
        <v>5874</v>
      </c>
      <c r="T181" s="76" t="s">
        <v>56</v>
      </c>
      <c r="BI181" s="83" t="s">
        <v>10952</v>
      </c>
    </row>
    <row r="182" spans="1:61" ht="18.399999999999999" customHeight="1">
      <c r="A182" s="79" t="s">
        <v>5875</v>
      </c>
      <c r="B182" s="80" t="s">
        <v>5872</v>
      </c>
      <c r="C182" s="80">
        <v>39.543999999999997</v>
      </c>
      <c r="D182" s="80" t="s">
        <v>191</v>
      </c>
      <c r="E182" s="81"/>
      <c r="F182" s="81"/>
      <c r="G182" s="81"/>
      <c r="H182" s="81"/>
      <c r="I182" s="81"/>
      <c r="J182" s="81"/>
      <c r="K182" s="81"/>
      <c r="L182" s="81"/>
      <c r="M182" s="82" t="s">
        <v>5876</v>
      </c>
      <c r="N182" s="76" t="s">
        <v>47</v>
      </c>
      <c r="P182" s="76" t="s">
        <v>5450</v>
      </c>
      <c r="Q182" s="76" t="s">
        <v>47</v>
      </c>
      <c r="R182" s="76" t="s">
        <v>5877</v>
      </c>
      <c r="T182" s="76" t="s">
        <v>56</v>
      </c>
      <c r="BI182" s="83" t="s">
        <v>10953</v>
      </c>
    </row>
    <row r="183" spans="1:61" ht="18.399999999999999" customHeight="1">
      <c r="A183" s="79" t="s">
        <v>5878</v>
      </c>
      <c r="B183" s="80" t="s">
        <v>5872</v>
      </c>
      <c r="C183" s="80">
        <v>348.23599999999999</v>
      </c>
      <c r="D183" s="80" t="s">
        <v>191</v>
      </c>
      <c r="E183" s="81"/>
      <c r="F183" s="81"/>
      <c r="G183" s="81"/>
      <c r="H183" s="81"/>
      <c r="I183" s="81"/>
      <c r="J183" s="81"/>
      <c r="K183" s="81"/>
      <c r="L183" s="81"/>
      <c r="M183" s="82" t="s">
        <v>5879</v>
      </c>
      <c r="N183" s="76" t="s">
        <v>47</v>
      </c>
      <c r="P183" s="76" t="s">
        <v>2789</v>
      </c>
      <c r="Q183" s="76" t="s">
        <v>47</v>
      </c>
      <c r="R183" s="76" t="s">
        <v>5880</v>
      </c>
      <c r="T183" s="76" t="s">
        <v>56</v>
      </c>
      <c r="BI183" s="83" t="s">
        <v>10954</v>
      </c>
    </row>
    <row r="184" spans="1:61" ht="18.399999999999999" customHeight="1">
      <c r="A184" s="79" t="s">
        <v>5881</v>
      </c>
      <c r="B184" s="80" t="s">
        <v>5882</v>
      </c>
      <c r="C184" s="80">
        <v>7</v>
      </c>
      <c r="D184" s="80" t="s">
        <v>83</v>
      </c>
      <c r="E184" s="81"/>
      <c r="F184" s="81"/>
      <c r="G184" s="81"/>
      <c r="H184" s="81"/>
      <c r="I184" s="81"/>
      <c r="J184" s="81"/>
      <c r="K184" s="81"/>
      <c r="L184" s="81"/>
      <c r="M184" s="82" t="s">
        <v>5883</v>
      </c>
      <c r="N184" s="76" t="s">
        <v>47</v>
      </c>
      <c r="P184" s="76" t="s">
        <v>5455</v>
      </c>
      <c r="Q184" s="76" t="s">
        <v>47</v>
      </c>
      <c r="R184" s="76" t="s">
        <v>5884</v>
      </c>
      <c r="T184" s="76" t="s">
        <v>56</v>
      </c>
      <c r="BI184" s="83" t="s">
        <v>10955</v>
      </c>
    </row>
    <row r="185" spans="1:61" ht="18.399999999999999" customHeight="1">
      <c r="A185" s="79" t="s">
        <v>5470</v>
      </c>
      <c r="B185" s="80" t="s">
        <v>47</v>
      </c>
      <c r="C185" s="80"/>
      <c r="D185" s="80" t="s">
        <v>47</v>
      </c>
      <c r="E185" s="81"/>
      <c r="F185" s="81"/>
      <c r="G185" s="78"/>
      <c r="H185" s="81"/>
      <c r="I185" s="78"/>
      <c r="J185" s="81"/>
      <c r="K185" s="78"/>
      <c r="L185" s="81"/>
      <c r="M185" s="82" t="s">
        <v>47</v>
      </c>
      <c r="N185" s="76" t="s">
        <v>47</v>
      </c>
      <c r="P185" s="76" t="s">
        <v>2788</v>
      </c>
      <c r="Q185" s="76" t="s">
        <v>5546</v>
      </c>
      <c r="R185" s="76" t="s">
        <v>47</v>
      </c>
    </row>
    <row r="186" spans="1:61" ht="18.399999999999999" customHeight="1">
      <c r="A186" s="84"/>
      <c r="B186" s="78"/>
      <c r="C186" s="78"/>
      <c r="D186" s="78"/>
      <c r="E186" s="78"/>
      <c r="F186" s="78"/>
      <c r="G186" s="78"/>
      <c r="H186" s="78"/>
      <c r="I186" s="78"/>
      <c r="J186" s="78"/>
      <c r="K186" s="78"/>
      <c r="L186" s="78"/>
      <c r="M186" s="85"/>
    </row>
    <row r="187" spans="1:61" ht="18.399999999999999" customHeight="1">
      <c r="A187" s="79" t="s">
        <v>5885</v>
      </c>
      <c r="B187" s="80" t="s">
        <v>5466</v>
      </c>
      <c r="C187" s="80">
        <v>1</v>
      </c>
      <c r="D187" s="80" t="s">
        <v>352</v>
      </c>
      <c r="F187" s="81"/>
      <c r="H187" s="81"/>
      <c r="J187" s="81"/>
      <c r="L187" s="81"/>
      <c r="M187" s="82" t="s">
        <v>47</v>
      </c>
      <c r="N187" s="76" t="s">
        <v>47</v>
      </c>
      <c r="O187" s="76" t="s">
        <v>5468</v>
      </c>
    </row>
    <row r="188" spans="1:61" ht="18.399999999999999" customHeight="1">
      <c r="A188" s="79" t="s">
        <v>5886</v>
      </c>
      <c r="B188" s="80" t="s">
        <v>5887</v>
      </c>
      <c r="C188" s="80">
        <v>2.56</v>
      </c>
      <c r="D188" s="80" t="s">
        <v>191</v>
      </c>
      <c r="E188" s="81"/>
      <c r="F188" s="81"/>
      <c r="G188" s="81"/>
      <c r="H188" s="81"/>
      <c r="I188" s="81"/>
      <c r="J188" s="81"/>
      <c r="K188" s="81"/>
      <c r="L188" s="81"/>
      <c r="M188" s="82" t="s">
        <v>5888</v>
      </c>
      <c r="N188" s="76" t="s">
        <v>5889</v>
      </c>
      <c r="P188" s="76" t="s">
        <v>5447</v>
      </c>
      <c r="Q188" s="76" t="s">
        <v>47</v>
      </c>
      <c r="R188" s="76" t="s">
        <v>5888</v>
      </c>
      <c r="BI188" s="83" t="s">
        <v>10956</v>
      </c>
    </row>
    <row r="189" spans="1:61" ht="18.399999999999999" customHeight="1">
      <c r="A189" s="79" t="s">
        <v>5886</v>
      </c>
      <c r="B189" s="80" t="s">
        <v>5890</v>
      </c>
      <c r="C189" s="80">
        <v>5.07</v>
      </c>
      <c r="D189" s="80" t="s">
        <v>191</v>
      </c>
      <c r="E189" s="81"/>
      <c r="F189" s="81"/>
      <c r="G189" s="81"/>
      <c r="H189" s="81"/>
      <c r="I189" s="81"/>
      <c r="J189" s="81"/>
      <c r="K189" s="81"/>
      <c r="L189" s="81"/>
      <c r="M189" s="82" t="s">
        <v>5891</v>
      </c>
      <c r="N189" s="76" t="s">
        <v>5889</v>
      </c>
      <c r="P189" s="76" t="s">
        <v>5450</v>
      </c>
      <c r="Q189" s="76" t="s">
        <v>47</v>
      </c>
      <c r="R189" s="76" t="s">
        <v>5891</v>
      </c>
      <c r="BI189" s="83" t="s">
        <v>10957</v>
      </c>
    </row>
    <row r="190" spans="1:61" ht="18.399999999999999" customHeight="1">
      <c r="A190" s="79" t="s">
        <v>5470</v>
      </c>
      <c r="B190" s="80" t="s">
        <v>47</v>
      </c>
      <c r="C190" s="80"/>
      <c r="D190" s="80" t="s">
        <v>47</v>
      </c>
      <c r="E190" s="81"/>
      <c r="F190" s="81"/>
      <c r="G190" s="78"/>
      <c r="H190" s="81"/>
      <c r="I190" s="78"/>
      <c r="J190" s="81"/>
      <c r="K190" s="78"/>
      <c r="L190" s="81"/>
      <c r="M190" s="82" t="s">
        <v>47</v>
      </c>
      <c r="N190" s="76" t="s">
        <v>47</v>
      </c>
      <c r="P190" s="76" t="s">
        <v>2789</v>
      </c>
      <c r="Q190" s="76" t="s">
        <v>5472</v>
      </c>
      <c r="R190" s="76" t="s">
        <v>47</v>
      </c>
    </row>
    <row r="191" spans="1:61" ht="18.399999999999999" customHeight="1">
      <c r="A191" s="84"/>
      <c r="B191" s="78"/>
      <c r="C191" s="78"/>
      <c r="D191" s="78"/>
      <c r="E191" s="78"/>
      <c r="F191" s="78"/>
      <c r="G191" s="78"/>
      <c r="H191" s="78"/>
      <c r="I191" s="78"/>
      <c r="J191" s="78"/>
      <c r="K191" s="78"/>
      <c r="L191" s="78"/>
      <c r="M191" s="85"/>
    </row>
    <row r="192" spans="1:61" ht="18.399999999999999" customHeight="1">
      <c r="A192" s="79" t="s">
        <v>5892</v>
      </c>
      <c r="B192" s="80" t="s">
        <v>5466</v>
      </c>
      <c r="C192" s="80">
        <v>1</v>
      </c>
      <c r="D192" s="80" t="s">
        <v>352</v>
      </c>
      <c r="F192" s="81"/>
      <c r="H192" s="81"/>
      <c r="J192" s="81"/>
      <c r="L192" s="81"/>
      <c r="M192" s="82" t="s">
        <v>47</v>
      </c>
      <c r="N192" s="76" t="s">
        <v>47</v>
      </c>
      <c r="O192" s="76" t="s">
        <v>5475</v>
      </c>
    </row>
    <row r="193" spans="1:61" ht="18.399999999999999" customHeight="1">
      <c r="A193" s="79" t="s">
        <v>5893</v>
      </c>
      <c r="B193" s="80" t="s">
        <v>5894</v>
      </c>
      <c r="C193" s="80">
        <v>593</v>
      </c>
      <c r="D193" s="80" t="s">
        <v>83</v>
      </c>
      <c r="E193" s="81"/>
      <c r="F193" s="81"/>
      <c r="G193" s="81"/>
      <c r="H193" s="81"/>
      <c r="I193" s="81"/>
      <c r="J193" s="81"/>
      <c r="K193" s="81"/>
      <c r="L193" s="81"/>
      <c r="M193" s="82" t="s">
        <v>5895</v>
      </c>
      <c r="N193" s="76" t="s">
        <v>5896</v>
      </c>
      <c r="P193" s="76" t="s">
        <v>5447</v>
      </c>
      <c r="Q193" s="76" t="s">
        <v>47</v>
      </c>
      <c r="R193" s="76" t="s">
        <v>5895</v>
      </c>
      <c r="BI193" s="83" t="s">
        <v>10958</v>
      </c>
    </row>
    <row r="194" spans="1:61" ht="18.399999999999999" customHeight="1">
      <c r="A194" s="79" t="s">
        <v>5897</v>
      </c>
      <c r="B194" s="80" t="s">
        <v>5898</v>
      </c>
      <c r="C194" s="80">
        <v>357</v>
      </c>
      <c r="D194" s="80" t="s">
        <v>168</v>
      </c>
      <c r="E194" s="81"/>
      <c r="F194" s="81"/>
      <c r="G194" s="81"/>
      <c r="H194" s="81"/>
      <c r="I194" s="81"/>
      <c r="J194" s="81"/>
      <c r="K194" s="81"/>
      <c r="L194" s="81"/>
      <c r="M194" s="82" t="s">
        <v>5899</v>
      </c>
      <c r="N194" s="76" t="s">
        <v>47</v>
      </c>
      <c r="P194" s="76" t="s">
        <v>5450</v>
      </c>
      <c r="Q194" s="76" t="s">
        <v>47</v>
      </c>
      <c r="R194" s="76" t="s">
        <v>5899</v>
      </c>
      <c r="BI194" s="83" t="s">
        <v>10959</v>
      </c>
    </row>
    <row r="195" spans="1:61" ht="18.399999999999999" customHeight="1">
      <c r="A195" s="79" t="s">
        <v>5897</v>
      </c>
      <c r="B195" s="80" t="s">
        <v>5900</v>
      </c>
      <c r="C195" s="80">
        <v>17</v>
      </c>
      <c r="D195" s="80" t="s">
        <v>168</v>
      </c>
      <c r="E195" s="81"/>
      <c r="F195" s="81"/>
      <c r="G195" s="81"/>
      <c r="H195" s="81"/>
      <c r="I195" s="81"/>
      <c r="J195" s="81"/>
      <c r="K195" s="81"/>
      <c r="L195" s="81"/>
      <c r="M195" s="82" t="s">
        <v>5901</v>
      </c>
      <c r="N195" s="76" t="s">
        <v>47</v>
      </c>
      <c r="P195" s="76" t="s">
        <v>2789</v>
      </c>
      <c r="Q195" s="76" t="s">
        <v>47</v>
      </c>
      <c r="R195" s="76" t="s">
        <v>5901</v>
      </c>
      <c r="BI195" s="83" t="s">
        <v>10960</v>
      </c>
    </row>
    <row r="196" spans="1:61" ht="18.399999999999999" customHeight="1">
      <c r="A196" s="79" t="s">
        <v>5897</v>
      </c>
      <c r="B196" s="80" t="s">
        <v>5902</v>
      </c>
      <c r="C196" s="80">
        <v>26</v>
      </c>
      <c r="D196" s="80" t="s">
        <v>168</v>
      </c>
      <c r="E196" s="81"/>
      <c r="F196" s="81"/>
      <c r="G196" s="81"/>
      <c r="H196" s="81"/>
      <c r="I196" s="81"/>
      <c r="J196" s="81"/>
      <c r="K196" s="81"/>
      <c r="L196" s="81"/>
      <c r="M196" s="82" t="s">
        <v>5903</v>
      </c>
      <c r="N196" s="76" t="s">
        <v>47</v>
      </c>
      <c r="P196" s="76" t="s">
        <v>5455</v>
      </c>
      <c r="Q196" s="76" t="s">
        <v>47</v>
      </c>
      <c r="R196" s="76" t="s">
        <v>5903</v>
      </c>
      <c r="U196" s="76">
        <v>1</v>
      </c>
      <c r="V196" s="76">
        <v>1</v>
      </c>
      <c r="BI196" s="83" t="s">
        <v>10961</v>
      </c>
    </row>
    <row r="197" spans="1:61" ht="18.399999999999999" customHeight="1">
      <c r="A197" s="79" t="s">
        <v>5904</v>
      </c>
      <c r="B197" s="80" t="s">
        <v>5905</v>
      </c>
      <c r="C197" s="80">
        <v>7.6630000000000003</v>
      </c>
      <c r="D197" s="80" t="s">
        <v>191</v>
      </c>
      <c r="E197" s="81"/>
      <c r="F197" s="81"/>
      <c r="G197" s="81"/>
      <c r="H197" s="81"/>
      <c r="I197" s="81"/>
      <c r="J197" s="81"/>
      <c r="K197" s="81"/>
      <c r="L197" s="81"/>
      <c r="M197" s="82" t="s">
        <v>5906</v>
      </c>
      <c r="N197" s="76" t="s">
        <v>5907</v>
      </c>
      <c r="P197" s="76" t="s">
        <v>2788</v>
      </c>
      <c r="Q197" s="76" t="s">
        <v>47</v>
      </c>
      <c r="R197" s="76" t="s">
        <v>5906</v>
      </c>
      <c r="BI197" s="83" t="s">
        <v>10962</v>
      </c>
    </row>
    <row r="198" spans="1:61" ht="18.399999999999999" customHeight="1">
      <c r="A198" s="79" t="s">
        <v>5908</v>
      </c>
      <c r="B198" s="80" t="s">
        <v>5909</v>
      </c>
      <c r="C198" s="80">
        <v>7.4999999999999997E-2</v>
      </c>
      <c r="D198" s="80" t="s">
        <v>191</v>
      </c>
      <c r="E198" s="81"/>
      <c r="F198" s="81"/>
      <c r="G198" s="81"/>
      <c r="H198" s="81"/>
      <c r="I198" s="81"/>
      <c r="J198" s="81"/>
      <c r="K198" s="81"/>
      <c r="L198" s="81"/>
      <c r="M198" s="82" t="s">
        <v>5910</v>
      </c>
      <c r="N198" s="76" t="s">
        <v>47</v>
      </c>
      <c r="P198" s="76" t="s">
        <v>5460</v>
      </c>
      <c r="Q198" s="76" t="s">
        <v>47</v>
      </c>
      <c r="R198" s="76" t="s">
        <v>5910</v>
      </c>
      <c r="BI198" s="83" t="s">
        <v>10963</v>
      </c>
    </row>
    <row r="199" spans="1:61" ht="18.399999999999999" customHeight="1">
      <c r="A199" s="79" t="s">
        <v>5904</v>
      </c>
      <c r="B199" s="80" t="s">
        <v>5911</v>
      </c>
      <c r="C199" s="80">
        <v>31.866</v>
      </c>
      <c r="D199" s="80" t="s">
        <v>191</v>
      </c>
      <c r="E199" s="81"/>
      <c r="F199" s="81"/>
      <c r="G199" s="81"/>
      <c r="H199" s="81"/>
      <c r="I199" s="81"/>
      <c r="J199" s="81"/>
      <c r="K199" s="81"/>
      <c r="L199" s="81"/>
      <c r="M199" s="82" t="s">
        <v>5910</v>
      </c>
      <c r="N199" s="76" t="s">
        <v>5907</v>
      </c>
      <c r="P199" s="76" t="s">
        <v>5463</v>
      </c>
      <c r="Q199" s="76" t="s">
        <v>47</v>
      </c>
      <c r="R199" s="76" t="s">
        <v>5910</v>
      </c>
      <c r="AA199" s="90" t="s">
        <v>5912</v>
      </c>
      <c r="AB199" s="91">
        <v>409573.179</v>
      </c>
      <c r="AC199" s="90" t="s">
        <v>5913</v>
      </c>
      <c r="AD199" s="92">
        <v>409573.179</v>
      </c>
      <c r="BI199" s="83" t="s">
        <v>10963</v>
      </c>
    </row>
    <row r="200" spans="1:61" ht="18.399999999999999" customHeight="1">
      <c r="A200" s="79" t="s">
        <v>5914</v>
      </c>
      <c r="B200" s="80" t="s">
        <v>4131</v>
      </c>
      <c r="C200" s="80"/>
      <c r="D200" s="80" t="s">
        <v>47</v>
      </c>
      <c r="E200" s="81"/>
      <c r="F200" s="81"/>
      <c r="G200" s="78"/>
      <c r="H200" s="81"/>
      <c r="I200" s="78"/>
      <c r="J200" s="81"/>
      <c r="K200" s="78"/>
      <c r="L200" s="81"/>
      <c r="M200" s="82" t="s">
        <v>47</v>
      </c>
      <c r="N200" s="76" t="s">
        <v>47</v>
      </c>
      <c r="P200" s="76" t="s">
        <v>5467</v>
      </c>
      <c r="Q200" s="76" t="s">
        <v>47</v>
      </c>
      <c r="R200" s="76" t="s">
        <v>56</v>
      </c>
      <c r="X200" s="76" t="s">
        <v>5915</v>
      </c>
    </row>
    <row r="201" spans="1:61" ht="18.399999999999999" customHeight="1">
      <c r="A201" s="79" t="s">
        <v>5470</v>
      </c>
      <c r="B201" s="80" t="s">
        <v>47</v>
      </c>
      <c r="C201" s="80"/>
      <c r="D201" s="80" t="s">
        <v>47</v>
      </c>
      <c r="E201" s="81"/>
      <c r="F201" s="81"/>
      <c r="G201" s="78"/>
      <c r="H201" s="81"/>
      <c r="I201" s="78"/>
      <c r="J201" s="81"/>
      <c r="K201" s="78"/>
      <c r="L201" s="81"/>
      <c r="M201" s="82" t="s">
        <v>47</v>
      </c>
      <c r="N201" s="76" t="s">
        <v>47</v>
      </c>
      <c r="P201" s="76" t="s">
        <v>2792</v>
      </c>
      <c r="Q201" s="76" t="s">
        <v>5472</v>
      </c>
      <c r="R201" s="76" t="s">
        <v>47</v>
      </c>
    </row>
    <row r="202" spans="1:61" ht="18.399999999999999" customHeight="1">
      <c r="A202" s="84"/>
      <c r="B202" s="78"/>
      <c r="C202" s="78"/>
      <c r="D202" s="78"/>
      <c r="E202" s="78"/>
      <c r="F202" s="78"/>
      <c r="G202" s="78"/>
      <c r="H202" s="78"/>
      <c r="I202" s="78"/>
      <c r="J202" s="78"/>
      <c r="K202" s="78"/>
      <c r="L202" s="78"/>
      <c r="M202" s="85"/>
    </row>
    <row r="203" spans="1:61" ht="18.399999999999999" customHeight="1">
      <c r="A203" s="79" t="s">
        <v>5916</v>
      </c>
      <c r="B203" s="80" t="s">
        <v>47</v>
      </c>
      <c r="C203" s="80">
        <v>1</v>
      </c>
      <c r="D203" s="80" t="s">
        <v>352</v>
      </c>
      <c r="F203" s="81"/>
      <c r="H203" s="81"/>
      <c r="J203" s="81"/>
      <c r="L203" s="81"/>
      <c r="M203" s="82" t="s">
        <v>47</v>
      </c>
      <c r="N203" s="76" t="s">
        <v>47</v>
      </c>
      <c r="O203" s="76" t="s">
        <v>5481</v>
      </c>
    </row>
    <row r="204" spans="1:61" ht="18.399999999999999" customHeight="1">
      <c r="A204" s="79" t="s">
        <v>5917</v>
      </c>
      <c r="B204" s="80" t="s">
        <v>47</v>
      </c>
      <c r="C204" s="80"/>
      <c r="D204" s="80" t="s">
        <v>47</v>
      </c>
      <c r="E204" s="81"/>
      <c r="F204" s="81"/>
      <c r="G204" s="78"/>
      <c r="H204" s="81"/>
      <c r="I204" s="78"/>
      <c r="J204" s="81"/>
      <c r="K204" s="78"/>
      <c r="L204" s="81"/>
      <c r="M204" s="82" t="s">
        <v>47</v>
      </c>
      <c r="N204" s="76" t="s">
        <v>47</v>
      </c>
      <c r="P204" s="76" t="s">
        <v>5447</v>
      </c>
      <c r="Q204" s="76" t="s">
        <v>47</v>
      </c>
      <c r="R204" s="76" t="s">
        <v>47</v>
      </c>
    </row>
    <row r="205" spans="1:61" ht="18.399999999999999" customHeight="1">
      <c r="A205" s="79" t="s">
        <v>5918</v>
      </c>
      <c r="B205" s="80" t="s">
        <v>47</v>
      </c>
      <c r="C205" s="80">
        <v>55</v>
      </c>
      <c r="D205" s="80" t="s">
        <v>191</v>
      </c>
      <c r="E205" s="81"/>
      <c r="F205" s="81"/>
      <c r="G205" s="81"/>
      <c r="H205" s="81"/>
      <c r="I205" s="81"/>
      <c r="J205" s="81"/>
      <c r="K205" s="81"/>
      <c r="L205" s="81"/>
      <c r="M205" s="82" t="s">
        <v>5919</v>
      </c>
      <c r="N205" s="76" t="s">
        <v>47</v>
      </c>
      <c r="P205" s="76" t="s">
        <v>5450</v>
      </c>
      <c r="Q205" s="76" t="s">
        <v>47</v>
      </c>
      <c r="R205" s="76" t="s">
        <v>5919</v>
      </c>
      <c r="BI205" s="83" t="s">
        <v>10964</v>
      </c>
    </row>
    <row r="206" spans="1:61" ht="18.399999999999999" customHeight="1">
      <c r="A206" s="79" t="s">
        <v>5920</v>
      </c>
      <c r="B206" s="80" t="s">
        <v>5921</v>
      </c>
      <c r="C206" s="80">
        <v>55</v>
      </c>
      <c r="D206" s="80" t="s">
        <v>191</v>
      </c>
      <c r="E206" s="81"/>
      <c r="F206" s="81"/>
      <c r="G206" s="81"/>
      <c r="H206" s="81"/>
      <c r="I206" s="81"/>
      <c r="J206" s="81"/>
      <c r="K206" s="81"/>
      <c r="L206" s="81"/>
      <c r="M206" s="82" t="s">
        <v>5922</v>
      </c>
      <c r="N206" s="76" t="s">
        <v>47</v>
      </c>
      <c r="P206" s="76" t="s">
        <v>2789</v>
      </c>
      <c r="Q206" s="76" t="s">
        <v>47</v>
      </c>
      <c r="R206" s="76" t="s">
        <v>5922</v>
      </c>
      <c r="AA206" s="90" t="s">
        <v>5923</v>
      </c>
      <c r="AB206" s="91">
        <v>261756</v>
      </c>
      <c r="AC206" s="90" t="s">
        <v>5924</v>
      </c>
      <c r="AD206" s="92">
        <v>261756</v>
      </c>
      <c r="BI206" s="83" t="s">
        <v>10965</v>
      </c>
    </row>
    <row r="207" spans="1:61" ht="18.399999999999999" customHeight="1">
      <c r="A207" s="79" t="s">
        <v>5925</v>
      </c>
      <c r="B207" s="80" t="s">
        <v>4381</v>
      </c>
      <c r="C207" s="80">
        <v>1</v>
      </c>
      <c r="D207" s="80" t="s">
        <v>352</v>
      </c>
      <c r="E207" s="81"/>
      <c r="F207" s="81"/>
      <c r="G207" s="78"/>
      <c r="H207" s="81"/>
      <c r="I207" s="78"/>
      <c r="J207" s="81"/>
      <c r="K207" s="78"/>
      <c r="L207" s="81"/>
      <c r="M207" s="82" t="s">
        <v>47</v>
      </c>
      <c r="N207" s="76" t="s">
        <v>47</v>
      </c>
      <c r="P207" s="76" t="s">
        <v>5455</v>
      </c>
      <c r="Q207" s="76" t="s">
        <v>47</v>
      </c>
      <c r="R207" s="76" t="s">
        <v>56</v>
      </c>
      <c r="X207" s="76" t="s">
        <v>5926</v>
      </c>
    </row>
    <row r="208" spans="1:61" ht="18.399999999999999" customHeight="1">
      <c r="A208" s="79" t="s">
        <v>5927</v>
      </c>
      <c r="B208" s="80" t="s">
        <v>47</v>
      </c>
      <c r="C208" s="80"/>
      <c r="D208" s="80" t="s">
        <v>47</v>
      </c>
      <c r="E208" s="81"/>
      <c r="F208" s="81"/>
      <c r="G208" s="78"/>
      <c r="H208" s="81"/>
      <c r="I208" s="78"/>
      <c r="J208" s="81"/>
      <c r="K208" s="78"/>
      <c r="L208" s="81"/>
      <c r="M208" s="82" t="s">
        <v>47</v>
      </c>
      <c r="N208" s="76" t="s">
        <v>47</v>
      </c>
      <c r="P208" s="76" t="s">
        <v>2788</v>
      </c>
      <c r="Q208" s="76" t="s">
        <v>47</v>
      </c>
      <c r="R208" s="76" t="s">
        <v>47</v>
      </c>
    </row>
    <row r="209" spans="1:61" ht="18.399999999999999" customHeight="1">
      <c r="A209" s="79" t="s">
        <v>5928</v>
      </c>
      <c r="B209" s="80" t="s">
        <v>47</v>
      </c>
      <c r="C209" s="80">
        <v>60</v>
      </c>
      <c r="D209" s="80" t="s">
        <v>191</v>
      </c>
      <c r="E209" s="81"/>
      <c r="F209" s="81"/>
      <c r="G209" s="81"/>
      <c r="H209" s="81"/>
      <c r="I209" s="81"/>
      <c r="J209" s="81"/>
      <c r="K209" s="81"/>
      <c r="L209" s="81"/>
      <c r="M209" s="82" t="s">
        <v>5929</v>
      </c>
      <c r="N209" s="76" t="s">
        <v>47</v>
      </c>
      <c r="P209" s="76" t="s">
        <v>5460</v>
      </c>
      <c r="Q209" s="76" t="s">
        <v>47</v>
      </c>
      <c r="R209" s="76" t="s">
        <v>5929</v>
      </c>
      <c r="BI209" s="83" t="s">
        <v>10966</v>
      </c>
    </row>
    <row r="210" spans="1:61" ht="18.399999999999999" customHeight="1">
      <c r="A210" s="79" t="s">
        <v>5920</v>
      </c>
      <c r="B210" s="80" t="s">
        <v>5921</v>
      </c>
      <c r="C210" s="80">
        <v>60</v>
      </c>
      <c r="D210" s="80" t="s">
        <v>191</v>
      </c>
      <c r="E210" s="81"/>
      <c r="F210" s="81"/>
      <c r="G210" s="81"/>
      <c r="H210" s="81"/>
      <c r="I210" s="81"/>
      <c r="J210" s="81"/>
      <c r="K210" s="81"/>
      <c r="L210" s="81"/>
      <c r="M210" s="82" t="s">
        <v>5922</v>
      </c>
      <c r="N210" s="76" t="s">
        <v>47</v>
      </c>
      <c r="P210" s="76" t="s">
        <v>5463</v>
      </c>
      <c r="Q210" s="76" t="s">
        <v>47</v>
      </c>
      <c r="R210" s="76" t="s">
        <v>5922</v>
      </c>
      <c r="AA210" s="90" t="s">
        <v>5923</v>
      </c>
      <c r="AB210" s="91">
        <v>291696</v>
      </c>
      <c r="AC210" s="90" t="s">
        <v>5924</v>
      </c>
      <c r="AD210" s="92">
        <v>291696</v>
      </c>
      <c r="BI210" s="83" t="s">
        <v>10965</v>
      </c>
    </row>
    <row r="211" spans="1:61" ht="18.399999999999999" customHeight="1">
      <c r="A211" s="79" t="s">
        <v>5925</v>
      </c>
      <c r="B211" s="80" t="s">
        <v>4381</v>
      </c>
      <c r="C211" s="80">
        <v>1</v>
      </c>
      <c r="D211" s="80" t="s">
        <v>352</v>
      </c>
      <c r="E211" s="81"/>
      <c r="F211" s="81"/>
      <c r="G211" s="78"/>
      <c r="H211" s="81"/>
      <c r="I211" s="78"/>
      <c r="J211" s="81"/>
      <c r="K211" s="78"/>
      <c r="L211" s="81"/>
      <c r="M211" s="82" t="s">
        <v>47</v>
      </c>
      <c r="N211" s="76" t="s">
        <v>47</v>
      </c>
      <c r="P211" s="76" t="s">
        <v>5467</v>
      </c>
      <c r="Q211" s="76" t="s">
        <v>47</v>
      </c>
      <c r="R211" s="76" t="s">
        <v>56</v>
      </c>
      <c r="X211" s="76" t="s">
        <v>5930</v>
      </c>
    </row>
    <row r="212" spans="1:61" ht="18.399999999999999" customHeight="1">
      <c r="A212" s="79" t="s">
        <v>5470</v>
      </c>
      <c r="B212" s="80" t="s">
        <v>47</v>
      </c>
      <c r="C212" s="80"/>
      <c r="D212" s="80" t="s">
        <v>47</v>
      </c>
      <c r="E212" s="81"/>
      <c r="F212" s="81"/>
      <c r="G212" s="78"/>
      <c r="H212" s="81"/>
      <c r="I212" s="78"/>
      <c r="J212" s="81"/>
      <c r="K212" s="78"/>
      <c r="L212" s="81"/>
      <c r="M212" s="82" t="s">
        <v>47</v>
      </c>
      <c r="N212" s="76" t="s">
        <v>47</v>
      </c>
      <c r="P212" s="76" t="s">
        <v>2792</v>
      </c>
      <c r="Q212" s="76" t="s">
        <v>5546</v>
      </c>
      <c r="R212" s="76" t="s">
        <v>47</v>
      </c>
    </row>
    <row r="213" spans="1:61" ht="18.399999999999999" customHeight="1">
      <c r="A213" s="84"/>
      <c r="B213" s="78"/>
      <c r="C213" s="78"/>
      <c r="D213" s="78"/>
      <c r="E213" s="78"/>
      <c r="F213" s="78"/>
      <c r="G213" s="78"/>
      <c r="H213" s="78"/>
      <c r="I213" s="78"/>
      <c r="J213" s="78"/>
      <c r="K213" s="78"/>
      <c r="L213" s="78"/>
      <c r="M213" s="85"/>
    </row>
    <row r="214" spans="1:61" ht="18.399999999999999" customHeight="1">
      <c r="A214" s="79" t="s">
        <v>5931</v>
      </c>
      <c r="B214" s="80" t="s">
        <v>47</v>
      </c>
      <c r="C214" s="80">
        <v>1</v>
      </c>
      <c r="D214" s="80" t="s">
        <v>352</v>
      </c>
      <c r="F214" s="81"/>
      <c r="H214" s="81"/>
      <c r="J214" s="81"/>
      <c r="L214" s="81"/>
      <c r="M214" s="82" t="s">
        <v>47</v>
      </c>
      <c r="N214" s="76" t="s">
        <v>47</v>
      </c>
      <c r="O214" s="76" t="s">
        <v>5487</v>
      </c>
    </row>
    <row r="215" spans="1:61" ht="18.399999999999999" customHeight="1">
      <c r="A215" s="79" t="s">
        <v>5932</v>
      </c>
      <c r="B215" s="80" t="s">
        <v>5933</v>
      </c>
      <c r="C215" s="80">
        <v>18.452000000000002</v>
      </c>
      <c r="D215" s="80" t="s">
        <v>168</v>
      </c>
      <c r="E215" s="81"/>
      <c r="F215" s="81"/>
      <c r="G215" s="81"/>
      <c r="H215" s="81"/>
      <c r="I215" s="81"/>
      <c r="J215" s="81"/>
      <c r="K215" s="81"/>
      <c r="L215" s="81"/>
      <c r="M215" s="82" t="s">
        <v>5934</v>
      </c>
      <c r="N215" s="76" t="s">
        <v>47</v>
      </c>
      <c r="P215" s="76" t="s">
        <v>5447</v>
      </c>
      <c r="Q215" s="76" t="s">
        <v>47</v>
      </c>
      <c r="R215" s="76" t="s">
        <v>5934</v>
      </c>
      <c r="BI215" s="83" t="s">
        <v>10967</v>
      </c>
    </row>
    <row r="216" spans="1:61" ht="18.399999999999999" customHeight="1">
      <c r="A216" s="79" t="s">
        <v>5470</v>
      </c>
      <c r="B216" s="80" t="s">
        <v>47</v>
      </c>
      <c r="C216" s="80"/>
      <c r="D216" s="80" t="s">
        <v>47</v>
      </c>
      <c r="E216" s="81"/>
      <c r="F216" s="81"/>
      <c r="G216" s="78"/>
      <c r="H216" s="81"/>
      <c r="I216" s="78"/>
      <c r="J216" s="81"/>
      <c r="K216" s="78"/>
      <c r="L216" s="81"/>
      <c r="M216" s="82" t="s">
        <v>47</v>
      </c>
      <c r="N216" s="76" t="s">
        <v>47</v>
      </c>
      <c r="P216" s="76" t="s">
        <v>5450</v>
      </c>
      <c r="Q216" s="76" t="s">
        <v>5472</v>
      </c>
      <c r="R216" s="76" t="s">
        <v>47</v>
      </c>
    </row>
    <row r="217" spans="1:61" ht="18.399999999999999" customHeight="1" thickBot="1">
      <c r="A217" s="93"/>
      <c r="B217" s="94"/>
      <c r="C217" s="94"/>
      <c r="D217" s="94"/>
      <c r="E217" s="94"/>
      <c r="F217" s="94"/>
      <c r="G217" s="94"/>
      <c r="H217" s="94"/>
      <c r="I217" s="94"/>
      <c r="J217" s="94"/>
      <c r="K217" s="94"/>
      <c r="L217" s="94"/>
      <c r="M217" s="95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1" type="noConversion"/>
  <pageMargins left="0.31496062992125984" right="0.31496062992125984" top="1" bottom="0.59055118110236215" header="0.5" footer="0.5"/>
  <pageSetup paperSize="9" orientation="landscape" copies="0"/>
  <headerFooter alignWithMargins="0">
    <oddHeader>&amp;RPage : &amp;P/&amp;N</oddHeader>
  </headerFooter>
  <legacy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FF0000"/>
  </sheetPr>
  <dimension ref="A1:BI577"/>
  <sheetViews>
    <sheetView workbookViewId="0">
      <selection activeCell="I20" sqref="I20"/>
    </sheetView>
  </sheetViews>
  <sheetFormatPr defaultRowHeight="18.399999999999999" customHeight="1"/>
  <cols>
    <col min="1" max="1" width="18.75" style="76" customWidth="1"/>
    <col min="2" max="2" width="15" style="76" customWidth="1"/>
    <col min="3" max="3" width="6" style="76" customWidth="1"/>
    <col min="4" max="4" width="3.75" style="76" customWidth="1"/>
    <col min="5" max="12" width="9.75" style="76" customWidth="1"/>
    <col min="13" max="13" width="7.5" style="76" customWidth="1"/>
    <col min="14" max="59" width="0" style="76" hidden="1" customWidth="1"/>
    <col min="60" max="256" width="9" style="76"/>
    <col min="257" max="257" width="18.75" style="76" customWidth="1"/>
    <col min="258" max="258" width="15" style="76" customWidth="1"/>
    <col min="259" max="259" width="6" style="76" customWidth="1"/>
    <col min="260" max="260" width="3.75" style="76" customWidth="1"/>
    <col min="261" max="268" width="9.75" style="76" customWidth="1"/>
    <col min="269" max="269" width="7.5" style="76" customWidth="1"/>
    <col min="270" max="315" width="0" style="76" hidden="1" customWidth="1"/>
    <col min="316" max="512" width="9" style="76"/>
    <col min="513" max="513" width="18.75" style="76" customWidth="1"/>
    <col min="514" max="514" width="15" style="76" customWidth="1"/>
    <col min="515" max="515" width="6" style="76" customWidth="1"/>
    <col min="516" max="516" width="3.75" style="76" customWidth="1"/>
    <col min="517" max="524" width="9.75" style="76" customWidth="1"/>
    <col min="525" max="525" width="7.5" style="76" customWidth="1"/>
    <col min="526" max="571" width="0" style="76" hidden="1" customWidth="1"/>
    <col min="572" max="768" width="9" style="76"/>
    <col min="769" max="769" width="18.75" style="76" customWidth="1"/>
    <col min="770" max="770" width="15" style="76" customWidth="1"/>
    <col min="771" max="771" width="6" style="76" customWidth="1"/>
    <col min="772" max="772" width="3.75" style="76" customWidth="1"/>
    <col min="773" max="780" width="9.75" style="76" customWidth="1"/>
    <col min="781" max="781" width="7.5" style="76" customWidth="1"/>
    <col min="782" max="827" width="0" style="76" hidden="1" customWidth="1"/>
    <col min="828" max="1024" width="9" style="76"/>
    <col min="1025" max="1025" width="18.75" style="76" customWidth="1"/>
    <col min="1026" max="1026" width="15" style="76" customWidth="1"/>
    <col min="1027" max="1027" width="6" style="76" customWidth="1"/>
    <col min="1028" max="1028" width="3.75" style="76" customWidth="1"/>
    <col min="1029" max="1036" width="9.75" style="76" customWidth="1"/>
    <col min="1037" max="1037" width="7.5" style="76" customWidth="1"/>
    <col min="1038" max="1083" width="0" style="76" hidden="1" customWidth="1"/>
    <col min="1084" max="1280" width="9" style="76"/>
    <col min="1281" max="1281" width="18.75" style="76" customWidth="1"/>
    <col min="1282" max="1282" width="15" style="76" customWidth="1"/>
    <col min="1283" max="1283" width="6" style="76" customWidth="1"/>
    <col min="1284" max="1284" width="3.75" style="76" customWidth="1"/>
    <col min="1285" max="1292" width="9.75" style="76" customWidth="1"/>
    <col min="1293" max="1293" width="7.5" style="76" customWidth="1"/>
    <col min="1294" max="1339" width="0" style="76" hidden="1" customWidth="1"/>
    <col min="1340" max="1536" width="9" style="76"/>
    <col min="1537" max="1537" width="18.75" style="76" customWidth="1"/>
    <col min="1538" max="1538" width="15" style="76" customWidth="1"/>
    <col min="1539" max="1539" width="6" style="76" customWidth="1"/>
    <col min="1540" max="1540" width="3.75" style="76" customWidth="1"/>
    <col min="1541" max="1548" width="9.75" style="76" customWidth="1"/>
    <col min="1549" max="1549" width="7.5" style="76" customWidth="1"/>
    <col min="1550" max="1595" width="0" style="76" hidden="1" customWidth="1"/>
    <col min="1596" max="1792" width="9" style="76"/>
    <col min="1793" max="1793" width="18.75" style="76" customWidth="1"/>
    <col min="1794" max="1794" width="15" style="76" customWidth="1"/>
    <col min="1795" max="1795" width="6" style="76" customWidth="1"/>
    <col min="1796" max="1796" width="3.75" style="76" customWidth="1"/>
    <col min="1797" max="1804" width="9.75" style="76" customWidth="1"/>
    <col min="1805" max="1805" width="7.5" style="76" customWidth="1"/>
    <col min="1806" max="1851" width="0" style="76" hidden="1" customWidth="1"/>
    <col min="1852" max="2048" width="9" style="76"/>
    <col min="2049" max="2049" width="18.75" style="76" customWidth="1"/>
    <col min="2050" max="2050" width="15" style="76" customWidth="1"/>
    <col min="2051" max="2051" width="6" style="76" customWidth="1"/>
    <col min="2052" max="2052" width="3.75" style="76" customWidth="1"/>
    <col min="2053" max="2060" width="9.75" style="76" customWidth="1"/>
    <col min="2061" max="2061" width="7.5" style="76" customWidth="1"/>
    <col min="2062" max="2107" width="0" style="76" hidden="1" customWidth="1"/>
    <col min="2108" max="2304" width="9" style="76"/>
    <col min="2305" max="2305" width="18.75" style="76" customWidth="1"/>
    <col min="2306" max="2306" width="15" style="76" customWidth="1"/>
    <col min="2307" max="2307" width="6" style="76" customWidth="1"/>
    <col min="2308" max="2308" width="3.75" style="76" customWidth="1"/>
    <col min="2309" max="2316" width="9.75" style="76" customWidth="1"/>
    <col min="2317" max="2317" width="7.5" style="76" customWidth="1"/>
    <col min="2318" max="2363" width="0" style="76" hidden="1" customWidth="1"/>
    <col min="2364" max="2560" width="9" style="76"/>
    <col min="2561" max="2561" width="18.75" style="76" customWidth="1"/>
    <col min="2562" max="2562" width="15" style="76" customWidth="1"/>
    <col min="2563" max="2563" width="6" style="76" customWidth="1"/>
    <col min="2564" max="2564" width="3.75" style="76" customWidth="1"/>
    <col min="2565" max="2572" width="9.75" style="76" customWidth="1"/>
    <col min="2573" max="2573" width="7.5" style="76" customWidth="1"/>
    <col min="2574" max="2619" width="0" style="76" hidden="1" customWidth="1"/>
    <col min="2620" max="2816" width="9" style="76"/>
    <col min="2817" max="2817" width="18.75" style="76" customWidth="1"/>
    <col min="2818" max="2818" width="15" style="76" customWidth="1"/>
    <col min="2819" max="2819" width="6" style="76" customWidth="1"/>
    <col min="2820" max="2820" width="3.75" style="76" customWidth="1"/>
    <col min="2821" max="2828" width="9.75" style="76" customWidth="1"/>
    <col min="2829" max="2829" width="7.5" style="76" customWidth="1"/>
    <col min="2830" max="2875" width="0" style="76" hidden="1" customWidth="1"/>
    <col min="2876" max="3072" width="9" style="76"/>
    <col min="3073" max="3073" width="18.75" style="76" customWidth="1"/>
    <col min="3074" max="3074" width="15" style="76" customWidth="1"/>
    <col min="3075" max="3075" width="6" style="76" customWidth="1"/>
    <col min="3076" max="3076" width="3.75" style="76" customWidth="1"/>
    <col min="3077" max="3084" width="9.75" style="76" customWidth="1"/>
    <col min="3085" max="3085" width="7.5" style="76" customWidth="1"/>
    <col min="3086" max="3131" width="0" style="76" hidden="1" customWidth="1"/>
    <col min="3132" max="3328" width="9" style="76"/>
    <col min="3329" max="3329" width="18.75" style="76" customWidth="1"/>
    <col min="3330" max="3330" width="15" style="76" customWidth="1"/>
    <col min="3331" max="3331" width="6" style="76" customWidth="1"/>
    <col min="3332" max="3332" width="3.75" style="76" customWidth="1"/>
    <col min="3333" max="3340" width="9.75" style="76" customWidth="1"/>
    <col min="3341" max="3341" width="7.5" style="76" customWidth="1"/>
    <col min="3342" max="3387" width="0" style="76" hidden="1" customWidth="1"/>
    <col min="3388" max="3584" width="9" style="76"/>
    <col min="3585" max="3585" width="18.75" style="76" customWidth="1"/>
    <col min="3586" max="3586" width="15" style="76" customWidth="1"/>
    <col min="3587" max="3587" width="6" style="76" customWidth="1"/>
    <col min="3588" max="3588" width="3.75" style="76" customWidth="1"/>
    <col min="3589" max="3596" width="9.75" style="76" customWidth="1"/>
    <col min="3597" max="3597" width="7.5" style="76" customWidth="1"/>
    <col min="3598" max="3643" width="0" style="76" hidden="1" customWidth="1"/>
    <col min="3644" max="3840" width="9" style="76"/>
    <col min="3841" max="3841" width="18.75" style="76" customWidth="1"/>
    <col min="3842" max="3842" width="15" style="76" customWidth="1"/>
    <col min="3843" max="3843" width="6" style="76" customWidth="1"/>
    <col min="3844" max="3844" width="3.75" style="76" customWidth="1"/>
    <col min="3845" max="3852" width="9.75" style="76" customWidth="1"/>
    <col min="3853" max="3853" width="7.5" style="76" customWidth="1"/>
    <col min="3854" max="3899" width="0" style="76" hidden="1" customWidth="1"/>
    <col min="3900" max="4096" width="9" style="76"/>
    <col min="4097" max="4097" width="18.75" style="76" customWidth="1"/>
    <col min="4098" max="4098" width="15" style="76" customWidth="1"/>
    <col min="4099" max="4099" width="6" style="76" customWidth="1"/>
    <col min="4100" max="4100" width="3.75" style="76" customWidth="1"/>
    <col min="4101" max="4108" width="9.75" style="76" customWidth="1"/>
    <col min="4109" max="4109" width="7.5" style="76" customWidth="1"/>
    <col min="4110" max="4155" width="0" style="76" hidden="1" customWidth="1"/>
    <col min="4156" max="4352" width="9" style="76"/>
    <col min="4353" max="4353" width="18.75" style="76" customWidth="1"/>
    <col min="4354" max="4354" width="15" style="76" customWidth="1"/>
    <col min="4355" max="4355" width="6" style="76" customWidth="1"/>
    <col min="4356" max="4356" width="3.75" style="76" customWidth="1"/>
    <col min="4357" max="4364" width="9.75" style="76" customWidth="1"/>
    <col min="4365" max="4365" width="7.5" style="76" customWidth="1"/>
    <col min="4366" max="4411" width="0" style="76" hidden="1" customWidth="1"/>
    <col min="4412" max="4608" width="9" style="76"/>
    <col min="4609" max="4609" width="18.75" style="76" customWidth="1"/>
    <col min="4610" max="4610" width="15" style="76" customWidth="1"/>
    <col min="4611" max="4611" width="6" style="76" customWidth="1"/>
    <col min="4612" max="4612" width="3.75" style="76" customWidth="1"/>
    <col min="4613" max="4620" width="9.75" style="76" customWidth="1"/>
    <col min="4621" max="4621" width="7.5" style="76" customWidth="1"/>
    <col min="4622" max="4667" width="0" style="76" hidden="1" customWidth="1"/>
    <col min="4668" max="4864" width="9" style="76"/>
    <col min="4865" max="4865" width="18.75" style="76" customWidth="1"/>
    <col min="4866" max="4866" width="15" style="76" customWidth="1"/>
    <col min="4867" max="4867" width="6" style="76" customWidth="1"/>
    <col min="4868" max="4868" width="3.75" style="76" customWidth="1"/>
    <col min="4869" max="4876" width="9.75" style="76" customWidth="1"/>
    <col min="4877" max="4877" width="7.5" style="76" customWidth="1"/>
    <col min="4878" max="4923" width="0" style="76" hidden="1" customWidth="1"/>
    <col min="4924" max="5120" width="9" style="76"/>
    <col min="5121" max="5121" width="18.75" style="76" customWidth="1"/>
    <col min="5122" max="5122" width="15" style="76" customWidth="1"/>
    <col min="5123" max="5123" width="6" style="76" customWidth="1"/>
    <col min="5124" max="5124" width="3.75" style="76" customWidth="1"/>
    <col min="5125" max="5132" width="9.75" style="76" customWidth="1"/>
    <col min="5133" max="5133" width="7.5" style="76" customWidth="1"/>
    <col min="5134" max="5179" width="0" style="76" hidden="1" customWidth="1"/>
    <col min="5180" max="5376" width="9" style="76"/>
    <col min="5377" max="5377" width="18.75" style="76" customWidth="1"/>
    <col min="5378" max="5378" width="15" style="76" customWidth="1"/>
    <col min="5379" max="5379" width="6" style="76" customWidth="1"/>
    <col min="5380" max="5380" width="3.75" style="76" customWidth="1"/>
    <col min="5381" max="5388" width="9.75" style="76" customWidth="1"/>
    <col min="5389" max="5389" width="7.5" style="76" customWidth="1"/>
    <col min="5390" max="5435" width="0" style="76" hidden="1" customWidth="1"/>
    <col min="5436" max="5632" width="9" style="76"/>
    <col min="5633" max="5633" width="18.75" style="76" customWidth="1"/>
    <col min="5634" max="5634" width="15" style="76" customWidth="1"/>
    <col min="5635" max="5635" width="6" style="76" customWidth="1"/>
    <col min="5636" max="5636" width="3.75" style="76" customWidth="1"/>
    <col min="5637" max="5644" width="9.75" style="76" customWidth="1"/>
    <col min="5645" max="5645" width="7.5" style="76" customWidth="1"/>
    <col min="5646" max="5691" width="0" style="76" hidden="1" customWidth="1"/>
    <col min="5692" max="5888" width="9" style="76"/>
    <col min="5889" max="5889" width="18.75" style="76" customWidth="1"/>
    <col min="5890" max="5890" width="15" style="76" customWidth="1"/>
    <col min="5891" max="5891" width="6" style="76" customWidth="1"/>
    <col min="5892" max="5892" width="3.75" style="76" customWidth="1"/>
    <col min="5893" max="5900" width="9.75" style="76" customWidth="1"/>
    <col min="5901" max="5901" width="7.5" style="76" customWidth="1"/>
    <col min="5902" max="5947" width="0" style="76" hidden="1" customWidth="1"/>
    <col min="5948" max="6144" width="9" style="76"/>
    <col min="6145" max="6145" width="18.75" style="76" customWidth="1"/>
    <col min="6146" max="6146" width="15" style="76" customWidth="1"/>
    <col min="6147" max="6147" width="6" style="76" customWidth="1"/>
    <col min="6148" max="6148" width="3.75" style="76" customWidth="1"/>
    <col min="6149" max="6156" width="9.75" style="76" customWidth="1"/>
    <col min="6157" max="6157" width="7.5" style="76" customWidth="1"/>
    <col min="6158" max="6203" width="0" style="76" hidden="1" customWidth="1"/>
    <col min="6204" max="6400" width="9" style="76"/>
    <col min="6401" max="6401" width="18.75" style="76" customWidth="1"/>
    <col min="6402" max="6402" width="15" style="76" customWidth="1"/>
    <col min="6403" max="6403" width="6" style="76" customWidth="1"/>
    <col min="6404" max="6404" width="3.75" style="76" customWidth="1"/>
    <col min="6405" max="6412" width="9.75" style="76" customWidth="1"/>
    <col min="6413" max="6413" width="7.5" style="76" customWidth="1"/>
    <col min="6414" max="6459" width="0" style="76" hidden="1" customWidth="1"/>
    <col min="6460" max="6656" width="9" style="76"/>
    <col min="6657" max="6657" width="18.75" style="76" customWidth="1"/>
    <col min="6658" max="6658" width="15" style="76" customWidth="1"/>
    <col min="6659" max="6659" width="6" style="76" customWidth="1"/>
    <col min="6660" max="6660" width="3.75" style="76" customWidth="1"/>
    <col min="6661" max="6668" width="9.75" style="76" customWidth="1"/>
    <col min="6669" max="6669" width="7.5" style="76" customWidth="1"/>
    <col min="6670" max="6715" width="0" style="76" hidden="1" customWidth="1"/>
    <col min="6716" max="6912" width="9" style="76"/>
    <col min="6913" max="6913" width="18.75" style="76" customWidth="1"/>
    <col min="6914" max="6914" width="15" style="76" customWidth="1"/>
    <col min="6915" max="6915" width="6" style="76" customWidth="1"/>
    <col min="6916" max="6916" width="3.75" style="76" customWidth="1"/>
    <col min="6917" max="6924" width="9.75" style="76" customWidth="1"/>
    <col min="6925" max="6925" width="7.5" style="76" customWidth="1"/>
    <col min="6926" max="6971" width="0" style="76" hidden="1" customWidth="1"/>
    <col min="6972" max="7168" width="9" style="76"/>
    <col min="7169" max="7169" width="18.75" style="76" customWidth="1"/>
    <col min="7170" max="7170" width="15" style="76" customWidth="1"/>
    <col min="7171" max="7171" width="6" style="76" customWidth="1"/>
    <col min="7172" max="7172" width="3.75" style="76" customWidth="1"/>
    <col min="7173" max="7180" width="9.75" style="76" customWidth="1"/>
    <col min="7181" max="7181" width="7.5" style="76" customWidth="1"/>
    <col min="7182" max="7227" width="0" style="76" hidden="1" customWidth="1"/>
    <col min="7228" max="7424" width="9" style="76"/>
    <col min="7425" max="7425" width="18.75" style="76" customWidth="1"/>
    <col min="7426" max="7426" width="15" style="76" customWidth="1"/>
    <col min="7427" max="7427" width="6" style="76" customWidth="1"/>
    <col min="7428" max="7428" width="3.75" style="76" customWidth="1"/>
    <col min="7429" max="7436" width="9.75" style="76" customWidth="1"/>
    <col min="7437" max="7437" width="7.5" style="76" customWidth="1"/>
    <col min="7438" max="7483" width="0" style="76" hidden="1" customWidth="1"/>
    <col min="7484" max="7680" width="9" style="76"/>
    <col min="7681" max="7681" width="18.75" style="76" customWidth="1"/>
    <col min="7682" max="7682" width="15" style="76" customWidth="1"/>
    <col min="7683" max="7683" width="6" style="76" customWidth="1"/>
    <col min="7684" max="7684" width="3.75" style="76" customWidth="1"/>
    <col min="7685" max="7692" width="9.75" style="76" customWidth="1"/>
    <col min="7693" max="7693" width="7.5" style="76" customWidth="1"/>
    <col min="7694" max="7739" width="0" style="76" hidden="1" customWidth="1"/>
    <col min="7740" max="7936" width="9" style="76"/>
    <col min="7937" max="7937" width="18.75" style="76" customWidth="1"/>
    <col min="7938" max="7938" width="15" style="76" customWidth="1"/>
    <col min="7939" max="7939" width="6" style="76" customWidth="1"/>
    <col min="7940" max="7940" width="3.75" style="76" customWidth="1"/>
    <col min="7941" max="7948" width="9.75" style="76" customWidth="1"/>
    <col min="7949" max="7949" width="7.5" style="76" customWidth="1"/>
    <col min="7950" max="7995" width="0" style="76" hidden="1" customWidth="1"/>
    <col min="7996" max="8192" width="9" style="76"/>
    <col min="8193" max="8193" width="18.75" style="76" customWidth="1"/>
    <col min="8194" max="8194" width="15" style="76" customWidth="1"/>
    <col min="8195" max="8195" width="6" style="76" customWidth="1"/>
    <col min="8196" max="8196" width="3.75" style="76" customWidth="1"/>
    <col min="8197" max="8204" width="9.75" style="76" customWidth="1"/>
    <col min="8205" max="8205" width="7.5" style="76" customWidth="1"/>
    <col min="8206" max="8251" width="0" style="76" hidden="1" customWidth="1"/>
    <col min="8252" max="8448" width="9" style="76"/>
    <col min="8449" max="8449" width="18.75" style="76" customWidth="1"/>
    <col min="8450" max="8450" width="15" style="76" customWidth="1"/>
    <col min="8451" max="8451" width="6" style="76" customWidth="1"/>
    <col min="8452" max="8452" width="3.75" style="76" customWidth="1"/>
    <col min="8453" max="8460" width="9.75" style="76" customWidth="1"/>
    <col min="8461" max="8461" width="7.5" style="76" customWidth="1"/>
    <col min="8462" max="8507" width="0" style="76" hidden="1" customWidth="1"/>
    <col min="8508" max="8704" width="9" style="76"/>
    <col min="8705" max="8705" width="18.75" style="76" customWidth="1"/>
    <col min="8706" max="8706" width="15" style="76" customWidth="1"/>
    <col min="8707" max="8707" width="6" style="76" customWidth="1"/>
    <col min="8708" max="8708" width="3.75" style="76" customWidth="1"/>
    <col min="8709" max="8716" width="9.75" style="76" customWidth="1"/>
    <col min="8717" max="8717" width="7.5" style="76" customWidth="1"/>
    <col min="8718" max="8763" width="0" style="76" hidden="1" customWidth="1"/>
    <col min="8764" max="8960" width="9" style="76"/>
    <col min="8961" max="8961" width="18.75" style="76" customWidth="1"/>
    <col min="8962" max="8962" width="15" style="76" customWidth="1"/>
    <col min="8963" max="8963" width="6" style="76" customWidth="1"/>
    <col min="8964" max="8964" width="3.75" style="76" customWidth="1"/>
    <col min="8965" max="8972" width="9.75" style="76" customWidth="1"/>
    <col min="8973" max="8973" width="7.5" style="76" customWidth="1"/>
    <col min="8974" max="9019" width="0" style="76" hidden="1" customWidth="1"/>
    <col min="9020" max="9216" width="9" style="76"/>
    <col min="9217" max="9217" width="18.75" style="76" customWidth="1"/>
    <col min="9218" max="9218" width="15" style="76" customWidth="1"/>
    <col min="9219" max="9219" width="6" style="76" customWidth="1"/>
    <col min="9220" max="9220" width="3.75" style="76" customWidth="1"/>
    <col min="9221" max="9228" width="9.75" style="76" customWidth="1"/>
    <col min="9229" max="9229" width="7.5" style="76" customWidth="1"/>
    <col min="9230" max="9275" width="0" style="76" hidden="1" customWidth="1"/>
    <col min="9276" max="9472" width="9" style="76"/>
    <col min="9473" max="9473" width="18.75" style="76" customWidth="1"/>
    <col min="9474" max="9474" width="15" style="76" customWidth="1"/>
    <col min="9475" max="9475" width="6" style="76" customWidth="1"/>
    <col min="9476" max="9476" width="3.75" style="76" customWidth="1"/>
    <col min="9477" max="9484" width="9.75" style="76" customWidth="1"/>
    <col min="9485" max="9485" width="7.5" style="76" customWidth="1"/>
    <col min="9486" max="9531" width="0" style="76" hidden="1" customWidth="1"/>
    <col min="9532" max="9728" width="9" style="76"/>
    <col min="9729" max="9729" width="18.75" style="76" customWidth="1"/>
    <col min="9730" max="9730" width="15" style="76" customWidth="1"/>
    <col min="9731" max="9731" width="6" style="76" customWidth="1"/>
    <col min="9732" max="9732" width="3.75" style="76" customWidth="1"/>
    <col min="9733" max="9740" width="9.75" style="76" customWidth="1"/>
    <col min="9741" max="9741" width="7.5" style="76" customWidth="1"/>
    <col min="9742" max="9787" width="0" style="76" hidden="1" customWidth="1"/>
    <col min="9788" max="9984" width="9" style="76"/>
    <col min="9985" max="9985" width="18.75" style="76" customWidth="1"/>
    <col min="9986" max="9986" width="15" style="76" customWidth="1"/>
    <col min="9987" max="9987" width="6" style="76" customWidth="1"/>
    <col min="9988" max="9988" width="3.75" style="76" customWidth="1"/>
    <col min="9989" max="9996" width="9.75" style="76" customWidth="1"/>
    <col min="9997" max="9997" width="7.5" style="76" customWidth="1"/>
    <col min="9998" max="10043" width="0" style="76" hidden="1" customWidth="1"/>
    <col min="10044" max="10240" width="9" style="76"/>
    <col min="10241" max="10241" width="18.75" style="76" customWidth="1"/>
    <col min="10242" max="10242" width="15" style="76" customWidth="1"/>
    <col min="10243" max="10243" width="6" style="76" customWidth="1"/>
    <col min="10244" max="10244" width="3.75" style="76" customWidth="1"/>
    <col min="10245" max="10252" width="9.75" style="76" customWidth="1"/>
    <col min="10253" max="10253" width="7.5" style="76" customWidth="1"/>
    <col min="10254" max="10299" width="0" style="76" hidden="1" customWidth="1"/>
    <col min="10300" max="10496" width="9" style="76"/>
    <col min="10497" max="10497" width="18.75" style="76" customWidth="1"/>
    <col min="10498" max="10498" width="15" style="76" customWidth="1"/>
    <col min="10499" max="10499" width="6" style="76" customWidth="1"/>
    <col min="10500" max="10500" width="3.75" style="76" customWidth="1"/>
    <col min="10501" max="10508" width="9.75" style="76" customWidth="1"/>
    <col min="10509" max="10509" width="7.5" style="76" customWidth="1"/>
    <col min="10510" max="10555" width="0" style="76" hidden="1" customWidth="1"/>
    <col min="10556" max="10752" width="9" style="76"/>
    <col min="10753" max="10753" width="18.75" style="76" customWidth="1"/>
    <col min="10754" max="10754" width="15" style="76" customWidth="1"/>
    <col min="10755" max="10755" width="6" style="76" customWidth="1"/>
    <col min="10756" max="10756" width="3.75" style="76" customWidth="1"/>
    <col min="10757" max="10764" width="9.75" style="76" customWidth="1"/>
    <col min="10765" max="10765" width="7.5" style="76" customWidth="1"/>
    <col min="10766" max="10811" width="0" style="76" hidden="1" customWidth="1"/>
    <col min="10812" max="11008" width="9" style="76"/>
    <col min="11009" max="11009" width="18.75" style="76" customWidth="1"/>
    <col min="11010" max="11010" width="15" style="76" customWidth="1"/>
    <col min="11011" max="11011" width="6" style="76" customWidth="1"/>
    <col min="11012" max="11012" width="3.75" style="76" customWidth="1"/>
    <col min="11013" max="11020" width="9.75" style="76" customWidth="1"/>
    <col min="11021" max="11021" width="7.5" style="76" customWidth="1"/>
    <col min="11022" max="11067" width="0" style="76" hidden="1" customWidth="1"/>
    <col min="11068" max="11264" width="9" style="76"/>
    <col min="11265" max="11265" width="18.75" style="76" customWidth="1"/>
    <col min="11266" max="11266" width="15" style="76" customWidth="1"/>
    <col min="11267" max="11267" width="6" style="76" customWidth="1"/>
    <col min="11268" max="11268" width="3.75" style="76" customWidth="1"/>
    <col min="11269" max="11276" width="9.75" style="76" customWidth="1"/>
    <col min="11277" max="11277" width="7.5" style="76" customWidth="1"/>
    <col min="11278" max="11323" width="0" style="76" hidden="1" customWidth="1"/>
    <col min="11324" max="11520" width="9" style="76"/>
    <col min="11521" max="11521" width="18.75" style="76" customWidth="1"/>
    <col min="11522" max="11522" width="15" style="76" customWidth="1"/>
    <col min="11523" max="11523" width="6" style="76" customWidth="1"/>
    <col min="11524" max="11524" width="3.75" style="76" customWidth="1"/>
    <col min="11525" max="11532" width="9.75" style="76" customWidth="1"/>
    <col min="11533" max="11533" width="7.5" style="76" customWidth="1"/>
    <col min="11534" max="11579" width="0" style="76" hidden="1" customWidth="1"/>
    <col min="11580" max="11776" width="9" style="76"/>
    <col min="11777" max="11777" width="18.75" style="76" customWidth="1"/>
    <col min="11778" max="11778" width="15" style="76" customWidth="1"/>
    <col min="11779" max="11779" width="6" style="76" customWidth="1"/>
    <col min="11780" max="11780" width="3.75" style="76" customWidth="1"/>
    <col min="11781" max="11788" width="9.75" style="76" customWidth="1"/>
    <col min="11789" max="11789" width="7.5" style="76" customWidth="1"/>
    <col min="11790" max="11835" width="0" style="76" hidden="1" customWidth="1"/>
    <col min="11836" max="12032" width="9" style="76"/>
    <col min="12033" max="12033" width="18.75" style="76" customWidth="1"/>
    <col min="12034" max="12034" width="15" style="76" customWidth="1"/>
    <col min="12035" max="12035" width="6" style="76" customWidth="1"/>
    <col min="12036" max="12036" width="3.75" style="76" customWidth="1"/>
    <col min="12037" max="12044" width="9.75" style="76" customWidth="1"/>
    <col min="12045" max="12045" width="7.5" style="76" customWidth="1"/>
    <col min="12046" max="12091" width="0" style="76" hidden="1" customWidth="1"/>
    <col min="12092" max="12288" width="9" style="76"/>
    <col min="12289" max="12289" width="18.75" style="76" customWidth="1"/>
    <col min="12290" max="12290" width="15" style="76" customWidth="1"/>
    <col min="12291" max="12291" width="6" style="76" customWidth="1"/>
    <col min="12292" max="12292" width="3.75" style="76" customWidth="1"/>
    <col min="12293" max="12300" width="9.75" style="76" customWidth="1"/>
    <col min="12301" max="12301" width="7.5" style="76" customWidth="1"/>
    <col min="12302" max="12347" width="0" style="76" hidden="1" customWidth="1"/>
    <col min="12348" max="12544" width="9" style="76"/>
    <col min="12545" max="12545" width="18.75" style="76" customWidth="1"/>
    <col min="12546" max="12546" width="15" style="76" customWidth="1"/>
    <col min="12547" max="12547" width="6" style="76" customWidth="1"/>
    <col min="12548" max="12548" width="3.75" style="76" customWidth="1"/>
    <col min="12549" max="12556" width="9.75" style="76" customWidth="1"/>
    <col min="12557" max="12557" width="7.5" style="76" customWidth="1"/>
    <col min="12558" max="12603" width="0" style="76" hidden="1" customWidth="1"/>
    <col min="12604" max="12800" width="9" style="76"/>
    <col min="12801" max="12801" width="18.75" style="76" customWidth="1"/>
    <col min="12802" max="12802" width="15" style="76" customWidth="1"/>
    <col min="12803" max="12803" width="6" style="76" customWidth="1"/>
    <col min="12804" max="12804" width="3.75" style="76" customWidth="1"/>
    <col min="12805" max="12812" width="9.75" style="76" customWidth="1"/>
    <col min="12813" max="12813" width="7.5" style="76" customWidth="1"/>
    <col min="12814" max="12859" width="0" style="76" hidden="1" customWidth="1"/>
    <col min="12860" max="13056" width="9" style="76"/>
    <col min="13057" max="13057" width="18.75" style="76" customWidth="1"/>
    <col min="13058" max="13058" width="15" style="76" customWidth="1"/>
    <col min="13059" max="13059" width="6" style="76" customWidth="1"/>
    <col min="13060" max="13060" width="3.75" style="76" customWidth="1"/>
    <col min="13061" max="13068" width="9.75" style="76" customWidth="1"/>
    <col min="13069" max="13069" width="7.5" style="76" customWidth="1"/>
    <col min="13070" max="13115" width="0" style="76" hidden="1" customWidth="1"/>
    <col min="13116" max="13312" width="9" style="76"/>
    <col min="13313" max="13313" width="18.75" style="76" customWidth="1"/>
    <col min="13314" max="13314" width="15" style="76" customWidth="1"/>
    <col min="13315" max="13315" width="6" style="76" customWidth="1"/>
    <col min="13316" max="13316" width="3.75" style="76" customWidth="1"/>
    <col min="13317" max="13324" width="9.75" style="76" customWidth="1"/>
    <col min="13325" max="13325" width="7.5" style="76" customWidth="1"/>
    <col min="13326" max="13371" width="0" style="76" hidden="1" customWidth="1"/>
    <col min="13372" max="13568" width="9" style="76"/>
    <col min="13569" max="13569" width="18.75" style="76" customWidth="1"/>
    <col min="13570" max="13570" width="15" style="76" customWidth="1"/>
    <col min="13571" max="13571" width="6" style="76" customWidth="1"/>
    <col min="13572" max="13572" width="3.75" style="76" customWidth="1"/>
    <col min="13573" max="13580" width="9.75" style="76" customWidth="1"/>
    <col min="13581" max="13581" width="7.5" style="76" customWidth="1"/>
    <col min="13582" max="13627" width="0" style="76" hidden="1" customWidth="1"/>
    <col min="13628" max="13824" width="9" style="76"/>
    <col min="13825" max="13825" width="18.75" style="76" customWidth="1"/>
    <col min="13826" max="13826" width="15" style="76" customWidth="1"/>
    <col min="13827" max="13827" width="6" style="76" customWidth="1"/>
    <col min="13828" max="13828" width="3.75" style="76" customWidth="1"/>
    <col min="13829" max="13836" width="9.75" style="76" customWidth="1"/>
    <col min="13837" max="13837" width="7.5" style="76" customWidth="1"/>
    <col min="13838" max="13883" width="0" style="76" hidden="1" customWidth="1"/>
    <col min="13884" max="14080" width="9" style="76"/>
    <col min="14081" max="14081" width="18.75" style="76" customWidth="1"/>
    <col min="14082" max="14082" width="15" style="76" customWidth="1"/>
    <col min="14083" max="14083" width="6" style="76" customWidth="1"/>
    <col min="14084" max="14084" width="3.75" style="76" customWidth="1"/>
    <col min="14085" max="14092" width="9.75" style="76" customWidth="1"/>
    <col min="14093" max="14093" width="7.5" style="76" customWidth="1"/>
    <col min="14094" max="14139" width="0" style="76" hidden="1" customWidth="1"/>
    <col min="14140" max="14336" width="9" style="76"/>
    <col min="14337" max="14337" width="18.75" style="76" customWidth="1"/>
    <col min="14338" max="14338" width="15" style="76" customWidth="1"/>
    <col min="14339" max="14339" width="6" style="76" customWidth="1"/>
    <col min="14340" max="14340" width="3.75" style="76" customWidth="1"/>
    <col min="14341" max="14348" width="9.75" style="76" customWidth="1"/>
    <col min="14349" max="14349" width="7.5" style="76" customWidth="1"/>
    <col min="14350" max="14395" width="0" style="76" hidden="1" customWidth="1"/>
    <col min="14396" max="14592" width="9" style="76"/>
    <col min="14593" max="14593" width="18.75" style="76" customWidth="1"/>
    <col min="14594" max="14594" width="15" style="76" customWidth="1"/>
    <col min="14595" max="14595" width="6" style="76" customWidth="1"/>
    <col min="14596" max="14596" width="3.75" style="76" customWidth="1"/>
    <col min="14597" max="14604" width="9.75" style="76" customWidth="1"/>
    <col min="14605" max="14605" width="7.5" style="76" customWidth="1"/>
    <col min="14606" max="14651" width="0" style="76" hidden="1" customWidth="1"/>
    <col min="14652" max="14848" width="9" style="76"/>
    <col min="14849" max="14849" width="18.75" style="76" customWidth="1"/>
    <col min="14850" max="14850" width="15" style="76" customWidth="1"/>
    <col min="14851" max="14851" width="6" style="76" customWidth="1"/>
    <col min="14852" max="14852" width="3.75" style="76" customWidth="1"/>
    <col min="14853" max="14860" width="9.75" style="76" customWidth="1"/>
    <col min="14861" max="14861" width="7.5" style="76" customWidth="1"/>
    <col min="14862" max="14907" width="0" style="76" hidden="1" customWidth="1"/>
    <col min="14908" max="15104" width="9" style="76"/>
    <col min="15105" max="15105" width="18.75" style="76" customWidth="1"/>
    <col min="15106" max="15106" width="15" style="76" customWidth="1"/>
    <col min="15107" max="15107" width="6" style="76" customWidth="1"/>
    <col min="15108" max="15108" width="3.75" style="76" customWidth="1"/>
    <col min="15109" max="15116" width="9.75" style="76" customWidth="1"/>
    <col min="15117" max="15117" width="7.5" style="76" customWidth="1"/>
    <col min="15118" max="15163" width="0" style="76" hidden="1" customWidth="1"/>
    <col min="15164" max="15360" width="9" style="76"/>
    <col min="15361" max="15361" width="18.75" style="76" customWidth="1"/>
    <col min="15362" max="15362" width="15" style="76" customWidth="1"/>
    <col min="15363" max="15363" width="6" style="76" customWidth="1"/>
    <col min="15364" max="15364" width="3.75" style="76" customWidth="1"/>
    <col min="15365" max="15372" width="9.75" style="76" customWidth="1"/>
    <col min="15373" max="15373" width="7.5" style="76" customWidth="1"/>
    <col min="15374" max="15419" width="0" style="76" hidden="1" customWidth="1"/>
    <col min="15420" max="15616" width="9" style="76"/>
    <col min="15617" max="15617" width="18.75" style="76" customWidth="1"/>
    <col min="15618" max="15618" width="15" style="76" customWidth="1"/>
    <col min="15619" max="15619" width="6" style="76" customWidth="1"/>
    <col min="15620" max="15620" width="3.75" style="76" customWidth="1"/>
    <col min="15621" max="15628" width="9.75" style="76" customWidth="1"/>
    <col min="15629" max="15629" width="7.5" style="76" customWidth="1"/>
    <col min="15630" max="15675" width="0" style="76" hidden="1" customWidth="1"/>
    <col min="15676" max="15872" width="9" style="76"/>
    <col min="15873" max="15873" width="18.75" style="76" customWidth="1"/>
    <col min="15874" max="15874" width="15" style="76" customWidth="1"/>
    <col min="15875" max="15875" width="6" style="76" customWidth="1"/>
    <col min="15876" max="15876" width="3.75" style="76" customWidth="1"/>
    <col min="15877" max="15884" width="9.75" style="76" customWidth="1"/>
    <col min="15885" max="15885" width="7.5" style="76" customWidth="1"/>
    <col min="15886" max="15931" width="0" style="76" hidden="1" customWidth="1"/>
    <col min="15932" max="16128" width="9" style="76"/>
    <col min="16129" max="16129" width="18.75" style="76" customWidth="1"/>
    <col min="16130" max="16130" width="15" style="76" customWidth="1"/>
    <col min="16131" max="16131" width="6" style="76" customWidth="1"/>
    <col min="16132" max="16132" width="3.75" style="76" customWidth="1"/>
    <col min="16133" max="16140" width="9.75" style="76" customWidth="1"/>
    <col min="16141" max="16141" width="7.5" style="76" customWidth="1"/>
    <col min="16142" max="16187" width="0" style="76" hidden="1" customWidth="1"/>
    <col min="16188" max="16384" width="9" style="76"/>
  </cols>
  <sheetData>
    <row r="1" spans="1:61" ht="18.399999999999999" customHeight="1" thickBot="1">
      <c r="A1" s="76" t="s">
        <v>5993</v>
      </c>
    </row>
    <row r="2" spans="1:61" ht="18.399999999999999" customHeight="1">
      <c r="A2" s="222" t="s">
        <v>5431</v>
      </c>
      <c r="B2" s="219" t="s">
        <v>5432</v>
      </c>
      <c r="C2" s="219" t="s">
        <v>4</v>
      </c>
      <c r="D2" s="219" t="s">
        <v>3</v>
      </c>
      <c r="E2" s="219" t="s">
        <v>1239</v>
      </c>
      <c r="F2" s="219" t="s">
        <v>47</v>
      </c>
      <c r="G2" s="219" t="s">
        <v>1236</v>
      </c>
      <c r="H2" s="219" t="s">
        <v>47</v>
      </c>
      <c r="I2" s="219" t="s">
        <v>1237</v>
      </c>
      <c r="J2" s="219" t="s">
        <v>47</v>
      </c>
      <c r="K2" s="219" t="s">
        <v>1238</v>
      </c>
      <c r="L2" s="219" t="s">
        <v>47</v>
      </c>
      <c r="M2" s="220" t="s">
        <v>5433</v>
      </c>
    </row>
    <row r="3" spans="1:61" ht="18.399999999999999" customHeight="1" thickBot="1">
      <c r="A3" s="223" t="s">
        <v>47</v>
      </c>
      <c r="B3" s="224" t="s">
        <v>47</v>
      </c>
      <c r="C3" s="224" t="s">
        <v>47</v>
      </c>
      <c r="D3" s="224" t="s">
        <v>47</v>
      </c>
      <c r="E3" s="77" t="s">
        <v>5434</v>
      </c>
      <c r="F3" s="77" t="s">
        <v>5435</v>
      </c>
      <c r="G3" s="77" t="s">
        <v>5434</v>
      </c>
      <c r="H3" s="77" t="s">
        <v>5435</v>
      </c>
      <c r="I3" s="77" t="s">
        <v>5434</v>
      </c>
      <c r="J3" s="77" t="s">
        <v>5435</v>
      </c>
      <c r="K3" s="77" t="s">
        <v>5434</v>
      </c>
      <c r="L3" s="77" t="s">
        <v>5435</v>
      </c>
      <c r="M3" s="221" t="s">
        <v>47</v>
      </c>
      <c r="S3" s="78" t="s">
        <v>5436</v>
      </c>
      <c r="T3" s="78" t="s">
        <v>5437</v>
      </c>
      <c r="U3" s="78" t="s">
        <v>5438</v>
      </c>
      <c r="V3" s="78" t="s">
        <v>5439</v>
      </c>
      <c r="W3" s="78" t="s">
        <v>5440</v>
      </c>
      <c r="X3" s="78" t="s">
        <v>5441</v>
      </c>
      <c r="Y3" s="78" t="s">
        <v>5442</v>
      </c>
    </row>
    <row r="4" spans="1:61" ht="18.399999999999999" customHeight="1">
      <c r="A4" s="79" t="s">
        <v>5994</v>
      </c>
      <c r="B4" s="80" t="s">
        <v>5508</v>
      </c>
      <c r="C4" s="80">
        <v>1</v>
      </c>
      <c r="D4" s="80" t="s">
        <v>53</v>
      </c>
      <c r="F4" s="81"/>
      <c r="H4" s="81"/>
      <c r="J4" s="81"/>
      <c r="L4" s="81"/>
      <c r="M4" s="82" t="s">
        <v>47</v>
      </c>
      <c r="N4" s="76" t="s">
        <v>47</v>
      </c>
      <c r="O4" s="76" t="s">
        <v>5510</v>
      </c>
    </row>
    <row r="5" spans="1:61" ht="18.399999999999999" customHeight="1">
      <c r="A5" s="79" t="s">
        <v>5995</v>
      </c>
      <c r="B5" s="80" t="s">
        <v>47</v>
      </c>
      <c r="C5" s="80">
        <v>4.0000000000000001E-3</v>
      </c>
      <c r="D5" s="80" t="s">
        <v>1265</v>
      </c>
      <c r="E5" s="97"/>
      <c r="F5" s="98"/>
      <c r="G5" s="97"/>
      <c r="H5" s="98"/>
      <c r="I5" s="97"/>
      <c r="J5" s="98"/>
      <c r="K5" s="97"/>
      <c r="L5" s="98"/>
      <c r="M5" s="82" t="s">
        <v>47</v>
      </c>
      <c r="N5" s="76" t="s">
        <v>47</v>
      </c>
      <c r="P5" s="76" t="s">
        <v>5447</v>
      </c>
      <c r="Q5" s="76" t="s">
        <v>47</v>
      </c>
      <c r="R5" s="76" t="s">
        <v>5996</v>
      </c>
      <c r="BI5" s="96" t="s">
        <v>10968</v>
      </c>
    </row>
    <row r="6" spans="1:61" ht="18.399999999999999" customHeight="1">
      <c r="A6" s="79" t="s">
        <v>5997</v>
      </c>
      <c r="B6" s="80" t="s">
        <v>47</v>
      </c>
      <c r="C6" s="80">
        <v>2E-3</v>
      </c>
      <c r="D6" s="80" t="s">
        <v>1265</v>
      </c>
      <c r="E6" s="97"/>
      <c r="F6" s="98"/>
      <c r="G6" s="97"/>
      <c r="H6" s="98"/>
      <c r="I6" s="97"/>
      <c r="J6" s="98"/>
      <c r="K6" s="97"/>
      <c r="L6" s="98"/>
      <c r="M6" s="82" t="s">
        <v>47</v>
      </c>
      <c r="N6" s="76" t="s">
        <v>47</v>
      </c>
      <c r="P6" s="76" t="s">
        <v>5450</v>
      </c>
      <c r="Q6" s="76" t="s">
        <v>47</v>
      </c>
      <c r="R6" s="76" t="s">
        <v>5998</v>
      </c>
      <c r="BI6" s="96" t="s">
        <v>10969</v>
      </c>
    </row>
    <row r="7" spans="1:61" ht="18.399999999999999" customHeight="1">
      <c r="A7" s="79" t="s">
        <v>5999</v>
      </c>
      <c r="B7" s="80" t="s">
        <v>6000</v>
      </c>
      <c r="C7" s="80">
        <v>1.6E-2</v>
      </c>
      <c r="D7" s="80" t="s">
        <v>1254</v>
      </c>
      <c r="E7" s="97"/>
      <c r="F7" s="98"/>
      <c r="G7" s="99"/>
      <c r="H7" s="98"/>
      <c r="I7" s="99"/>
      <c r="J7" s="98"/>
      <c r="K7" s="99"/>
      <c r="L7" s="98"/>
      <c r="M7" s="82" t="s">
        <v>47</v>
      </c>
      <c r="N7" s="76" t="s">
        <v>47</v>
      </c>
      <c r="P7" s="76" t="s">
        <v>2789</v>
      </c>
      <c r="Q7" s="76" t="s">
        <v>47</v>
      </c>
      <c r="R7" s="76" t="s">
        <v>6001</v>
      </c>
    </row>
    <row r="8" spans="1:61" ht="18.399999999999999" customHeight="1">
      <c r="A8" s="79" t="s">
        <v>6002</v>
      </c>
      <c r="B8" s="80" t="s">
        <v>6003</v>
      </c>
      <c r="C8" s="80">
        <v>1.6E-2</v>
      </c>
      <c r="D8" s="80" t="s">
        <v>1254</v>
      </c>
      <c r="E8" s="97"/>
      <c r="F8" s="98"/>
      <c r="G8" s="99"/>
      <c r="H8" s="98"/>
      <c r="I8" s="99"/>
      <c r="J8" s="98"/>
      <c r="K8" s="99"/>
      <c r="L8" s="98"/>
      <c r="M8" s="82" t="s">
        <v>47</v>
      </c>
      <c r="N8" s="76" t="s">
        <v>47</v>
      </c>
      <c r="P8" s="76" t="s">
        <v>5455</v>
      </c>
      <c r="Q8" s="76" t="s">
        <v>47</v>
      </c>
      <c r="R8" s="76" t="s">
        <v>6004</v>
      </c>
    </row>
    <row r="9" spans="1:61" ht="18.399999999999999" customHeight="1">
      <c r="A9" s="84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85"/>
    </row>
    <row r="10" spans="1:61" ht="18.399999999999999" customHeight="1">
      <c r="A10" s="79" t="s">
        <v>6005</v>
      </c>
      <c r="B10" s="80" t="s">
        <v>5512</v>
      </c>
      <c r="C10" s="80">
        <v>1</v>
      </c>
      <c r="D10" s="80" t="s">
        <v>71</v>
      </c>
      <c r="F10" s="81"/>
      <c r="H10" s="81"/>
      <c r="J10" s="81"/>
      <c r="L10" s="81"/>
      <c r="M10" s="82" t="s">
        <v>47</v>
      </c>
      <c r="N10" s="76" t="s">
        <v>47</v>
      </c>
      <c r="O10" s="76" t="s">
        <v>5514</v>
      </c>
    </row>
    <row r="11" spans="1:61" ht="18.399999999999999" customHeight="1">
      <c r="A11" s="79" t="s">
        <v>6006</v>
      </c>
      <c r="B11" s="80" t="s">
        <v>47</v>
      </c>
      <c r="C11" s="80">
        <v>1.6000000000000001E-3</v>
      </c>
      <c r="D11" s="80" t="s">
        <v>1265</v>
      </c>
      <c r="E11" s="97"/>
      <c r="F11" s="98"/>
      <c r="G11" s="97"/>
      <c r="H11" s="98"/>
      <c r="I11" s="97"/>
      <c r="J11" s="98"/>
      <c r="K11" s="97"/>
      <c r="L11" s="98"/>
      <c r="M11" s="82" t="s">
        <v>47</v>
      </c>
      <c r="N11" s="76" t="s">
        <v>47</v>
      </c>
      <c r="P11" s="76" t="s">
        <v>5447</v>
      </c>
      <c r="Q11" s="76" t="s">
        <v>47</v>
      </c>
      <c r="R11" s="76" t="s">
        <v>6007</v>
      </c>
      <c r="BI11" s="96" t="s">
        <v>10970</v>
      </c>
    </row>
    <row r="12" spans="1:61" ht="18.399999999999999" customHeight="1">
      <c r="A12" s="79" t="s">
        <v>5997</v>
      </c>
      <c r="B12" s="80" t="s">
        <v>47</v>
      </c>
      <c r="C12" s="80">
        <v>1.6000000000000001E-3</v>
      </c>
      <c r="D12" s="80" t="s">
        <v>1265</v>
      </c>
      <c r="E12" s="97"/>
      <c r="F12" s="98"/>
      <c r="G12" s="97"/>
      <c r="H12" s="98"/>
      <c r="I12" s="97"/>
      <c r="J12" s="98"/>
      <c r="K12" s="97"/>
      <c r="L12" s="98"/>
      <c r="M12" s="82" t="s">
        <v>47</v>
      </c>
      <c r="N12" s="76" t="s">
        <v>47</v>
      </c>
      <c r="P12" s="76" t="s">
        <v>5450</v>
      </c>
      <c r="Q12" s="76" t="s">
        <v>47</v>
      </c>
      <c r="R12" s="76" t="s">
        <v>5998</v>
      </c>
      <c r="BI12" s="96" t="s">
        <v>10969</v>
      </c>
    </row>
    <row r="13" spans="1:61" ht="18.399999999999999" customHeight="1">
      <c r="A13" s="79" t="s">
        <v>6002</v>
      </c>
      <c r="B13" s="80" t="s">
        <v>6003</v>
      </c>
      <c r="C13" s="80">
        <v>1.2999999999999999E-2</v>
      </c>
      <c r="D13" s="80" t="s">
        <v>1254</v>
      </c>
      <c r="E13" s="97"/>
      <c r="F13" s="98"/>
      <c r="G13" s="99"/>
      <c r="H13" s="98"/>
      <c r="I13" s="99"/>
      <c r="J13" s="98"/>
      <c r="K13" s="99"/>
      <c r="L13" s="98"/>
      <c r="M13" s="82" t="s">
        <v>47</v>
      </c>
      <c r="N13" s="76" t="s">
        <v>47</v>
      </c>
      <c r="P13" s="76" t="s">
        <v>2789</v>
      </c>
      <c r="Q13" s="76" t="s">
        <v>47</v>
      </c>
      <c r="R13" s="76" t="s">
        <v>6004</v>
      </c>
    </row>
    <row r="14" spans="1:61" ht="18.399999999999999" customHeight="1">
      <c r="A14" s="79" t="s">
        <v>5999</v>
      </c>
      <c r="B14" s="80" t="s">
        <v>6000</v>
      </c>
      <c r="C14" s="80">
        <v>1.2999999999999999E-2</v>
      </c>
      <c r="D14" s="80" t="s">
        <v>1254</v>
      </c>
      <c r="E14" s="97"/>
      <c r="F14" s="98"/>
      <c r="G14" s="99"/>
      <c r="H14" s="98"/>
      <c r="I14" s="99"/>
      <c r="J14" s="98"/>
      <c r="K14" s="99"/>
      <c r="L14" s="98"/>
      <c r="M14" s="82" t="s">
        <v>47</v>
      </c>
      <c r="N14" s="76" t="s">
        <v>47</v>
      </c>
      <c r="P14" s="76" t="s">
        <v>5455</v>
      </c>
      <c r="Q14" s="76" t="s">
        <v>47</v>
      </c>
      <c r="R14" s="76" t="s">
        <v>6001</v>
      </c>
    </row>
    <row r="15" spans="1:61" ht="18.399999999999999" customHeight="1">
      <c r="A15" s="84"/>
      <c r="B15" s="78"/>
      <c r="C15" s="78"/>
      <c r="D15" s="78"/>
      <c r="E15" s="78"/>
      <c r="F15" s="78"/>
      <c r="G15" s="78"/>
      <c r="H15" s="78"/>
      <c r="I15" s="78"/>
      <c r="J15" s="78"/>
      <c r="K15" s="78"/>
      <c r="L15" s="78"/>
      <c r="M15" s="85"/>
    </row>
    <row r="16" spans="1:61" ht="18.399999999999999" customHeight="1">
      <c r="A16" s="79" t="s">
        <v>6008</v>
      </c>
      <c r="B16" s="80" t="s">
        <v>5516</v>
      </c>
      <c r="C16" s="80">
        <v>1</v>
      </c>
      <c r="D16" s="80" t="s">
        <v>146</v>
      </c>
      <c r="F16" s="81"/>
      <c r="H16" s="81"/>
      <c r="J16" s="81"/>
      <c r="L16" s="81"/>
      <c r="M16" s="82" t="s">
        <v>47</v>
      </c>
      <c r="N16" s="76" t="s">
        <v>47</v>
      </c>
      <c r="O16" s="76" t="s">
        <v>5518</v>
      </c>
    </row>
    <row r="17" spans="1:61" ht="18.399999999999999" customHeight="1">
      <c r="A17" s="79" t="s">
        <v>5995</v>
      </c>
      <c r="B17" s="80" t="s">
        <v>47</v>
      </c>
      <c r="C17" s="80">
        <v>0.25</v>
      </c>
      <c r="D17" s="80" t="s">
        <v>1265</v>
      </c>
      <c r="E17" s="97"/>
      <c r="F17" s="98"/>
      <c r="G17" s="97"/>
      <c r="H17" s="98"/>
      <c r="I17" s="97"/>
      <c r="J17" s="98"/>
      <c r="K17" s="97"/>
      <c r="L17" s="98"/>
      <c r="M17" s="82" t="s">
        <v>47</v>
      </c>
      <c r="N17" s="76" t="s">
        <v>4746</v>
      </c>
      <c r="P17" s="76" t="s">
        <v>5447</v>
      </c>
      <c r="Q17" s="76" t="s">
        <v>47</v>
      </c>
      <c r="R17" s="76" t="s">
        <v>5996</v>
      </c>
      <c r="BI17" s="96" t="s">
        <v>10968</v>
      </c>
    </row>
    <row r="18" spans="1:61" ht="18.399999999999999" customHeight="1">
      <c r="A18" s="79" t="s">
        <v>5997</v>
      </c>
      <c r="B18" s="80" t="s">
        <v>47</v>
      </c>
      <c r="C18" s="80">
        <v>0.25</v>
      </c>
      <c r="D18" s="80" t="s">
        <v>1265</v>
      </c>
      <c r="E18" s="97"/>
      <c r="F18" s="98"/>
      <c r="G18" s="97"/>
      <c r="H18" s="98"/>
      <c r="I18" s="97"/>
      <c r="J18" s="98"/>
      <c r="K18" s="97"/>
      <c r="L18" s="98"/>
      <c r="M18" s="82" t="s">
        <v>47</v>
      </c>
      <c r="N18" s="76" t="s">
        <v>4122</v>
      </c>
      <c r="P18" s="76" t="s">
        <v>5450</v>
      </c>
      <c r="Q18" s="76" t="s">
        <v>47</v>
      </c>
      <c r="R18" s="76" t="s">
        <v>5998</v>
      </c>
      <c r="BI18" s="96" t="s">
        <v>10969</v>
      </c>
    </row>
    <row r="19" spans="1:61" ht="18.399999999999999" customHeight="1">
      <c r="A19" s="84"/>
      <c r="B19" s="78"/>
      <c r="C19" s="78"/>
      <c r="D19" s="78"/>
      <c r="E19" s="78"/>
      <c r="F19" s="78"/>
      <c r="G19" s="78"/>
      <c r="H19" s="78"/>
      <c r="I19" s="78"/>
      <c r="J19" s="78"/>
      <c r="K19" s="78"/>
      <c r="L19" s="78"/>
      <c r="M19" s="85"/>
    </row>
    <row r="20" spans="1:61" ht="18.399999999999999" customHeight="1">
      <c r="A20" s="79" t="s">
        <v>6009</v>
      </c>
      <c r="B20" s="80" t="s">
        <v>5935</v>
      </c>
      <c r="C20" s="80">
        <v>1</v>
      </c>
      <c r="D20" s="80" t="s">
        <v>168</v>
      </c>
      <c r="F20" s="81"/>
      <c r="H20" s="81"/>
      <c r="J20" s="81"/>
      <c r="L20" s="81"/>
      <c r="M20" s="82" t="s">
        <v>47</v>
      </c>
      <c r="N20" s="76" t="s">
        <v>47</v>
      </c>
      <c r="O20" s="76" t="s">
        <v>5526</v>
      </c>
    </row>
    <row r="21" spans="1:61" ht="18.399999999999999" customHeight="1">
      <c r="A21" s="79" t="s">
        <v>5995</v>
      </c>
      <c r="B21" s="80" t="s">
        <v>47</v>
      </c>
      <c r="C21" s="80">
        <v>8.5999999999999998E-4</v>
      </c>
      <c r="D21" s="80" t="s">
        <v>1265</v>
      </c>
      <c r="E21" s="97"/>
      <c r="F21" s="98"/>
      <c r="G21" s="97"/>
      <c r="H21" s="98"/>
      <c r="I21" s="97"/>
      <c r="J21" s="98"/>
      <c r="K21" s="97"/>
      <c r="L21" s="98"/>
      <c r="M21" s="82" t="s">
        <v>47</v>
      </c>
      <c r="N21" s="76" t="s">
        <v>47</v>
      </c>
      <c r="P21" s="76" t="s">
        <v>5447</v>
      </c>
      <c r="Q21" s="76" t="s">
        <v>47</v>
      </c>
      <c r="R21" s="76" t="s">
        <v>5996</v>
      </c>
      <c r="BI21" s="96" t="s">
        <v>10968</v>
      </c>
    </row>
    <row r="22" spans="1:61" ht="18.399999999999999" customHeight="1">
      <c r="A22" s="79" t="s">
        <v>6010</v>
      </c>
      <c r="B22" s="80" t="s">
        <v>6011</v>
      </c>
      <c r="C22" s="80">
        <v>6.8999999999999999E-3</v>
      </c>
      <c r="D22" s="80" t="s">
        <v>1254</v>
      </c>
      <c r="E22" s="97"/>
      <c r="F22" s="98"/>
      <c r="G22" s="99"/>
      <c r="H22" s="98"/>
      <c r="I22" s="99"/>
      <c r="J22" s="98"/>
      <c r="K22" s="99"/>
      <c r="L22" s="98"/>
      <c r="M22" s="82" t="s">
        <v>47</v>
      </c>
      <c r="N22" s="76" t="s">
        <v>47</v>
      </c>
      <c r="P22" s="76" t="s">
        <v>5450</v>
      </c>
      <c r="Q22" s="76" t="s">
        <v>47</v>
      </c>
      <c r="R22" s="76" t="s">
        <v>6012</v>
      </c>
    </row>
    <row r="23" spans="1:61" ht="18.399999999999999" customHeight="1">
      <c r="A23" s="79" t="s">
        <v>6013</v>
      </c>
      <c r="B23" s="80" t="s">
        <v>6014</v>
      </c>
      <c r="C23" s="80">
        <v>6.8999999999999999E-3</v>
      </c>
      <c r="D23" s="80" t="s">
        <v>1254</v>
      </c>
      <c r="E23" s="97"/>
      <c r="F23" s="98"/>
      <c r="G23" s="99"/>
      <c r="H23" s="98"/>
      <c r="I23" s="99"/>
      <c r="J23" s="98"/>
      <c r="K23" s="99"/>
      <c r="L23" s="98"/>
      <c r="M23" s="82" t="s">
        <v>47</v>
      </c>
      <c r="N23" s="76" t="s">
        <v>47</v>
      </c>
      <c r="P23" s="76" t="s">
        <v>2789</v>
      </c>
      <c r="Q23" s="76" t="s">
        <v>47</v>
      </c>
      <c r="R23" s="76" t="s">
        <v>6015</v>
      </c>
    </row>
    <row r="24" spans="1:61" ht="18.399999999999999" customHeight="1">
      <c r="A24" s="79" t="s">
        <v>6016</v>
      </c>
      <c r="B24" s="80" t="s">
        <v>6017</v>
      </c>
      <c r="C24" s="80">
        <v>6.8999999999999999E-3</v>
      </c>
      <c r="D24" s="80" t="s">
        <v>1254</v>
      </c>
      <c r="E24" s="97"/>
      <c r="F24" s="98"/>
      <c r="G24" s="99"/>
      <c r="H24" s="98"/>
      <c r="I24" s="99"/>
      <c r="J24" s="98"/>
      <c r="K24" s="99"/>
      <c r="L24" s="98"/>
      <c r="M24" s="82" t="s">
        <v>47</v>
      </c>
      <c r="N24" s="76" t="s">
        <v>47</v>
      </c>
      <c r="P24" s="76" t="s">
        <v>5455</v>
      </c>
      <c r="Q24" s="76" t="s">
        <v>47</v>
      </c>
      <c r="R24" s="76" t="s">
        <v>6018</v>
      </c>
    </row>
    <row r="25" spans="1:61" ht="18.399999999999999" customHeight="1">
      <c r="A25" s="79" t="s">
        <v>6019</v>
      </c>
      <c r="B25" s="80" t="s">
        <v>6020</v>
      </c>
      <c r="C25" s="80">
        <v>3.3999999999999998E-3</v>
      </c>
      <c r="D25" s="80" t="s">
        <v>1254</v>
      </c>
      <c r="E25" s="97"/>
      <c r="F25" s="98"/>
      <c r="G25" s="99"/>
      <c r="H25" s="98"/>
      <c r="I25" s="99"/>
      <c r="J25" s="98"/>
      <c r="K25" s="99"/>
      <c r="L25" s="98"/>
      <c r="M25" s="82" t="s">
        <v>47</v>
      </c>
      <c r="N25" s="76" t="s">
        <v>47</v>
      </c>
      <c r="P25" s="76" t="s">
        <v>2788</v>
      </c>
      <c r="Q25" s="76" t="s">
        <v>47</v>
      </c>
      <c r="R25" s="76" t="s">
        <v>6021</v>
      </c>
    </row>
    <row r="26" spans="1:61" ht="18.399999999999999" customHeight="1">
      <c r="A26" s="84"/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85"/>
    </row>
    <row r="27" spans="1:61" ht="18.399999999999999" customHeight="1">
      <c r="A27" s="79" t="s">
        <v>6022</v>
      </c>
      <c r="B27" s="80" t="s">
        <v>5936</v>
      </c>
      <c r="C27" s="80">
        <v>1</v>
      </c>
      <c r="D27" s="80" t="s">
        <v>168</v>
      </c>
      <c r="F27" s="81"/>
      <c r="H27" s="81"/>
      <c r="J27" s="81"/>
      <c r="L27" s="81"/>
      <c r="M27" s="82" t="s">
        <v>47</v>
      </c>
      <c r="N27" s="76" t="s">
        <v>47</v>
      </c>
      <c r="O27" s="76" t="s">
        <v>5530</v>
      </c>
    </row>
    <row r="28" spans="1:61" ht="18.399999999999999" customHeight="1">
      <c r="A28" s="79" t="s">
        <v>6002</v>
      </c>
      <c r="B28" s="80" t="s">
        <v>6023</v>
      </c>
      <c r="C28" s="80">
        <v>1.9E-2</v>
      </c>
      <c r="D28" s="80" t="s">
        <v>1254</v>
      </c>
      <c r="E28" s="97"/>
      <c r="F28" s="98"/>
      <c r="G28" s="99"/>
      <c r="H28" s="98"/>
      <c r="I28" s="99"/>
      <c r="J28" s="98"/>
      <c r="K28" s="99"/>
      <c r="L28" s="98"/>
      <c r="M28" s="82" t="s">
        <v>47</v>
      </c>
      <c r="N28" s="76" t="s">
        <v>47</v>
      </c>
      <c r="P28" s="76" t="s">
        <v>5447</v>
      </c>
      <c r="Q28" s="76" t="s">
        <v>47</v>
      </c>
      <c r="R28" s="76" t="s">
        <v>6024</v>
      </c>
    </row>
    <row r="29" spans="1:61" ht="18.399999999999999" customHeight="1">
      <c r="A29" s="84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85"/>
    </row>
    <row r="30" spans="1:61" ht="18.399999999999999" customHeight="1">
      <c r="A30" s="79" t="s">
        <v>6025</v>
      </c>
      <c r="B30" s="80" t="s">
        <v>5937</v>
      </c>
      <c r="C30" s="80">
        <v>1</v>
      </c>
      <c r="D30" s="80" t="s">
        <v>168</v>
      </c>
      <c r="F30" s="81"/>
      <c r="H30" s="81"/>
      <c r="J30" s="81"/>
      <c r="L30" s="81"/>
      <c r="M30" s="82" t="s">
        <v>47</v>
      </c>
      <c r="N30" s="76" t="s">
        <v>47</v>
      </c>
      <c r="O30" s="76" t="s">
        <v>5534</v>
      </c>
    </row>
    <row r="31" spans="1:61" ht="18.399999999999999" customHeight="1">
      <c r="A31" s="79" t="s">
        <v>5995</v>
      </c>
      <c r="B31" s="80" t="s">
        <v>47</v>
      </c>
      <c r="C31" s="80">
        <v>3.3999999999999998E-3</v>
      </c>
      <c r="D31" s="80" t="s">
        <v>1265</v>
      </c>
      <c r="E31" s="97"/>
      <c r="F31" s="98"/>
      <c r="G31" s="97"/>
      <c r="H31" s="98"/>
      <c r="I31" s="97"/>
      <c r="J31" s="98"/>
      <c r="K31" s="97"/>
      <c r="L31" s="98"/>
      <c r="M31" s="82" t="s">
        <v>47</v>
      </c>
      <c r="N31" s="76" t="s">
        <v>4746</v>
      </c>
      <c r="P31" s="76" t="s">
        <v>5447</v>
      </c>
      <c r="Q31" s="76" t="s">
        <v>47</v>
      </c>
      <c r="R31" s="76" t="s">
        <v>5996</v>
      </c>
      <c r="BI31" s="96" t="s">
        <v>10968</v>
      </c>
    </row>
    <row r="32" spans="1:61" ht="18.399999999999999" customHeight="1">
      <c r="A32" s="79" t="s">
        <v>5997</v>
      </c>
      <c r="B32" s="80" t="s">
        <v>47</v>
      </c>
      <c r="C32" s="80">
        <v>3.3999999999999998E-3</v>
      </c>
      <c r="D32" s="80" t="s">
        <v>1265</v>
      </c>
      <c r="E32" s="97"/>
      <c r="F32" s="98"/>
      <c r="G32" s="97"/>
      <c r="H32" s="98"/>
      <c r="I32" s="97"/>
      <c r="J32" s="98"/>
      <c r="K32" s="97"/>
      <c r="L32" s="98"/>
      <c r="M32" s="82" t="s">
        <v>47</v>
      </c>
      <c r="N32" s="76" t="s">
        <v>4122</v>
      </c>
      <c r="P32" s="76" t="s">
        <v>5450</v>
      </c>
      <c r="Q32" s="76" t="s">
        <v>47</v>
      </c>
      <c r="R32" s="76" t="s">
        <v>5998</v>
      </c>
      <c r="BI32" s="96" t="s">
        <v>10969</v>
      </c>
    </row>
    <row r="33" spans="1:61" ht="18.399999999999999" customHeight="1">
      <c r="A33" s="79" t="s">
        <v>6016</v>
      </c>
      <c r="B33" s="80" t="s">
        <v>6017</v>
      </c>
      <c r="C33" s="80">
        <v>2.7E-2</v>
      </c>
      <c r="D33" s="80" t="s">
        <v>1254</v>
      </c>
      <c r="E33" s="97"/>
      <c r="F33" s="98"/>
      <c r="G33" s="99"/>
      <c r="H33" s="98"/>
      <c r="I33" s="99"/>
      <c r="J33" s="98"/>
      <c r="K33" s="99"/>
      <c r="L33" s="98"/>
      <c r="M33" s="82" t="s">
        <v>47</v>
      </c>
      <c r="N33" s="76" t="s">
        <v>47</v>
      </c>
      <c r="P33" s="76" t="s">
        <v>2789</v>
      </c>
      <c r="Q33" s="76" t="s">
        <v>47</v>
      </c>
      <c r="R33" s="76" t="s">
        <v>6018</v>
      </c>
    </row>
    <row r="34" spans="1:61" ht="18.399999999999999" customHeight="1">
      <c r="A34" s="79" t="s">
        <v>6013</v>
      </c>
      <c r="B34" s="80" t="s">
        <v>6026</v>
      </c>
      <c r="C34" s="80">
        <v>2.7E-2</v>
      </c>
      <c r="D34" s="80" t="s">
        <v>1254</v>
      </c>
      <c r="E34" s="97"/>
      <c r="F34" s="98"/>
      <c r="G34" s="99"/>
      <c r="H34" s="98"/>
      <c r="I34" s="99"/>
      <c r="J34" s="98"/>
      <c r="K34" s="99"/>
      <c r="L34" s="98"/>
      <c r="M34" s="82" t="s">
        <v>47</v>
      </c>
      <c r="N34" s="76" t="s">
        <v>47</v>
      </c>
      <c r="P34" s="76" t="s">
        <v>5455</v>
      </c>
      <c r="Q34" s="76" t="s">
        <v>47</v>
      </c>
      <c r="R34" s="76" t="s">
        <v>6015</v>
      </c>
    </row>
    <row r="35" spans="1:61" ht="18.399999999999999" customHeight="1">
      <c r="A35" s="79" t="s">
        <v>6027</v>
      </c>
      <c r="B35" s="80" t="s">
        <v>6028</v>
      </c>
      <c r="C35" s="80">
        <v>2.7E-2</v>
      </c>
      <c r="D35" s="80" t="s">
        <v>1254</v>
      </c>
      <c r="E35" s="97"/>
      <c r="F35" s="98"/>
      <c r="G35" s="99"/>
      <c r="H35" s="98"/>
      <c r="I35" s="99"/>
      <c r="J35" s="98"/>
      <c r="K35" s="99"/>
      <c r="L35" s="98"/>
      <c r="M35" s="82" t="s">
        <v>47</v>
      </c>
      <c r="N35" s="76" t="s">
        <v>47</v>
      </c>
      <c r="P35" s="76" t="s">
        <v>2788</v>
      </c>
      <c r="Q35" s="76" t="s">
        <v>47</v>
      </c>
      <c r="R35" s="76" t="s">
        <v>6029</v>
      </c>
    </row>
    <row r="36" spans="1:61" ht="18.399999999999999" customHeight="1">
      <c r="A36" s="79" t="s">
        <v>6019</v>
      </c>
      <c r="B36" s="80" t="s">
        <v>6030</v>
      </c>
      <c r="C36" s="80">
        <v>1.35E-2</v>
      </c>
      <c r="D36" s="80" t="s">
        <v>1254</v>
      </c>
      <c r="E36" s="97"/>
      <c r="F36" s="98"/>
      <c r="G36" s="99"/>
      <c r="H36" s="98"/>
      <c r="I36" s="99"/>
      <c r="J36" s="98"/>
      <c r="K36" s="99"/>
      <c r="L36" s="98"/>
      <c r="M36" s="82" t="s">
        <v>47</v>
      </c>
      <c r="N36" s="76" t="s">
        <v>47</v>
      </c>
      <c r="P36" s="76" t="s">
        <v>5460</v>
      </c>
      <c r="Q36" s="76" t="s">
        <v>47</v>
      </c>
      <c r="R36" s="76" t="s">
        <v>6031</v>
      </c>
    </row>
    <row r="37" spans="1:61" ht="18.399999999999999" customHeight="1">
      <c r="A37" s="84"/>
      <c r="B37" s="78"/>
      <c r="C37" s="78"/>
      <c r="D37" s="78"/>
      <c r="E37" s="78"/>
      <c r="F37" s="78"/>
      <c r="G37" s="78"/>
      <c r="H37" s="78"/>
      <c r="I37" s="78"/>
      <c r="J37" s="78"/>
      <c r="K37" s="78"/>
      <c r="L37" s="78"/>
      <c r="M37" s="85"/>
    </row>
    <row r="38" spans="1:61" ht="18.399999999999999" customHeight="1">
      <c r="A38" s="79" t="s">
        <v>6032</v>
      </c>
      <c r="B38" s="80" t="s">
        <v>5550</v>
      </c>
      <c r="C38" s="80">
        <v>1</v>
      </c>
      <c r="D38" s="80" t="s">
        <v>53</v>
      </c>
      <c r="F38" s="81"/>
      <c r="H38" s="81"/>
      <c r="J38" s="81"/>
      <c r="L38" s="81"/>
      <c r="M38" s="82" t="s">
        <v>47</v>
      </c>
      <c r="N38" s="76" t="s">
        <v>47</v>
      </c>
      <c r="O38" s="76" t="s">
        <v>5552</v>
      </c>
    </row>
    <row r="39" spans="1:61" ht="18.399999999999999" customHeight="1">
      <c r="A39" s="79" t="s">
        <v>6033</v>
      </c>
      <c r="B39" s="80" t="s">
        <v>6034</v>
      </c>
      <c r="C39" s="80">
        <v>2.5600000000000001E-2</v>
      </c>
      <c r="D39" s="80" t="s">
        <v>1265</v>
      </c>
      <c r="E39" s="97"/>
      <c r="F39" s="98"/>
      <c r="G39" s="97"/>
      <c r="H39" s="98"/>
      <c r="I39" s="97"/>
      <c r="J39" s="98"/>
      <c r="K39" s="97"/>
      <c r="L39" s="98"/>
      <c r="M39" s="82" t="s">
        <v>47</v>
      </c>
      <c r="N39" s="76" t="s">
        <v>47</v>
      </c>
      <c r="P39" s="76" t="s">
        <v>5447</v>
      </c>
      <c r="Q39" s="76" t="s">
        <v>47</v>
      </c>
      <c r="R39" s="76" t="s">
        <v>6035</v>
      </c>
      <c r="BI39" s="96" t="s">
        <v>10971</v>
      </c>
    </row>
    <row r="40" spans="1:61" ht="18.399999999999999" customHeight="1">
      <c r="A40" s="79" t="s">
        <v>5997</v>
      </c>
      <c r="B40" s="80" t="s">
        <v>47</v>
      </c>
      <c r="C40" s="80">
        <v>1.2E-2</v>
      </c>
      <c r="D40" s="80" t="s">
        <v>1265</v>
      </c>
      <c r="E40" s="97"/>
      <c r="F40" s="98"/>
      <c r="G40" s="97"/>
      <c r="H40" s="98"/>
      <c r="I40" s="97"/>
      <c r="J40" s="98"/>
      <c r="K40" s="97"/>
      <c r="L40" s="98"/>
      <c r="M40" s="82" t="s">
        <v>47</v>
      </c>
      <c r="N40" s="76" t="s">
        <v>4122</v>
      </c>
      <c r="P40" s="76" t="s">
        <v>5450</v>
      </c>
      <c r="Q40" s="76" t="s">
        <v>47</v>
      </c>
      <c r="R40" s="76" t="s">
        <v>5998</v>
      </c>
      <c r="BI40" s="96" t="s">
        <v>10969</v>
      </c>
    </row>
    <row r="41" spans="1:61" ht="18.399999999999999" customHeight="1">
      <c r="A41" s="79" t="s">
        <v>6036</v>
      </c>
      <c r="B41" s="80" t="s">
        <v>5550</v>
      </c>
      <c r="C41" s="80">
        <v>0.16669999999999999</v>
      </c>
      <c r="D41" s="80" t="s">
        <v>53</v>
      </c>
      <c r="E41" s="97"/>
      <c r="F41" s="98"/>
      <c r="G41" s="97"/>
      <c r="H41" s="98"/>
      <c r="I41" s="97"/>
      <c r="J41" s="98"/>
      <c r="K41" s="97"/>
      <c r="L41" s="98"/>
      <c r="M41" s="82" t="s">
        <v>47</v>
      </c>
      <c r="N41" s="76" t="s">
        <v>47</v>
      </c>
      <c r="P41" s="76" t="s">
        <v>2789</v>
      </c>
      <c r="Q41" s="76" t="s">
        <v>47</v>
      </c>
      <c r="R41" s="76" t="s">
        <v>6037</v>
      </c>
      <c r="BI41" s="96" t="s">
        <v>10972</v>
      </c>
    </row>
    <row r="42" spans="1:61" ht="18.399999999999999" customHeight="1">
      <c r="A42" s="79" t="s">
        <v>6038</v>
      </c>
      <c r="B42" s="80" t="s">
        <v>47</v>
      </c>
      <c r="C42" s="80">
        <v>0.12</v>
      </c>
      <c r="D42" s="80" t="s">
        <v>168</v>
      </c>
      <c r="E42" s="97"/>
      <c r="F42" s="98"/>
      <c r="G42" s="97"/>
      <c r="H42" s="98"/>
      <c r="I42" s="97"/>
      <c r="J42" s="98"/>
      <c r="K42" s="97"/>
      <c r="L42" s="98"/>
      <c r="M42" s="82" t="s">
        <v>47</v>
      </c>
      <c r="N42" s="76" t="s">
        <v>47</v>
      </c>
      <c r="P42" s="76" t="s">
        <v>5455</v>
      </c>
      <c r="Q42" s="76" t="s">
        <v>47</v>
      </c>
      <c r="R42" s="76" t="s">
        <v>5954</v>
      </c>
      <c r="T42" s="76" t="s">
        <v>55</v>
      </c>
      <c r="AA42" s="90" t="s">
        <v>5923</v>
      </c>
      <c r="AB42" s="91">
        <v>263.60399999999998</v>
      </c>
      <c r="AC42" s="90" t="s">
        <v>5924</v>
      </c>
      <c r="AD42" s="92">
        <v>263.60399999999998</v>
      </c>
      <c r="BI42" s="96" t="s">
        <v>10973</v>
      </c>
    </row>
    <row r="43" spans="1:61" ht="18.399999999999999" customHeight="1">
      <c r="A43" s="79" t="s">
        <v>6039</v>
      </c>
      <c r="B43" s="80" t="s">
        <v>1631</v>
      </c>
      <c r="C43" s="80">
        <v>1</v>
      </c>
      <c r="D43" s="80" t="s">
        <v>352</v>
      </c>
      <c r="E43" s="97"/>
      <c r="F43" s="98"/>
      <c r="G43" s="78"/>
      <c r="H43" s="98"/>
      <c r="I43" s="78"/>
      <c r="J43" s="98"/>
      <c r="K43" s="78"/>
      <c r="L43" s="98"/>
      <c r="M43" s="82" t="s">
        <v>47</v>
      </c>
      <c r="N43" s="76" t="s">
        <v>47</v>
      </c>
      <c r="P43" s="76" t="s">
        <v>2788</v>
      </c>
      <c r="Q43" s="76" t="s">
        <v>47</v>
      </c>
      <c r="R43" s="76" t="s">
        <v>56</v>
      </c>
      <c r="X43" s="76" t="s">
        <v>6040</v>
      </c>
    </row>
    <row r="44" spans="1:61" ht="18.399999999999999" customHeight="1">
      <c r="A44" s="79" t="s">
        <v>6041</v>
      </c>
      <c r="B44" s="80" t="s">
        <v>5550</v>
      </c>
      <c r="C44" s="143" t="s">
        <v>10848</v>
      </c>
      <c r="D44" s="80" t="s">
        <v>53</v>
      </c>
      <c r="E44" s="97"/>
      <c r="F44" s="98"/>
      <c r="G44" s="97"/>
      <c r="H44" s="98"/>
      <c r="I44" s="97"/>
      <c r="J44" s="98"/>
      <c r="K44" s="97"/>
      <c r="L44" s="98"/>
      <c r="M44" s="82" t="s">
        <v>47</v>
      </c>
      <c r="N44" s="76" t="s">
        <v>47</v>
      </c>
      <c r="P44" s="76" t="s">
        <v>5460</v>
      </c>
      <c r="Q44" s="76" t="s">
        <v>47</v>
      </c>
      <c r="R44" s="76" t="s">
        <v>6042</v>
      </c>
      <c r="BI44" s="96" t="s">
        <v>10974</v>
      </c>
    </row>
    <row r="45" spans="1:61" ht="18.399999999999999" customHeight="1">
      <c r="A45" s="84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85"/>
    </row>
    <row r="46" spans="1:61" ht="18.399999999999999" customHeight="1">
      <c r="A46" s="79" t="s">
        <v>6043</v>
      </c>
      <c r="B46" s="80" t="s">
        <v>5553</v>
      </c>
      <c r="C46" s="80">
        <v>1</v>
      </c>
      <c r="D46" s="80" t="s">
        <v>53</v>
      </c>
      <c r="F46" s="81"/>
      <c r="H46" s="81"/>
      <c r="J46" s="81"/>
      <c r="L46" s="81"/>
      <c r="M46" s="82" t="s">
        <v>47</v>
      </c>
      <c r="N46" s="76" t="s">
        <v>47</v>
      </c>
      <c r="O46" s="76" t="s">
        <v>5555</v>
      </c>
    </row>
    <row r="47" spans="1:61" ht="18.399999999999999" customHeight="1">
      <c r="A47" s="79" t="s">
        <v>6033</v>
      </c>
      <c r="B47" s="80" t="s">
        <v>6034</v>
      </c>
      <c r="C47" s="80">
        <v>3.3000000000000002E-2</v>
      </c>
      <c r="D47" s="80" t="s">
        <v>1265</v>
      </c>
      <c r="E47" s="97"/>
      <c r="F47" s="98"/>
      <c r="G47" s="97"/>
      <c r="H47" s="98"/>
      <c r="I47" s="97"/>
      <c r="J47" s="98"/>
      <c r="K47" s="97"/>
      <c r="L47" s="98"/>
      <c r="M47" s="82" t="s">
        <v>47</v>
      </c>
      <c r="N47" s="76" t="s">
        <v>47</v>
      </c>
      <c r="P47" s="76" t="s">
        <v>5447</v>
      </c>
      <c r="Q47" s="76" t="s">
        <v>47</v>
      </c>
      <c r="R47" s="76" t="s">
        <v>6035</v>
      </c>
      <c r="BI47" s="96" t="s">
        <v>10971</v>
      </c>
    </row>
    <row r="48" spans="1:61" ht="18.399999999999999" customHeight="1">
      <c r="A48" s="79" t="s">
        <v>5997</v>
      </c>
      <c r="B48" s="80" t="s">
        <v>47</v>
      </c>
      <c r="C48" s="80">
        <v>1.66E-2</v>
      </c>
      <c r="D48" s="80" t="s">
        <v>1265</v>
      </c>
      <c r="E48" s="97"/>
      <c r="F48" s="98"/>
      <c r="G48" s="97"/>
      <c r="H48" s="98"/>
      <c r="I48" s="97"/>
      <c r="J48" s="98"/>
      <c r="K48" s="97"/>
      <c r="L48" s="98"/>
      <c r="M48" s="82" t="s">
        <v>47</v>
      </c>
      <c r="N48" s="76" t="s">
        <v>4122</v>
      </c>
      <c r="P48" s="76" t="s">
        <v>5450</v>
      </c>
      <c r="Q48" s="76" t="s">
        <v>47</v>
      </c>
      <c r="R48" s="76" t="s">
        <v>5998</v>
      </c>
      <c r="BI48" s="96" t="s">
        <v>10969</v>
      </c>
    </row>
    <row r="49" spans="1:61" ht="18.399999999999999" customHeight="1">
      <c r="A49" s="79" t="s">
        <v>6036</v>
      </c>
      <c r="B49" s="80" t="s">
        <v>5553</v>
      </c>
      <c r="C49" s="80">
        <v>0.16669999999999999</v>
      </c>
      <c r="D49" s="80" t="s">
        <v>53</v>
      </c>
      <c r="E49" s="97"/>
      <c r="F49" s="98"/>
      <c r="G49" s="97"/>
      <c r="H49" s="98"/>
      <c r="I49" s="97"/>
      <c r="J49" s="98"/>
      <c r="K49" s="97"/>
      <c r="L49" s="98"/>
      <c r="M49" s="82" t="s">
        <v>47</v>
      </c>
      <c r="N49" s="76" t="s">
        <v>47</v>
      </c>
      <c r="P49" s="76" t="s">
        <v>2789</v>
      </c>
      <c r="Q49" s="76" t="s">
        <v>47</v>
      </c>
      <c r="R49" s="76" t="s">
        <v>6044</v>
      </c>
      <c r="BI49" s="96" t="s">
        <v>10975</v>
      </c>
    </row>
    <row r="50" spans="1:61" ht="18.399999999999999" customHeight="1">
      <c r="A50" s="79" t="s">
        <v>6038</v>
      </c>
      <c r="B50" s="80" t="s">
        <v>47</v>
      </c>
      <c r="C50" s="80">
        <v>0.15</v>
      </c>
      <c r="D50" s="80" t="s">
        <v>168</v>
      </c>
      <c r="E50" s="97"/>
      <c r="F50" s="98"/>
      <c r="G50" s="97"/>
      <c r="H50" s="98"/>
      <c r="I50" s="97"/>
      <c r="J50" s="98"/>
      <c r="K50" s="97"/>
      <c r="L50" s="98"/>
      <c r="M50" s="82" t="s">
        <v>47</v>
      </c>
      <c r="N50" s="76" t="s">
        <v>47</v>
      </c>
      <c r="P50" s="76" t="s">
        <v>5455</v>
      </c>
      <c r="Q50" s="76" t="s">
        <v>47</v>
      </c>
      <c r="R50" s="76" t="s">
        <v>5954</v>
      </c>
      <c r="T50" s="76" t="s">
        <v>55</v>
      </c>
      <c r="AA50" s="90" t="s">
        <v>5923</v>
      </c>
      <c r="AB50" s="91">
        <v>345.64200000000005</v>
      </c>
      <c r="AC50" s="90" t="s">
        <v>5924</v>
      </c>
      <c r="AD50" s="92">
        <v>345.64200000000005</v>
      </c>
      <c r="BI50" s="96" t="s">
        <v>10973</v>
      </c>
    </row>
    <row r="51" spans="1:61" ht="18.399999999999999" customHeight="1">
      <c r="A51" s="79" t="s">
        <v>6039</v>
      </c>
      <c r="B51" s="80" t="s">
        <v>1631</v>
      </c>
      <c r="C51" s="80">
        <v>1</v>
      </c>
      <c r="D51" s="80" t="s">
        <v>352</v>
      </c>
      <c r="E51" s="97"/>
      <c r="F51" s="98"/>
      <c r="G51" s="78"/>
      <c r="H51" s="98"/>
      <c r="I51" s="78"/>
      <c r="J51" s="98"/>
      <c r="K51" s="78"/>
      <c r="L51" s="98"/>
      <c r="M51" s="82" t="s">
        <v>47</v>
      </c>
      <c r="N51" s="76" t="s">
        <v>47</v>
      </c>
      <c r="P51" s="76" t="s">
        <v>2788</v>
      </c>
      <c r="Q51" s="76" t="s">
        <v>47</v>
      </c>
      <c r="R51" s="76" t="s">
        <v>56</v>
      </c>
      <c r="X51" s="76" t="s">
        <v>6040</v>
      </c>
    </row>
    <row r="52" spans="1:61" ht="18.399999999999999" customHeight="1">
      <c r="A52" s="79" t="s">
        <v>6041</v>
      </c>
      <c r="B52" s="80" t="s">
        <v>5553</v>
      </c>
      <c r="C52" s="144" t="s">
        <v>10848</v>
      </c>
      <c r="D52" s="80" t="s">
        <v>4112</v>
      </c>
      <c r="E52" s="97"/>
      <c r="F52" s="98"/>
      <c r="G52" s="97"/>
      <c r="H52" s="98"/>
      <c r="I52" s="97"/>
      <c r="J52" s="98"/>
      <c r="K52" s="97"/>
      <c r="L52" s="98"/>
      <c r="M52" s="82" t="s">
        <v>47</v>
      </c>
      <c r="N52" s="76" t="s">
        <v>47</v>
      </c>
      <c r="P52" s="76" t="s">
        <v>5460</v>
      </c>
      <c r="Q52" s="76" t="s">
        <v>47</v>
      </c>
      <c r="R52" s="76" t="s">
        <v>6045</v>
      </c>
      <c r="BI52" s="96" t="s">
        <v>10976</v>
      </c>
    </row>
    <row r="53" spans="1:61" ht="18.399999999999999" customHeight="1">
      <c r="A53" s="84"/>
      <c r="B53" s="78"/>
      <c r="C53" s="78"/>
      <c r="D53" s="78"/>
      <c r="E53" s="78"/>
      <c r="F53" s="78"/>
      <c r="G53" s="78"/>
      <c r="H53" s="78"/>
      <c r="I53" s="78"/>
      <c r="J53" s="78"/>
      <c r="K53" s="78"/>
      <c r="L53" s="78"/>
      <c r="M53" s="85"/>
    </row>
    <row r="54" spans="1:61" ht="18.399999999999999" customHeight="1">
      <c r="A54" s="79" t="s">
        <v>6046</v>
      </c>
      <c r="B54" s="80" t="s">
        <v>5553</v>
      </c>
      <c r="C54" s="80">
        <v>1</v>
      </c>
      <c r="D54" s="80" t="s">
        <v>53</v>
      </c>
      <c r="F54" s="81"/>
      <c r="H54" s="81"/>
      <c r="J54" s="81"/>
      <c r="L54" s="81"/>
      <c r="M54" s="82" t="s">
        <v>47</v>
      </c>
      <c r="N54" s="76" t="s">
        <v>47</v>
      </c>
      <c r="O54" s="76" t="s">
        <v>5558</v>
      </c>
    </row>
    <row r="55" spans="1:61" ht="18.399999999999999" customHeight="1">
      <c r="A55" s="79" t="s">
        <v>6033</v>
      </c>
      <c r="B55" s="80" t="s">
        <v>6034</v>
      </c>
      <c r="C55" s="80">
        <v>3.3000000000000002E-2</v>
      </c>
      <c r="D55" s="80" t="s">
        <v>1265</v>
      </c>
      <c r="E55" s="97"/>
      <c r="F55" s="98"/>
      <c r="G55" s="97"/>
      <c r="H55" s="98"/>
      <c r="I55" s="97"/>
      <c r="J55" s="98"/>
      <c r="K55" s="97"/>
      <c r="L55" s="98"/>
      <c r="M55" s="82" t="s">
        <v>47</v>
      </c>
      <c r="N55" s="76" t="s">
        <v>47</v>
      </c>
      <c r="P55" s="76" t="s">
        <v>5447</v>
      </c>
      <c r="Q55" s="76" t="s">
        <v>47</v>
      </c>
      <c r="R55" s="76" t="s">
        <v>6035</v>
      </c>
      <c r="BI55" s="96" t="s">
        <v>10971</v>
      </c>
    </row>
    <row r="56" spans="1:61" ht="18.399999999999999" customHeight="1">
      <c r="A56" s="79" t="s">
        <v>5997</v>
      </c>
      <c r="B56" s="80" t="s">
        <v>47</v>
      </c>
      <c r="C56" s="80">
        <v>1.66E-2</v>
      </c>
      <c r="D56" s="80" t="s">
        <v>1265</v>
      </c>
      <c r="E56" s="97"/>
      <c r="F56" s="98"/>
      <c r="G56" s="97"/>
      <c r="H56" s="98"/>
      <c r="I56" s="97"/>
      <c r="J56" s="98"/>
      <c r="K56" s="97"/>
      <c r="L56" s="98"/>
      <c r="M56" s="82" t="s">
        <v>47</v>
      </c>
      <c r="N56" s="76" t="s">
        <v>4122</v>
      </c>
      <c r="P56" s="76" t="s">
        <v>5450</v>
      </c>
      <c r="Q56" s="76" t="s">
        <v>47</v>
      </c>
      <c r="R56" s="76" t="s">
        <v>5998</v>
      </c>
      <c r="BI56" s="96" t="s">
        <v>10969</v>
      </c>
    </row>
    <row r="57" spans="1:61" ht="18.399999999999999" customHeight="1">
      <c r="A57" s="79" t="s">
        <v>6047</v>
      </c>
      <c r="B57" s="80" t="s">
        <v>5553</v>
      </c>
      <c r="C57" s="80">
        <v>0.16</v>
      </c>
      <c r="D57" s="80" t="s">
        <v>4112</v>
      </c>
      <c r="E57" s="97"/>
      <c r="F57" s="98"/>
      <c r="G57" s="97"/>
      <c r="H57" s="98"/>
      <c r="I57" s="97"/>
      <c r="J57" s="98"/>
      <c r="K57" s="97"/>
      <c r="L57" s="98"/>
      <c r="M57" s="82" t="s">
        <v>47</v>
      </c>
      <c r="N57" s="76" t="s">
        <v>47</v>
      </c>
      <c r="P57" s="76" t="s">
        <v>2789</v>
      </c>
      <c r="Q57" s="76" t="s">
        <v>47</v>
      </c>
      <c r="R57" s="76" t="s">
        <v>6048</v>
      </c>
      <c r="BI57" s="96" t="s">
        <v>10977</v>
      </c>
    </row>
    <row r="58" spans="1:61" ht="18.399999999999999" customHeight="1">
      <c r="A58" s="79" t="s">
        <v>6049</v>
      </c>
      <c r="B58" s="80" t="s">
        <v>5955</v>
      </c>
      <c r="C58" s="80">
        <v>0.93</v>
      </c>
      <c r="D58" s="80" t="s">
        <v>168</v>
      </c>
      <c r="E58" s="97"/>
      <c r="F58" s="98"/>
      <c r="G58" s="97"/>
      <c r="H58" s="98"/>
      <c r="I58" s="97"/>
      <c r="J58" s="98"/>
      <c r="K58" s="97"/>
      <c r="L58" s="98"/>
      <c r="M58" s="82" t="s">
        <v>47</v>
      </c>
      <c r="N58" s="76" t="s">
        <v>47</v>
      </c>
      <c r="P58" s="76" t="s">
        <v>5455</v>
      </c>
      <c r="Q58" s="76" t="s">
        <v>47</v>
      </c>
      <c r="R58" s="76" t="s">
        <v>5956</v>
      </c>
      <c r="T58" s="76" t="s">
        <v>55</v>
      </c>
      <c r="BI58" s="96" t="s">
        <v>10978</v>
      </c>
    </row>
    <row r="59" spans="1:61" ht="18.399999999999999" customHeight="1">
      <c r="A59" s="79" t="s">
        <v>6050</v>
      </c>
      <c r="B59" s="80" t="s">
        <v>6051</v>
      </c>
      <c r="C59" s="80">
        <v>4.1100000000000003</v>
      </c>
      <c r="D59" s="80" t="s">
        <v>71</v>
      </c>
      <c r="E59" s="97"/>
      <c r="F59" s="98"/>
      <c r="G59" s="97"/>
      <c r="H59" s="98"/>
      <c r="I59" s="97"/>
      <c r="J59" s="98"/>
      <c r="K59" s="97"/>
      <c r="L59" s="98"/>
      <c r="M59" s="82" t="s">
        <v>47</v>
      </c>
      <c r="N59" s="76" t="s">
        <v>47</v>
      </c>
      <c r="P59" s="76" t="s">
        <v>2788</v>
      </c>
      <c r="Q59" s="76" t="s">
        <v>47</v>
      </c>
      <c r="R59" s="76" t="s">
        <v>6052</v>
      </c>
      <c r="BI59" s="96" t="s">
        <v>10979</v>
      </c>
    </row>
    <row r="60" spans="1:61" ht="18.399999999999999" customHeight="1">
      <c r="A60" s="79" t="s">
        <v>6053</v>
      </c>
      <c r="B60" s="80" t="s">
        <v>5553</v>
      </c>
      <c r="C60" s="80">
        <v>1</v>
      </c>
      <c r="D60" s="80" t="s">
        <v>53</v>
      </c>
      <c r="E60" s="97"/>
      <c r="F60" s="98"/>
      <c r="G60" s="97"/>
      <c r="H60" s="98"/>
      <c r="I60" s="97"/>
      <c r="J60" s="98"/>
      <c r="K60" s="97"/>
      <c r="L60" s="98"/>
      <c r="M60" s="82" t="s">
        <v>47</v>
      </c>
      <c r="N60" s="76" t="s">
        <v>47</v>
      </c>
      <c r="P60" s="76" t="s">
        <v>5460</v>
      </c>
      <c r="Q60" s="76" t="s">
        <v>47</v>
      </c>
      <c r="R60" s="76" t="s">
        <v>6054</v>
      </c>
      <c r="BI60" s="96" t="s">
        <v>10980</v>
      </c>
    </row>
    <row r="61" spans="1:61" ht="18.399999999999999" customHeight="1">
      <c r="A61" s="79" t="s">
        <v>6055</v>
      </c>
      <c r="B61" s="80" t="s">
        <v>6056</v>
      </c>
      <c r="C61" s="80">
        <v>0.93</v>
      </c>
      <c r="D61" s="80" t="s">
        <v>168</v>
      </c>
      <c r="E61" s="97"/>
      <c r="F61" s="98"/>
      <c r="G61" s="97"/>
      <c r="H61" s="98"/>
      <c r="I61" s="97"/>
      <c r="J61" s="98"/>
      <c r="K61" s="97"/>
      <c r="L61" s="98"/>
      <c r="M61" s="82" t="s">
        <v>47</v>
      </c>
      <c r="N61" s="76" t="s">
        <v>47</v>
      </c>
      <c r="P61" s="76" t="s">
        <v>5463</v>
      </c>
      <c r="Q61" s="76" t="s">
        <v>47</v>
      </c>
      <c r="R61" s="76" t="s">
        <v>6057</v>
      </c>
      <c r="BI61" s="96" t="s">
        <v>10981</v>
      </c>
    </row>
    <row r="62" spans="1:61" ht="18.399999999999999" customHeight="1">
      <c r="A62" s="84"/>
      <c r="B62" s="78"/>
      <c r="C62" s="78"/>
      <c r="D62" s="78"/>
      <c r="E62" s="78"/>
      <c r="F62" s="78"/>
      <c r="G62" s="78"/>
      <c r="H62" s="78"/>
      <c r="I62" s="78"/>
      <c r="J62" s="78"/>
      <c r="K62" s="78"/>
      <c r="L62" s="78"/>
      <c r="M62" s="85"/>
    </row>
    <row r="63" spans="1:61" ht="18.399999999999999" customHeight="1">
      <c r="A63" s="79" t="s">
        <v>6058</v>
      </c>
      <c r="B63" s="80" t="s">
        <v>5561</v>
      </c>
      <c r="C63" s="80">
        <v>1</v>
      </c>
      <c r="D63" s="80" t="s">
        <v>59</v>
      </c>
      <c r="F63" s="81"/>
      <c r="H63" s="81"/>
      <c r="J63" s="81"/>
      <c r="L63" s="81"/>
      <c r="M63" s="82" t="s">
        <v>47</v>
      </c>
      <c r="N63" s="76" t="s">
        <v>47</v>
      </c>
      <c r="O63" s="76" t="s">
        <v>5563</v>
      </c>
    </row>
    <row r="64" spans="1:61" ht="18.399999999999999" customHeight="1">
      <c r="A64" s="79" t="s">
        <v>6059</v>
      </c>
      <c r="B64" s="80" t="s">
        <v>47</v>
      </c>
      <c r="C64" s="80">
        <v>0.20899999999999999</v>
      </c>
      <c r="D64" s="80" t="s">
        <v>168</v>
      </c>
      <c r="E64" s="97"/>
      <c r="F64" s="98"/>
      <c r="G64" s="97"/>
      <c r="H64" s="98"/>
      <c r="I64" s="97"/>
      <c r="J64" s="98"/>
      <c r="K64" s="97"/>
      <c r="L64" s="98"/>
      <c r="M64" s="82" t="s">
        <v>47</v>
      </c>
      <c r="N64" s="76" t="s">
        <v>47</v>
      </c>
      <c r="P64" s="76" t="s">
        <v>5447</v>
      </c>
      <c r="Q64" s="76" t="s">
        <v>47</v>
      </c>
      <c r="R64" s="76" t="s">
        <v>5697</v>
      </c>
      <c r="T64" s="76" t="s">
        <v>55</v>
      </c>
      <c r="BI64" s="96" t="s">
        <v>10910</v>
      </c>
    </row>
    <row r="65" spans="1:61" ht="18.399999999999999" customHeight="1">
      <c r="A65" s="79" t="s">
        <v>6060</v>
      </c>
      <c r="B65" s="80" t="s">
        <v>47</v>
      </c>
      <c r="C65" s="80">
        <v>2.0619999999999998</v>
      </c>
      <c r="D65" s="80" t="s">
        <v>168</v>
      </c>
      <c r="E65" s="97"/>
      <c r="F65" s="98"/>
      <c r="G65" s="97"/>
      <c r="H65" s="98"/>
      <c r="I65" s="97"/>
      <c r="J65" s="98"/>
      <c r="K65" s="97"/>
      <c r="L65" s="98"/>
      <c r="M65" s="82" t="s">
        <v>47</v>
      </c>
      <c r="N65" s="76" t="s">
        <v>47</v>
      </c>
      <c r="P65" s="76" t="s">
        <v>5450</v>
      </c>
      <c r="Q65" s="76" t="s">
        <v>47</v>
      </c>
      <c r="R65" s="76" t="s">
        <v>5768</v>
      </c>
      <c r="T65" s="76" t="s">
        <v>55</v>
      </c>
      <c r="BI65" s="96" t="s">
        <v>10926</v>
      </c>
    </row>
    <row r="66" spans="1:61" ht="18.399999999999999" customHeight="1">
      <c r="A66" s="79" t="s">
        <v>6061</v>
      </c>
      <c r="B66" s="80" t="s">
        <v>5949</v>
      </c>
      <c r="C66" s="80">
        <v>3.4000000000000002E-2</v>
      </c>
      <c r="D66" s="80" t="s">
        <v>191</v>
      </c>
      <c r="E66" s="97"/>
      <c r="F66" s="98"/>
      <c r="G66" s="97"/>
      <c r="H66" s="98"/>
      <c r="I66" s="97"/>
      <c r="J66" s="98"/>
      <c r="K66" s="97"/>
      <c r="L66" s="98"/>
      <c r="M66" s="82" t="s">
        <v>47</v>
      </c>
      <c r="N66" s="76" t="s">
        <v>47</v>
      </c>
      <c r="P66" s="76" t="s">
        <v>2789</v>
      </c>
      <c r="Q66" s="76" t="s">
        <v>47</v>
      </c>
      <c r="R66" s="76" t="s">
        <v>5694</v>
      </c>
      <c r="T66" s="76" t="s">
        <v>55</v>
      </c>
      <c r="BI66" s="96" t="s">
        <v>10909</v>
      </c>
    </row>
    <row r="67" spans="1:61" ht="18.399999999999999" customHeight="1">
      <c r="A67" s="79" t="s">
        <v>6062</v>
      </c>
      <c r="B67" s="80" t="s">
        <v>5957</v>
      </c>
      <c r="C67" s="80">
        <v>1</v>
      </c>
      <c r="D67" s="80" t="s">
        <v>5938</v>
      </c>
      <c r="E67" s="97"/>
      <c r="F67" s="98"/>
      <c r="G67" s="97"/>
      <c r="H67" s="98"/>
      <c r="I67" s="97"/>
      <c r="J67" s="98"/>
      <c r="K67" s="97"/>
      <c r="L67" s="98"/>
      <c r="M67" s="82" t="s">
        <v>47</v>
      </c>
      <c r="N67" s="76" t="s">
        <v>47</v>
      </c>
      <c r="P67" s="76" t="s">
        <v>5455</v>
      </c>
      <c r="Q67" s="76" t="s">
        <v>47</v>
      </c>
      <c r="R67" s="76" t="s">
        <v>5958</v>
      </c>
      <c r="T67" s="76" t="s">
        <v>55</v>
      </c>
      <c r="BI67" s="96" t="s">
        <v>10982</v>
      </c>
    </row>
    <row r="68" spans="1:61" ht="18.399999999999999" customHeight="1">
      <c r="A68" s="79" t="s">
        <v>6062</v>
      </c>
      <c r="B68" s="80" t="s">
        <v>5959</v>
      </c>
      <c r="C68" s="80">
        <v>1.7</v>
      </c>
      <c r="D68" s="80" t="s">
        <v>59</v>
      </c>
      <c r="E68" s="97"/>
      <c r="F68" s="98"/>
      <c r="G68" s="97"/>
      <c r="H68" s="98"/>
      <c r="I68" s="97"/>
      <c r="J68" s="98"/>
      <c r="K68" s="97"/>
      <c r="L68" s="98"/>
      <c r="M68" s="82" t="s">
        <v>47</v>
      </c>
      <c r="N68" s="76" t="s">
        <v>47</v>
      </c>
      <c r="P68" s="76" t="s">
        <v>5460</v>
      </c>
      <c r="Q68" s="76" t="s">
        <v>47</v>
      </c>
      <c r="R68" s="76" t="s">
        <v>5960</v>
      </c>
      <c r="T68" s="76" t="s">
        <v>55</v>
      </c>
      <c r="BI68" s="96" t="s">
        <v>10983</v>
      </c>
    </row>
    <row r="69" spans="1:61" ht="18.399999999999999" customHeight="1">
      <c r="A69" s="79" t="s">
        <v>6063</v>
      </c>
      <c r="B69" s="80" t="s">
        <v>5961</v>
      </c>
      <c r="C69" s="80">
        <v>1.2999999999999999E-2</v>
      </c>
      <c r="D69" s="80" t="s">
        <v>168</v>
      </c>
      <c r="E69" s="97"/>
      <c r="F69" s="98"/>
      <c r="G69" s="97"/>
      <c r="H69" s="98"/>
      <c r="I69" s="97"/>
      <c r="J69" s="98"/>
      <c r="K69" s="97"/>
      <c r="L69" s="98"/>
      <c r="M69" s="82" t="s">
        <v>47</v>
      </c>
      <c r="N69" s="76" t="s">
        <v>47</v>
      </c>
      <c r="P69" s="76" t="s">
        <v>5463</v>
      </c>
      <c r="Q69" s="76" t="s">
        <v>47</v>
      </c>
      <c r="R69" s="76" t="s">
        <v>5962</v>
      </c>
      <c r="T69" s="76" t="s">
        <v>55</v>
      </c>
      <c r="BI69" s="96" t="s">
        <v>10984</v>
      </c>
    </row>
    <row r="70" spans="1:61" ht="18.399999999999999" customHeight="1">
      <c r="A70" s="79" t="s">
        <v>6064</v>
      </c>
      <c r="B70" s="80" t="s">
        <v>6065</v>
      </c>
      <c r="C70" s="80">
        <v>5</v>
      </c>
      <c r="D70" s="80" t="s">
        <v>59</v>
      </c>
      <c r="E70" s="97"/>
      <c r="F70" s="98"/>
      <c r="G70" s="97"/>
      <c r="H70" s="98"/>
      <c r="I70" s="97"/>
      <c r="J70" s="98"/>
      <c r="K70" s="97"/>
      <c r="L70" s="98"/>
      <c r="M70" s="82" t="s">
        <v>47</v>
      </c>
      <c r="N70" s="76" t="s">
        <v>47</v>
      </c>
      <c r="P70" s="76" t="s">
        <v>5467</v>
      </c>
      <c r="Q70" s="76" t="s">
        <v>47</v>
      </c>
      <c r="R70" s="76" t="s">
        <v>5964</v>
      </c>
      <c r="T70" s="76" t="s">
        <v>55</v>
      </c>
      <c r="BI70" s="96" t="s">
        <v>10985</v>
      </c>
    </row>
    <row r="71" spans="1:61" ht="18.399999999999999" customHeight="1">
      <c r="A71" s="79" t="s">
        <v>6066</v>
      </c>
      <c r="B71" s="80" t="s">
        <v>6067</v>
      </c>
      <c r="C71" s="80">
        <v>1</v>
      </c>
      <c r="D71" s="80" t="s">
        <v>59</v>
      </c>
      <c r="E71" s="97"/>
      <c r="F71" s="98"/>
      <c r="G71" s="97"/>
      <c r="H71" s="98"/>
      <c r="I71" s="97"/>
      <c r="J71" s="98"/>
      <c r="K71" s="97"/>
      <c r="L71" s="98"/>
      <c r="M71" s="82" t="s">
        <v>47</v>
      </c>
      <c r="N71" s="76" t="s">
        <v>47</v>
      </c>
      <c r="P71" s="76" t="s">
        <v>2792</v>
      </c>
      <c r="Q71" s="76" t="s">
        <v>47</v>
      </c>
      <c r="R71" s="76" t="s">
        <v>6068</v>
      </c>
      <c r="BI71" s="96" t="s">
        <v>10986</v>
      </c>
    </row>
    <row r="72" spans="1:61" ht="18.399999999999999" customHeight="1">
      <c r="A72" s="84"/>
      <c r="B72" s="78"/>
      <c r="C72" s="78"/>
      <c r="D72" s="78"/>
      <c r="E72" s="78"/>
      <c r="F72" s="78"/>
      <c r="G72" s="78"/>
      <c r="H72" s="78"/>
      <c r="I72" s="78"/>
      <c r="J72" s="78"/>
      <c r="K72" s="78"/>
      <c r="L72" s="78"/>
      <c r="M72" s="85"/>
    </row>
    <row r="73" spans="1:61" ht="18.399999999999999" customHeight="1">
      <c r="A73" s="79" t="s">
        <v>6069</v>
      </c>
      <c r="B73" s="80" t="s">
        <v>5566</v>
      </c>
      <c r="C73" s="80">
        <v>1</v>
      </c>
      <c r="D73" s="80" t="s">
        <v>59</v>
      </c>
      <c r="F73" s="81"/>
      <c r="H73" s="81"/>
      <c r="J73" s="81"/>
      <c r="L73" s="81"/>
      <c r="M73" s="82" t="s">
        <v>47</v>
      </c>
      <c r="N73" s="76" t="s">
        <v>47</v>
      </c>
      <c r="O73" s="76" t="s">
        <v>5568</v>
      </c>
    </row>
    <row r="74" spans="1:61" ht="18.399999999999999" customHeight="1">
      <c r="A74" s="79" t="s">
        <v>6060</v>
      </c>
      <c r="B74" s="80" t="s">
        <v>47</v>
      </c>
      <c r="C74" s="80">
        <v>0.9</v>
      </c>
      <c r="D74" s="80" t="s">
        <v>168</v>
      </c>
      <c r="E74" s="97"/>
      <c r="F74" s="98"/>
      <c r="G74" s="97"/>
      <c r="H74" s="98"/>
      <c r="I74" s="97"/>
      <c r="J74" s="98"/>
      <c r="K74" s="97"/>
      <c r="L74" s="98"/>
      <c r="M74" s="82" t="s">
        <v>47</v>
      </c>
      <c r="N74" s="76" t="s">
        <v>47</v>
      </c>
      <c r="P74" s="76" t="s">
        <v>5447</v>
      </c>
      <c r="Q74" s="76" t="s">
        <v>47</v>
      </c>
      <c r="R74" s="76" t="s">
        <v>5768</v>
      </c>
      <c r="T74" s="76" t="s">
        <v>55</v>
      </c>
      <c r="BI74" s="96" t="s">
        <v>10926</v>
      </c>
    </row>
    <row r="75" spans="1:61" ht="18.399999999999999" customHeight="1">
      <c r="A75" s="79" t="s">
        <v>6070</v>
      </c>
      <c r="B75" s="80" t="s">
        <v>5699</v>
      </c>
      <c r="C75" s="80">
        <v>7.41</v>
      </c>
      <c r="D75" s="80" t="s">
        <v>71</v>
      </c>
      <c r="E75" s="97"/>
      <c r="F75" s="98"/>
      <c r="G75" s="97"/>
      <c r="H75" s="98"/>
      <c r="I75" s="97"/>
      <c r="J75" s="98"/>
      <c r="K75" s="97"/>
      <c r="L75" s="98"/>
      <c r="M75" s="82" t="s">
        <v>47</v>
      </c>
      <c r="N75" s="76" t="s">
        <v>47</v>
      </c>
      <c r="P75" s="76" t="s">
        <v>5450</v>
      </c>
      <c r="Q75" s="76" t="s">
        <v>47</v>
      </c>
      <c r="R75" s="76" t="s">
        <v>5701</v>
      </c>
      <c r="T75" s="76" t="s">
        <v>55</v>
      </c>
      <c r="BI75" s="96" t="s">
        <v>10911</v>
      </c>
    </row>
    <row r="76" spans="1:61" ht="18.399999999999999" customHeight="1">
      <c r="A76" s="79" t="s">
        <v>6071</v>
      </c>
      <c r="B76" s="80" t="s">
        <v>6072</v>
      </c>
      <c r="C76" s="80">
        <v>1</v>
      </c>
      <c r="D76" s="80" t="s">
        <v>59</v>
      </c>
      <c r="E76" s="97"/>
      <c r="F76" s="98"/>
      <c r="G76" s="97"/>
      <c r="H76" s="98"/>
      <c r="I76" s="97"/>
      <c r="J76" s="98"/>
      <c r="K76" s="97"/>
      <c r="L76" s="98"/>
      <c r="M76" s="82" t="s">
        <v>47</v>
      </c>
      <c r="N76" s="76" t="s">
        <v>47</v>
      </c>
      <c r="P76" s="76" t="s">
        <v>5463</v>
      </c>
      <c r="Q76" s="76" t="s">
        <v>47</v>
      </c>
      <c r="R76" s="76" t="s">
        <v>6073</v>
      </c>
      <c r="BI76" s="96" t="s">
        <v>10987</v>
      </c>
    </row>
    <row r="77" spans="1:61" ht="18.399999999999999" customHeight="1">
      <c r="A77" s="79" t="s">
        <v>6074</v>
      </c>
      <c r="B77" s="80" t="s">
        <v>6075</v>
      </c>
      <c r="C77" s="80">
        <v>1</v>
      </c>
      <c r="D77" s="80" t="s">
        <v>2289</v>
      </c>
      <c r="E77" s="97"/>
      <c r="F77" s="98"/>
      <c r="G77" s="97"/>
      <c r="H77" s="98"/>
      <c r="I77" s="97"/>
      <c r="J77" s="98"/>
      <c r="K77" s="97"/>
      <c r="L77" s="98"/>
      <c r="M77" s="82" t="s">
        <v>47</v>
      </c>
      <c r="N77" s="76" t="s">
        <v>47</v>
      </c>
      <c r="P77" s="76" t="s">
        <v>5467</v>
      </c>
      <c r="Q77" s="76" t="s">
        <v>47</v>
      </c>
      <c r="R77" s="76" t="s">
        <v>6076</v>
      </c>
      <c r="BI77" s="96" t="s">
        <v>10988</v>
      </c>
    </row>
    <row r="78" spans="1:61" ht="18.399999999999999" customHeight="1">
      <c r="A78" s="84"/>
      <c r="B78" s="78"/>
      <c r="C78" s="78"/>
      <c r="D78" s="78"/>
      <c r="E78" s="78"/>
      <c r="F78" s="78"/>
      <c r="G78" s="78"/>
      <c r="H78" s="78"/>
      <c r="I78" s="78"/>
      <c r="J78" s="78"/>
      <c r="K78" s="78"/>
      <c r="L78" s="78"/>
      <c r="M78" s="85"/>
    </row>
    <row r="79" spans="1:61" ht="18.399999999999999" customHeight="1">
      <c r="A79" s="79" t="s">
        <v>6077</v>
      </c>
      <c r="B79" s="80" t="s">
        <v>5566</v>
      </c>
      <c r="C79" s="80">
        <v>1</v>
      </c>
      <c r="D79" s="80" t="s">
        <v>59</v>
      </c>
      <c r="F79" s="81"/>
      <c r="H79" s="81"/>
      <c r="J79" s="81"/>
      <c r="L79" s="81"/>
      <c r="M79" s="82" t="s">
        <v>47</v>
      </c>
      <c r="N79" s="76" t="s">
        <v>47</v>
      </c>
      <c r="O79" s="76" t="s">
        <v>5571</v>
      </c>
    </row>
    <row r="80" spans="1:61" ht="18.399999999999999" customHeight="1">
      <c r="A80" s="79" t="s">
        <v>6060</v>
      </c>
      <c r="B80" s="80" t="s">
        <v>47</v>
      </c>
      <c r="C80" s="80">
        <v>0.91</v>
      </c>
      <c r="D80" s="80" t="s">
        <v>168</v>
      </c>
      <c r="E80" s="97"/>
      <c r="F80" s="98"/>
      <c r="G80" s="97"/>
      <c r="H80" s="98"/>
      <c r="I80" s="97"/>
      <c r="J80" s="98"/>
      <c r="K80" s="97"/>
      <c r="L80" s="98"/>
      <c r="M80" s="82" t="s">
        <v>47</v>
      </c>
      <c r="N80" s="76" t="s">
        <v>47</v>
      </c>
      <c r="P80" s="76" t="s">
        <v>5447</v>
      </c>
      <c r="Q80" s="76" t="s">
        <v>47</v>
      </c>
      <c r="R80" s="76" t="s">
        <v>5768</v>
      </c>
      <c r="T80" s="76" t="s">
        <v>55</v>
      </c>
      <c r="BI80" s="96" t="s">
        <v>10926</v>
      </c>
    </row>
    <row r="81" spans="1:61" ht="18.399999999999999" customHeight="1">
      <c r="A81" s="79" t="s">
        <v>6070</v>
      </c>
      <c r="B81" s="80" t="s">
        <v>5699</v>
      </c>
      <c r="C81" s="80">
        <v>6.24</v>
      </c>
      <c r="D81" s="80" t="s">
        <v>71</v>
      </c>
      <c r="E81" s="97"/>
      <c r="F81" s="98"/>
      <c r="G81" s="97"/>
      <c r="H81" s="98"/>
      <c r="I81" s="97"/>
      <c r="J81" s="98"/>
      <c r="K81" s="97"/>
      <c r="L81" s="98"/>
      <c r="M81" s="82" t="s">
        <v>47</v>
      </c>
      <c r="N81" s="76" t="s">
        <v>47</v>
      </c>
      <c r="P81" s="76" t="s">
        <v>5450</v>
      </c>
      <c r="Q81" s="76" t="s">
        <v>47</v>
      </c>
      <c r="R81" s="76" t="s">
        <v>5701</v>
      </c>
      <c r="T81" s="76" t="s">
        <v>55</v>
      </c>
      <c r="BI81" s="96" t="s">
        <v>10911</v>
      </c>
    </row>
    <row r="82" spans="1:61" ht="18.399999999999999" customHeight="1">
      <c r="A82" s="79" t="s">
        <v>6049</v>
      </c>
      <c r="B82" s="80" t="s">
        <v>5955</v>
      </c>
      <c r="C82" s="80">
        <v>2.1</v>
      </c>
      <c r="D82" s="80" t="s">
        <v>168</v>
      </c>
      <c r="E82" s="97"/>
      <c r="F82" s="98"/>
      <c r="G82" s="97"/>
      <c r="H82" s="98"/>
      <c r="I82" s="97"/>
      <c r="J82" s="98"/>
      <c r="K82" s="97"/>
      <c r="L82" s="98"/>
      <c r="M82" s="82" t="s">
        <v>47</v>
      </c>
      <c r="N82" s="76" t="s">
        <v>47</v>
      </c>
      <c r="P82" s="76" t="s">
        <v>6078</v>
      </c>
      <c r="Q82" s="76" t="s">
        <v>47</v>
      </c>
      <c r="R82" s="76" t="s">
        <v>5956</v>
      </c>
      <c r="T82" s="76" t="s">
        <v>55</v>
      </c>
      <c r="BI82" s="96" t="s">
        <v>10978</v>
      </c>
    </row>
    <row r="83" spans="1:61" ht="18.399999999999999" customHeight="1">
      <c r="A83" s="79" t="s">
        <v>6038</v>
      </c>
      <c r="B83" s="80" t="s">
        <v>5953</v>
      </c>
      <c r="C83" s="80">
        <v>1.1599999999999999</v>
      </c>
      <c r="D83" s="80" t="s">
        <v>168</v>
      </c>
      <c r="E83" s="97"/>
      <c r="F83" s="98"/>
      <c r="G83" s="97"/>
      <c r="H83" s="98"/>
      <c r="I83" s="97"/>
      <c r="J83" s="98"/>
      <c r="K83" s="97"/>
      <c r="L83" s="98"/>
      <c r="M83" s="82" t="s">
        <v>47</v>
      </c>
      <c r="N83" s="76" t="s">
        <v>47</v>
      </c>
      <c r="P83" s="76" t="s">
        <v>5428</v>
      </c>
      <c r="Q83" s="76" t="s">
        <v>47</v>
      </c>
      <c r="R83" s="76" t="s">
        <v>5954</v>
      </c>
      <c r="T83" s="76" t="s">
        <v>55</v>
      </c>
      <c r="BI83" s="96" t="s">
        <v>10973</v>
      </c>
    </row>
    <row r="84" spans="1:61" ht="18.399999999999999" customHeight="1">
      <c r="A84" s="79" t="s">
        <v>6061</v>
      </c>
      <c r="B84" s="80" t="s">
        <v>5949</v>
      </c>
      <c r="C84" s="80">
        <v>0.04</v>
      </c>
      <c r="D84" s="80" t="s">
        <v>191</v>
      </c>
      <c r="E84" s="97"/>
      <c r="F84" s="98"/>
      <c r="G84" s="97"/>
      <c r="H84" s="98"/>
      <c r="I84" s="97"/>
      <c r="J84" s="98"/>
      <c r="K84" s="97"/>
      <c r="L84" s="98"/>
      <c r="M84" s="82" t="s">
        <v>47</v>
      </c>
      <c r="N84" s="76" t="s">
        <v>47</v>
      </c>
      <c r="P84" s="76" t="s">
        <v>6079</v>
      </c>
      <c r="Q84" s="76" t="s">
        <v>47</v>
      </c>
      <c r="R84" s="76" t="s">
        <v>5694</v>
      </c>
      <c r="T84" s="76" t="s">
        <v>55</v>
      </c>
      <c r="BI84" s="96" t="s">
        <v>10909</v>
      </c>
    </row>
    <row r="85" spans="1:61" ht="18.399999999999999" customHeight="1">
      <c r="A85" s="79" t="s">
        <v>6071</v>
      </c>
      <c r="B85" s="80" t="s">
        <v>6072</v>
      </c>
      <c r="C85" s="80">
        <v>1</v>
      </c>
      <c r="D85" s="80" t="s">
        <v>59</v>
      </c>
      <c r="E85" s="97"/>
      <c r="F85" s="98"/>
      <c r="G85" s="97"/>
      <c r="H85" s="98"/>
      <c r="I85" s="97"/>
      <c r="J85" s="98"/>
      <c r="K85" s="97"/>
      <c r="L85" s="98"/>
      <c r="M85" s="82" t="s">
        <v>47</v>
      </c>
      <c r="N85" s="76" t="s">
        <v>47</v>
      </c>
      <c r="P85" s="76" t="s">
        <v>5463</v>
      </c>
      <c r="Q85" s="76" t="s">
        <v>47</v>
      </c>
      <c r="R85" s="76" t="s">
        <v>6073</v>
      </c>
      <c r="BI85" s="96" t="s">
        <v>10987</v>
      </c>
    </row>
    <row r="86" spans="1:61" ht="18.399999999999999" customHeight="1">
      <c r="A86" s="79" t="s">
        <v>6074</v>
      </c>
      <c r="B86" s="80" t="s">
        <v>6075</v>
      </c>
      <c r="C86" s="80">
        <v>1</v>
      </c>
      <c r="D86" s="80" t="s">
        <v>2289</v>
      </c>
      <c r="E86" s="97"/>
      <c r="F86" s="98"/>
      <c r="G86" s="97"/>
      <c r="H86" s="98"/>
      <c r="I86" s="97"/>
      <c r="J86" s="98"/>
      <c r="K86" s="97"/>
      <c r="L86" s="98"/>
      <c r="M86" s="82" t="s">
        <v>47</v>
      </c>
      <c r="N86" s="76" t="s">
        <v>47</v>
      </c>
      <c r="P86" s="76" t="s">
        <v>5467</v>
      </c>
      <c r="Q86" s="76" t="s">
        <v>47</v>
      </c>
      <c r="R86" s="76" t="s">
        <v>6076</v>
      </c>
      <c r="BI86" s="96" t="s">
        <v>10988</v>
      </c>
    </row>
    <row r="87" spans="1:61" ht="18.399999999999999" customHeight="1">
      <c r="A87" s="84"/>
      <c r="B87" s="78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85"/>
    </row>
    <row r="88" spans="1:61" ht="18.399999999999999" customHeight="1">
      <c r="A88" s="79" t="s">
        <v>6080</v>
      </c>
      <c r="B88" s="80" t="s">
        <v>5574</v>
      </c>
      <c r="C88" s="80">
        <v>1</v>
      </c>
      <c r="D88" s="80" t="s">
        <v>53</v>
      </c>
      <c r="F88" s="81"/>
      <c r="H88" s="81"/>
      <c r="J88" s="81"/>
      <c r="L88" s="81"/>
      <c r="M88" s="82" t="s">
        <v>47</v>
      </c>
      <c r="N88" s="76" t="s">
        <v>47</v>
      </c>
      <c r="O88" s="76" t="s">
        <v>5576</v>
      </c>
    </row>
    <row r="89" spans="1:61" ht="18.399999999999999" customHeight="1">
      <c r="A89" s="79" t="s">
        <v>6059</v>
      </c>
      <c r="B89" s="80" t="s">
        <v>47</v>
      </c>
      <c r="C89" s="80">
        <v>0.22</v>
      </c>
      <c r="D89" s="80" t="s">
        <v>168</v>
      </c>
      <c r="E89" s="97"/>
      <c r="F89" s="98"/>
      <c r="G89" s="97"/>
      <c r="H89" s="98"/>
      <c r="I89" s="97"/>
      <c r="J89" s="98"/>
      <c r="K89" s="97"/>
      <c r="L89" s="98"/>
      <c r="M89" s="82" t="s">
        <v>47</v>
      </c>
      <c r="N89" s="76" t="s">
        <v>47</v>
      </c>
      <c r="P89" s="76" t="s">
        <v>5447</v>
      </c>
      <c r="Q89" s="76" t="s">
        <v>47</v>
      </c>
      <c r="R89" s="76" t="s">
        <v>5697</v>
      </c>
      <c r="T89" s="76" t="s">
        <v>55</v>
      </c>
      <c r="BI89" s="96" t="s">
        <v>10910</v>
      </c>
    </row>
    <row r="90" spans="1:61" ht="18.399999999999999" customHeight="1">
      <c r="A90" s="79" t="s">
        <v>6060</v>
      </c>
      <c r="B90" s="80" t="s">
        <v>47</v>
      </c>
      <c r="C90" s="80">
        <v>0.1</v>
      </c>
      <c r="D90" s="80" t="s">
        <v>168</v>
      </c>
      <c r="E90" s="97"/>
      <c r="F90" s="98"/>
      <c r="G90" s="97"/>
      <c r="H90" s="98"/>
      <c r="I90" s="97"/>
      <c r="J90" s="98"/>
      <c r="K90" s="97"/>
      <c r="L90" s="98"/>
      <c r="M90" s="82" t="s">
        <v>47</v>
      </c>
      <c r="N90" s="76" t="s">
        <v>47</v>
      </c>
      <c r="P90" s="76" t="s">
        <v>5450</v>
      </c>
      <c r="Q90" s="76" t="s">
        <v>47</v>
      </c>
      <c r="R90" s="76" t="s">
        <v>5768</v>
      </c>
      <c r="T90" s="76" t="s">
        <v>55</v>
      </c>
      <c r="BI90" s="96" t="s">
        <v>10926</v>
      </c>
    </row>
    <row r="91" spans="1:61" ht="18.399999999999999" customHeight="1">
      <c r="A91" s="79" t="s">
        <v>6070</v>
      </c>
      <c r="B91" s="80" t="s">
        <v>5699</v>
      </c>
      <c r="C91" s="80">
        <v>2.2999999999999998</v>
      </c>
      <c r="D91" s="80" t="s">
        <v>71</v>
      </c>
      <c r="E91" s="97"/>
      <c r="F91" s="98"/>
      <c r="G91" s="97"/>
      <c r="H91" s="98"/>
      <c r="I91" s="97"/>
      <c r="J91" s="98"/>
      <c r="K91" s="97"/>
      <c r="L91" s="98"/>
      <c r="M91" s="82" t="s">
        <v>47</v>
      </c>
      <c r="N91" s="76" t="s">
        <v>47</v>
      </c>
      <c r="P91" s="76" t="s">
        <v>2789</v>
      </c>
      <c r="Q91" s="76" t="s">
        <v>47</v>
      </c>
      <c r="R91" s="76" t="s">
        <v>5701</v>
      </c>
      <c r="T91" s="76" t="s">
        <v>55</v>
      </c>
      <c r="BI91" s="96" t="s">
        <v>10911</v>
      </c>
    </row>
    <row r="92" spans="1:61" ht="18.399999999999999" customHeight="1">
      <c r="A92" s="79" t="s">
        <v>6061</v>
      </c>
      <c r="B92" s="80" t="s">
        <v>5949</v>
      </c>
      <c r="C92" s="80">
        <v>1.2999999999999999E-2</v>
      </c>
      <c r="D92" s="80" t="s">
        <v>217</v>
      </c>
      <c r="E92" s="97"/>
      <c r="F92" s="98"/>
      <c r="G92" s="97"/>
      <c r="H92" s="98"/>
      <c r="I92" s="97"/>
      <c r="J92" s="98"/>
      <c r="K92" s="97"/>
      <c r="L92" s="98"/>
      <c r="M92" s="82" t="s">
        <v>47</v>
      </c>
      <c r="N92" s="76" t="s">
        <v>47</v>
      </c>
      <c r="P92" s="76" t="s">
        <v>5455</v>
      </c>
      <c r="Q92" s="76" t="s">
        <v>47</v>
      </c>
      <c r="R92" s="76" t="s">
        <v>5694</v>
      </c>
      <c r="T92" s="76" t="s">
        <v>55</v>
      </c>
      <c r="BI92" s="96" t="s">
        <v>10909</v>
      </c>
    </row>
    <row r="93" spans="1:61" ht="18.399999999999999" customHeight="1">
      <c r="A93" s="79" t="s">
        <v>6071</v>
      </c>
      <c r="B93" s="80" t="s">
        <v>6081</v>
      </c>
      <c r="C93" s="80">
        <v>2</v>
      </c>
      <c r="D93" s="80" t="s">
        <v>53</v>
      </c>
      <c r="E93" s="97"/>
      <c r="F93" s="98"/>
      <c r="G93" s="97"/>
      <c r="H93" s="98"/>
      <c r="I93" s="97"/>
      <c r="J93" s="98"/>
      <c r="K93" s="97"/>
      <c r="L93" s="98"/>
      <c r="M93" s="82" t="s">
        <v>47</v>
      </c>
      <c r="N93" s="76" t="s">
        <v>47</v>
      </c>
      <c r="P93" s="76" t="s">
        <v>6078</v>
      </c>
      <c r="Q93" s="76" t="s">
        <v>47</v>
      </c>
      <c r="R93" s="76" t="s">
        <v>6082</v>
      </c>
      <c r="BI93" s="96" t="s">
        <v>10989</v>
      </c>
    </row>
    <row r="94" spans="1:61" ht="18.399999999999999" customHeight="1">
      <c r="A94" s="79" t="s">
        <v>6083</v>
      </c>
      <c r="B94" s="80" t="s">
        <v>6084</v>
      </c>
      <c r="C94" s="80">
        <v>1</v>
      </c>
      <c r="D94" s="80" t="s">
        <v>2289</v>
      </c>
      <c r="E94" s="97"/>
      <c r="F94" s="98"/>
      <c r="G94" s="97"/>
      <c r="H94" s="98"/>
      <c r="I94" s="97"/>
      <c r="J94" s="98"/>
      <c r="K94" s="97"/>
      <c r="L94" s="98"/>
      <c r="M94" s="82" t="s">
        <v>47</v>
      </c>
      <c r="N94" s="76" t="s">
        <v>47</v>
      </c>
      <c r="P94" s="76" t="s">
        <v>2788</v>
      </c>
      <c r="Q94" s="76" t="s">
        <v>47</v>
      </c>
      <c r="R94" s="76" t="s">
        <v>6085</v>
      </c>
      <c r="BI94" s="96" t="s">
        <v>10990</v>
      </c>
    </row>
    <row r="95" spans="1:61" ht="18.399999999999999" customHeight="1">
      <c r="A95" s="84"/>
      <c r="B95" s="78"/>
      <c r="C95" s="78"/>
      <c r="D95" s="78"/>
      <c r="E95" s="78"/>
      <c r="F95" s="78"/>
      <c r="G95" s="78"/>
      <c r="H95" s="78"/>
      <c r="I95" s="78"/>
      <c r="J95" s="78"/>
      <c r="K95" s="78"/>
      <c r="L95" s="78"/>
      <c r="M95" s="85"/>
    </row>
    <row r="96" spans="1:61" ht="18.399999999999999" customHeight="1">
      <c r="A96" s="79" t="s">
        <v>6086</v>
      </c>
      <c r="B96" s="80" t="s">
        <v>5579</v>
      </c>
      <c r="C96" s="80">
        <v>1</v>
      </c>
      <c r="D96" s="80" t="s">
        <v>59</v>
      </c>
      <c r="F96" s="81"/>
      <c r="H96" s="81"/>
      <c r="J96" s="81"/>
      <c r="L96" s="81"/>
      <c r="M96" s="82" t="s">
        <v>47</v>
      </c>
      <c r="N96" s="76" t="s">
        <v>47</v>
      </c>
      <c r="O96" s="76" t="s">
        <v>5581</v>
      </c>
    </row>
    <row r="97" spans="1:61" ht="18.399999999999999" customHeight="1">
      <c r="A97" s="79" t="s">
        <v>6087</v>
      </c>
      <c r="B97" s="80" t="s">
        <v>6088</v>
      </c>
      <c r="C97" s="80">
        <v>1</v>
      </c>
      <c r="D97" s="80" t="s">
        <v>2289</v>
      </c>
      <c r="E97" s="97"/>
      <c r="F97" s="98"/>
      <c r="G97" s="97"/>
      <c r="H97" s="98"/>
      <c r="I97" s="97"/>
      <c r="J97" s="98"/>
      <c r="K97" s="97"/>
      <c r="L97" s="98"/>
      <c r="M97" s="82" t="s">
        <v>47</v>
      </c>
      <c r="N97" s="76" t="s">
        <v>47</v>
      </c>
      <c r="P97" s="76" t="s">
        <v>5447</v>
      </c>
      <c r="Q97" s="76" t="s">
        <v>47</v>
      </c>
      <c r="R97" s="76" t="s">
        <v>6089</v>
      </c>
      <c r="AA97" s="90" t="s">
        <v>6090</v>
      </c>
      <c r="AB97" s="91">
        <v>2325</v>
      </c>
      <c r="AC97" s="90" t="s">
        <v>6091</v>
      </c>
      <c r="AD97" s="92">
        <v>2325</v>
      </c>
      <c r="BI97" s="96" t="s">
        <v>10991</v>
      </c>
    </row>
    <row r="98" spans="1:61" ht="18.399999999999999" customHeight="1">
      <c r="A98" s="79" t="s">
        <v>6092</v>
      </c>
      <c r="B98" s="80" t="s">
        <v>6093</v>
      </c>
      <c r="C98" s="80">
        <v>1</v>
      </c>
      <c r="D98" s="80" t="s">
        <v>352</v>
      </c>
      <c r="E98" s="97"/>
      <c r="F98" s="98"/>
      <c r="G98" s="78"/>
      <c r="H98" s="98"/>
      <c r="I98" s="78"/>
      <c r="J98" s="98"/>
      <c r="K98" s="78"/>
      <c r="L98" s="98"/>
      <c r="M98" s="82" t="s">
        <v>47</v>
      </c>
      <c r="N98" s="76" t="s">
        <v>47</v>
      </c>
      <c r="P98" s="76" t="s">
        <v>5450</v>
      </c>
      <c r="Q98" s="76" t="s">
        <v>47</v>
      </c>
      <c r="R98" s="76" t="s">
        <v>56</v>
      </c>
      <c r="X98" s="76" t="s">
        <v>6094</v>
      </c>
    </row>
    <row r="99" spans="1:61" ht="18.399999999999999" customHeight="1">
      <c r="A99" s="84"/>
      <c r="B99" s="78"/>
      <c r="C99" s="78"/>
      <c r="D99" s="78"/>
      <c r="E99" s="78"/>
      <c r="F99" s="78"/>
      <c r="G99" s="78"/>
      <c r="H99" s="78"/>
      <c r="I99" s="78"/>
      <c r="J99" s="78"/>
      <c r="K99" s="78"/>
      <c r="L99" s="78"/>
      <c r="M99" s="85"/>
    </row>
    <row r="100" spans="1:61" ht="18.399999999999999" customHeight="1">
      <c r="A100" s="79" t="s">
        <v>6095</v>
      </c>
      <c r="B100" s="80" t="s">
        <v>5583</v>
      </c>
      <c r="C100" s="80">
        <v>1</v>
      </c>
      <c r="D100" s="80" t="s">
        <v>5938</v>
      </c>
      <c r="F100" s="81"/>
      <c r="H100" s="81"/>
      <c r="J100" s="81"/>
      <c r="L100" s="81"/>
      <c r="M100" s="82" t="s">
        <v>47</v>
      </c>
      <c r="N100" s="76" t="s">
        <v>47</v>
      </c>
      <c r="O100" s="76" t="s">
        <v>5585</v>
      </c>
    </row>
    <row r="101" spans="1:61" ht="18.399999999999999" customHeight="1">
      <c r="A101" s="79" t="s">
        <v>6096</v>
      </c>
      <c r="B101" s="80" t="s">
        <v>2793</v>
      </c>
      <c r="C101" s="80">
        <v>1</v>
      </c>
      <c r="D101" s="80" t="s">
        <v>2289</v>
      </c>
      <c r="E101" s="97"/>
      <c r="F101" s="98"/>
      <c r="G101" s="97"/>
      <c r="H101" s="98"/>
      <c r="I101" s="97"/>
      <c r="J101" s="98"/>
      <c r="K101" s="97"/>
      <c r="L101" s="98"/>
      <c r="M101" s="82" t="s">
        <v>47</v>
      </c>
      <c r="N101" s="76" t="s">
        <v>47</v>
      </c>
      <c r="P101" s="76" t="s">
        <v>5447</v>
      </c>
      <c r="Q101" s="76" t="s">
        <v>47</v>
      </c>
      <c r="R101" s="76" t="s">
        <v>6097</v>
      </c>
      <c r="AA101" s="90" t="s">
        <v>6090</v>
      </c>
      <c r="AB101" s="91">
        <v>3000</v>
      </c>
      <c r="AC101" s="90" t="s">
        <v>6091</v>
      </c>
      <c r="AD101" s="92">
        <v>3000</v>
      </c>
      <c r="BI101" s="96" t="s">
        <v>10992</v>
      </c>
    </row>
    <row r="102" spans="1:61" ht="18.399999999999999" customHeight="1">
      <c r="A102" s="79" t="s">
        <v>6092</v>
      </c>
      <c r="B102" s="80" t="s">
        <v>6093</v>
      </c>
      <c r="C102" s="80">
        <v>1</v>
      </c>
      <c r="D102" s="80" t="s">
        <v>352</v>
      </c>
      <c r="E102" s="97"/>
      <c r="F102" s="98"/>
      <c r="G102" s="78"/>
      <c r="H102" s="98"/>
      <c r="I102" s="78"/>
      <c r="J102" s="98"/>
      <c r="K102" s="78"/>
      <c r="L102" s="98"/>
      <c r="M102" s="82" t="s">
        <v>47</v>
      </c>
      <c r="N102" s="76" t="s">
        <v>47</v>
      </c>
      <c r="P102" s="76" t="s">
        <v>5450</v>
      </c>
      <c r="Q102" s="76" t="s">
        <v>47</v>
      </c>
      <c r="R102" s="76" t="s">
        <v>56</v>
      </c>
      <c r="X102" s="76" t="s">
        <v>6094</v>
      </c>
    </row>
    <row r="103" spans="1:61" ht="18.399999999999999" customHeight="1">
      <c r="A103" s="84"/>
      <c r="B103" s="78"/>
      <c r="C103" s="78"/>
      <c r="D103" s="78"/>
      <c r="E103" s="78"/>
      <c r="F103" s="78"/>
      <c r="G103" s="78"/>
      <c r="H103" s="78"/>
      <c r="I103" s="78"/>
      <c r="J103" s="78"/>
      <c r="K103" s="78"/>
      <c r="L103" s="78"/>
      <c r="M103" s="85"/>
    </row>
    <row r="104" spans="1:61" ht="18.399999999999999" customHeight="1">
      <c r="A104" s="79" t="s">
        <v>6098</v>
      </c>
      <c r="B104" s="80" t="s">
        <v>5939</v>
      </c>
      <c r="C104" s="80">
        <v>1</v>
      </c>
      <c r="D104" s="80" t="s">
        <v>53</v>
      </c>
      <c r="F104" s="81"/>
      <c r="H104" s="81"/>
      <c r="J104" s="81"/>
      <c r="L104" s="81"/>
      <c r="M104" s="82" t="s">
        <v>47</v>
      </c>
      <c r="N104" s="76" t="s">
        <v>47</v>
      </c>
      <c r="O104" s="76" t="s">
        <v>5589</v>
      </c>
    </row>
    <row r="105" spans="1:61" ht="18.399999999999999" customHeight="1">
      <c r="A105" s="79" t="s">
        <v>5995</v>
      </c>
      <c r="B105" s="80" t="s">
        <v>6099</v>
      </c>
      <c r="C105" s="80">
        <v>3.8E-3</v>
      </c>
      <c r="D105" s="80" t="s">
        <v>1265</v>
      </c>
      <c r="E105" s="97"/>
      <c r="F105" s="98"/>
      <c r="G105" s="97"/>
      <c r="H105" s="98"/>
      <c r="I105" s="97"/>
      <c r="J105" s="98"/>
      <c r="K105" s="97"/>
      <c r="L105" s="98"/>
      <c r="M105" s="82" t="s">
        <v>47</v>
      </c>
      <c r="N105" s="76" t="s">
        <v>4746</v>
      </c>
      <c r="P105" s="76" t="s">
        <v>5447</v>
      </c>
      <c r="Q105" s="76" t="s">
        <v>47</v>
      </c>
      <c r="R105" s="76" t="s">
        <v>5996</v>
      </c>
      <c r="BI105" s="96" t="s">
        <v>10968</v>
      </c>
    </row>
    <row r="106" spans="1:61" ht="18.399999999999999" customHeight="1">
      <c r="A106" s="79" t="s">
        <v>5997</v>
      </c>
      <c r="B106" s="80" t="s">
        <v>6100</v>
      </c>
      <c r="C106" s="80">
        <v>1.9E-3</v>
      </c>
      <c r="D106" s="80" t="s">
        <v>1265</v>
      </c>
      <c r="E106" s="97"/>
      <c r="F106" s="98"/>
      <c r="G106" s="97"/>
      <c r="H106" s="98"/>
      <c r="I106" s="97"/>
      <c r="J106" s="98"/>
      <c r="K106" s="97"/>
      <c r="L106" s="98"/>
      <c r="M106" s="82" t="s">
        <v>47</v>
      </c>
      <c r="N106" s="76" t="s">
        <v>4122</v>
      </c>
      <c r="P106" s="76" t="s">
        <v>5450</v>
      </c>
      <c r="Q106" s="76" t="s">
        <v>47</v>
      </c>
      <c r="R106" s="76" t="s">
        <v>5998</v>
      </c>
      <c r="BI106" s="96" t="s">
        <v>10969</v>
      </c>
    </row>
    <row r="107" spans="1:61" ht="18.399999999999999" customHeight="1">
      <c r="A107" s="79" t="s">
        <v>6101</v>
      </c>
      <c r="B107" s="80" t="s">
        <v>6102</v>
      </c>
      <c r="C107" s="80">
        <v>1.5299999999999999E-2</v>
      </c>
      <c r="D107" s="80" t="s">
        <v>1254</v>
      </c>
      <c r="E107" s="97"/>
      <c r="F107" s="98"/>
      <c r="G107" s="99"/>
      <c r="H107" s="98"/>
      <c r="I107" s="99"/>
      <c r="J107" s="98"/>
      <c r="K107" s="99"/>
      <c r="L107" s="98"/>
      <c r="M107" s="82" t="s">
        <v>47</v>
      </c>
      <c r="N107" s="76" t="s">
        <v>47</v>
      </c>
      <c r="P107" s="76" t="s">
        <v>2789</v>
      </c>
      <c r="Q107" s="76" t="s">
        <v>47</v>
      </c>
      <c r="R107" s="76" t="s">
        <v>6103</v>
      </c>
    </row>
    <row r="108" spans="1:61" ht="18.399999999999999" customHeight="1">
      <c r="A108" s="79" t="s">
        <v>6104</v>
      </c>
      <c r="B108" s="80" t="s">
        <v>6102</v>
      </c>
      <c r="C108" s="80">
        <v>1.5299999999999999E-2</v>
      </c>
      <c r="D108" s="80" t="s">
        <v>1254</v>
      </c>
      <c r="E108" s="97"/>
      <c r="F108" s="98"/>
      <c r="G108" s="99"/>
      <c r="H108" s="98"/>
      <c r="I108" s="99"/>
      <c r="J108" s="98"/>
      <c r="K108" s="99"/>
      <c r="L108" s="98"/>
      <c r="M108" s="82" t="s">
        <v>47</v>
      </c>
      <c r="N108" s="76" t="s">
        <v>47</v>
      </c>
      <c r="P108" s="76" t="s">
        <v>5455</v>
      </c>
      <c r="Q108" s="76" t="s">
        <v>47</v>
      </c>
      <c r="R108" s="76" t="s">
        <v>6105</v>
      </c>
    </row>
    <row r="109" spans="1:61" ht="18.399999999999999" customHeight="1">
      <c r="A109" s="84"/>
      <c r="B109" s="78"/>
      <c r="C109" s="78"/>
      <c r="D109" s="78"/>
      <c r="E109" s="78"/>
      <c r="F109" s="78"/>
      <c r="G109" s="78"/>
      <c r="H109" s="78"/>
      <c r="I109" s="78"/>
      <c r="J109" s="78"/>
      <c r="K109" s="78"/>
      <c r="L109" s="78"/>
      <c r="M109" s="85"/>
    </row>
    <row r="110" spans="1:61" ht="18.399999999999999" customHeight="1">
      <c r="A110" s="79" t="s">
        <v>6106</v>
      </c>
      <c r="B110" s="80" t="s">
        <v>5561</v>
      </c>
      <c r="C110" s="80">
        <v>1</v>
      </c>
      <c r="D110" s="80" t="s">
        <v>59</v>
      </c>
      <c r="F110" s="81"/>
      <c r="H110" s="81"/>
      <c r="J110" s="81"/>
      <c r="L110" s="81"/>
      <c r="M110" s="82" t="s">
        <v>47</v>
      </c>
      <c r="N110" s="76" t="s">
        <v>47</v>
      </c>
      <c r="O110" s="76" t="s">
        <v>5597</v>
      </c>
    </row>
    <row r="111" spans="1:61" ht="18.399999999999999" customHeight="1">
      <c r="A111" s="79" t="s">
        <v>6059</v>
      </c>
      <c r="B111" s="80" t="s">
        <v>47</v>
      </c>
      <c r="C111" s="80">
        <v>0.20899999999999999</v>
      </c>
      <c r="D111" s="80" t="s">
        <v>168</v>
      </c>
      <c r="E111" s="97"/>
      <c r="F111" s="98"/>
      <c r="G111" s="97"/>
      <c r="H111" s="98"/>
      <c r="I111" s="97"/>
      <c r="J111" s="98"/>
      <c r="K111" s="97"/>
      <c r="L111" s="98"/>
      <c r="M111" s="82" t="s">
        <v>47</v>
      </c>
      <c r="N111" s="76" t="s">
        <v>47</v>
      </c>
      <c r="P111" s="76" t="s">
        <v>5447</v>
      </c>
      <c r="Q111" s="76" t="s">
        <v>47</v>
      </c>
      <c r="R111" s="76" t="s">
        <v>5697</v>
      </c>
      <c r="T111" s="76" t="s">
        <v>55</v>
      </c>
      <c r="BI111" s="96" t="s">
        <v>10910</v>
      </c>
    </row>
    <row r="112" spans="1:61" ht="18.399999999999999" customHeight="1">
      <c r="A112" s="79" t="s">
        <v>6060</v>
      </c>
      <c r="B112" s="80" t="s">
        <v>47</v>
      </c>
      <c r="C112" s="80">
        <v>2.0339999999999998</v>
      </c>
      <c r="D112" s="80" t="s">
        <v>168</v>
      </c>
      <c r="E112" s="97"/>
      <c r="F112" s="98"/>
      <c r="G112" s="97"/>
      <c r="H112" s="98"/>
      <c r="I112" s="97"/>
      <c r="J112" s="98"/>
      <c r="K112" s="97"/>
      <c r="L112" s="98"/>
      <c r="M112" s="82" t="s">
        <v>47</v>
      </c>
      <c r="N112" s="76" t="s">
        <v>47</v>
      </c>
      <c r="P112" s="76" t="s">
        <v>5450</v>
      </c>
      <c r="Q112" s="76" t="s">
        <v>47</v>
      </c>
      <c r="R112" s="76" t="s">
        <v>5768</v>
      </c>
      <c r="T112" s="76" t="s">
        <v>55</v>
      </c>
      <c r="BI112" s="96" t="s">
        <v>10926</v>
      </c>
    </row>
    <row r="113" spans="1:61" ht="18.399999999999999" customHeight="1">
      <c r="A113" s="79" t="s">
        <v>6061</v>
      </c>
      <c r="B113" s="80" t="s">
        <v>5949</v>
      </c>
      <c r="C113" s="80">
        <v>3.4000000000000002E-2</v>
      </c>
      <c r="D113" s="80" t="s">
        <v>191</v>
      </c>
      <c r="E113" s="97"/>
      <c r="F113" s="98"/>
      <c r="G113" s="97"/>
      <c r="H113" s="98"/>
      <c r="I113" s="97"/>
      <c r="J113" s="98"/>
      <c r="K113" s="97"/>
      <c r="L113" s="98"/>
      <c r="M113" s="82" t="s">
        <v>47</v>
      </c>
      <c r="N113" s="76" t="s">
        <v>47</v>
      </c>
      <c r="P113" s="76" t="s">
        <v>2789</v>
      </c>
      <c r="Q113" s="76" t="s">
        <v>47</v>
      </c>
      <c r="R113" s="76" t="s">
        <v>5694</v>
      </c>
      <c r="T113" s="76" t="s">
        <v>55</v>
      </c>
      <c r="BI113" s="96" t="s">
        <v>10909</v>
      </c>
    </row>
    <row r="114" spans="1:61" ht="18.399999999999999" customHeight="1">
      <c r="A114" s="79" t="s">
        <v>6062</v>
      </c>
      <c r="B114" s="80" t="s">
        <v>5957</v>
      </c>
      <c r="C114" s="80">
        <v>1</v>
      </c>
      <c r="D114" s="80" t="s">
        <v>5938</v>
      </c>
      <c r="E114" s="97"/>
      <c r="F114" s="98"/>
      <c r="G114" s="97"/>
      <c r="H114" s="98"/>
      <c r="I114" s="97"/>
      <c r="J114" s="98"/>
      <c r="K114" s="97"/>
      <c r="L114" s="98"/>
      <c r="M114" s="82" t="s">
        <v>47</v>
      </c>
      <c r="N114" s="76" t="s">
        <v>47</v>
      </c>
      <c r="P114" s="76" t="s">
        <v>5455</v>
      </c>
      <c r="Q114" s="76" t="s">
        <v>47</v>
      </c>
      <c r="R114" s="76" t="s">
        <v>5958</v>
      </c>
      <c r="T114" s="76" t="s">
        <v>55</v>
      </c>
      <c r="BI114" s="96" t="s">
        <v>10982</v>
      </c>
    </row>
    <row r="115" spans="1:61" ht="18.399999999999999" customHeight="1">
      <c r="A115" s="79" t="s">
        <v>6062</v>
      </c>
      <c r="B115" s="80" t="s">
        <v>5959</v>
      </c>
      <c r="C115" s="80">
        <v>1.7</v>
      </c>
      <c r="D115" s="80" t="s">
        <v>59</v>
      </c>
      <c r="E115" s="97"/>
      <c r="F115" s="98"/>
      <c r="G115" s="97"/>
      <c r="H115" s="98"/>
      <c r="I115" s="97"/>
      <c r="J115" s="98"/>
      <c r="K115" s="97"/>
      <c r="L115" s="98"/>
      <c r="M115" s="82" t="s">
        <v>47</v>
      </c>
      <c r="N115" s="76" t="s">
        <v>47</v>
      </c>
      <c r="P115" s="76" t="s">
        <v>5460</v>
      </c>
      <c r="Q115" s="76" t="s">
        <v>47</v>
      </c>
      <c r="R115" s="76" t="s">
        <v>5960</v>
      </c>
      <c r="T115" s="76" t="s">
        <v>55</v>
      </c>
      <c r="BI115" s="96" t="s">
        <v>10983</v>
      </c>
    </row>
    <row r="116" spans="1:61" ht="18.399999999999999" customHeight="1">
      <c r="A116" s="79" t="s">
        <v>6063</v>
      </c>
      <c r="B116" s="80" t="s">
        <v>5961</v>
      </c>
      <c r="C116" s="80">
        <v>1.2999999999999999E-2</v>
      </c>
      <c r="D116" s="80" t="s">
        <v>168</v>
      </c>
      <c r="E116" s="97"/>
      <c r="F116" s="98"/>
      <c r="G116" s="97"/>
      <c r="H116" s="98"/>
      <c r="I116" s="97"/>
      <c r="J116" s="98"/>
      <c r="K116" s="97"/>
      <c r="L116" s="98"/>
      <c r="M116" s="82" t="s">
        <v>47</v>
      </c>
      <c r="N116" s="76" t="s">
        <v>47</v>
      </c>
      <c r="P116" s="76" t="s">
        <v>5463</v>
      </c>
      <c r="Q116" s="76" t="s">
        <v>47</v>
      </c>
      <c r="R116" s="76" t="s">
        <v>5962</v>
      </c>
      <c r="T116" s="76" t="s">
        <v>55</v>
      </c>
      <c r="BI116" s="96" t="s">
        <v>10984</v>
      </c>
    </row>
    <row r="117" spans="1:61" ht="18.399999999999999" customHeight="1">
      <c r="A117" s="79" t="s">
        <v>6064</v>
      </c>
      <c r="B117" s="80" t="s">
        <v>6065</v>
      </c>
      <c r="C117" s="80">
        <v>5</v>
      </c>
      <c r="D117" s="80" t="s">
        <v>59</v>
      </c>
      <c r="E117" s="97"/>
      <c r="F117" s="98"/>
      <c r="G117" s="97"/>
      <c r="H117" s="98"/>
      <c r="I117" s="97"/>
      <c r="J117" s="98"/>
      <c r="K117" s="97"/>
      <c r="L117" s="98"/>
      <c r="M117" s="82" t="s">
        <v>47</v>
      </c>
      <c r="N117" s="76" t="s">
        <v>47</v>
      </c>
      <c r="P117" s="76" t="s">
        <v>5467</v>
      </c>
      <c r="Q117" s="76" t="s">
        <v>47</v>
      </c>
      <c r="R117" s="76" t="s">
        <v>5964</v>
      </c>
      <c r="T117" s="76" t="s">
        <v>55</v>
      </c>
      <c r="BI117" s="96" t="s">
        <v>10985</v>
      </c>
    </row>
    <row r="118" spans="1:61" ht="18.399999999999999" customHeight="1">
      <c r="A118" s="79" t="s">
        <v>6066</v>
      </c>
      <c r="B118" s="80" t="s">
        <v>6067</v>
      </c>
      <c r="C118" s="80">
        <v>1</v>
      </c>
      <c r="D118" s="80" t="s">
        <v>59</v>
      </c>
      <c r="E118" s="97"/>
      <c r="F118" s="98"/>
      <c r="G118" s="97"/>
      <c r="H118" s="98"/>
      <c r="I118" s="97"/>
      <c r="J118" s="98"/>
      <c r="K118" s="97"/>
      <c r="L118" s="98"/>
      <c r="M118" s="82" t="s">
        <v>47</v>
      </c>
      <c r="N118" s="76" t="s">
        <v>47</v>
      </c>
      <c r="P118" s="76" t="s">
        <v>2792</v>
      </c>
      <c r="Q118" s="76" t="s">
        <v>47</v>
      </c>
      <c r="R118" s="76" t="s">
        <v>6068</v>
      </c>
      <c r="BI118" s="96" t="s">
        <v>10986</v>
      </c>
    </row>
    <row r="119" spans="1:61" ht="18.399999999999999" customHeight="1">
      <c r="A119" s="84"/>
      <c r="B119" s="78"/>
      <c r="C119" s="78"/>
      <c r="D119" s="78"/>
      <c r="E119" s="78"/>
      <c r="F119" s="78"/>
      <c r="G119" s="78"/>
      <c r="H119" s="78"/>
      <c r="I119" s="78"/>
      <c r="J119" s="78"/>
      <c r="K119" s="78"/>
      <c r="L119" s="78"/>
      <c r="M119" s="85"/>
    </row>
    <row r="120" spans="1:61" ht="18.399999999999999" customHeight="1">
      <c r="A120" s="79" t="s">
        <v>6107</v>
      </c>
      <c r="B120" s="80" t="s">
        <v>5940</v>
      </c>
      <c r="C120" s="80">
        <v>1</v>
      </c>
      <c r="D120" s="80" t="s">
        <v>1073</v>
      </c>
      <c r="F120" s="81"/>
      <c r="H120" s="81"/>
      <c r="J120" s="81"/>
      <c r="L120" s="81"/>
      <c r="M120" s="82" t="s">
        <v>47</v>
      </c>
      <c r="N120" s="76" t="s">
        <v>47</v>
      </c>
      <c r="O120" s="76" t="s">
        <v>5602</v>
      </c>
    </row>
    <row r="121" spans="1:61" ht="18.399999999999999" customHeight="1">
      <c r="A121" s="79" t="s">
        <v>6033</v>
      </c>
      <c r="B121" s="80" t="s">
        <v>6034</v>
      </c>
      <c r="C121" s="80">
        <v>0.5</v>
      </c>
      <c r="D121" s="80" t="s">
        <v>1265</v>
      </c>
      <c r="E121" s="97"/>
      <c r="F121" s="98"/>
      <c r="G121" s="97"/>
      <c r="H121" s="98"/>
      <c r="I121" s="97"/>
      <c r="J121" s="98"/>
      <c r="K121" s="97"/>
      <c r="L121" s="98"/>
      <c r="M121" s="82" t="s">
        <v>47</v>
      </c>
      <c r="N121" s="76" t="s">
        <v>47</v>
      </c>
      <c r="P121" s="76" t="s">
        <v>5447</v>
      </c>
      <c r="Q121" s="76" t="s">
        <v>47</v>
      </c>
      <c r="R121" s="76" t="s">
        <v>6035</v>
      </c>
      <c r="BI121" s="96" t="s">
        <v>10971</v>
      </c>
    </row>
    <row r="122" spans="1:61" ht="18.399999999999999" customHeight="1">
      <c r="A122" s="79" t="s">
        <v>5997</v>
      </c>
      <c r="B122" s="80" t="s">
        <v>47</v>
      </c>
      <c r="C122" s="80">
        <v>0.2</v>
      </c>
      <c r="D122" s="80" t="s">
        <v>1265</v>
      </c>
      <c r="E122" s="97"/>
      <c r="F122" s="98"/>
      <c r="G122" s="97"/>
      <c r="H122" s="98"/>
      <c r="I122" s="97"/>
      <c r="J122" s="98"/>
      <c r="K122" s="97"/>
      <c r="L122" s="98"/>
      <c r="M122" s="82" t="s">
        <v>47</v>
      </c>
      <c r="N122" s="76" t="s">
        <v>4122</v>
      </c>
      <c r="P122" s="76" t="s">
        <v>5450</v>
      </c>
      <c r="Q122" s="76" t="s">
        <v>47</v>
      </c>
      <c r="R122" s="76" t="s">
        <v>5998</v>
      </c>
      <c r="BI122" s="96" t="s">
        <v>10969</v>
      </c>
    </row>
    <row r="123" spans="1:61" ht="18.399999999999999" customHeight="1">
      <c r="A123" s="79" t="s">
        <v>5999</v>
      </c>
      <c r="B123" s="80" t="s">
        <v>6000</v>
      </c>
      <c r="C123" s="80">
        <v>2</v>
      </c>
      <c r="D123" s="80" t="s">
        <v>1254</v>
      </c>
      <c r="E123" s="97"/>
      <c r="F123" s="98"/>
      <c r="G123" s="99"/>
      <c r="H123" s="98"/>
      <c r="I123" s="99"/>
      <c r="J123" s="98"/>
      <c r="K123" s="99"/>
      <c r="L123" s="98"/>
      <c r="M123" s="82" t="s">
        <v>47</v>
      </c>
      <c r="N123" s="76" t="s">
        <v>47</v>
      </c>
      <c r="P123" s="76" t="s">
        <v>2789</v>
      </c>
      <c r="Q123" s="76" t="s">
        <v>47</v>
      </c>
      <c r="R123" s="76" t="s">
        <v>6001</v>
      </c>
    </row>
    <row r="124" spans="1:61" ht="18.399999999999999" customHeight="1">
      <c r="A124" s="79" t="s">
        <v>6108</v>
      </c>
      <c r="B124" s="80" t="s">
        <v>6109</v>
      </c>
      <c r="C124" s="80">
        <v>6.6600000000000006E-2</v>
      </c>
      <c r="D124" s="80" t="s">
        <v>1073</v>
      </c>
      <c r="E124" s="97"/>
      <c r="F124" s="98"/>
      <c r="G124" s="97"/>
      <c r="H124" s="98"/>
      <c r="I124" s="97"/>
      <c r="J124" s="98"/>
      <c r="K124" s="97"/>
      <c r="L124" s="98"/>
      <c r="M124" s="82" t="s">
        <v>47</v>
      </c>
      <c r="N124" s="76" t="s">
        <v>47</v>
      </c>
      <c r="P124" s="76" t="s">
        <v>2788</v>
      </c>
      <c r="Q124" s="76" t="s">
        <v>47</v>
      </c>
      <c r="R124" s="76" t="s">
        <v>6110</v>
      </c>
      <c r="BI124" s="96" t="s">
        <v>10993</v>
      </c>
    </row>
    <row r="125" spans="1:61" ht="18.399999999999999" customHeight="1">
      <c r="A125" s="79" t="s">
        <v>6111</v>
      </c>
      <c r="B125" s="80" t="s">
        <v>6109</v>
      </c>
      <c r="C125" s="80">
        <v>6.6600000000000006E-2</v>
      </c>
      <c r="D125" s="80" t="s">
        <v>1073</v>
      </c>
      <c r="E125" s="97"/>
      <c r="F125" s="98"/>
      <c r="G125" s="97"/>
      <c r="H125" s="98"/>
      <c r="I125" s="97"/>
      <c r="J125" s="98"/>
      <c r="K125" s="97"/>
      <c r="L125" s="98"/>
      <c r="M125" s="82" t="s">
        <v>47</v>
      </c>
      <c r="N125" s="76" t="s">
        <v>47</v>
      </c>
      <c r="P125" s="76" t="s">
        <v>5460</v>
      </c>
      <c r="Q125" s="76" t="s">
        <v>47</v>
      </c>
      <c r="R125" s="76" t="s">
        <v>6112</v>
      </c>
      <c r="BI125" s="96" t="s">
        <v>10994</v>
      </c>
    </row>
    <row r="126" spans="1:61" ht="18.399999999999999" customHeight="1">
      <c r="A126" s="79" t="s">
        <v>6113</v>
      </c>
      <c r="B126" s="80" t="s">
        <v>6114</v>
      </c>
      <c r="C126" s="80">
        <v>3.4000000000000002E-2</v>
      </c>
      <c r="D126" s="80" t="s">
        <v>59</v>
      </c>
      <c r="E126" s="97"/>
      <c r="F126" s="98"/>
      <c r="G126" s="97"/>
      <c r="H126" s="98"/>
      <c r="I126" s="97"/>
      <c r="J126" s="98"/>
      <c r="K126" s="97"/>
      <c r="L126" s="98"/>
      <c r="M126" s="82" t="s">
        <v>47</v>
      </c>
      <c r="N126" s="76" t="s">
        <v>47</v>
      </c>
      <c r="P126" s="76" t="s">
        <v>5463</v>
      </c>
      <c r="Q126" s="76" t="s">
        <v>47</v>
      </c>
      <c r="R126" s="76" t="s">
        <v>6115</v>
      </c>
      <c r="U126" s="76">
        <v>1</v>
      </c>
      <c r="V126" s="76">
        <v>1</v>
      </c>
      <c r="BI126" s="96" t="s">
        <v>10995</v>
      </c>
    </row>
    <row r="127" spans="1:61" ht="18.399999999999999" customHeight="1">
      <c r="A127" s="79" t="s">
        <v>6116</v>
      </c>
      <c r="B127" s="80" t="s">
        <v>6117</v>
      </c>
      <c r="C127" s="80">
        <v>3.4000000000000002E-2</v>
      </c>
      <c r="D127" s="80" t="s">
        <v>59</v>
      </c>
      <c r="E127" s="97"/>
      <c r="F127" s="98"/>
      <c r="G127" s="97"/>
      <c r="H127" s="98"/>
      <c r="I127" s="97"/>
      <c r="J127" s="98"/>
      <c r="K127" s="97"/>
      <c r="L127" s="98"/>
      <c r="M127" s="82" t="s">
        <v>47</v>
      </c>
      <c r="N127" s="76" t="s">
        <v>47</v>
      </c>
      <c r="P127" s="76" t="s">
        <v>5467</v>
      </c>
      <c r="Q127" s="76" t="s">
        <v>47</v>
      </c>
      <c r="R127" s="76" t="s">
        <v>6118</v>
      </c>
      <c r="BI127" s="96" t="s">
        <v>10996</v>
      </c>
    </row>
    <row r="128" spans="1:61" ht="18.399999999999999" customHeight="1">
      <c r="A128" s="79" t="s">
        <v>6116</v>
      </c>
      <c r="B128" s="80" t="s">
        <v>6119</v>
      </c>
      <c r="C128" s="80">
        <v>3.4000000000000002E-2</v>
      </c>
      <c r="D128" s="80" t="s">
        <v>59</v>
      </c>
      <c r="E128" s="97"/>
      <c r="F128" s="98"/>
      <c r="G128" s="97"/>
      <c r="H128" s="98"/>
      <c r="I128" s="97"/>
      <c r="J128" s="98"/>
      <c r="K128" s="97"/>
      <c r="L128" s="98"/>
      <c r="M128" s="82" t="s">
        <v>47</v>
      </c>
      <c r="N128" s="76" t="s">
        <v>47</v>
      </c>
      <c r="P128" s="76" t="s">
        <v>2792</v>
      </c>
      <c r="Q128" s="76" t="s">
        <v>47</v>
      </c>
      <c r="R128" s="76" t="s">
        <v>6120</v>
      </c>
      <c r="BI128" s="96" t="s">
        <v>10997</v>
      </c>
    </row>
    <row r="129" spans="1:61" ht="18.399999999999999" customHeight="1">
      <c r="A129" s="79" t="s">
        <v>6121</v>
      </c>
      <c r="B129" s="80" t="s">
        <v>47</v>
      </c>
      <c r="C129" s="80">
        <v>3.4000000000000002E-2</v>
      </c>
      <c r="D129" s="80" t="s">
        <v>59</v>
      </c>
      <c r="E129" s="97"/>
      <c r="F129" s="98"/>
      <c r="G129" s="97"/>
      <c r="H129" s="98"/>
      <c r="I129" s="97"/>
      <c r="J129" s="98"/>
      <c r="K129" s="97"/>
      <c r="L129" s="98"/>
      <c r="M129" s="82" t="s">
        <v>47</v>
      </c>
      <c r="N129" s="76" t="s">
        <v>47</v>
      </c>
      <c r="P129" s="76" t="s">
        <v>5471</v>
      </c>
      <c r="Q129" s="76" t="s">
        <v>47</v>
      </c>
      <c r="R129" s="76" t="s">
        <v>6122</v>
      </c>
      <c r="BI129" s="96" t="s">
        <v>10998</v>
      </c>
    </row>
    <row r="130" spans="1:61" ht="18.399999999999999" customHeight="1">
      <c r="A130" s="79" t="s">
        <v>6123</v>
      </c>
      <c r="B130" s="80" t="s">
        <v>6124</v>
      </c>
      <c r="C130" s="80">
        <v>3.4000000000000002E-2</v>
      </c>
      <c r="D130" s="80" t="s">
        <v>59</v>
      </c>
      <c r="E130" s="97"/>
      <c r="F130" s="98"/>
      <c r="G130" s="97"/>
      <c r="H130" s="98"/>
      <c r="I130" s="97"/>
      <c r="J130" s="98"/>
      <c r="K130" s="97"/>
      <c r="L130" s="98"/>
      <c r="M130" s="82" t="s">
        <v>47</v>
      </c>
      <c r="N130" s="76" t="s">
        <v>47</v>
      </c>
      <c r="P130" s="76" t="s">
        <v>5474</v>
      </c>
      <c r="Q130" s="76" t="s">
        <v>47</v>
      </c>
      <c r="R130" s="76" t="s">
        <v>6125</v>
      </c>
      <c r="AA130" s="90" t="s">
        <v>5912</v>
      </c>
      <c r="AB130" s="91">
        <v>3314.0720000000001</v>
      </c>
      <c r="AC130" s="90" t="s">
        <v>5913</v>
      </c>
      <c r="AD130" s="92">
        <v>3314.0720000000001</v>
      </c>
      <c r="BI130" s="96" t="s">
        <v>10999</v>
      </c>
    </row>
    <row r="131" spans="1:61" ht="18.399999999999999" customHeight="1">
      <c r="A131" s="86" t="s">
        <v>6092</v>
      </c>
      <c r="B131" s="87" t="s">
        <v>5100</v>
      </c>
      <c r="C131" s="87">
        <v>1</v>
      </c>
      <c r="D131" s="87" t="s">
        <v>352</v>
      </c>
      <c r="E131" s="129"/>
      <c r="F131" s="128"/>
      <c r="G131" s="127"/>
      <c r="H131" s="128"/>
      <c r="I131" s="127"/>
      <c r="J131" s="128"/>
      <c r="K131" s="127"/>
      <c r="L131" s="128"/>
      <c r="M131" s="89" t="s">
        <v>47</v>
      </c>
      <c r="N131" s="76" t="s">
        <v>47</v>
      </c>
      <c r="P131" s="76" t="s">
        <v>5476</v>
      </c>
      <c r="Q131" s="76" t="s">
        <v>47</v>
      </c>
      <c r="R131" s="76" t="s">
        <v>56</v>
      </c>
      <c r="X131" s="76" t="s">
        <v>6126</v>
      </c>
    </row>
    <row r="132" spans="1:61" ht="18.399999999999999" customHeight="1">
      <c r="A132" s="84"/>
      <c r="B132" s="78"/>
      <c r="C132" s="78"/>
      <c r="D132" s="78"/>
      <c r="E132" s="78"/>
      <c r="F132" s="78"/>
      <c r="G132" s="78"/>
      <c r="H132" s="78"/>
      <c r="I132" s="78"/>
      <c r="J132" s="78"/>
      <c r="K132" s="78"/>
      <c r="L132" s="78"/>
      <c r="M132" s="85"/>
    </row>
    <row r="133" spans="1:61" ht="18.399999999999999" customHeight="1">
      <c r="A133" s="79" t="s">
        <v>6127</v>
      </c>
      <c r="B133" s="80" t="s">
        <v>5606</v>
      </c>
      <c r="C133" s="80">
        <v>1</v>
      </c>
      <c r="D133" s="80" t="s">
        <v>71</v>
      </c>
      <c r="F133" s="81"/>
      <c r="H133" s="81"/>
      <c r="J133" s="81"/>
      <c r="L133" s="81"/>
      <c r="M133" s="82" t="s">
        <v>47</v>
      </c>
      <c r="N133" s="76" t="s">
        <v>47</v>
      </c>
      <c r="O133" s="76" t="s">
        <v>5608</v>
      </c>
    </row>
    <row r="134" spans="1:61" ht="18.399999999999999" customHeight="1">
      <c r="A134" s="79" t="s">
        <v>6128</v>
      </c>
      <c r="B134" s="80" t="s">
        <v>6129</v>
      </c>
      <c r="C134" s="80">
        <v>2.6599999999999999E-2</v>
      </c>
      <c r="D134" s="80" t="s">
        <v>1254</v>
      </c>
      <c r="E134" s="97"/>
      <c r="F134" s="98"/>
      <c r="G134" s="99"/>
      <c r="H134" s="98"/>
      <c r="I134" s="99"/>
      <c r="J134" s="98"/>
      <c r="K134" s="99"/>
      <c r="L134" s="98"/>
      <c r="M134" s="82" t="s">
        <v>47</v>
      </c>
      <c r="N134" s="76" t="s">
        <v>47</v>
      </c>
      <c r="P134" s="76" t="s">
        <v>5447</v>
      </c>
      <c r="Q134" s="76" t="s">
        <v>47</v>
      </c>
      <c r="R134" s="76" t="s">
        <v>6130</v>
      </c>
    </row>
    <row r="135" spans="1:61" ht="18.399999999999999" customHeight="1">
      <c r="A135" s="79" t="s">
        <v>6027</v>
      </c>
      <c r="B135" s="80" t="s">
        <v>6028</v>
      </c>
      <c r="C135" s="80">
        <v>2.6599999999999999E-2</v>
      </c>
      <c r="D135" s="80" t="s">
        <v>1254</v>
      </c>
      <c r="E135" s="97"/>
      <c r="F135" s="98"/>
      <c r="G135" s="99"/>
      <c r="H135" s="98"/>
      <c r="I135" s="99"/>
      <c r="J135" s="98"/>
      <c r="K135" s="99"/>
      <c r="L135" s="98"/>
      <c r="M135" s="82" t="s">
        <v>47</v>
      </c>
      <c r="N135" s="76" t="s">
        <v>47</v>
      </c>
      <c r="P135" s="76" t="s">
        <v>5450</v>
      </c>
      <c r="Q135" s="76" t="s">
        <v>47</v>
      </c>
      <c r="R135" s="76" t="s">
        <v>6029</v>
      </c>
    </row>
    <row r="136" spans="1:61" ht="18.399999999999999" customHeight="1">
      <c r="A136" s="79" t="s">
        <v>6131</v>
      </c>
      <c r="B136" s="80" t="s">
        <v>6132</v>
      </c>
      <c r="C136" s="80">
        <v>2.6599999999999999E-2</v>
      </c>
      <c r="D136" s="80" t="s">
        <v>1254</v>
      </c>
      <c r="E136" s="97"/>
      <c r="F136" s="98"/>
      <c r="G136" s="99"/>
      <c r="H136" s="98"/>
      <c r="I136" s="99"/>
      <c r="J136" s="98"/>
      <c r="K136" s="99"/>
      <c r="L136" s="98"/>
      <c r="M136" s="82" t="s">
        <v>47</v>
      </c>
      <c r="N136" s="76" t="s">
        <v>47</v>
      </c>
      <c r="P136" s="76" t="s">
        <v>2789</v>
      </c>
      <c r="Q136" s="76" t="s">
        <v>47</v>
      </c>
      <c r="R136" s="76" t="s">
        <v>6133</v>
      </c>
    </row>
    <row r="137" spans="1:61" ht="18.399999999999999" customHeight="1">
      <c r="A137" s="79" t="s">
        <v>6019</v>
      </c>
      <c r="B137" s="80" t="s">
        <v>6030</v>
      </c>
      <c r="C137" s="80">
        <v>1.3299999999999999E-2</v>
      </c>
      <c r="D137" s="80" t="s">
        <v>1254</v>
      </c>
      <c r="E137" s="97"/>
      <c r="F137" s="98"/>
      <c r="G137" s="99"/>
      <c r="H137" s="98"/>
      <c r="I137" s="99"/>
      <c r="J137" s="98"/>
      <c r="K137" s="99"/>
      <c r="L137" s="98"/>
      <c r="M137" s="82" t="s">
        <v>47</v>
      </c>
      <c r="N137" s="76" t="s">
        <v>47</v>
      </c>
      <c r="P137" s="76" t="s">
        <v>5455</v>
      </c>
      <c r="Q137" s="76" t="s">
        <v>47</v>
      </c>
      <c r="R137" s="76" t="s">
        <v>6031</v>
      </c>
    </row>
    <row r="138" spans="1:61" ht="18.399999999999999" customHeight="1">
      <c r="A138" s="79" t="s">
        <v>6006</v>
      </c>
      <c r="B138" s="80" t="s">
        <v>47</v>
      </c>
      <c r="C138" s="80">
        <v>3.3E-3</v>
      </c>
      <c r="D138" s="80" t="s">
        <v>1265</v>
      </c>
      <c r="E138" s="97"/>
      <c r="F138" s="98"/>
      <c r="G138" s="97"/>
      <c r="H138" s="98"/>
      <c r="I138" s="97"/>
      <c r="J138" s="98"/>
      <c r="K138" s="97"/>
      <c r="L138" s="98"/>
      <c r="M138" s="82" t="s">
        <v>47</v>
      </c>
      <c r="N138" s="76" t="s">
        <v>6134</v>
      </c>
      <c r="P138" s="76" t="s">
        <v>5460</v>
      </c>
      <c r="Q138" s="76" t="s">
        <v>47</v>
      </c>
      <c r="R138" s="76" t="s">
        <v>6007</v>
      </c>
      <c r="BI138" s="96" t="s">
        <v>10970</v>
      </c>
    </row>
    <row r="139" spans="1:61" ht="18.399999999999999" customHeight="1">
      <c r="A139" s="79" t="s">
        <v>5997</v>
      </c>
      <c r="B139" s="80" t="s">
        <v>47</v>
      </c>
      <c r="C139" s="80">
        <v>6.6E-3</v>
      </c>
      <c r="D139" s="80" t="s">
        <v>1265</v>
      </c>
      <c r="E139" s="97"/>
      <c r="F139" s="98"/>
      <c r="G139" s="97"/>
      <c r="H139" s="98"/>
      <c r="I139" s="97"/>
      <c r="J139" s="98"/>
      <c r="K139" s="97"/>
      <c r="L139" s="98"/>
      <c r="M139" s="82" t="s">
        <v>47</v>
      </c>
      <c r="N139" s="76" t="s">
        <v>4122</v>
      </c>
      <c r="P139" s="76" t="s">
        <v>5463</v>
      </c>
      <c r="Q139" s="76" t="s">
        <v>47</v>
      </c>
      <c r="R139" s="76" t="s">
        <v>5998</v>
      </c>
      <c r="BI139" s="96" t="s">
        <v>10969</v>
      </c>
    </row>
    <row r="140" spans="1:61" ht="18.399999999999999" customHeight="1">
      <c r="A140" s="84"/>
      <c r="B140" s="78"/>
      <c r="C140" s="78"/>
      <c r="D140" s="78"/>
      <c r="E140" s="78"/>
      <c r="F140" s="78"/>
      <c r="G140" s="78"/>
      <c r="H140" s="78"/>
      <c r="I140" s="78"/>
      <c r="J140" s="78"/>
      <c r="K140" s="78"/>
      <c r="L140" s="78"/>
      <c r="M140" s="85"/>
    </row>
    <row r="141" spans="1:61" ht="18.399999999999999" customHeight="1">
      <c r="A141" s="79" t="s">
        <v>6135</v>
      </c>
      <c r="B141" s="80" t="s">
        <v>5610</v>
      </c>
      <c r="C141" s="80">
        <v>1</v>
      </c>
      <c r="D141" s="80" t="s">
        <v>71</v>
      </c>
      <c r="F141" s="81"/>
      <c r="H141" s="81"/>
      <c r="J141" s="81"/>
      <c r="L141" s="81"/>
      <c r="M141" s="82" t="s">
        <v>47</v>
      </c>
      <c r="N141" s="76" t="s">
        <v>47</v>
      </c>
      <c r="O141" s="76" t="s">
        <v>5612</v>
      </c>
    </row>
    <row r="142" spans="1:61" ht="18.399999999999999" customHeight="1">
      <c r="A142" s="79" t="s">
        <v>6128</v>
      </c>
      <c r="B142" s="80" t="s">
        <v>6129</v>
      </c>
      <c r="C142" s="80">
        <v>2.5000000000000001E-2</v>
      </c>
      <c r="D142" s="80" t="s">
        <v>1254</v>
      </c>
      <c r="E142" s="97"/>
      <c r="F142" s="98"/>
      <c r="G142" s="99"/>
      <c r="H142" s="98"/>
      <c r="I142" s="99"/>
      <c r="J142" s="98"/>
      <c r="K142" s="99"/>
      <c r="L142" s="98"/>
      <c r="M142" s="82" t="s">
        <v>47</v>
      </c>
      <c r="N142" s="76" t="s">
        <v>47</v>
      </c>
      <c r="P142" s="76" t="s">
        <v>5447</v>
      </c>
      <c r="Q142" s="76" t="s">
        <v>47</v>
      </c>
      <c r="R142" s="76" t="s">
        <v>6130</v>
      </c>
    </row>
    <row r="143" spans="1:61" ht="18.399999999999999" customHeight="1">
      <c r="A143" s="79" t="s">
        <v>6027</v>
      </c>
      <c r="B143" s="80" t="s">
        <v>6028</v>
      </c>
      <c r="C143" s="80">
        <v>2.5000000000000001E-2</v>
      </c>
      <c r="D143" s="80" t="s">
        <v>1254</v>
      </c>
      <c r="E143" s="97"/>
      <c r="F143" s="98"/>
      <c r="G143" s="99"/>
      <c r="H143" s="98"/>
      <c r="I143" s="99"/>
      <c r="J143" s="98"/>
      <c r="K143" s="99"/>
      <c r="L143" s="98"/>
      <c r="M143" s="82" t="s">
        <v>47</v>
      </c>
      <c r="N143" s="76" t="s">
        <v>47</v>
      </c>
      <c r="P143" s="76" t="s">
        <v>5450</v>
      </c>
      <c r="Q143" s="76" t="s">
        <v>47</v>
      </c>
      <c r="R143" s="76" t="s">
        <v>6029</v>
      </c>
    </row>
    <row r="144" spans="1:61" ht="18.399999999999999" customHeight="1">
      <c r="A144" s="79" t="s">
        <v>6131</v>
      </c>
      <c r="B144" s="80" t="s">
        <v>6132</v>
      </c>
      <c r="C144" s="80">
        <v>2.5000000000000001E-2</v>
      </c>
      <c r="D144" s="80" t="s">
        <v>1254</v>
      </c>
      <c r="E144" s="97"/>
      <c r="F144" s="98"/>
      <c r="G144" s="99"/>
      <c r="H144" s="98"/>
      <c r="I144" s="99"/>
      <c r="J144" s="98"/>
      <c r="K144" s="99"/>
      <c r="L144" s="98"/>
      <c r="M144" s="82" t="s">
        <v>47</v>
      </c>
      <c r="N144" s="76" t="s">
        <v>47</v>
      </c>
      <c r="P144" s="76" t="s">
        <v>2789</v>
      </c>
      <c r="Q144" s="76" t="s">
        <v>47</v>
      </c>
      <c r="R144" s="76" t="s">
        <v>6133</v>
      </c>
    </row>
    <row r="145" spans="1:61" ht="18.399999999999999" customHeight="1">
      <c r="A145" s="79" t="s">
        <v>6019</v>
      </c>
      <c r="B145" s="80" t="s">
        <v>6030</v>
      </c>
      <c r="C145" s="80">
        <v>1.2500000000000001E-2</v>
      </c>
      <c r="D145" s="80" t="s">
        <v>1254</v>
      </c>
      <c r="E145" s="97"/>
      <c r="F145" s="98"/>
      <c r="G145" s="99"/>
      <c r="H145" s="98"/>
      <c r="I145" s="99"/>
      <c r="J145" s="98"/>
      <c r="K145" s="99"/>
      <c r="L145" s="98"/>
      <c r="M145" s="82" t="s">
        <v>47</v>
      </c>
      <c r="N145" s="76" t="s">
        <v>47</v>
      </c>
      <c r="P145" s="76" t="s">
        <v>5455</v>
      </c>
      <c r="Q145" s="76" t="s">
        <v>47</v>
      </c>
      <c r="R145" s="76" t="s">
        <v>6031</v>
      </c>
    </row>
    <row r="146" spans="1:61" ht="18.399999999999999" customHeight="1">
      <c r="A146" s="79" t="s">
        <v>6006</v>
      </c>
      <c r="B146" s="80" t="s">
        <v>47</v>
      </c>
      <c r="C146" s="80">
        <v>6.1999999999999998E-3</v>
      </c>
      <c r="D146" s="80" t="s">
        <v>1265</v>
      </c>
      <c r="E146" s="97"/>
      <c r="F146" s="98"/>
      <c r="G146" s="97"/>
      <c r="H146" s="98"/>
      <c r="I146" s="97"/>
      <c r="J146" s="98"/>
      <c r="K146" s="97"/>
      <c r="L146" s="98"/>
      <c r="M146" s="82" t="s">
        <v>47</v>
      </c>
      <c r="N146" s="76" t="s">
        <v>6134</v>
      </c>
      <c r="P146" s="76" t="s">
        <v>5460</v>
      </c>
      <c r="Q146" s="76" t="s">
        <v>47</v>
      </c>
      <c r="R146" s="76" t="s">
        <v>6007</v>
      </c>
      <c r="BI146" s="96" t="s">
        <v>10970</v>
      </c>
    </row>
    <row r="147" spans="1:61" ht="18.399999999999999" customHeight="1">
      <c r="A147" s="79" t="s">
        <v>5997</v>
      </c>
      <c r="B147" s="80" t="s">
        <v>47</v>
      </c>
      <c r="C147" s="80">
        <v>3.1199999999999999E-3</v>
      </c>
      <c r="D147" s="80" t="s">
        <v>1265</v>
      </c>
      <c r="E147" s="97"/>
      <c r="F147" s="98"/>
      <c r="G147" s="97"/>
      <c r="H147" s="98"/>
      <c r="I147" s="97"/>
      <c r="J147" s="98"/>
      <c r="K147" s="97"/>
      <c r="L147" s="98"/>
      <c r="M147" s="82" t="s">
        <v>47</v>
      </c>
      <c r="N147" s="76" t="s">
        <v>4122</v>
      </c>
      <c r="P147" s="76" t="s">
        <v>5463</v>
      </c>
      <c r="Q147" s="76" t="s">
        <v>47</v>
      </c>
      <c r="R147" s="76" t="s">
        <v>5998</v>
      </c>
      <c r="BI147" s="96" t="s">
        <v>10969</v>
      </c>
    </row>
    <row r="148" spans="1:61" ht="18.399999999999999" customHeight="1">
      <c r="A148" s="84"/>
      <c r="B148" s="78"/>
      <c r="C148" s="78"/>
      <c r="D148" s="78"/>
      <c r="E148" s="78"/>
      <c r="F148" s="78"/>
      <c r="G148" s="78"/>
      <c r="H148" s="78"/>
      <c r="I148" s="78"/>
      <c r="J148" s="78"/>
      <c r="K148" s="78"/>
      <c r="L148" s="78"/>
      <c r="M148" s="85"/>
    </row>
    <row r="149" spans="1:61" ht="18.399999999999999" customHeight="1">
      <c r="A149" s="79" t="s">
        <v>6136</v>
      </c>
      <c r="B149" s="80" t="s">
        <v>5614</v>
      </c>
      <c r="C149" s="80">
        <v>1</v>
      </c>
      <c r="D149" s="80" t="s">
        <v>71</v>
      </c>
      <c r="F149" s="81"/>
      <c r="H149" s="81"/>
      <c r="J149" s="81"/>
      <c r="L149" s="81"/>
      <c r="M149" s="82" t="s">
        <v>47</v>
      </c>
      <c r="N149" s="76" t="s">
        <v>47</v>
      </c>
      <c r="O149" s="76" t="s">
        <v>5616</v>
      </c>
    </row>
    <row r="150" spans="1:61" ht="18.399999999999999" customHeight="1">
      <c r="A150" s="79" t="s">
        <v>6137</v>
      </c>
      <c r="B150" s="80" t="s">
        <v>6138</v>
      </c>
      <c r="C150" s="80">
        <v>0.76500000000000001</v>
      </c>
      <c r="D150" s="80" t="s">
        <v>1259</v>
      </c>
      <c r="E150" s="97"/>
      <c r="F150" s="98"/>
      <c r="G150" s="97"/>
      <c r="H150" s="98"/>
      <c r="I150" s="97"/>
      <c r="J150" s="98"/>
      <c r="K150" s="97"/>
      <c r="L150" s="98"/>
      <c r="M150" s="82" t="s">
        <v>47</v>
      </c>
      <c r="N150" s="76" t="s">
        <v>47</v>
      </c>
      <c r="P150" s="76" t="s">
        <v>5447</v>
      </c>
      <c r="Q150" s="76" t="s">
        <v>47</v>
      </c>
      <c r="R150" s="76" t="s">
        <v>6139</v>
      </c>
      <c r="BI150" s="96" t="s">
        <v>11000</v>
      </c>
    </row>
    <row r="151" spans="1:61" ht="18.399999999999999" customHeight="1">
      <c r="A151" s="79" t="s">
        <v>6140</v>
      </c>
      <c r="B151" s="80" t="s">
        <v>6141</v>
      </c>
      <c r="C151" s="80">
        <v>1E-3</v>
      </c>
      <c r="D151" s="80" t="s">
        <v>1254</v>
      </c>
      <c r="E151" s="97"/>
      <c r="F151" s="98"/>
      <c r="G151" s="99"/>
      <c r="H151" s="98"/>
      <c r="I151" s="99"/>
      <c r="J151" s="98"/>
      <c r="K151" s="99"/>
      <c r="L151" s="98"/>
      <c r="M151" s="82" t="s">
        <v>47</v>
      </c>
      <c r="N151" s="76" t="s">
        <v>47</v>
      </c>
      <c r="P151" s="76" t="s">
        <v>5450</v>
      </c>
      <c r="Q151" s="76" t="s">
        <v>47</v>
      </c>
      <c r="R151" s="76" t="s">
        <v>6142</v>
      </c>
    </row>
    <row r="152" spans="1:61" ht="18.399999999999999" customHeight="1">
      <c r="A152" s="79" t="s">
        <v>5997</v>
      </c>
      <c r="B152" s="80" t="s">
        <v>47</v>
      </c>
      <c r="C152" s="80">
        <v>2.5000000000000001E-4</v>
      </c>
      <c r="D152" s="80" t="s">
        <v>1265</v>
      </c>
      <c r="E152" s="97"/>
      <c r="F152" s="98"/>
      <c r="G152" s="97"/>
      <c r="H152" s="98"/>
      <c r="I152" s="97"/>
      <c r="J152" s="98"/>
      <c r="K152" s="97"/>
      <c r="L152" s="98"/>
      <c r="M152" s="82" t="s">
        <v>47</v>
      </c>
      <c r="N152" s="76" t="s">
        <v>4122</v>
      </c>
      <c r="P152" s="76" t="s">
        <v>2789</v>
      </c>
      <c r="Q152" s="76" t="s">
        <v>47</v>
      </c>
      <c r="R152" s="76" t="s">
        <v>5998</v>
      </c>
      <c r="BI152" s="96" t="s">
        <v>10969</v>
      </c>
    </row>
    <row r="153" spans="1:61" ht="18.399999999999999" customHeight="1">
      <c r="A153" s="84"/>
      <c r="B153" s="78"/>
      <c r="C153" s="78"/>
      <c r="D153" s="78"/>
      <c r="E153" s="78"/>
      <c r="F153" s="78"/>
      <c r="G153" s="78"/>
      <c r="H153" s="78"/>
      <c r="I153" s="78"/>
      <c r="J153" s="78"/>
      <c r="K153" s="78"/>
      <c r="L153" s="78"/>
      <c r="M153" s="85"/>
    </row>
    <row r="154" spans="1:61" ht="18.399999999999999" customHeight="1">
      <c r="A154" s="79" t="s">
        <v>6143</v>
      </c>
      <c r="B154" s="80" t="s">
        <v>5614</v>
      </c>
      <c r="C154" s="80">
        <v>1</v>
      </c>
      <c r="D154" s="80" t="s">
        <v>71</v>
      </c>
      <c r="F154" s="81"/>
      <c r="H154" s="81"/>
      <c r="J154" s="81"/>
      <c r="L154" s="81"/>
      <c r="M154" s="82" t="s">
        <v>47</v>
      </c>
      <c r="N154" s="76" t="s">
        <v>47</v>
      </c>
      <c r="O154" s="76" t="s">
        <v>5619</v>
      </c>
    </row>
    <row r="155" spans="1:61" ht="18.399999999999999" customHeight="1">
      <c r="A155" s="79" t="s">
        <v>6137</v>
      </c>
      <c r="B155" s="80" t="s">
        <v>6138</v>
      </c>
      <c r="C155" s="80">
        <v>0.30599999999999999</v>
      </c>
      <c r="D155" s="80" t="s">
        <v>1259</v>
      </c>
      <c r="E155" s="97"/>
      <c r="F155" s="98"/>
      <c r="G155" s="97"/>
      <c r="H155" s="98"/>
      <c r="I155" s="97"/>
      <c r="J155" s="98"/>
      <c r="K155" s="97"/>
      <c r="L155" s="98"/>
      <c r="M155" s="82" t="s">
        <v>47</v>
      </c>
      <c r="N155" s="76" t="s">
        <v>47</v>
      </c>
      <c r="P155" s="76" t="s">
        <v>5447</v>
      </c>
      <c r="Q155" s="76" t="s">
        <v>47</v>
      </c>
      <c r="R155" s="76" t="s">
        <v>6139</v>
      </c>
      <c r="BI155" s="96" t="s">
        <v>11000</v>
      </c>
    </row>
    <row r="156" spans="1:61" ht="18.399999999999999" customHeight="1">
      <c r="A156" s="79" t="s">
        <v>6140</v>
      </c>
      <c r="B156" s="80" t="s">
        <v>6141</v>
      </c>
      <c r="C156" s="80">
        <v>1E-3</v>
      </c>
      <c r="D156" s="80" t="s">
        <v>1254</v>
      </c>
      <c r="E156" s="97"/>
      <c r="F156" s="98"/>
      <c r="G156" s="99"/>
      <c r="H156" s="98"/>
      <c r="I156" s="99"/>
      <c r="J156" s="98"/>
      <c r="K156" s="99"/>
      <c r="L156" s="98"/>
      <c r="M156" s="82" t="s">
        <v>47</v>
      </c>
      <c r="N156" s="76" t="s">
        <v>47</v>
      </c>
      <c r="P156" s="76" t="s">
        <v>5450</v>
      </c>
      <c r="Q156" s="76" t="s">
        <v>47</v>
      </c>
      <c r="R156" s="76" t="s">
        <v>6142</v>
      </c>
    </row>
    <row r="157" spans="1:61" ht="18.399999999999999" customHeight="1">
      <c r="A157" s="79" t="s">
        <v>5997</v>
      </c>
      <c r="B157" s="80" t="s">
        <v>47</v>
      </c>
      <c r="C157" s="80">
        <v>2.5000000000000001E-4</v>
      </c>
      <c r="D157" s="80" t="s">
        <v>1265</v>
      </c>
      <c r="E157" s="97"/>
      <c r="F157" s="98"/>
      <c r="G157" s="97"/>
      <c r="H157" s="98"/>
      <c r="I157" s="97"/>
      <c r="J157" s="98"/>
      <c r="K157" s="97"/>
      <c r="L157" s="98"/>
      <c r="M157" s="82" t="s">
        <v>47</v>
      </c>
      <c r="N157" s="76" t="s">
        <v>4122</v>
      </c>
      <c r="P157" s="76" t="s">
        <v>2789</v>
      </c>
      <c r="Q157" s="76" t="s">
        <v>47</v>
      </c>
      <c r="R157" s="76" t="s">
        <v>5998</v>
      </c>
      <c r="BI157" s="96" t="s">
        <v>10969</v>
      </c>
    </row>
    <row r="158" spans="1:61" ht="18.399999999999999" customHeight="1">
      <c r="A158" s="84"/>
      <c r="B158" s="78"/>
      <c r="C158" s="78"/>
      <c r="D158" s="78"/>
      <c r="E158" s="78"/>
      <c r="F158" s="78"/>
      <c r="G158" s="78"/>
      <c r="H158" s="78"/>
      <c r="I158" s="78"/>
      <c r="J158" s="78"/>
      <c r="K158" s="78"/>
      <c r="L158" s="78"/>
      <c r="M158" s="85"/>
    </row>
    <row r="159" spans="1:61" ht="18.399999999999999" customHeight="1">
      <c r="A159" s="79" t="s">
        <v>6144</v>
      </c>
      <c r="B159" s="80" t="s">
        <v>5941</v>
      </c>
      <c r="C159" s="80">
        <v>1</v>
      </c>
      <c r="D159" s="80" t="s">
        <v>168</v>
      </c>
      <c r="F159" s="81"/>
      <c r="H159" s="81"/>
      <c r="J159" s="81"/>
      <c r="L159" s="81"/>
      <c r="M159" s="82" t="s">
        <v>47</v>
      </c>
      <c r="N159" s="76" t="s">
        <v>47</v>
      </c>
      <c r="O159" s="76" t="s">
        <v>5623</v>
      </c>
    </row>
    <row r="160" spans="1:61" ht="18.399999999999999" customHeight="1">
      <c r="A160" s="79" t="s">
        <v>6016</v>
      </c>
      <c r="B160" s="80" t="s">
        <v>6017</v>
      </c>
      <c r="C160" s="80">
        <v>5.2999999999999999E-2</v>
      </c>
      <c r="D160" s="80" t="s">
        <v>1254</v>
      </c>
      <c r="E160" s="97"/>
      <c r="F160" s="98"/>
      <c r="G160" s="99"/>
      <c r="H160" s="98"/>
      <c r="I160" s="99"/>
      <c r="J160" s="98"/>
      <c r="K160" s="99"/>
      <c r="L160" s="98"/>
      <c r="M160" s="82" t="s">
        <v>47</v>
      </c>
      <c r="N160" s="76" t="s">
        <v>47</v>
      </c>
      <c r="P160" s="76" t="s">
        <v>5447</v>
      </c>
      <c r="Q160" s="76" t="s">
        <v>47</v>
      </c>
      <c r="R160" s="76" t="s">
        <v>6018</v>
      </c>
    </row>
    <row r="161" spans="1:61" ht="18.399999999999999" customHeight="1">
      <c r="A161" s="79" t="s">
        <v>6027</v>
      </c>
      <c r="B161" s="80" t="s">
        <v>6028</v>
      </c>
      <c r="C161" s="80">
        <v>5.2999999999999999E-2</v>
      </c>
      <c r="D161" s="80" t="s">
        <v>1254</v>
      </c>
      <c r="E161" s="97"/>
      <c r="F161" s="98"/>
      <c r="G161" s="99"/>
      <c r="H161" s="98"/>
      <c r="I161" s="99"/>
      <c r="J161" s="98"/>
      <c r="K161" s="99"/>
      <c r="L161" s="98"/>
      <c r="M161" s="82" t="s">
        <v>47</v>
      </c>
      <c r="N161" s="76" t="s">
        <v>47</v>
      </c>
      <c r="P161" s="76" t="s">
        <v>5450</v>
      </c>
      <c r="Q161" s="76" t="s">
        <v>47</v>
      </c>
      <c r="R161" s="76" t="s">
        <v>6029</v>
      </c>
    </row>
    <row r="162" spans="1:61" ht="18.399999999999999" customHeight="1">
      <c r="A162" s="79" t="s">
        <v>6019</v>
      </c>
      <c r="B162" s="80" t="s">
        <v>6030</v>
      </c>
      <c r="C162" s="80">
        <v>2.5999999999999999E-2</v>
      </c>
      <c r="D162" s="80" t="s">
        <v>1254</v>
      </c>
      <c r="E162" s="97"/>
      <c r="F162" s="98"/>
      <c r="G162" s="99"/>
      <c r="H162" s="98"/>
      <c r="I162" s="99"/>
      <c r="J162" s="98"/>
      <c r="K162" s="99"/>
      <c r="L162" s="98"/>
      <c r="M162" s="82" t="s">
        <v>47</v>
      </c>
      <c r="N162" s="76" t="s">
        <v>47</v>
      </c>
      <c r="P162" s="76" t="s">
        <v>2789</v>
      </c>
      <c r="Q162" s="76" t="s">
        <v>47</v>
      </c>
      <c r="R162" s="76" t="s">
        <v>6031</v>
      </c>
    </row>
    <row r="163" spans="1:61" ht="18.399999999999999" customHeight="1">
      <c r="A163" s="79" t="s">
        <v>6145</v>
      </c>
      <c r="B163" s="80" t="s">
        <v>1264</v>
      </c>
      <c r="C163" s="80">
        <v>1.2999999999999999E-2</v>
      </c>
      <c r="D163" s="80" t="s">
        <v>1265</v>
      </c>
      <c r="E163" s="97"/>
      <c r="F163" s="98"/>
      <c r="G163" s="97"/>
      <c r="H163" s="98"/>
      <c r="I163" s="97"/>
      <c r="J163" s="98"/>
      <c r="K163" s="97"/>
      <c r="L163" s="98"/>
      <c r="M163" s="82" t="s">
        <v>47</v>
      </c>
      <c r="N163" s="76" t="s">
        <v>47</v>
      </c>
      <c r="P163" s="76" t="s">
        <v>5455</v>
      </c>
      <c r="Q163" s="76" t="s">
        <v>47</v>
      </c>
      <c r="R163" s="76" t="s">
        <v>6146</v>
      </c>
      <c r="BI163" s="96" t="s">
        <v>11001</v>
      </c>
    </row>
    <row r="164" spans="1:61" ht="18.399999999999999" customHeight="1">
      <c r="A164" s="79" t="s">
        <v>5997</v>
      </c>
      <c r="B164" s="80" t="s">
        <v>47</v>
      </c>
      <c r="C164" s="80">
        <v>1.2999999999999999E-2</v>
      </c>
      <c r="D164" s="80" t="s">
        <v>1265</v>
      </c>
      <c r="E164" s="97"/>
      <c r="F164" s="98"/>
      <c r="G164" s="97"/>
      <c r="H164" s="98"/>
      <c r="I164" s="97"/>
      <c r="J164" s="98"/>
      <c r="K164" s="97"/>
      <c r="L164" s="98"/>
      <c r="M164" s="82" t="s">
        <v>47</v>
      </c>
      <c r="N164" s="76" t="s">
        <v>4122</v>
      </c>
      <c r="P164" s="76" t="s">
        <v>2788</v>
      </c>
      <c r="Q164" s="76" t="s">
        <v>47</v>
      </c>
      <c r="R164" s="76" t="s">
        <v>5998</v>
      </c>
      <c r="BI164" s="96" t="s">
        <v>10969</v>
      </c>
    </row>
    <row r="165" spans="1:61" ht="18.399999999999999" customHeight="1">
      <c r="A165" s="79" t="s">
        <v>6147</v>
      </c>
      <c r="B165" s="80" t="s">
        <v>6056</v>
      </c>
      <c r="C165" s="80">
        <v>1.1850000000000001</v>
      </c>
      <c r="D165" s="80" t="s">
        <v>168</v>
      </c>
      <c r="E165" s="97"/>
      <c r="F165" s="98"/>
      <c r="G165" s="97"/>
      <c r="H165" s="98"/>
      <c r="I165" s="97"/>
      <c r="J165" s="98"/>
      <c r="K165" s="97"/>
      <c r="L165" s="98"/>
      <c r="M165" s="82" t="s">
        <v>47</v>
      </c>
      <c r="N165" s="76" t="s">
        <v>47</v>
      </c>
      <c r="P165" s="76" t="s">
        <v>5460</v>
      </c>
      <c r="Q165" s="76" t="s">
        <v>47</v>
      </c>
      <c r="R165" s="76" t="s">
        <v>6148</v>
      </c>
      <c r="BI165" s="96" t="s">
        <v>11002</v>
      </c>
    </row>
    <row r="166" spans="1:61" ht="18.399999999999999" customHeight="1">
      <c r="A166" s="84"/>
      <c r="B166" s="78"/>
      <c r="C166" s="78"/>
      <c r="D166" s="78"/>
      <c r="E166" s="78"/>
      <c r="F166" s="78"/>
      <c r="G166" s="78"/>
      <c r="H166" s="78"/>
      <c r="I166" s="78"/>
      <c r="J166" s="78"/>
      <c r="K166" s="78"/>
      <c r="L166" s="78"/>
      <c r="M166" s="85"/>
    </row>
    <row r="167" spans="1:61" ht="18.399999999999999" customHeight="1">
      <c r="A167" s="79" t="s">
        <v>6149</v>
      </c>
      <c r="B167" s="80" t="s">
        <v>5942</v>
      </c>
      <c r="C167" s="80">
        <v>1</v>
      </c>
      <c r="D167" s="80" t="s">
        <v>168</v>
      </c>
      <c r="F167" s="81"/>
      <c r="H167" s="81"/>
      <c r="J167" s="81"/>
      <c r="L167" s="81"/>
      <c r="M167" s="82" t="s">
        <v>47</v>
      </c>
      <c r="N167" s="76" t="s">
        <v>47</v>
      </c>
      <c r="O167" s="76" t="s">
        <v>5627</v>
      </c>
    </row>
    <row r="168" spans="1:61" ht="18.399999999999999" customHeight="1">
      <c r="A168" s="79" t="s">
        <v>6016</v>
      </c>
      <c r="B168" s="80" t="s">
        <v>6017</v>
      </c>
      <c r="C168" s="80">
        <v>4.8000000000000001E-2</v>
      </c>
      <c r="D168" s="80" t="s">
        <v>1254</v>
      </c>
      <c r="E168" s="97"/>
      <c r="F168" s="98"/>
      <c r="G168" s="99"/>
      <c r="H168" s="98"/>
      <c r="I168" s="99"/>
      <c r="J168" s="98"/>
      <c r="K168" s="99"/>
      <c r="L168" s="98"/>
      <c r="M168" s="82" t="s">
        <v>47</v>
      </c>
      <c r="N168" s="76" t="s">
        <v>47</v>
      </c>
      <c r="P168" s="76" t="s">
        <v>5447</v>
      </c>
      <c r="Q168" s="76" t="s">
        <v>47</v>
      </c>
      <c r="R168" s="76" t="s">
        <v>6018</v>
      </c>
    </row>
    <row r="169" spans="1:61" ht="18.399999999999999" customHeight="1">
      <c r="A169" s="79" t="s">
        <v>6027</v>
      </c>
      <c r="B169" s="80" t="s">
        <v>6028</v>
      </c>
      <c r="C169" s="80">
        <v>4.8000000000000001E-2</v>
      </c>
      <c r="D169" s="80" t="s">
        <v>1254</v>
      </c>
      <c r="E169" s="97"/>
      <c r="F169" s="98"/>
      <c r="G169" s="99"/>
      <c r="H169" s="98"/>
      <c r="I169" s="99"/>
      <c r="J169" s="98"/>
      <c r="K169" s="99"/>
      <c r="L169" s="98"/>
      <c r="M169" s="82" t="s">
        <v>47</v>
      </c>
      <c r="N169" s="76" t="s">
        <v>47</v>
      </c>
      <c r="P169" s="76" t="s">
        <v>5450</v>
      </c>
      <c r="Q169" s="76" t="s">
        <v>47</v>
      </c>
      <c r="R169" s="76" t="s">
        <v>6029</v>
      </c>
    </row>
    <row r="170" spans="1:61" ht="18.399999999999999" customHeight="1">
      <c r="A170" s="79" t="s">
        <v>6019</v>
      </c>
      <c r="B170" s="80" t="s">
        <v>6030</v>
      </c>
      <c r="C170" s="80">
        <v>2.4E-2</v>
      </c>
      <c r="D170" s="80" t="s">
        <v>1254</v>
      </c>
      <c r="E170" s="97"/>
      <c r="F170" s="98"/>
      <c r="G170" s="99"/>
      <c r="H170" s="98"/>
      <c r="I170" s="99"/>
      <c r="J170" s="98"/>
      <c r="K170" s="99"/>
      <c r="L170" s="98"/>
      <c r="M170" s="82" t="s">
        <v>47</v>
      </c>
      <c r="N170" s="76" t="s">
        <v>47</v>
      </c>
      <c r="P170" s="76" t="s">
        <v>2789</v>
      </c>
      <c r="Q170" s="76" t="s">
        <v>47</v>
      </c>
      <c r="R170" s="76" t="s">
        <v>6031</v>
      </c>
    </row>
    <row r="171" spans="1:61" ht="18.399999999999999" customHeight="1">
      <c r="A171" s="79" t="s">
        <v>6145</v>
      </c>
      <c r="B171" s="80" t="s">
        <v>1264</v>
      </c>
      <c r="C171" s="80">
        <v>1.2E-2</v>
      </c>
      <c r="D171" s="80" t="s">
        <v>1265</v>
      </c>
      <c r="E171" s="97"/>
      <c r="F171" s="98"/>
      <c r="G171" s="97"/>
      <c r="H171" s="98"/>
      <c r="I171" s="97"/>
      <c r="J171" s="98"/>
      <c r="K171" s="97"/>
      <c r="L171" s="98"/>
      <c r="M171" s="82" t="s">
        <v>47</v>
      </c>
      <c r="N171" s="76" t="s">
        <v>47</v>
      </c>
      <c r="P171" s="76" t="s">
        <v>5455</v>
      </c>
      <c r="Q171" s="76" t="s">
        <v>47</v>
      </c>
      <c r="R171" s="76" t="s">
        <v>6146</v>
      </c>
      <c r="BI171" s="96" t="s">
        <v>11001</v>
      </c>
    </row>
    <row r="172" spans="1:61" ht="18.399999999999999" customHeight="1">
      <c r="A172" s="79" t="s">
        <v>5997</v>
      </c>
      <c r="B172" s="80" t="s">
        <v>47</v>
      </c>
      <c r="C172" s="80">
        <v>1.2E-2</v>
      </c>
      <c r="D172" s="80" t="s">
        <v>1265</v>
      </c>
      <c r="E172" s="97"/>
      <c r="F172" s="98"/>
      <c r="G172" s="97"/>
      <c r="H172" s="98"/>
      <c r="I172" s="97"/>
      <c r="J172" s="98"/>
      <c r="K172" s="97"/>
      <c r="L172" s="98"/>
      <c r="M172" s="82" t="s">
        <v>47</v>
      </c>
      <c r="N172" s="76" t="s">
        <v>4122</v>
      </c>
      <c r="P172" s="76" t="s">
        <v>2788</v>
      </c>
      <c r="Q172" s="76" t="s">
        <v>47</v>
      </c>
      <c r="R172" s="76" t="s">
        <v>5998</v>
      </c>
      <c r="BI172" s="96" t="s">
        <v>10969</v>
      </c>
    </row>
    <row r="173" spans="1:61" ht="18.399999999999999" customHeight="1">
      <c r="A173" s="79" t="s">
        <v>6147</v>
      </c>
      <c r="B173" s="80" t="s">
        <v>6056</v>
      </c>
      <c r="C173" s="80">
        <v>1.1850000000000001</v>
      </c>
      <c r="D173" s="80" t="s">
        <v>168</v>
      </c>
      <c r="E173" s="97"/>
      <c r="F173" s="98"/>
      <c r="G173" s="97"/>
      <c r="H173" s="98"/>
      <c r="I173" s="97"/>
      <c r="J173" s="98"/>
      <c r="K173" s="97"/>
      <c r="L173" s="98"/>
      <c r="M173" s="82" t="s">
        <v>47</v>
      </c>
      <c r="N173" s="76" t="s">
        <v>47</v>
      </c>
      <c r="P173" s="76" t="s">
        <v>5460</v>
      </c>
      <c r="Q173" s="76" t="s">
        <v>47</v>
      </c>
      <c r="R173" s="76" t="s">
        <v>6148</v>
      </c>
      <c r="BI173" s="96" t="s">
        <v>11002</v>
      </c>
    </row>
    <row r="174" spans="1:61" ht="18.399999999999999" customHeight="1">
      <c r="A174" s="84"/>
      <c r="B174" s="78"/>
      <c r="C174" s="78"/>
      <c r="D174" s="78"/>
      <c r="E174" s="78"/>
      <c r="F174" s="78"/>
      <c r="G174" s="78"/>
      <c r="H174" s="78"/>
      <c r="I174" s="78"/>
      <c r="J174" s="78"/>
      <c r="K174" s="78"/>
      <c r="L174" s="78"/>
      <c r="M174" s="85"/>
    </row>
    <row r="175" spans="1:61" ht="18.399999999999999" customHeight="1">
      <c r="A175" s="79" t="s">
        <v>6150</v>
      </c>
      <c r="B175" s="80" t="s">
        <v>5943</v>
      </c>
      <c r="C175" s="80">
        <v>1</v>
      </c>
      <c r="D175" s="80" t="s">
        <v>71</v>
      </c>
      <c r="F175" s="81"/>
      <c r="H175" s="81"/>
      <c r="J175" s="81"/>
      <c r="L175" s="81"/>
      <c r="M175" s="82" t="s">
        <v>47</v>
      </c>
      <c r="N175" s="76" t="s">
        <v>47</v>
      </c>
      <c r="O175" s="76" t="s">
        <v>5632</v>
      </c>
    </row>
    <row r="176" spans="1:61" ht="18.399999999999999" customHeight="1">
      <c r="A176" s="79" t="s">
        <v>6151</v>
      </c>
      <c r="B176" s="80" t="s">
        <v>6152</v>
      </c>
      <c r="C176" s="80">
        <v>4.53</v>
      </c>
      <c r="D176" s="80" t="s">
        <v>1180</v>
      </c>
      <c r="E176" s="97"/>
      <c r="F176" s="98"/>
      <c r="G176" s="97"/>
      <c r="H176" s="98"/>
      <c r="I176" s="97"/>
      <c r="J176" s="98"/>
      <c r="K176" s="97"/>
      <c r="L176" s="98"/>
      <c r="M176" s="82" t="s">
        <v>47</v>
      </c>
      <c r="N176" s="76" t="s">
        <v>6153</v>
      </c>
      <c r="P176" s="76" t="s">
        <v>5447</v>
      </c>
      <c r="Q176" s="76" t="s">
        <v>47</v>
      </c>
      <c r="R176" s="76" t="s">
        <v>6154</v>
      </c>
      <c r="BI176" s="96" t="s">
        <v>11003</v>
      </c>
    </row>
    <row r="177" spans="1:61" ht="18.399999999999999" customHeight="1">
      <c r="A177" s="79" t="s">
        <v>6155</v>
      </c>
      <c r="B177" s="80" t="s">
        <v>6156</v>
      </c>
      <c r="C177" s="80">
        <v>0.186</v>
      </c>
      <c r="D177" s="80" t="s">
        <v>1180</v>
      </c>
      <c r="E177" s="97"/>
      <c r="F177" s="98"/>
      <c r="G177" s="97"/>
      <c r="H177" s="98"/>
      <c r="I177" s="97"/>
      <c r="J177" s="98"/>
      <c r="K177" s="97"/>
      <c r="L177" s="98"/>
      <c r="M177" s="82" t="s">
        <v>47</v>
      </c>
      <c r="N177" s="76" t="s">
        <v>6157</v>
      </c>
      <c r="P177" s="76" t="s">
        <v>5450</v>
      </c>
      <c r="Q177" s="76" t="s">
        <v>47</v>
      </c>
      <c r="R177" s="76" t="s">
        <v>6158</v>
      </c>
      <c r="BI177" s="96" t="s">
        <v>11004</v>
      </c>
    </row>
    <row r="178" spans="1:61" ht="18.399999999999999" customHeight="1">
      <c r="A178" s="79" t="s">
        <v>6155</v>
      </c>
      <c r="B178" s="80" t="s">
        <v>6159</v>
      </c>
      <c r="C178" s="80">
        <v>0.124</v>
      </c>
      <c r="D178" s="80" t="s">
        <v>1180</v>
      </c>
      <c r="E178" s="97"/>
      <c r="F178" s="98"/>
      <c r="G178" s="97"/>
      <c r="H178" s="98"/>
      <c r="I178" s="97"/>
      <c r="J178" s="98"/>
      <c r="K178" s="97"/>
      <c r="L178" s="98"/>
      <c r="M178" s="82" t="s">
        <v>47</v>
      </c>
      <c r="N178" s="76" t="s">
        <v>47</v>
      </c>
      <c r="P178" s="76" t="s">
        <v>2789</v>
      </c>
      <c r="Q178" s="76" t="s">
        <v>47</v>
      </c>
      <c r="R178" s="76" t="s">
        <v>6160</v>
      </c>
      <c r="BI178" s="96" t="s">
        <v>11005</v>
      </c>
    </row>
    <row r="179" spans="1:61" ht="18.399999999999999" customHeight="1">
      <c r="A179" s="79" t="s">
        <v>6161</v>
      </c>
      <c r="B179" s="80" t="s">
        <v>6162</v>
      </c>
      <c r="C179" s="80">
        <v>0.2</v>
      </c>
      <c r="D179" s="80" t="s">
        <v>1259</v>
      </c>
      <c r="E179" s="97"/>
      <c r="F179" s="98"/>
      <c r="G179" s="97"/>
      <c r="H179" s="98"/>
      <c r="I179" s="97"/>
      <c r="J179" s="98"/>
      <c r="K179" s="97"/>
      <c r="L179" s="98"/>
      <c r="M179" s="82" t="s">
        <v>47</v>
      </c>
      <c r="N179" s="76" t="s">
        <v>47</v>
      </c>
      <c r="P179" s="76" t="s">
        <v>5455</v>
      </c>
      <c r="Q179" s="76" t="s">
        <v>47</v>
      </c>
      <c r="R179" s="76" t="s">
        <v>6163</v>
      </c>
      <c r="BI179" s="96" t="s">
        <v>11006</v>
      </c>
    </row>
    <row r="180" spans="1:61" ht="18.399999999999999" customHeight="1">
      <c r="A180" s="79" t="s">
        <v>6164</v>
      </c>
      <c r="B180" s="80" t="s">
        <v>6165</v>
      </c>
      <c r="C180" s="80">
        <v>0.2</v>
      </c>
      <c r="D180" s="80" t="s">
        <v>1180</v>
      </c>
      <c r="E180" s="97"/>
      <c r="F180" s="98"/>
      <c r="G180" s="97"/>
      <c r="H180" s="98"/>
      <c r="I180" s="97"/>
      <c r="J180" s="98"/>
      <c r="K180" s="97"/>
      <c r="L180" s="98"/>
      <c r="M180" s="82" t="s">
        <v>47</v>
      </c>
      <c r="N180" s="76" t="s">
        <v>47</v>
      </c>
      <c r="P180" s="76" t="s">
        <v>2788</v>
      </c>
      <c r="Q180" s="76" t="s">
        <v>47</v>
      </c>
      <c r="R180" s="76" t="s">
        <v>6166</v>
      </c>
      <c r="BI180" s="96" t="s">
        <v>11007</v>
      </c>
    </row>
    <row r="181" spans="1:61" ht="18.399999999999999" customHeight="1">
      <c r="A181" s="79" t="s">
        <v>5997</v>
      </c>
      <c r="B181" s="80" t="s">
        <v>47</v>
      </c>
      <c r="C181" s="80">
        <v>7.4999999999999997E-3</v>
      </c>
      <c r="D181" s="80" t="s">
        <v>1265</v>
      </c>
      <c r="E181" s="97"/>
      <c r="F181" s="98"/>
      <c r="G181" s="97"/>
      <c r="H181" s="98"/>
      <c r="I181" s="97"/>
      <c r="J181" s="98"/>
      <c r="K181" s="97"/>
      <c r="L181" s="98"/>
      <c r="M181" s="82" t="s">
        <v>47</v>
      </c>
      <c r="N181" s="76" t="s">
        <v>4122</v>
      </c>
      <c r="P181" s="76" t="s">
        <v>5460</v>
      </c>
      <c r="Q181" s="76" t="s">
        <v>47</v>
      </c>
      <c r="R181" s="76" t="s">
        <v>5998</v>
      </c>
      <c r="BI181" s="96" t="s">
        <v>10969</v>
      </c>
    </row>
    <row r="182" spans="1:61" ht="18.399999999999999" customHeight="1">
      <c r="A182" s="79" t="s">
        <v>5995</v>
      </c>
      <c r="B182" s="80" t="s">
        <v>47</v>
      </c>
      <c r="C182" s="80">
        <v>7.4999999999999997E-3</v>
      </c>
      <c r="D182" s="80" t="s">
        <v>1265</v>
      </c>
      <c r="E182" s="97"/>
      <c r="F182" s="98"/>
      <c r="G182" s="97"/>
      <c r="H182" s="98"/>
      <c r="I182" s="97"/>
      <c r="J182" s="98"/>
      <c r="K182" s="97"/>
      <c r="L182" s="98"/>
      <c r="M182" s="82" t="s">
        <v>47</v>
      </c>
      <c r="N182" s="76" t="s">
        <v>4746</v>
      </c>
      <c r="P182" s="76" t="s">
        <v>5463</v>
      </c>
      <c r="Q182" s="76" t="s">
        <v>47</v>
      </c>
      <c r="R182" s="76" t="s">
        <v>5996</v>
      </c>
      <c r="BI182" s="96" t="s">
        <v>10968</v>
      </c>
    </row>
    <row r="183" spans="1:61" ht="18.399999999999999" customHeight="1">
      <c r="A183" s="79" t="s">
        <v>5999</v>
      </c>
      <c r="B183" s="80" t="s">
        <v>6167</v>
      </c>
      <c r="C183" s="80">
        <v>0.03</v>
      </c>
      <c r="D183" s="80" t="s">
        <v>1254</v>
      </c>
      <c r="E183" s="97"/>
      <c r="F183" s="98"/>
      <c r="G183" s="99"/>
      <c r="H183" s="98"/>
      <c r="I183" s="99"/>
      <c r="J183" s="98"/>
      <c r="K183" s="99"/>
      <c r="L183" s="98"/>
      <c r="M183" s="82" t="s">
        <v>47</v>
      </c>
      <c r="N183" s="76" t="s">
        <v>47</v>
      </c>
      <c r="P183" s="76" t="s">
        <v>5467</v>
      </c>
      <c r="Q183" s="76" t="s">
        <v>47</v>
      </c>
      <c r="R183" s="76" t="s">
        <v>6168</v>
      </c>
      <c r="AA183" s="90" t="s">
        <v>5923</v>
      </c>
      <c r="AB183" s="91">
        <v>298.64000000000004</v>
      </c>
      <c r="AC183" s="90" t="s">
        <v>5924</v>
      </c>
      <c r="AD183" s="92">
        <v>298.64000000000004</v>
      </c>
    </row>
    <row r="184" spans="1:61" ht="18.399999999999999" customHeight="1">
      <c r="A184" s="79" t="s">
        <v>6169</v>
      </c>
      <c r="B184" s="80" t="s">
        <v>47</v>
      </c>
      <c r="C184" s="80">
        <v>1</v>
      </c>
      <c r="D184" s="80" t="s">
        <v>352</v>
      </c>
      <c r="E184" s="97"/>
      <c r="F184" s="98"/>
      <c r="G184" s="78"/>
      <c r="H184" s="98"/>
      <c r="I184" s="78"/>
      <c r="J184" s="98"/>
      <c r="K184" s="78"/>
      <c r="L184" s="98"/>
      <c r="M184" s="82" t="s">
        <v>47</v>
      </c>
      <c r="N184" s="76" t="s">
        <v>47</v>
      </c>
      <c r="P184" s="76" t="s">
        <v>2792</v>
      </c>
      <c r="Q184" s="76" t="s">
        <v>47</v>
      </c>
      <c r="R184" s="76" t="s">
        <v>56</v>
      </c>
      <c r="X184" s="76" t="s">
        <v>6170</v>
      </c>
      <c r="AA184" s="90" t="s">
        <v>5912</v>
      </c>
      <c r="AB184" s="91">
        <v>201.45800000000003</v>
      </c>
      <c r="AC184" s="90" t="s">
        <v>5913</v>
      </c>
      <c r="AD184" s="92">
        <v>201.45800000000003</v>
      </c>
    </row>
    <row r="185" spans="1:61" ht="18.399999999999999" customHeight="1">
      <c r="A185" s="79" t="s">
        <v>6171</v>
      </c>
      <c r="B185" s="80" t="s">
        <v>47</v>
      </c>
      <c r="C185" s="80">
        <v>1</v>
      </c>
      <c r="D185" s="80" t="s">
        <v>352</v>
      </c>
      <c r="E185" s="97"/>
      <c r="F185" s="98"/>
      <c r="G185" s="78"/>
      <c r="H185" s="98"/>
      <c r="I185" s="78"/>
      <c r="J185" s="98"/>
      <c r="K185" s="78"/>
      <c r="L185" s="98"/>
      <c r="M185" s="82" t="s">
        <v>47</v>
      </c>
      <c r="N185" s="76" t="s">
        <v>47</v>
      </c>
      <c r="P185" s="76" t="s">
        <v>5471</v>
      </c>
      <c r="Q185" s="76" t="s">
        <v>47</v>
      </c>
      <c r="R185" s="76" t="s">
        <v>56</v>
      </c>
      <c r="X185" s="76" t="s">
        <v>6172</v>
      </c>
    </row>
    <row r="186" spans="1:61" ht="18.399999999999999" customHeight="1">
      <c r="A186" s="84"/>
      <c r="B186" s="78"/>
      <c r="C186" s="78"/>
      <c r="D186" s="78"/>
      <c r="E186" s="78"/>
      <c r="F186" s="78"/>
      <c r="G186" s="78"/>
      <c r="H186" s="78"/>
      <c r="I186" s="78"/>
      <c r="J186" s="78"/>
      <c r="K186" s="78"/>
      <c r="L186" s="78"/>
      <c r="M186" s="85"/>
    </row>
    <row r="187" spans="1:61" ht="18.399999999999999" customHeight="1">
      <c r="A187" s="79" t="s">
        <v>6173</v>
      </c>
      <c r="B187" s="80" t="s">
        <v>5943</v>
      </c>
      <c r="C187" s="80">
        <v>1</v>
      </c>
      <c r="D187" s="80" t="s">
        <v>71</v>
      </c>
      <c r="F187" s="81"/>
      <c r="H187" s="81"/>
      <c r="J187" s="81"/>
      <c r="L187" s="81"/>
      <c r="M187" s="82" t="s">
        <v>47</v>
      </c>
      <c r="N187" s="76" t="s">
        <v>47</v>
      </c>
      <c r="O187" s="76" t="s">
        <v>5635</v>
      </c>
    </row>
    <row r="188" spans="1:61" ht="18.399999999999999" customHeight="1">
      <c r="A188" s="79" t="s">
        <v>6151</v>
      </c>
      <c r="B188" s="80" t="s">
        <v>6174</v>
      </c>
      <c r="C188" s="80">
        <v>4.53</v>
      </c>
      <c r="D188" s="80" t="s">
        <v>1410</v>
      </c>
      <c r="E188" s="97"/>
      <c r="F188" s="98"/>
      <c r="G188" s="97"/>
      <c r="H188" s="98"/>
      <c r="I188" s="97"/>
      <c r="J188" s="98"/>
      <c r="K188" s="97"/>
      <c r="L188" s="98"/>
      <c r="M188" s="82" t="s">
        <v>47</v>
      </c>
      <c r="N188" s="76" t="s">
        <v>47</v>
      </c>
      <c r="P188" s="76" t="s">
        <v>5447</v>
      </c>
      <c r="Q188" s="76" t="s">
        <v>47</v>
      </c>
      <c r="R188" s="76" t="s">
        <v>6175</v>
      </c>
      <c r="BI188" s="96" t="s">
        <v>11008</v>
      </c>
    </row>
    <row r="189" spans="1:61" ht="18.399999999999999" customHeight="1">
      <c r="A189" s="79" t="s">
        <v>6155</v>
      </c>
      <c r="B189" s="80" t="s">
        <v>6156</v>
      </c>
      <c r="C189" s="80">
        <v>0.186</v>
      </c>
      <c r="D189" s="80" t="s">
        <v>1180</v>
      </c>
      <c r="E189" s="97"/>
      <c r="F189" s="98"/>
      <c r="G189" s="97"/>
      <c r="H189" s="98"/>
      <c r="I189" s="97"/>
      <c r="J189" s="98"/>
      <c r="K189" s="97"/>
      <c r="L189" s="98"/>
      <c r="M189" s="82" t="s">
        <v>47</v>
      </c>
      <c r="N189" s="76" t="s">
        <v>6157</v>
      </c>
      <c r="P189" s="76" t="s">
        <v>5450</v>
      </c>
      <c r="Q189" s="76" t="s">
        <v>47</v>
      </c>
      <c r="R189" s="76" t="s">
        <v>6158</v>
      </c>
      <c r="BI189" s="96" t="s">
        <v>11004</v>
      </c>
    </row>
    <row r="190" spans="1:61" ht="18.399999999999999" customHeight="1">
      <c r="A190" s="79" t="s">
        <v>6155</v>
      </c>
      <c r="B190" s="80" t="s">
        <v>6159</v>
      </c>
      <c r="C190" s="80">
        <v>0.124</v>
      </c>
      <c r="D190" s="80" t="s">
        <v>1180</v>
      </c>
      <c r="E190" s="97"/>
      <c r="F190" s="98"/>
      <c r="G190" s="97"/>
      <c r="H190" s="98"/>
      <c r="I190" s="97"/>
      <c r="J190" s="98"/>
      <c r="K190" s="97"/>
      <c r="L190" s="98"/>
      <c r="M190" s="82" t="s">
        <v>47</v>
      </c>
      <c r="N190" s="76" t="s">
        <v>47</v>
      </c>
      <c r="P190" s="76" t="s">
        <v>2789</v>
      </c>
      <c r="Q190" s="76" t="s">
        <v>47</v>
      </c>
      <c r="R190" s="76" t="s">
        <v>6160</v>
      </c>
      <c r="BI190" s="96" t="s">
        <v>11005</v>
      </c>
    </row>
    <row r="191" spans="1:61" ht="18.399999999999999" customHeight="1">
      <c r="A191" s="79" t="s">
        <v>6161</v>
      </c>
      <c r="B191" s="80" t="s">
        <v>6162</v>
      </c>
      <c r="C191" s="80">
        <v>0.2</v>
      </c>
      <c r="D191" s="80" t="s">
        <v>1259</v>
      </c>
      <c r="E191" s="97"/>
      <c r="F191" s="98"/>
      <c r="G191" s="97"/>
      <c r="H191" s="98"/>
      <c r="I191" s="97"/>
      <c r="J191" s="98"/>
      <c r="K191" s="97"/>
      <c r="L191" s="98"/>
      <c r="M191" s="82" t="s">
        <v>47</v>
      </c>
      <c r="N191" s="76" t="s">
        <v>47</v>
      </c>
      <c r="P191" s="76" t="s">
        <v>5455</v>
      </c>
      <c r="Q191" s="76" t="s">
        <v>47</v>
      </c>
      <c r="R191" s="76" t="s">
        <v>6163</v>
      </c>
      <c r="BI191" s="96" t="s">
        <v>11006</v>
      </c>
    </row>
    <row r="192" spans="1:61" ht="18.399999999999999" customHeight="1">
      <c r="A192" s="79" t="s">
        <v>6164</v>
      </c>
      <c r="B192" s="80" t="s">
        <v>6165</v>
      </c>
      <c r="C192" s="80">
        <v>0.2</v>
      </c>
      <c r="D192" s="80" t="s">
        <v>1180</v>
      </c>
      <c r="E192" s="97"/>
      <c r="F192" s="98"/>
      <c r="G192" s="97"/>
      <c r="H192" s="98"/>
      <c r="I192" s="97"/>
      <c r="J192" s="98"/>
      <c r="K192" s="97"/>
      <c r="L192" s="98"/>
      <c r="M192" s="82" t="s">
        <v>47</v>
      </c>
      <c r="N192" s="76" t="s">
        <v>47</v>
      </c>
      <c r="P192" s="76" t="s">
        <v>2788</v>
      </c>
      <c r="Q192" s="76" t="s">
        <v>47</v>
      </c>
      <c r="R192" s="76" t="s">
        <v>6166</v>
      </c>
      <c r="BI192" s="96" t="s">
        <v>11007</v>
      </c>
    </row>
    <row r="193" spans="1:61" ht="18.399999999999999" customHeight="1">
      <c r="A193" s="79" t="s">
        <v>5997</v>
      </c>
      <c r="B193" s="80" t="s">
        <v>47</v>
      </c>
      <c r="C193" s="80">
        <v>7.4999999999999997E-3</v>
      </c>
      <c r="D193" s="80" t="s">
        <v>1265</v>
      </c>
      <c r="E193" s="97"/>
      <c r="F193" s="98"/>
      <c r="G193" s="97"/>
      <c r="H193" s="98"/>
      <c r="I193" s="97"/>
      <c r="J193" s="98"/>
      <c r="K193" s="97"/>
      <c r="L193" s="98"/>
      <c r="M193" s="82" t="s">
        <v>47</v>
      </c>
      <c r="N193" s="76" t="s">
        <v>4122</v>
      </c>
      <c r="P193" s="76" t="s">
        <v>5460</v>
      </c>
      <c r="Q193" s="76" t="s">
        <v>47</v>
      </c>
      <c r="R193" s="76" t="s">
        <v>5998</v>
      </c>
      <c r="BI193" s="96" t="s">
        <v>10969</v>
      </c>
    </row>
    <row r="194" spans="1:61" ht="18.399999999999999" customHeight="1">
      <c r="A194" s="79" t="s">
        <v>5995</v>
      </c>
      <c r="B194" s="80" t="s">
        <v>47</v>
      </c>
      <c r="C194" s="80">
        <v>7.4999999999999997E-3</v>
      </c>
      <c r="D194" s="80" t="s">
        <v>1265</v>
      </c>
      <c r="E194" s="97"/>
      <c r="F194" s="98"/>
      <c r="G194" s="97"/>
      <c r="H194" s="98"/>
      <c r="I194" s="97"/>
      <c r="J194" s="98"/>
      <c r="K194" s="97"/>
      <c r="L194" s="98"/>
      <c r="M194" s="82" t="s">
        <v>47</v>
      </c>
      <c r="N194" s="76" t="s">
        <v>4746</v>
      </c>
      <c r="P194" s="76" t="s">
        <v>5463</v>
      </c>
      <c r="Q194" s="76" t="s">
        <v>47</v>
      </c>
      <c r="R194" s="76" t="s">
        <v>5996</v>
      </c>
      <c r="BI194" s="96" t="s">
        <v>10968</v>
      </c>
    </row>
    <row r="195" spans="1:61" ht="18.399999999999999" customHeight="1">
      <c r="A195" s="79" t="s">
        <v>5999</v>
      </c>
      <c r="B195" s="80" t="s">
        <v>6167</v>
      </c>
      <c r="C195" s="80">
        <v>0.03</v>
      </c>
      <c r="D195" s="80" t="s">
        <v>1254</v>
      </c>
      <c r="E195" s="97"/>
      <c r="F195" s="98"/>
      <c r="G195" s="99"/>
      <c r="H195" s="98"/>
      <c r="I195" s="99"/>
      <c r="J195" s="98"/>
      <c r="K195" s="99"/>
      <c r="L195" s="98"/>
      <c r="M195" s="82" t="s">
        <v>47</v>
      </c>
      <c r="N195" s="76" t="s">
        <v>47</v>
      </c>
      <c r="P195" s="76" t="s">
        <v>5467</v>
      </c>
      <c r="Q195" s="76" t="s">
        <v>47</v>
      </c>
      <c r="R195" s="76" t="s">
        <v>6168</v>
      </c>
      <c r="AA195" s="90" t="s">
        <v>5923</v>
      </c>
      <c r="AB195" s="91">
        <v>298.64000000000004</v>
      </c>
      <c r="AC195" s="90" t="s">
        <v>5924</v>
      </c>
      <c r="AD195" s="92">
        <v>298.64000000000004</v>
      </c>
    </row>
    <row r="196" spans="1:61" ht="18.399999999999999" customHeight="1">
      <c r="A196" s="79" t="s">
        <v>6169</v>
      </c>
      <c r="B196" s="80" t="s">
        <v>47</v>
      </c>
      <c r="C196" s="80">
        <v>1</v>
      </c>
      <c r="D196" s="80" t="s">
        <v>352</v>
      </c>
      <c r="E196" s="97"/>
      <c r="F196" s="98"/>
      <c r="G196" s="78"/>
      <c r="H196" s="98"/>
      <c r="I196" s="78"/>
      <c r="J196" s="98"/>
      <c r="K196" s="78"/>
      <c r="L196" s="98"/>
      <c r="M196" s="82" t="s">
        <v>47</v>
      </c>
      <c r="N196" s="76" t="s">
        <v>47</v>
      </c>
      <c r="P196" s="76" t="s">
        <v>2792</v>
      </c>
      <c r="Q196" s="76" t="s">
        <v>47</v>
      </c>
      <c r="R196" s="76" t="s">
        <v>56</v>
      </c>
      <c r="X196" s="76" t="s">
        <v>6170</v>
      </c>
      <c r="AA196" s="90" t="s">
        <v>5912</v>
      </c>
      <c r="AB196" s="91">
        <v>321.95600000000002</v>
      </c>
      <c r="AC196" s="90" t="s">
        <v>5913</v>
      </c>
      <c r="AD196" s="92">
        <v>321.95600000000002</v>
      </c>
    </row>
    <row r="197" spans="1:61" ht="18.399999999999999" customHeight="1">
      <c r="A197" s="79" t="s">
        <v>6171</v>
      </c>
      <c r="B197" s="80" t="s">
        <v>47</v>
      </c>
      <c r="C197" s="80">
        <v>1</v>
      </c>
      <c r="D197" s="80" t="s">
        <v>352</v>
      </c>
      <c r="E197" s="97"/>
      <c r="F197" s="98"/>
      <c r="G197" s="78"/>
      <c r="H197" s="98"/>
      <c r="I197" s="78"/>
      <c r="J197" s="98"/>
      <c r="K197" s="78"/>
      <c r="L197" s="98"/>
      <c r="M197" s="82" t="s">
        <v>47</v>
      </c>
      <c r="N197" s="76" t="s">
        <v>47</v>
      </c>
      <c r="P197" s="76" t="s">
        <v>5471</v>
      </c>
      <c r="Q197" s="76" t="s">
        <v>47</v>
      </c>
      <c r="R197" s="76" t="s">
        <v>56</v>
      </c>
      <c r="X197" s="76" t="s">
        <v>6172</v>
      </c>
    </row>
    <row r="198" spans="1:61" ht="18.399999999999999" customHeight="1">
      <c r="A198" s="84"/>
      <c r="B198" s="78"/>
      <c r="C198" s="78"/>
      <c r="D198" s="78"/>
      <c r="E198" s="78"/>
      <c r="F198" s="78"/>
      <c r="G198" s="78"/>
      <c r="H198" s="78"/>
      <c r="I198" s="78"/>
      <c r="J198" s="78"/>
      <c r="K198" s="78"/>
      <c r="L198" s="78"/>
      <c r="M198" s="85"/>
    </row>
    <row r="199" spans="1:61" ht="18.399999999999999" customHeight="1">
      <c r="A199" s="79" t="s">
        <v>6176</v>
      </c>
      <c r="B199" s="80" t="s">
        <v>10846</v>
      </c>
      <c r="C199" s="80">
        <v>1</v>
      </c>
      <c r="D199" s="80" t="s">
        <v>53</v>
      </c>
      <c r="F199" s="81"/>
      <c r="H199" s="81"/>
      <c r="J199" s="81"/>
      <c r="L199" s="81"/>
      <c r="M199" s="82" t="s">
        <v>47</v>
      </c>
      <c r="N199" s="76" t="s">
        <v>47</v>
      </c>
      <c r="O199" s="76" t="s">
        <v>5640</v>
      </c>
    </row>
    <row r="200" spans="1:61" ht="18.399999999999999" customHeight="1">
      <c r="A200" s="79" t="s">
        <v>6060</v>
      </c>
      <c r="B200" s="80" t="s">
        <v>47</v>
      </c>
      <c r="C200" s="80">
        <v>3.6999999999999998E-2</v>
      </c>
      <c r="D200" s="80" t="s">
        <v>168</v>
      </c>
      <c r="E200" s="97"/>
      <c r="F200" s="98"/>
      <c r="G200" s="97"/>
      <c r="H200" s="98"/>
      <c r="I200" s="97"/>
      <c r="J200" s="98"/>
      <c r="K200" s="97"/>
      <c r="L200" s="98"/>
      <c r="M200" s="82" t="s">
        <v>47</v>
      </c>
      <c r="N200" s="76" t="s">
        <v>47</v>
      </c>
      <c r="P200" s="76" t="s">
        <v>5447</v>
      </c>
      <c r="Q200" s="76" t="s">
        <v>47</v>
      </c>
      <c r="R200" s="76" t="s">
        <v>5768</v>
      </c>
      <c r="T200" s="76" t="s">
        <v>55</v>
      </c>
      <c r="BI200" s="96" t="s">
        <v>10926</v>
      </c>
    </row>
    <row r="201" spans="1:61" ht="18.399999999999999" customHeight="1">
      <c r="A201" s="79" t="s">
        <v>6177</v>
      </c>
      <c r="B201" s="80" t="s">
        <v>5965</v>
      </c>
      <c r="C201" s="80">
        <v>4.0000000000000002E-4</v>
      </c>
      <c r="D201" s="80" t="s">
        <v>168</v>
      </c>
      <c r="E201" s="97"/>
      <c r="F201" s="98"/>
      <c r="G201" s="97"/>
      <c r="H201" s="98"/>
      <c r="I201" s="97"/>
      <c r="J201" s="98"/>
      <c r="K201" s="97"/>
      <c r="L201" s="98"/>
      <c r="M201" s="82" t="s">
        <v>47</v>
      </c>
      <c r="N201" s="76" t="s">
        <v>47</v>
      </c>
      <c r="P201" s="76" t="s">
        <v>2789</v>
      </c>
      <c r="Q201" s="76" t="s">
        <v>47</v>
      </c>
      <c r="R201" s="76" t="s">
        <v>5966</v>
      </c>
      <c r="T201" s="76" t="s">
        <v>55</v>
      </c>
      <c r="BI201" s="96" t="s">
        <v>11009</v>
      </c>
    </row>
    <row r="202" spans="1:61" ht="18.399999999999999" customHeight="1">
      <c r="A202" s="79" t="s">
        <v>5995</v>
      </c>
      <c r="B202" s="80" t="s">
        <v>47</v>
      </c>
      <c r="C202" s="80">
        <v>2.3E-2</v>
      </c>
      <c r="D202" s="80" t="s">
        <v>1265</v>
      </c>
      <c r="E202" s="97"/>
      <c r="F202" s="98"/>
      <c r="G202" s="97"/>
      <c r="H202" s="98"/>
      <c r="I202" s="97"/>
      <c r="J202" s="98"/>
      <c r="K202" s="97"/>
      <c r="L202" s="98"/>
      <c r="M202" s="82" t="s">
        <v>47</v>
      </c>
      <c r="N202" s="76" t="s">
        <v>47</v>
      </c>
      <c r="P202" s="76" t="s">
        <v>5455</v>
      </c>
      <c r="Q202" s="76" t="s">
        <v>47</v>
      </c>
      <c r="R202" s="76" t="s">
        <v>5996</v>
      </c>
      <c r="BI202" s="96" t="s">
        <v>10968</v>
      </c>
    </row>
    <row r="203" spans="1:61" ht="18.399999999999999" customHeight="1">
      <c r="A203" s="79" t="s">
        <v>5997</v>
      </c>
      <c r="B203" s="80" t="s">
        <v>47</v>
      </c>
      <c r="C203" s="80">
        <v>7.6E-3</v>
      </c>
      <c r="D203" s="80" t="s">
        <v>1265</v>
      </c>
      <c r="E203" s="97"/>
      <c r="F203" s="98"/>
      <c r="G203" s="97"/>
      <c r="H203" s="98"/>
      <c r="I203" s="97"/>
      <c r="J203" s="98"/>
      <c r="K203" s="97"/>
      <c r="L203" s="98"/>
      <c r="M203" s="82" t="s">
        <v>47</v>
      </c>
      <c r="N203" s="76" t="s">
        <v>47</v>
      </c>
      <c r="P203" s="76" t="s">
        <v>2788</v>
      </c>
      <c r="Q203" s="76" t="s">
        <v>47</v>
      </c>
      <c r="R203" s="76" t="s">
        <v>5998</v>
      </c>
      <c r="BI203" s="96" t="s">
        <v>10969</v>
      </c>
    </row>
    <row r="204" spans="1:61" ht="18.399999999999999" customHeight="1">
      <c r="A204" s="79" t="s">
        <v>6002</v>
      </c>
      <c r="B204" s="80" t="s">
        <v>6003</v>
      </c>
      <c r="C204" s="80">
        <v>6.1499999999999999E-2</v>
      </c>
      <c r="D204" s="80" t="s">
        <v>1254</v>
      </c>
      <c r="E204" s="97"/>
      <c r="F204" s="98"/>
      <c r="G204" s="99"/>
      <c r="H204" s="98"/>
      <c r="I204" s="99"/>
      <c r="J204" s="98"/>
      <c r="K204" s="99"/>
      <c r="L204" s="98"/>
      <c r="M204" s="82" t="s">
        <v>47</v>
      </c>
      <c r="N204" s="76" t="s">
        <v>47</v>
      </c>
      <c r="P204" s="76" t="s">
        <v>5460</v>
      </c>
      <c r="Q204" s="76" t="s">
        <v>47</v>
      </c>
      <c r="R204" s="76" t="s">
        <v>6004</v>
      </c>
    </row>
    <row r="205" spans="1:61" ht="18.399999999999999" customHeight="1">
      <c r="A205" s="79" t="s">
        <v>6178</v>
      </c>
      <c r="B205" s="80" t="s">
        <v>6179</v>
      </c>
      <c r="C205" s="80">
        <v>1.04</v>
      </c>
      <c r="D205" s="80" t="s">
        <v>53</v>
      </c>
      <c r="E205" s="97"/>
      <c r="F205" s="98"/>
      <c r="G205" s="97"/>
      <c r="H205" s="98"/>
      <c r="I205" s="97"/>
      <c r="J205" s="98"/>
      <c r="K205" s="97"/>
      <c r="L205" s="98"/>
      <c r="M205" s="82" t="s">
        <v>47</v>
      </c>
      <c r="N205" s="76" t="s">
        <v>47</v>
      </c>
      <c r="P205" s="76" t="s">
        <v>5463</v>
      </c>
      <c r="Q205" s="76" t="s">
        <v>47</v>
      </c>
      <c r="R205" s="76" t="s">
        <v>6180</v>
      </c>
      <c r="BI205" s="96" t="s">
        <v>11010</v>
      </c>
    </row>
    <row r="206" spans="1:61" ht="18.399999999999999" customHeight="1">
      <c r="A206" s="84"/>
      <c r="B206" s="78"/>
      <c r="C206" s="78"/>
      <c r="D206" s="78"/>
      <c r="E206" s="78"/>
      <c r="F206" s="78"/>
      <c r="G206" s="78"/>
      <c r="H206" s="78"/>
      <c r="I206" s="78"/>
      <c r="J206" s="78"/>
      <c r="K206" s="78"/>
      <c r="L206" s="78"/>
      <c r="M206" s="85"/>
    </row>
    <row r="207" spans="1:61" ht="18.399999999999999" customHeight="1">
      <c r="A207" s="79" t="s">
        <v>6181</v>
      </c>
      <c r="B207" s="80" t="s">
        <v>5944</v>
      </c>
      <c r="C207" s="80">
        <v>1</v>
      </c>
      <c r="D207" s="80" t="s">
        <v>53</v>
      </c>
      <c r="F207" s="81"/>
      <c r="H207" s="81"/>
      <c r="J207" s="81"/>
      <c r="L207" s="81"/>
      <c r="M207" s="82" t="s">
        <v>47</v>
      </c>
      <c r="N207" s="76" t="s">
        <v>47</v>
      </c>
      <c r="O207" s="76" t="s">
        <v>5644</v>
      </c>
    </row>
    <row r="208" spans="1:61" ht="18.399999999999999" customHeight="1">
      <c r="A208" s="79" t="s">
        <v>6060</v>
      </c>
      <c r="B208" s="80" t="s">
        <v>47</v>
      </c>
      <c r="C208" s="80">
        <v>3.6999999999999998E-2</v>
      </c>
      <c r="D208" s="80" t="s">
        <v>168</v>
      </c>
      <c r="E208" s="97"/>
      <c r="F208" s="98"/>
      <c r="G208" s="97"/>
      <c r="H208" s="98"/>
      <c r="I208" s="97"/>
      <c r="J208" s="98"/>
      <c r="K208" s="97"/>
      <c r="L208" s="98"/>
      <c r="M208" s="82" t="s">
        <v>47</v>
      </c>
      <c r="N208" s="76" t="s">
        <v>47</v>
      </c>
      <c r="P208" s="76" t="s">
        <v>5447</v>
      </c>
      <c r="Q208" s="76" t="s">
        <v>47</v>
      </c>
      <c r="R208" s="76" t="s">
        <v>5768</v>
      </c>
      <c r="T208" s="76" t="s">
        <v>55</v>
      </c>
      <c r="BI208" s="96" t="s">
        <v>10926</v>
      </c>
    </row>
    <row r="209" spans="1:61" ht="18.399999999999999" customHeight="1">
      <c r="A209" s="79" t="s">
        <v>6177</v>
      </c>
      <c r="B209" s="80" t="s">
        <v>5965</v>
      </c>
      <c r="C209" s="80">
        <v>4.0000000000000002E-4</v>
      </c>
      <c r="D209" s="80" t="s">
        <v>168</v>
      </c>
      <c r="E209" s="97"/>
      <c r="F209" s="98"/>
      <c r="G209" s="97"/>
      <c r="H209" s="98"/>
      <c r="I209" s="97"/>
      <c r="J209" s="98"/>
      <c r="K209" s="97"/>
      <c r="L209" s="98"/>
      <c r="M209" s="82" t="s">
        <v>47</v>
      </c>
      <c r="N209" s="76" t="s">
        <v>47</v>
      </c>
      <c r="P209" s="76" t="s">
        <v>2789</v>
      </c>
      <c r="Q209" s="76" t="s">
        <v>47</v>
      </c>
      <c r="R209" s="76" t="s">
        <v>5966</v>
      </c>
      <c r="T209" s="76" t="s">
        <v>55</v>
      </c>
      <c r="BI209" s="96" t="s">
        <v>11009</v>
      </c>
    </row>
    <row r="210" spans="1:61" ht="18.399999999999999" customHeight="1">
      <c r="A210" s="79" t="s">
        <v>5995</v>
      </c>
      <c r="B210" s="80" t="s">
        <v>47</v>
      </c>
      <c r="C210" s="80">
        <v>2.7E-2</v>
      </c>
      <c r="D210" s="80" t="s">
        <v>1265</v>
      </c>
      <c r="E210" s="97"/>
      <c r="F210" s="98"/>
      <c r="G210" s="97"/>
      <c r="H210" s="98"/>
      <c r="I210" s="97"/>
      <c r="J210" s="98"/>
      <c r="K210" s="97"/>
      <c r="L210" s="98"/>
      <c r="M210" s="82" t="s">
        <v>47</v>
      </c>
      <c r="N210" s="76" t="s">
        <v>47</v>
      </c>
      <c r="P210" s="76" t="s">
        <v>5455</v>
      </c>
      <c r="Q210" s="76" t="s">
        <v>47</v>
      </c>
      <c r="R210" s="76" t="s">
        <v>5996</v>
      </c>
      <c r="BI210" s="96" t="s">
        <v>10968</v>
      </c>
    </row>
    <row r="211" spans="1:61" ht="18.399999999999999" customHeight="1">
      <c r="A211" s="79" t="s">
        <v>5997</v>
      </c>
      <c r="B211" s="80" t="s">
        <v>47</v>
      </c>
      <c r="C211" s="80">
        <v>8.9999999999999993E-3</v>
      </c>
      <c r="D211" s="80" t="s">
        <v>1265</v>
      </c>
      <c r="E211" s="97"/>
      <c r="F211" s="98"/>
      <c r="G211" s="97"/>
      <c r="H211" s="98"/>
      <c r="I211" s="97"/>
      <c r="J211" s="98"/>
      <c r="K211" s="97"/>
      <c r="L211" s="98"/>
      <c r="M211" s="82" t="s">
        <v>47</v>
      </c>
      <c r="N211" s="76" t="s">
        <v>47</v>
      </c>
      <c r="P211" s="76" t="s">
        <v>2788</v>
      </c>
      <c r="Q211" s="76" t="s">
        <v>47</v>
      </c>
      <c r="R211" s="76" t="s">
        <v>5998</v>
      </c>
      <c r="BI211" s="96" t="s">
        <v>10969</v>
      </c>
    </row>
    <row r="212" spans="1:61" ht="18.399999999999999" customHeight="1">
      <c r="A212" s="79" t="s">
        <v>6002</v>
      </c>
      <c r="B212" s="80" t="s">
        <v>6003</v>
      </c>
      <c r="C212" s="80">
        <v>7.2999999999999995E-2</v>
      </c>
      <c r="D212" s="80" t="s">
        <v>1254</v>
      </c>
      <c r="E212" s="97"/>
      <c r="F212" s="98"/>
      <c r="G212" s="99"/>
      <c r="H212" s="98"/>
      <c r="I212" s="99"/>
      <c r="J212" s="98"/>
      <c r="K212" s="99"/>
      <c r="L212" s="98"/>
      <c r="M212" s="82" t="s">
        <v>47</v>
      </c>
      <c r="N212" s="76" t="s">
        <v>47</v>
      </c>
      <c r="P212" s="76" t="s">
        <v>5460</v>
      </c>
      <c r="Q212" s="76" t="s">
        <v>47</v>
      </c>
      <c r="R212" s="76" t="s">
        <v>6004</v>
      </c>
    </row>
    <row r="213" spans="1:61" ht="18.399999999999999" customHeight="1">
      <c r="A213" s="79" t="s">
        <v>6182</v>
      </c>
      <c r="B213" s="80" t="s">
        <v>6179</v>
      </c>
      <c r="C213" s="80">
        <v>1.04</v>
      </c>
      <c r="D213" s="80" t="s">
        <v>53</v>
      </c>
      <c r="E213" s="97"/>
      <c r="F213" s="98"/>
      <c r="G213" s="97"/>
      <c r="H213" s="98"/>
      <c r="I213" s="97"/>
      <c r="J213" s="98"/>
      <c r="K213" s="97"/>
      <c r="L213" s="98"/>
      <c r="M213" s="82" t="s">
        <v>47</v>
      </c>
      <c r="N213" s="76" t="s">
        <v>47</v>
      </c>
      <c r="P213" s="76" t="s">
        <v>5463</v>
      </c>
      <c r="Q213" s="76" t="s">
        <v>47</v>
      </c>
      <c r="R213" s="76" t="s">
        <v>6183</v>
      </c>
      <c r="BI213" s="96" t="s">
        <v>11011</v>
      </c>
    </row>
    <row r="214" spans="1:61" ht="18.399999999999999" customHeight="1">
      <c r="A214" s="84"/>
      <c r="B214" s="78"/>
      <c r="C214" s="78"/>
      <c r="D214" s="78"/>
      <c r="E214" s="78"/>
      <c r="F214" s="78"/>
      <c r="G214" s="78"/>
      <c r="H214" s="78"/>
      <c r="I214" s="78"/>
      <c r="J214" s="78"/>
      <c r="K214" s="78"/>
      <c r="L214" s="78"/>
      <c r="M214" s="85"/>
    </row>
    <row r="215" spans="1:61" ht="18.399999999999999" customHeight="1">
      <c r="A215" s="79" t="s">
        <v>6184</v>
      </c>
      <c r="B215" s="80" t="s">
        <v>5945</v>
      </c>
      <c r="C215" s="80">
        <v>1</v>
      </c>
      <c r="D215" s="80" t="s">
        <v>53</v>
      </c>
      <c r="F215" s="81"/>
      <c r="H215" s="81"/>
      <c r="J215" s="81"/>
      <c r="L215" s="81"/>
      <c r="M215" s="82" t="s">
        <v>47</v>
      </c>
      <c r="N215" s="76" t="s">
        <v>47</v>
      </c>
      <c r="O215" s="76" t="s">
        <v>5648</v>
      </c>
    </row>
    <row r="216" spans="1:61" ht="18.399999999999999" customHeight="1">
      <c r="A216" s="79" t="s">
        <v>6060</v>
      </c>
      <c r="B216" s="80" t="s">
        <v>47</v>
      </c>
      <c r="C216" s="80">
        <v>0.03</v>
      </c>
      <c r="D216" s="80" t="s">
        <v>168</v>
      </c>
      <c r="E216" s="97"/>
      <c r="F216" s="98"/>
      <c r="G216" s="97"/>
      <c r="H216" s="98"/>
      <c r="I216" s="97"/>
      <c r="J216" s="98"/>
      <c r="K216" s="97"/>
      <c r="L216" s="98"/>
      <c r="M216" s="82" t="s">
        <v>47</v>
      </c>
      <c r="N216" s="76" t="s">
        <v>47</v>
      </c>
      <c r="P216" s="76" t="s">
        <v>5447</v>
      </c>
      <c r="Q216" s="76" t="s">
        <v>47</v>
      </c>
      <c r="R216" s="76" t="s">
        <v>5768</v>
      </c>
      <c r="T216" s="76" t="s">
        <v>55</v>
      </c>
      <c r="BI216" s="96" t="s">
        <v>10926</v>
      </c>
    </row>
    <row r="217" spans="1:61" ht="18.399999999999999" customHeight="1">
      <c r="A217" s="79" t="s">
        <v>6177</v>
      </c>
      <c r="B217" s="80" t="s">
        <v>5965</v>
      </c>
      <c r="C217" s="80">
        <v>2.0000000000000001E-4</v>
      </c>
      <c r="D217" s="80" t="s">
        <v>168</v>
      </c>
      <c r="E217" s="97"/>
      <c r="F217" s="98"/>
      <c r="G217" s="97"/>
      <c r="H217" s="98"/>
      <c r="I217" s="97"/>
      <c r="J217" s="98"/>
      <c r="K217" s="97"/>
      <c r="L217" s="98"/>
      <c r="M217" s="82" t="s">
        <v>47</v>
      </c>
      <c r="N217" s="76" t="s">
        <v>47</v>
      </c>
      <c r="P217" s="76" t="s">
        <v>2789</v>
      </c>
      <c r="Q217" s="76" t="s">
        <v>47</v>
      </c>
      <c r="R217" s="76" t="s">
        <v>5966</v>
      </c>
      <c r="T217" s="76" t="s">
        <v>55</v>
      </c>
      <c r="BI217" s="96" t="s">
        <v>11009</v>
      </c>
    </row>
    <row r="218" spans="1:61" ht="18.399999999999999" customHeight="1">
      <c r="A218" s="79" t="s">
        <v>5995</v>
      </c>
      <c r="B218" s="80" t="s">
        <v>47</v>
      </c>
      <c r="C218" s="80">
        <v>1.7600000000000001E-2</v>
      </c>
      <c r="D218" s="80" t="s">
        <v>1265</v>
      </c>
      <c r="E218" s="97"/>
      <c r="F218" s="98"/>
      <c r="G218" s="97"/>
      <c r="H218" s="98"/>
      <c r="I218" s="97"/>
      <c r="J218" s="98"/>
      <c r="K218" s="97"/>
      <c r="L218" s="98"/>
      <c r="M218" s="82" t="s">
        <v>47</v>
      </c>
      <c r="N218" s="76" t="s">
        <v>47</v>
      </c>
      <c r="P218" s="76" t="s">
        <v>5455</v>
      </c>
      <c r="Q218" s="76" t="s">
        <v>47</v>
      </c>
      <c r="R218" s="76" t="s">
        <v>5996</v>
      </c>
      <c r="BI218" s="96" t="s">
        <v>10968</v>
      </c>
    </row>
    <row r="219" spans="1:61" ht="18.399999999999999" customHeight="1">
      <c r="A219" s="79" t="s">
        <v>5997</v>
      </c>
      <c r="B219" s="80" t="s">
        <v>47</v>
      </c>
      <c r="C219" s="80">
        <v>5.7999999999999996E-3</v>
      </c>
      <c r="D219" s="80" t="s">
        <v>1265</v>
      </c>
      <c r="E219" s="97"/>
      <c r="F219" s="98"/>
      <c r="G219" s="97"/>
      <c r="H219" s="98"/>
      <c r="I219" s="97"/>
      <c r="J219" s="98"/>
      <c r="K219" s="97"/>
      <c r="L219" s="98"/>
      <c r="M219" s="82" t="s">
        <v>47</v>
      </c>
      <c r="N219" s="76" t="s">
        <v>47</v>
      </c>
      <c r="P219" s="76" t="s">
        <v>2788</v>
      </c>
      <c r="Q219" s="76" t="s">
        <v>47</v>
      </c>
      <c r="R219" s="76" t="s">
        <v>5998</v>
      </c>
      <c r="BI219" s="96" t="s">
        <v>10969</v>
      </c>
    </row>
    <row r="220" spans="1:61" ht="18.399999999999999" customHeight="1">
      <c r="A220" s="79" t="s">
        <v>6002</v>
      </c>
      <c r="B220" s="80" t="s">
        <v>6003</v>
      </c>
      <c r="C220" s="80">
        <v>4.7E-2</v>
      </c>
      <c r="D220" s="80" t="s">
        <v>1254</v>
      </c>
      <c r="E220" s="97"/>
      <c r="F220" s="98"/>
      <c r="G220" s="99"/>
      <c r="H220" s="98"/>
      <c r="I220" s="99"/>
      <c r="J220" s="98"/>
      <c r="K220" s="99"/>
      <c r="L220" s="98"/>
      <c r="M220" s="82" t="s">
        <v>47</v>
      </c>
      <c r="N220" s="76" t="s">
        <v>47</v>
      </c>
      <c r="P220" s="76" t="s">
        <v>5460</v>
      </c>
      <c r="Q220" s="76" t="s">
        <v>47</v>
      </c>
      <c r="R220" s="76" t="s">
        <v>6004</v>
      </c>
    </row>
    <row r="221" spans="1:61" ht="18.399999999999999" customHeight="1">
      <c r="A221" s="79" t="s">
        <v>6185</v>
      </c>
      <c r="B221" s="80" t="s">
        <v>6186</v>
      </c>
      <c r="C221" s="80">
        <v>1.04</v>
      </c>
      <c r="D221" s="80" t="s">
        <v>53</v>
      </c>
      <c r="E221" s="97"/>
      <c r="F221" s="98"/>
      <c r="G221" s="97"/>
      <c r="H221" s="98"/>
      <c r="I221" s="97"/>
      <c r="J221" s="98"/>
      <c r="K221" s="97"/>
      <c r="L221" s="98"/>
      <c r="M221" s="82" t="s">
        <v>47</v>
      </c>
      <c r="N221" s="76" t="s">
        <v>47</v>
      </c>
      <c r="P221" s="76" t="s">
        <v>5463</v>
      </c>
      <c r="Q221" s="76" t="s">
        <v>47</v>
      </c>
      <c r="R221" s="76" t="s">
        <v>6187</v>
      </c>
      <c r="BI221" s="96" t="s">
        <v>11012</v>
      </c>
    </row>
    <row r="222" spans="1:61" ht="18.399999999999999" customHeight="1">
      <c r="A222" s="84"/>
      <c r="B222" s="78"/>
      <c r="C222" s="78"/>
      <c r="D222" s="78"/>
      <c r="E222" s="78"/>
      <c r="F222" s="78"/>
      <c r="G222" s="78"/>
      <c r="H222" s="78"/>
      <c r="I222" s="78"/>
      <c r="J222" s="78"/>
      <c r="K222" s="78"/>
      <c r="L222" s="78"/>
      <c r="M222" s="85"/>
    </row>
    <row r="223" spans="1:61" ht="18.399999999999999" customHeight="1">
      <c r="A223" s="79" t="s">
        <v>6188</v>
      </c>
      <c r="B223" s="80" t="s">
        <v>5946</v>
      </c>
      <c r="C223" s="80">
        <v>1</v>
      </c>
      <c r="D223" s="80" t="s">
        <v>71</v>
      </c>
      <c r="F223" s="81"/>
      <c r="H223" s="81"/>
      <c r="J223" s="81"/>
      <c r="L223" s="81"/>
      <c r="M223" s="82" t="s">
        <v>47</v>
      </c>
      <c r="N223" s="76" t="s">
        <v>47</v>
      </c>
      <c r="O223" s="76" t="s">
        <v>5653</v>
      </c>
    </row>
    <row r="224" spans="1:61" ht="18.399999999999999" customHeight="1">
      <c r="A224" s="79" t="s">
        <v>6128</v>
      </c>
      <c r="B224" s="80" t="s">
        <v>6129</v>
      </c>
      <c r="C224" s="80">
        <v>2.5999999999999999E-2</v>
      </c>
      <c r="D224" s="80" t="s">
        <v>1254</v>
      </c>
      <c r="E224" s="97"/>
      <c r="F224" s="98"/>
      <c r="G224" s="99"/>
      <c r="H224" s="98"/>
      <c r="I224" s="99"/>
      <c r="J224" s="98"/>
      <c r="K224" s="99"/>
      <c r="L224" s="98"/>
      <c r="M224" s="82" t="s">
        <v>47</v>
      </c>
      <c r="N224" s="76" t="s">
        <v>47</v>
      </c>
      <c r="P224" s="76" t="s">
        <v>5447</v>
      </c>
      <c r="Q224" s="76" t="s">
        <v>47</v>
      </c>
      <c r="R224" s="76" t="s">
        <v>6130</v>
      </c>
    </row>
    <row r="225" spans="1:61" ht="18.399999999999999" customHeight="1">
      <c r="A225" s="79" t="s">
        <v>6016</v>
      </c>
      <c r="B225" s="80" t="s">
        <v>6017</v>
      </c>
      <c r="C225" s="80">
        <v>2.5999999999999999E-2</v>
      </c>
      <c r="D225" s="80" t="s">
        <v>1254</v>
      </c>
      <c r="E225" s="97"/>
      <c r="F225" s="98"/>
      <c r="G225" s="99"/>
      <c r="H225" s="98"/>
      <c r="I225" s="99"/>
      <c r="J225" s="98"/>
      <c r="K225" s="99"/>
      <c r="L225" s="98"/>
      <c r="M225" s="82" t="s">
        <v>47</v>
      </c>
      <c r="N225" s="76" t="s">
        <v>47</v>
      </c>
      <c r="P225" s="76" t="s">
        <v>5450</v>
      </c>
      <c r="Q225" s="76" t="s">
        <v>47</v>
      </c>
      <c r="R225" s="76" t="s">
        <v>6018</v>
      </c>
    </row>
    <row r="226" spans="1:61" ht="18.399999999999999" customHeight="1">
      <c r="A226" s="79" t="s">
        <v>6006</v>
      </c>
      <c r="B226" s="80" t="s">
        <v>47</v>
      </c>
      <c r="C226" s="80">
        <v>0.01</v>
      </c>
      <c r="D226" s="80" t="s">
        <v>1265</v>
      </c>
      <c r="E226" s="97"/>
      <c r="F226" s="98"/>
      <c r="G226" s="97"/>
      <c r="H226" s="98"/>
      <c r="I226" s="97"/>
      <c r="J226" s="98"/>
      <c r="K226" s="97"/>
      <c r="L226" s="98"/>
      <c r="M226" s="82" t="s">
        <v>47</v>
      </c>
      <c r="N226" s="76" t="s">
        <v>6134</v>
      </c>
      <c r="P226" s="76" t="s">
        <v>2789</v>
      </c>
      <c r="Q226" s="76" t="s">
        <v>47</v>
      </c>
      <c r="R226" s="76" t="s">
        <v>6007</v>
      </c>
      <c r="BI226" s="96" t="s">
        <v>10970</v>
      </c>
    </row>
    <row r="227" spans="1:61" ht="18.399999999999999" customHeight="1">
      <c r="A227" s="79" t="s">
        <v>5995</v>
      </c>
      <c r="B227" s="80" t="s">
        <v>47</v>
      </c>
      <c r="C227" s="80">
        <v>6.7000000000000002E-3</v>
      </c>
      <c r="D227" s="80" t="s">
        <v>1265</v>
      </c>
      <c r="E227" s="97"/>
      <c r="F227" s="98"/>
      <c r="G227" s="97"/>
      <c r="H227" s="98"/>
      <c r="I227" s="97"/>
      <c r="J227" s="98"/>
      <c r="K227" s="97"/>
      <c r="L227" s="98"/>
      <c r="M227" s="82" t="s">
        <v>47</v>
      </c>
      <c r="N227" s="76" t="s">
        <v>47</v>
      </c>
      <c r="P227" s="76" t="s">
        <v>5455</v>
      </c>
      <c r="Q227" s="76" t="s">
        <v>47</v>
      </c>
      <c r="R227" s="76" t="s">
        <v>5996</v>
      </c>
      <c r="BI227" s="96" t="s">
        <v>10968</v>
      </c>
    </row>
    <row r="228" spans="1:61" ht="18.399999999999999" customHeight="1">
      <c r="A228" s="79" t="s">
        <v>5997</v>
      </c>
      <c r="B228" s="80" t="s">
        <v>47</v>
      </c>
      <c r="C228" s="80">
        <v>6.7000000000000002E-3</v>
      </c>
      <c r="D228" s="80" t="s">
        <v>1265</v>
      </c>
      <c r="E228" s="97"/>
      <c r="F228" s="98"/>
      <c r="G228" s="97"/>
      <c r="H228" s="98"/>
      <c r="I228" s="97"/>
      <c r="J228" s="98"/>
      <c r="K228" s="97"/>
      <c r="L228" s="98"/>
      <c r="M228" s="82" t="s">
        <v>47</v>
      </c>
      <c r="N228" s="76" t="s">
        <v>47</v>
      </c>
      <c r="P228" s="76" t="s">
        <v>2788</v>
      </c>
      <c r="Q228" s="76" t="s">
        <v>47</v>
      </c>
      <c r="R228" s="76" t="s">
        <v>5998</v>
      </c>
      <c r="BI228" s="96" t="s">
        <v>10969</v>
      </c>
    </row>
    <row r="229" spans="1:61" ht="18.399999999999999" customHeight="1">
      <c r="A229" s="79" t="s">
        <v>6189</v>
      </c>
      <c r="B229" s="80" t="s">
        <v>6190</v>
      </c>
      <c r="C229" s="80">
        <v>4.24E-2</v>
      </c>
      <c r="D229" s="80" t="s">
        <v>168</v>
      </c>
      <c r="E229" s="97"/>
      <c r="F229" s="98"/>
      <c r="G229" s="97"/>
      <c r="H229" s="98"/>
      <c r="I229" s="97"/>
      <c r="J229" s="98"/>
      <c r="K229" s="97"/>
      <c r="L229" s="98"/>
      <c r="M229" s="82" t="s">
        <v>47</v>
      </c>
      <c r="N229" s="76" t="s">
        <v>6191</v>
      </c>
      <c r="P229" s="76" t="s">
        <v>5460</v>
      </c>
      <c r="Q229" s="76" t="s">
        <v>47</v>
      </c>
      <c r="R229" s="76" t="s">
        <v>6192</v>
      </c>
      <c r="AA229" s="90" t="s">
        <v>5923</v>
      </c>
      <c r="AB229" s="91">
        <v>80.034000000000006</v>
      </c>
      <c r="AC229" s="90" t="s">
        <v>5924</v>
      </c>
      <c r="AD229" s="92">
        <v>80.034000000000006</v>
      </c>
      <c r="BI229" s="96" t="s">
        <v>11013</v>
      </c>
    </row>
    <row r="230" spans="1:61" ht="18.399999999999999" customHeight="1">
      <c r="A230" s="79" t="s">
        <v>6039</v>
      </c>
      <c r="B230" s="80" t="s">
        <v>1631</v>
      </c>
      <c r="C230" s="80">
        <v>1</v>
      </c>
      <c r="D230" s="80" t="s">
        <v>352</v>
      </c>
      <c r="E230" s="97"/>
      <c r="F230" s="98"/>
      <c r="G230" s="78"/>
      <c r="H230" s="98"/>
      <c r="I230" s="78"/>
      <c r="J230" s="98"/>
      <c r="K230" s="78"/>
      <c r="L230" s="98"/>
      <c r="M230" s="82" t="s">
        <v>47</v>
      </c>
      <c r="N230" s="76" t="s">
        <v>47</v>
      </c>
      <c r="P230" s="76" t="s">
        <v>5463</v>
      </c>
      <c r="Q230" s="76" t="s">
        <v>47</v>
      </c>
      <c r="R230" s="76" t="s">
        <v>56</v>
      </c>
      <c r="X230" s="76" t="s">
        <v>6193</v>
      </c>
    </row>
    <row r="231" spans="1:61" ht="18.399999999999999" customHeight="1">
      <c r="A231" s="79" t="s">
        <v>6194</v>
      </c>
      <c r="B231" s="80" t="s">
        <v>6195</v>
      </c>
      <c r="C231" s="80">
        <v>1.06</v>
      </c>
      <c r="D231" s="80" t="s">
        <v>71</v>
      </c>
      <c r="E231" s="97"/>
      <c r="F231" s="98"/>
      <c r="G231" s="97"/>
      <c r="H231" s="98"/>
      <c r="I231" s="97"/>
      <c r="J231" s="98"/>
      <c r="K231" s="97"/>
      <c r="L231" s="98"/>
      <c r="M231" s="82" t="s">
        <v>47</v>
      </c>
      <c r="N231" s="76" t="s">
        <v>47</v>
      </c>
      <c r="P231" s="76" t="s">
        <v>5467</v>
      </c>
      <c r="Q231" s="76" t="s">
        <v>47</v>
      </c>
      <c r="R231" s="76" t="s">
        <v>6196</v>
      </c>
      <c r="BI231" s="96" t="s">
        <v>11014</v>
      </c>
    </row>
    <row r="232" spans="1:61" ht="18.399999999999999" customHeight="1">
      <c r="A232" s="84"/>
      <c r="B232" s="78"/>
      <c r="C232" s="78"/>
      <c r="D232" s="78"/>
      <c r="E232" s="78"/>
      <c r="F232" s="78"/>
      <c r="G232" s="78"/>
      <c r="H232" s="78"/>
      <c r="I232" s="78"/>
      <c r="J232" s="78"/>
      <c r="K232" s="78"/>
      <c r="L232" s="78"/>
      <c r="M232" s="85"/>
    </row>
    <row r="233" spans="1:61" ht="18.399999999999999" customHeight="1">
      <c r="A233" s="79" t="s">
        <v>6197</v>
      </c>
      <c r="B233" s="80" t="s">
        <v>5663</v>
      </c>
      <c r="C233" s="80">
        <v>1</v>
      </c>
      <c r="D233" s="80" t="s">
        <v>59</v>
      </c>
      <c r="F233" s="81"/>
      <c r="H233" s="81"/>
      <c r="J233" s="81"/>
      <c r="L233" s="81"/>
      <c r="M233" s="82" t="s">
        <v>47</v>
      </c>
      <c r="N233" s="76" t="s">
        <v>47</v>
      </c>
      <c r="O233" s="76" t="s">
        <v>5666</v>
      </c>
    </row>
    <row r="234" spans="1:61" ht="18.399999999999999" customHeight="1">
      <c r="A234" s="79" t="s">
        <v>5995</v>
      </c>
      <c r="B234" s="80" t="s">
        <v>47</v>
      </c>
      <c r="C234" s="80">
        <v>2.2200000000000001E-2</v>
      </c>
      <c r="D234" s="80" t="s">
        <v>1265</v>
      </c>
      <c r="E234" s="97"/>
      <c r="F234" s="98"/>
      <c r="G234" s="97"/>
      <c r="H234" s="98"/>
      <c r="I234" s="97"/>
      <c r="J234" s="98"/>
      <c r="K234" s="97"/>
      <c r="L234" s="98"/>
      <c r="M234" s="82" t="s">
        <v>47</v>
      </c>
      <c r="N234" s="76" t="s">
        <v>4746</v>
      </c>
      <c r="P234" s="76" t="s">
        <v>5447</v>
      </c>
      <c r="Q234" s="76" t="s">
        <v>47</v>
      </c>
      <c r="R234" s="76" t="s">
        <v>5996</v>
      </c>
      <c r="BI234" s="96" t="s">
        <v>10968</v>
      </c>
    </row>
    <row r="235" spans="1:61" ht="18.399999999999999" customHeight="1">
      <c r="A235" s="79" t="s">
        <v>5997</v>
      </c>
      <c r="B235" s="80" t="s">
        <v>47</v>
      </c>
      <c r="C235" s="80">
        <v>1.11E-2</v>
      </c>
      <c r="D235" s="80" t="s">
        <v>1265</v>
      </c>
      <c r="E235" s="97"/>
      <c r="F235" s="98"/>
      <c r="G235" s="97"/>
      <c r="H235" s="98"/>
      <c r="I235" s="97"/>
      <c r="J235" s="98"/>
      <c r="K235" s="97"/>
      <c r="L235" s="98"/>
      <c r="M235" s="82" t="s">
        <v>47</v>
      </c>
      <c r="N235" s="76" t="s">
        <v>4122</v>
      </c>
      <c r="P235" s="76" t="s">
        <v>5450</v>
      </c>
      <c r="Q235" s="76" t="s">
        <v>47</v>
      </c>
      <c r="R235" s="76" t="s">
        <v>5998</v>
      </c>
      <c r="BI235" s="96" t="s">
        <v>10969</v>
      </c>
    </row>
    <row r="236" spans="1:61" ht="18.399999999999999" customHeight="1">
      <c r="A236" s="79" t="s">
        <v>6198</v>
      </c>
      <c r="B236" s="80" t="s">
        <v>5663</v>
      </c>
      <c r="C236" s="80">
        <v>1</v>
      </c>
      <c r="D236" s="80" t="s">
        <v>146</v>
      </c>
      <c r="E236" s="97"/>
      <c r="F236" s="98"/>
      <c r="G236" s="97"/>
      <c r="H236" s="98"/>
      <c r="I236" s="97"/>
      <c r="J236" s="98"/>
      <c r="K236" s="97"/>
      <c r="L236" s="98"/>
      <c r="M236" s="82" t="s">
        <v>47</v>
      </c>
      <c r="N236" s="76" t="s">
        <v>47</v>
      </c>
      <c r="P236" s="76" t="s">
        <v>2789</v>
      </c>
      <c r="Q236" s="76" t="s">
        <v>47</v>
      </c>
      <c r="R236" s="76" t="s">
        <v>6199</v>
      </c>
      <c r="BI236" s="96" t="s">
        <v>11015</v>
      </c>
    </row>
    <row r="237" spans="1:61" ht="18.399999999999999" customHeight="1">
      <c r="A237" s="84"/>
      <c r="B237" s="78"/>
      <c r="C237" s="78"/>
      <c r="D237" s="78"/>
      <c r="E237" s="78"/>
      <c r="F237" s="78"/>
      <c r="G237" s="78"/>
      <c r="H237" s="78"/>
      <c r="I237" s="78"/>
      <c r="J237" s="78"/>
      <c r="K237" s="78"/>
      <c r="L237" s="78"/>
      <c r="M237" s="85"/>
    </row>
    <row r="238" spans="1:61" ht="18.399999999999999" customHeight="1">
      <c r="A238" s="79" t="s">
        <v>6200</v>
      </c>
      <c r="B238" s="80" t="s">
        <v>5670</v>
      </c>
      <c r="C238" s="80">
        <v>1</v>
      </c>
      <c r="D238" s="80" t="s">
        <v>5947</v>
      </c>
      <c r="F238" s="81"/>
      <c r="H238" s="81"/>
      <c r="J238" s="81"/>
      <c r="L238" s="81"/>
      <c r="M238" s="82" t="s">
        <v>47</v>
      </c>
      <c r="N238" s="76" t="s">
        <v>47</v>
      </c>
      <c r="O238" s="76" t="s">
        <v>5673</v>
      </c>
    </row>
    <row r="239" spans="1:61" ht="18.399999999999999" customHeight="1">
      <c r="A239" s="79" t="s">
        <v>6201</v>
      </c>
      <c r="B239" s="80" t="s">
        <v>6202</v>
      </c>
      <c r="C239" s="80">
        <v>7.5</v>
      </c>
      <c r="D239" s="80" t="s">
        <v>53</v>
      </c>
      <c r="E239" s="97"/>
      <c r="F239" s="98"/>
      <c r="G239" s="97"/>
      <c r="H239" s="98"/>
      <c r="I239" s="97"/>
      <c r="J239" s="98"/>
      <c r="K239" s="97"/>
      <c r="L239" s="98"/>
      <c r="M239" s="82" t="s">
        <v>47</v>
      </c>
      <c r="N239" s="76" t="s">
        <v>47</v>
      </c>
      <c r="P239" s="76" t="s">
        <v>5447</v>
      </c>
      <c r="Q239" s="76" t="s">
        <v>47</v>
      </c>
      <c r="R239" s="76" t="s">
        <v>6203</v>
      </c>
      <c r="BI239" s="96" t="s">
        <v>11016</v>
      </c>
    </row>
    <row r="240" spans="1:61" ht="18.399999999999999" customHeight="1">
      <c r="A240" s="79" t="s">
        <v>6201</v>
      </c>
      <c r="B240" s="80" t="s">
        <v>6204</v>
      </c>
      <c r="C240" s="80">
        <v>6.9</v>
      </c>
      <c r="D240" s="80" t="s">
        <v>53</v>
      </c>
      <c r="E240" s="97"/>
      <c r="F240" s="98"/>
      <c r="G240" s="97"/>
      <c r="H240" s="98"/>
      <c r="I240" s="97"/>
      <c r="J240" s="98"/>
      <c r="K240" s="97"/>
      <c r="L240" s="98"/>
      <c r="M240" s="82" t="s">
        <v>47</v>
      </c>
      <c r="N240" s="76" t="s">
        <v>47</v>
      </c>
      <c r="P240" s="76" t="s">
        <v>5450</v>
      </c>
      <c r="Q240" s="76" t="s">
        <v>47</v>
      </c>
      <c r="R240" s="76" t="s">
        <v>6205</v>
      </c>
      <c r="BI240" s="96" t="s">
        <v>11017</v>
      </c>
    </row>
    <row r="241" spans="1:61" ht="18.399999999999999" customHeight="1">
      <c r="A241" s="79" t="s">
        <v>6201</v>
      </c>
      <c r="B241" s="80" t="s">
        <v>6206</v>
      </c>
      <c r="C241" s="80">
        <v>6.9</v>
      </c>
      <c r="D241" s="80" t="s">
        <v>53</v>
      </c>
      <c r="E241" s="97"/>
      <c r="F241" s="98"/>
      <c r="G241" s="97"/>
      <c r="H241" s="98"/>
      <c r="I241" s="97"/>
      <c r="J241" s="98"/>
      <c r="K241" s="97"/>
      <c r="L241" s="98"/>
      <c r="M241" s="82" t="s">
        <v>47</v>
      </c>
      <c r="N241" s="76" t="s">
        <v>47</v>
      </c>
      <c r="P241" s="76" t="s">
        <v>2789</v>
      </c>
      <c r="Q241" s="76" t="s">
        <v>47</v>
      </c>
      <c r="R241" s="76" t="s">
        <v>6207</v>
      </c>
      <c r="BI241" s="96" t="s">
        <v>11018</v>
      </c>
    </row>
    <row r="242" spans="1:61" ht="18.399999999999999" customHeight="1">
      <c r="A242" s="79" t="s">
        <v>6201</v>
      </c>
      <c r="B242" s="80" t="s">
        <v>6208</v>
      </c>
      <c r="C242" s="80">
        <v>10.8</v>
      </c>
      <c r="D242" s="80" t="s">
        <v>53</v>
      </c>
      <c r="E242" s="97"/>
      <c r="F242" s="98"/>
      <c r="G242" s="97"/>
      <c r="H242" s="98"/>
      <c r="I242" s="97"/>
      <c r="J242" s="98"/>
      <c r="K242" s="97"/>
      <c r="L242" s="98"/>
      <c r="M242" s="82" t="s">
        <v>47</v>
      </c>
      <c r="N242" s="76" t="s">
        <v>47</v>
      </c>
      <c r="P242" s="76" t="s">
        <v>5455</v>
      </c>
      <c r="Q242" s="76" t="s">
        <v>47</v>
      </c>
      <c r="R242" s="76" t="s">
        <v>6209</v>
      </c>
      <c r="BI242" s="96" t="s">
        <v>11019</v>
      </c>
    </row>
    <row r="243" spans="1:61" ht="18.399999999999999" customHeight="1">
      <c r="A243" s="79" t="s">
        <v>6210</v>
      </c>
      <c r="B243" s="80" t="s">
        <v>6211</v>
      </c>
      <c r="C243" s="80">
        <v>10</v>
      </c>
      <c r="D243" s="80" t="s">
        <v>1180</v>
      </c>
      <c r="E243" s="97"/>
      <c r="F243" s="98"/>
      <c r="G243" s="97"/>
      <c r="H243" s="98"/>
      <c r="I243" s="97"/>
      <c r="J243" s="98"/>
      <c r="K243" s="97"/>
      <c r="L243" s="98"/>
      <c r="M243" s="82" t="s">
        <v>47</v>
      </c>
      <c r="N243" s="76" t="s">
        <v>47</v>
      </c>
      <c r="P243" s="76" t="s">
        <v>2788</v>
      </c>
      <c r="Q243" s="76" t="s">
        <v>47</v>
      </c>
      <c r="R243" s="76" t="s">
        <v>6212</v>
      </c>
      <c r="BI243" s="96" t="s">
        <v>11020</v>
      </c>
    </row>
    <row r="244" spans="1:61" ht="18.399999999999999" customHeight="1">
      <c r="A244" s="79" t="s">
        <v>6213</v>
      </c>
      <c r="B244" s="80" t="s">
        <v>6214</v>
      </c>
      <c r="C244" s="80">
        <v>9</v>
      </c>
      <c r="D244" s="80" t="s">
        <v>146</v>
      </c>
      <c r="E244" s="97"/>
      <c r="F244" s="98"/>
      <c r="G244" s="97"/>
      <c r="H244" s="98"/>
      <c r="I244" s="97"/>
      <c r="J244" s="98"/>
      <c r="K244" s="97"/>
      <c r="L244" s="98"/>
      <c r="M244" s="82" t="s">
        <v>47</v>
      </c>
      <c r="N244" s="76" t="s">
        <v>47</v>
      </c>
      <c r="P244" s="76" t="s">
        <v>5460</v>
      </c>
      <c r="Q244" s="76" t="s">
        <v>47</v>
      </c>
      <c r="R244" s="76" t="s">
        <v>6215</v>
      </c>
      <c r="BI244" s="96" t="s">
        <v>11021</v>
      </c>
    </row>
    <row r="245" spans="1:61" ht="18.399999999999999" customHeight="1">
      <c r="A245" s="79" t="s">
        <v>6216</v>
      </c>
      <c r="B245" s="80" t="s">
        <v>6217</v>
      </c>
      <c r="C245" s="80">
        <v>3</v>
      </c>
      <c r="D245" s="80" t="s">
        <v>146</v>
      </c>
      <c r="E245" s="97"/>
      <c r="F245" s="98"/>
      <c r="G245" s="97"/>
      <c r="H245" s="98"/>
      <c r="I245" s="97"/>
      <c r="J245" s="98"/>
      <c r="K245" s="97"/>
      <c r="L245" s="98"/>
      <c r="M245" s="82" t="s">
        <v>47</v>
      </c>
      <c r="N245" s="76" t="s">
        <v>47</v>
      </c>
      <c r="P245" s="76" t="s">
        <v>5463</v>
      </c>
      <c r="Q245" s="76" t="s">
        <v>47</v>
      </c>
      <c r="R245" s="76" t="s">
        <v>6218</v>
      </c>
      <c r="BI245" s="96" t="s">
        <v>11022</v>
      </c>
    </row>
    <row r="246" spans="1:61" ht="18.399999999999999" customHeight="1">
      <c r="A246" s="79" t="s">
        <v>6219</v>
      </c>
      <c r="B246" s="80" t="s">
        <v>47</v>
      </c>
      <c r="C246" s="80">
        <v>3</v>
      </c>
      <c r="D246" s="80" t="s">
        <v>146</v>
      </c>
      <c r="E246" s="97"/>
      <c r="F246" s="98"/>
      <c r="G246" s="97"/>
      <c r="H246" s="98"/>
      <c r="I246" s="97"/>
      <c r="J246" s="98"/>
      <c r="K246" s="97"/>
      <c r="L246" s="98"/>
      <c r="M246" s="82" t="s">
        <v>47</v>
      </c>
      <c r="N246" s="76" t="s">
        <v>47</v>
      </c>
      <c r="P246" s="76" t="s">
        <v>5467</v>
      </c>
      <c r="Q246" s="76" t="s">
        <v>47</v>
      </c>
      <c r="R246" s="76" t="s">
        <v>6220</v>
      </c>
      <c r="BI246" s="96" t="s">
        <v>11023</v>
      </c>
    </row>
    <row r="247" spans="1:61" ht="18.399999999999999" customHeight="1">
      <c r="A247" s="79" t="s">
        <v>6221</v>
      </c>
      <c r="B247" s="80" t="s">
        <v>6222</v>
      </c>
      <c r="C247" s="80">
        <v>39</v>
      </c>
      <c r="D247" s="80" t="s">
        <v>53</v>
      </c>
      <c r="E247" s="97"/>
      <c r="F247" s="98"/>
      <c r="G247" s="97"/>
      <c r="H247" s="98"/>
      <c r="I247" s="97"/>
      <c r="J247" s="98"/>
      <c r="K247" s="97"/>
      <c r="L247" s="98"/>
      <c r="M247" s="82" t="s">
        <v>47</v>
      </c>
      <c r="N247" s="76" t="s">
        <v>47</v>
      </c>
      <c r="P247" s="76" t="s">
        <v>2792</v>
      </c>
      <c r="Q247" s="76" t="s">
        <v>47</v>
      </c>
      <c r="R247" s="76" t="s">
        <v>6223</v>
      </c>
      <c r="BI247" s="96" t="s">
        <v>11024</v>
      </c>
    </row>
    <row r="248" spans="1:61" ht="18.399999999999999" customHeight="1">
      <c r="A248" s="79" t="s">
        <v>6224</v>
      </c>
      <c r="B248" s="80" t="s">
        <v>5967</v>
      </c>
      <c r="C248" s="80">
        <v>0.13900000000000001</v>
      </c>
      <c r="D248" s="80" t="s">
        <v>191</v>
      </c>
      <c r="E248" s="97"/>
      <c r="F248" s="98"/>
      <c r="G248" s="97"/>
      <c r="H248" s="98"/>
      <c r="I248" s="97"/>
      <c r="J248" s="98"/>
      <c r="K248" s="97"/>
      <c r="L248" s="98"/>
      <c r="M248" s="82" t="s">
        <v>47</v>
      </c>
      <c r="N248" s="76" t="s">
        <v>47</v>
      </c>
      <c r="P248" s="76" t="s">
        <v>5471</v>
      </c>
      <c r="Q248" s="76" t="s">
        <v>47</v>
      </c>
      <c r="R248" s="76" t="s">
        <v>5969</v>
      </c>
      <c r="T248" s="76" t="s">
        <v>55</v>
      </c>
      <c r="BI248" s="96" t="s">
        <v>11025</v>
      </c>
    </row>
    <row r="249" spans="1:61" ht="18.399999999999999" customHeight="1">
      <c r="A249" s="84"/>
      <c r="B249" s="78"/>
      <c r="C249" s="78"/>
      <c r="D249" s="78"/>
      <c r="E249" s="78"/>
      <c r="F249" s="78"/>
      <c r="G249" s="78"/>
      <c r="H249" s="78"/>
      <c r="I249" s="78"/>
      <c r="J249" s="78"/>
      <c r="K249" s="78"/>
      <c r="L249" s="78"/>
      <c r="M249" s="85"/>
    </row>
    <row r="250" spans="1:61" ht="18.399999999999999" customHeight="1">
      <c r="A250" s="79" t="s">
        <v>6225</v>
      </c>
      <c r="B250" s="80" t="s">
        <v>5675</v>
      </c>
      <c r="C250" s="80">
        <v>1</v>
      </c>
      <c r="D250" s="80" t="s">
        <v>63</v>
      </c>
      <c r="F250" s="81"/>
      <c r="H250" s="81"/>
      <c r="J250" s="81"/>
      <c r="L250" s="81"/>
      <c r="M250" s="82" t="s">
        <v>47</v>
      </c>
      <c r="N250" s="76" t="s">
        <v>47</v>
      </c>
      <c r="O250" s="76" t="s">
        <v>5678</v>
      </c>
    </row>
    <row r="251" spans="1:61" ht="18.399999999999999" customHeight="1">
      <c r="A251" s="79" t="s">
        <v>6060</v>
      </c>
      <c r="B251" s="80" t="s">
        <v>6226</v>
      </c>
      <c r="C251" s="80">
        <v>0.54</v>
      </c>
      <c r="D251" s="80" t="s">
        <v>168</v>
      </c>
      <c r="E251" s="97"/>
      <c r="F251" s="98"/>
      <c r="G251" s="97"/>
      <c r="H251" s="98"/>
      <c r="I251" s="97"/>
      <c r="J251" s="98"/>
      <c r="K251" s="97"/>
      <c r="L251" s="98"/>
      <c r="M251" s="82" t="s">
        <v>47</v>
      </c>
      <c r="N251" s="76" t="s">
        <v>47</v>
      </c>
      <c r="P251" s="76" t="s">
        <v>5447</v>
      </c>
      <c r="Q251" s="76" t="s">
        <v>47</v>
      </c>
      <c r="R251" s="76" t="s">
        <v>5768</v>
      </c>
      <c r="T251" s="76" t="s">
        <v>55</v>
      </c>
      <c r="BI251" s="96" t="s">
        <v>10926</v>
      </c>
    </row>
    <row r="252" spans="1:61" ht="18.399999999999999" customHeight="1">
      <c r="A252" s="79" t="s">
        <v>6059</v>
      </c>
      <c r="B252" s="80" t="s">
        <v>6226</v>
      </c>
      <c r="C252" s="80">
        <v>4.3</v>
      </c>
      <c r="D252" s="80" t="s">
        <v>168</v>
      </c>
      <c r="E252" s="97"/>
      <c r="F252" s="98"/>
      <c r="G252" s="97"/>
      <c r="H252" s="98"/>
      <c r="I252" s="97"/>
      <c r="J252" s="98"/>
      <c r="K252" s="97"/>
      <c r="L252" s="98"/>
      <c r="M252" s="82" t="s">
        <v>47</v>
      </c>
      <c r="N252" s="76" t="s">
        <v>47</v>
      </c>
      <c r="P252" s="76" t="s">
        <v>5450</v>
      </c>
      <c r="Q252" s="76" t="s">
        <v>47</v>
      </c>
      <c r="R252" s="76" t="s">
        <v>5697</v>
      </c>
      <c r="T252" s="76" t="s">
        <v>55</v>
      </c>
      <c r="BI252" s="96" t="s">
        <v>10910</v>
      </c>
    </row>
    <row r="253" spans="1:61" ht="18.399999999999999" customHeight="1">
      <c r="A253" s="79" t="s">
        <v>6061</v>
      </c>
      <c r="B253" s="80" t="s">
        <v>5949</v>
      </c>
      <c r="C253" s="80">
        <v>5.8000000000000003E-2</v>
      </c>
      <c r="D253" s="80" t="s">
        <v>217</v>
      </c>
      <c r="E253" s="97"/>
      <c r="F253" s="98"/>
      <c r="G253" s="97"/>
      <c r="H253" s="98"/>
      <c r="I253" s="97"/>
      <c r="J253" s="98"/>
      <c r="K253" s="97"/>
      <c r="L253" s="98"/>
      <c r="M253" s="82" t="s">
        <v>47</v>
      </c>
      <c r="N253" s="76" t="s">
        <v>47</v>
      </c>
      <c r="P253" s="76" t="s">
        <v>2789</v>
      </c>
      <c r="Q253" s="76" t="s">
        <v>47</v>
      </c>
      <c r="R253" s="76" t="s">
        <v>5694</v>
      </c>
      <c r="T253" s="76" t="s">
        <v>55</v>
      </c>
      <c r="BI253" s="96" t="s">
        <v>10909</v>
      </c>
    </row>
    <row r="254" spans="1:61" ht="18.399999999999999" customHeight="1">
      <c r="A254" s="79" t="s">
        <v>6070</v>
      </c>
      <c r="B254" s="80" t="s">
        <v>5699</v>
      </c>
      <c r="C254" s="80">
        <v>10.81</v>
      </c>
      <c r="D254" s="80" t="s">
        <v>71</v>
      </c>
      <c r="E254" s="97"/>
      <c r="F254" s="98"/>
      <c r="G254" s="97"/>
      <c r="H254" s="98"/>
      <c r="I254" s="97"/>
      <c r="J254" s="98"/>
      <c r="K254" s="97"/>
      <c r="L254" s="98"/>
      <c r="M254" s="82" t="s">
        <v>47</v>
      </c>
      <c r="N254" s="76" t="s">
        <v>47</v>
      </c>
      <c r="P254" s="76" t="s">
        <v>5455</v>
      </c>
      <c r="Q254" s="76" t="s">
        <v>47</v>
      </c>
      <c r="R254" s="76" t="s">
        <v>5701</v>
      </c>
      <c r="T254" s="76" t="s">
        <v>55</v>
      </c>
      <c r="BI254" s="96" t="s">
        <v>10911</v>
      </c>
    </row>
    <row r="255" spans="1:61" ht="18.399999999999999" customHeight="1">
      <c r="A255" s="79" t="s">
        <v>6227</v>
      </c>
      <c r="B255" s="80" t="s">
        <v>5970</v>
      </c>
      <c r="C255" s="80">
        <v>11.88</v>
      </c>
      <c r="D255" s="80" t="s">
        <v>71</v>
      </c>
      <c r="E255" s="97"/>
      <c r="F255" s="98"/>
      <c r="G255" s="97"/>
      <c r="H255" s="98"/>
      <c r="I255" s="97"/>
      <c r="J255" s="98"/>
      <c r="K255" s="97"/>
      <c r="L255" s="98"/>
      <c r="M255" s="82" t="s">
        <v>47</v>
      </c>
      <c r="N255" s="76" t="s">
        <v>47</v>
      </c>
      <c r="P255" s="76" t="s">
        <v>2788</v>
      </c>
      <c r="Q255" s="76" t="s">
        <v>47</v>
      </c>
      <c r="R255" s="76" t="s">
        <v>5971</v>
      </c>
      <c r="T255" s="76" t="s">
        <v>55</v>
      </c>
      <c r="BI255" s="96" t="s">
        <v>11026</v>
      </c>
    </row>
    <row r="256" spans="1:61" ht="18.399999999999999" customHeight="1">
      <c r="A256" s="79" t="s">
        <v>6228</v>
      </c>
      <c r="B256" s="80" t="s">
        <v>5972</v>
      </c>
      <c r="C256" s="80">
        <v>0.46100000000000002</v>
      </c>
      <c r="D256" s="80" t="s">
        <v>168</v>
      </c>
      <c r="E256" s="97"/>
      <c r="F256" s="98"/>
      <c r="G256" s="97"/>
      <c r="H256" s="98"/>
      <c r="I256" s="97"/>
      <c r="J256" s="98"/>
      <c r="K256" s="97"/>
      <c r="L256" s="98"/>
      <c r="M256" s="82" t="s">
        <v>47</v>
      </c>
      <c r="N256" s="76" t="s">
        <v>47</v>
      </c>
      <c r="P256" s="76" t="s">
        <v>5460</v>
      </c>
      <c r="Q256" s="76" t="s">
        <v>47</v>
      </c>
      <c r="R256" s="76" t="s">
        <v>5973</v>
      </c>
      <c r="T256" s="76" t="s">
        <v>55</v>
      </c>
      <c r="BI256" s="96" t="s">
        <v>11027</v>
      </c>
    </row>
    <row r="257" spans="1:61" ht="18.399999999999999" customHeight="1">
      <c r="A257" s="84"/>
      <c r="B257" s="78"/>
      <c r="C257" s="78"/>
      <c r="D257" s="78"/>
      <c r="E257" s="78"/>
      <c r="F257" s="78"/>
      <c r="G257" s="78"/>
      <c r="H257" s="78"/>
      <c r="I257" s="78"/>
      <c r="J257" s="78"/>
      <c r="K257" s="78"/>
      <c r="L257" s="78"/>
      <c r="M257" s="85"/>
    </row>
    <row r="258" spans="1:61" ht="18.399999999999999" customHeight="1">
      <c r="A258" s="79" t="s">
        <v>6229</v>
      </c>
      <c r="B258" s="80" t="s">
        <v>5948</v>
      </c>
      <c r="C258" s="80">
        <v>1</v>
      </c>
      <c r="D258" s="80" t="s">
        <v>53</v>
      </c>
      <c r="F258" s="81"/>
      <c r="H258" s="81"/>
      <c r="J258" s="81"/>
      <c r="L258" s="81"/>
      <c r="M258" s="82" t="s">
        <v>47</v>
      </c>
      <c r="N258" s="76" t="s">
        <v>47</v>
      </c>
      <c r="O258" s="76" t="s">
        <v>5685</v>
      </c>
    </row>
    <row r="259" spans="1:61" ht="18.399999999999999" customHeight="1">
      <c r="A259" s="79" t="s">
        <v>6230</v>
      </c>
      <c r="B259" s="80" t="s">
        <v>47</v>
      </c>
      <c r="C259" s="80">
        <v>3.4000000000000002E-2</v>
      </c>
      <c r="D259" s="80" t="s">
        <v>1265</v>
      </c>
      <c r="E259" s="97"/>
      <c r="F259" s="98"/>
      <c r="G259" s="97"/>
      <c r="H259" s="98"/>
      <c r="I259" s="97"/>
      <c r="J259" s="98"/>
      <c r="K259" s="97"/>
      <c r="L259" s="98"/>
      <c r="M259" s="82" t="s">
        <v>47</v>
      </c>
      <c r="N259" s="76" t="s">
        <v>6231</v>
      </c>
      <c r="P259" s="76" t="s">
        <v>5447</v>
      </c>
      <c r="Q259" s="76" t="s">
        <v>47</v>
      </c>
      <c r="R259" s="76" t="s">
        <v>6232</v>
      </c>
      <c r="BI259" s="96" t="s">
        <v>11028</v>
      </c>
    </row>
    <row r="260" spans="1:61" ht="18.399999999999999" customHeight="1">
      <c r="A260" s="79" t="s">
        <v>6233</v>
      </c>
      <c r="B260" s="80" t="s">
        <v>47</v>
      </c>
      <c r="C260" s="80">
        <v>5.5E-2</v>
      </c>
      <c r="D260" s="80" t="s">
        <v>1265</v>
      </c>
      <c r="E260" s="97"/>
      <c r="F260" s="98"/>
      <c r="G260" s="97"/>
      <c r="H260" s="98"/>
      <c r="I260" s="97"/>
      <c r="J260" s="98"/>
      <c r="K260" s="97"/>
      <c r="L260" s="98"/>
      <c r="M260" s="82" t="s">
        <v>47</v>
      </c>
      <c r="N260" s="76" t="s">
        <v>4730</v>
      </c>
      <c r="P260" s="76" t="s">
        <v>5450</v>
      </c>
      <c r="Q260" s="76" t="s">
        <v>47</v>
      </c>
      <c r="R260" s="76" t="s">
        <v>6234</v>
      </c>
      <c r="BI260" s="96" t="s">
        <v>11029</v>
      </c>
    </row>
    <row r="261" spans="1:61" ht="18.399999999999999" customHeight="1">
      <c r="A261" s="79" t="s">
        <v>5997</v>
      </c>
      <c r="B261" s="80" t="s">
        <v>47</v>
      </c>
      <c r="C261" s="80">
        <v>2.1999999999999999E-2</v>
      </c>
      <c r="D261" s="80" t="s">
        <v>1265</v>
      </c>
      <c r="E261" s="97"/>
      <c r="F261" s="98"/>
      <c r="G261" s="97"/>
      <c r="H261" s="98"/>
      <c r="I261" s="97"/>
      <c r="J261" s="98"/>
      <c r="K261" s="97"/>
      <c r="L261" s="98"/>
      <c r="M261" s="82" t="s">
        <v>47</v>
      </c>
      <c r="N261" s="76" t="s">
        <v>4122</v>
      </c>
      <c r="P261" s="76" t="s">
        <v>2789</v>
      </c>
      <c r="Q261" s="76" t="s">
        <v>47</v>
      </c>
      <c r="R261" s="76" t="s">
        <v>5998</v>
      </c>
      <c r="BI261" s="96" t="s">
        <v>10969</v>
      </c>
    </row>
    <row r="262" spans="1:61" ht="18.399999999999999" customHeight="1">
      <c r="A262" s="79" t="s">
        <v>6235</v>
      </c>
      <c r="B262" s="80" t="s">
        <v>6014</v>
      </c>
      <c r="C262" s="80">
        <v>0.17199999999999999</v>
      </c>
      <c r="D262" s="80" t="s">
        <v>1254</v>
      </c>
      <c r="E262" s="97"/>
      <c r="F262" s="98"/>
      <c r="G262" s="99"/>
      <c r="H262" s="98"/>
      <c r="I262" s="99"/>
      <c r="J262" s="98"/>
      <c r="K262" s="99"/>
      <c r="L262" s="98"/>
      <c r="M262" s="82" t="s">
        <v>47</v>
      </c>
      <c r="N262" s="76" t="s">
        <v>47</v>
      </c>
      <c r="P262" s="76" t="s">
        <v>5455</v>
      </c>
      <c r="Q262" s="76" t="s">
        <v>47</v>
      </c>
      <c r="R262" s="76" t="s">
        <v>6236</v>
      </c>
      <c r="AA262" s="90" t="s">
        <v>5923</v>
      </c>
      <c r="AB262" s="91">
        <v>837.43499999999995</v>
      </c>
      <c r="AC262" s="90" t="s">
        <v>5924</v>
      </c>
      <c r="AD262" s="92">
        <v>837.43499999999995</v>
      </c>
    </row>
    <row r="263" spans="1:61" ht="18.399999999999999" customHeight="1">
      <c r="A263" s="79" t="s">
        <v>6237</v>
      </c>
      <c r="B263" s="80" t="s">
        <v>1631</v>
      </c>
      <c r="C263" s="80">
        <v>1</v>
      </c>
      <c r="D263" s="80" t="s">
        <v>352</v>
      </c>
      <c r="E263" s="97"/>
      <c r="F263" s="98"/>
      <c r="G263" s="78"/>
      <c r="H263" s="98"/>
      <c r="I263" s="78"/>
      <c r="J263" s="98"/>
      <c r="K263" s="78"/>
      <c r="L263" s="98"/>
      <c r="M263" s="82" t="s">
        <v>47</v>
      </c>
      <c r="N263" s="76" t="s">
        <v>47</v>
      </c>
      <c r="P263" s="76" t="s">
        <v>2788</v>
      </c>
      <c r="Q263" s="76" t="s">
        <v>47</v>
      </c>
      <c r="R263" s="76" t="s">
        <v>56</v>
      </c>
      <c r="X263" s="76" t="s">
        <v>6238</v>
      </c>
    </row>
    <row r="264" spans="1:61" ht="18.399999999999999" customHeight="1">
      <c r="A264" s="84"/>
      <c r="B264" s="78"/>
      <c r="C264" s="78"/>
      <c r="D264" s="78"/>
      <c r="E264" s="78"/>
      <c r="F264" s="78"/>
      <c r="G264" s="78"/>
      <c r="H264" s="78"/>
      <c r="I264" s="78"/>
      <c r="J264" s="78"/>
      <c r="K264" s="78"/>
      <c r="L264" s="78"/>
      <c r="M264" s="85"/>
    </row>
    <row r="265" spans="1:61" ht="18.399999999999999" customHeight="1">
      <c r="A265" s="79" t="s">
        <v>6239</v>
      </c>
      <c r="B265" s="80" t="s">
        <v>5949</v>
      </c>
      <c r="C265" s="80">
        <v>1</v>
      </c>
      <c r="D265" s="80" t="s">
        <v>191</v>
      </c>
      <c r="F265" s="81"/>
      <c r="H265" s="81"/>
      <c r="J265" s="81"/>
      <c r="L265" s="81"/>
      <c r="M265" s="82" t="s">
        <v>47</v>
      </c>
      <c r="N265" s="76" t="s">
        <v>47</v>
      </c>
      <c r="O265" s="76" t="s">
        <v>5694</v>
      </c>
    </row>
    <row r="266" spans="1:61" ht="18.399999999999999" customHeight="1">
      <c r="A266" s="79" t="s">
        <v>6240</v>
      </c>
      <c r="B266" s="80" t="s">
        <v>47</v>
      </c>
      <c r="C266" s="80">
        <v>0.66600000000000004</v>
      </c>
      <c r="D266" s="80" t="s">
        <v>1265</v>
      </c>
      <c r="E266" s="97"/>
      <c r="F266" s="98"/>
      <c r="G266" s="97"/>
      <c r="H266" s="98"/>
      <c r="I266" s="97"/>
      <c r="J266" s="98"/>
      <c r="K266" s="97"/>
      <c r="L266" s="98"/>
      <c r="M266" s="82" t="s">
        <v>47</v>
      </c>
      <c r="N266" s="76" t="s">
        <v>6241</v>
      </c>
      <c r="P266" s="76" t="s">
        <v>5447</v>
      </c>
      <c r="Q266" s="76" t="s">
        <v>47</v>
      </c>
      <c r="R266" s="76" t="s">
        <v>6242</v>
      </c>
      <c r="BI266" s="96" t="s">
        <v>11030</v>
      </c>
    </row>
    <row r="267" spans="1:61" ht="18.399999999999999" customHeight="1">
      <c r="A267" s="79" t="s">
        <v>5997</v>
      </c>
      <c r="B267" s="80" t="s">
        <v>47</v>
      </c>
      <c r="C267" s="80">
        <v>0.222</v>
      </c>
      <c r="D267" s="80" t="s">
        <v>1265</v>
      </c>
      <c r="E267" s="97"/>
      <c r="F267" s="98"/>
      <c r="G267" s="97"/>
      <c r="H267" s="98"/>
      <c r="I267" s="97"/>
      <c r="J267" s="98"/>
      <c r="K267" s="97"/>
      <c r="L267" s="98"/>
      <c r="M267" s="82" t="s">
        <v>47</v>
      </c>
      <c r="N267" s="76" t="s">
        <v>4122</v>
      </c>
      <c r="P267" s="76" t="s">
        <v>5450</v>
      </c>
      <c r="Q267" s="76" t="s">
        <v>47</v>
      </c>
      <c r="R267" s="76" t="s">
        <v>5998</v>
      </c>
      <c r="AA267" s="90" t="s">
        <v>5923</v>
      </c>
      <c r="AB267" s="91">
        <v>19513.035</v>
      </c>
      <c r="AC267" s="90" t="s">
        <v>5924</v>
      </c>
      <c r="AD267" s="92">
        <v>19513.035</v>
      </c>
      <c r="BI267" s="96" t="s">
        <v>10969</v>
      </c>
    </row>
    <row r="268" spans="1:61" ht="18.399999999999999" customHeight="1">
      <c r="A268" s="79" t="s">
        <v>6243</v>
      </c>
      <c r="B268" s="80" t="s">
        <v>1642</v>
      </c>
      <c r="C268" s="80"/>
      <c r="D268" s="80" t="s">
        <v>47</v>
      </c>
      <c r="E268" s="97"/>
      <c r="F268" s="98"/>
      <c r="G268" s="78"/>
      <c r="H268" s="98"/>
      <c r="I268" s="78"/>
      <c r="J268" s="98"/>
      <c r="K268" s="78"/>
      <c r="L268" s="98"/>
      <c r="M268" s="82" t="s">
        <v>47</v>
      </c>
      <c r="N268" s="76" t="s">
        <v>47</v>
      </c>
      <c r="P268" s="76" t="s">
        <v>2789</v>
      </c>
      <c r="Q268" s="76" t="s">
        <v>47</v>
      </c>
      <c r="R268" s="76" t="s">
        <v>56</v>
      </c>
      <c r="X268" s="76" t="s">
        <v>6244</v>
      </c>
    </row>
    <row r="269" spans="1:61" ht="18.399999999999999" customHeight="1">
      <c r="A269" s="79" t="s">
        <v>6240</v>
      </c>
      <c r="B269" s="80" t="s">
        <v>47</v>
      </c>
      <c r="C269" s="80">
        <v>1.714</v>
      </c>
      <c r="D269" s="80" t="s">
        <v>1265</v>
      </c>
      <c r="E269" s="97"/>
      <c r="F269" s="98"/>
      <c r="G269" s="97"/>
      <c r="H269" s="98"/>
      <c r="I269" s="97"/>
      <c r="J269" s="98"/>
      <c r="K269" s="97"/>
      <c r="L269" s="98"/>
      <c r="M269" s="82" t="s">
        <v>47</v>
      </c>
      <c r="N269" s="76" t="s">
        <v>6241</v>
      </c>
      <c r="P269" s="76" t="s">
        <v>5455</v>
      </c>
      <c r="Q269" s="76" t="s">
        <v>47</v>
      </c>
      <c r="R269" s="76" t="s">
        <v>6242</v>
      </c>
      <c r="BI269" s="96" t="s">
        <v>11030</v>
      </c>
    </row>
    <row r="270" spans="1:61" ht="18.399999999999999" customHeight="1">
      <c r="A270" s="79" t="s">
        <v>5997</v>
      </c>
      <c r="B270" s="80" t="s">
        <v>47</v>
      </c>
      <c r="C270" s="80">
        <v>0.57099999999999995</v>
      </c>
      <c r="D270" s="80" t="s">
        <v>1265</v>
      </c>
      <c r="E270" s="97"/>
      <c r="F270" s="98"/>
      <c r="G270" s="97"/>
      <c r="H270" s="98"/>
      <c r="I270" s="97"/>
      <c r="J270" s="98"/>
      <c r="K270" s="97"/>
      <c r="L270" s="98"/>
      <c r="M270" s="82" t="s">
        <v>47</v>
      </c>
      <c r="N270" s="76" t="s">
        <v>4122</v>
      </c>
      <c r="P270" s="76" t="s">
        <v>2788</v>
      </c>
      <c r="Q270" s="76" t="s">
        <v>47</v>
      </c>
      <c r="R270" s="76" t="s">
        <v>5998</v>
      </c>
      <c r="BI270" s="96" t="s">
        <v>10969</v>
      </c>
    </row>
    <row r="271" spans="1:61" ht="18.399999999999999" customHeight="1">
      <c r="A271" s="79" t="s">
        <v>6245</v>
      </c>
      <c r="B271" s="80" t="s">
        <v>6246</v>
      </c>
      <c r="C271" s="80">
        <v>6.5</v>
      </c>
      <c r="D271" s="80" t="s">
        <v>1410</v>
      </c>
      <c r="E271" s="97"/>
      <c r="F271" s="98"/>
      <c r="G271" s="97"/>
      <c r="H271" s="98"/>
      <c r="I271" s="97"/>
      <c r="J271" s="98"/>
      <c r="K271" s="97"/>
      <c r="L271" s="98"/>
      <c r="M271" s="82" t="s">
        <v>47</v>
      </c>
      <c r="N271" s="76" t="s">
        <v>6247</v>
      </c>
      <c r="P271" s="76" t="s">
        <v>5460</v>
      </c>
      <c r="Q271" s="76" t="s">
        <v>47</v>
      </c>
      <c r="R271" s="76" t="s">
        <v>6248</v>
      </c>
      <c r="AA271" s="90" t="s">
        <v>5923</v>
      </c>
      <c r="AB271" s="91">
        <v>11158.466</v>
      </c>
      <c r="AC271" s="90" t="s">
        <v>5924</v>
      </c>
      <c r="AD271" s="92">
        <v>11158.466</v>
      </c>
      <c r="BI271" s="96" t="s">
        <v>11031</v>
      </c>
    </row>
    <row r="272" spans="1:61" ht="18.399999999999999" customHeight="1">
      <c r="A272" s="79" t="s">
        <v>6243</v>
      </c>
      <c r="B272" s="80" t="s">
        <v>1368</v>
      </c>
      <c r="C272" s="80"/>
      <c r="D272" s="80" t="s">
        <v>47</v>
      </c>
      <c r="E272" s="97"/>
      <c r="F272" s="98"/>
      <c r="G272" s="78"/>
      <c r="H272" s="98"/>
      <c r="I272" s="78"/>
      <c r="J272" s="98"/>
      <c r="K272" s="78"/>
      <c r="L272" s="98"/>
      <c r="M272" s="82" t="s">
        <v>47</v>
      </c>
      <c r="N272" s="76" t="s">
        <v>47</v>
      </c>
      <c r="P272" s="76" t="s">
        <v>5463</v>
      </c>
      <c r="Q272" s="76" t="s">
        <v>47</v>
      </c>
      <c r="R272" s="76" t="s">
        <v>56</v>
      </c>
      <c r="X272" s="76" t="s">
        <v>6249</v>
      </c>
    </row>
    <row r="273" spans="1:61" ht="18.399999999999999" customHeight="1">
      <c r="A273" s="84"/>
      <c r="B273" s="78"/>
      <c r="C273" s="78"/>
      <c r="D273" s="78"/>
      <c r="E273" s="78"/>
      <c r="F273" s="78"/>
      <c r="G273" s="78"/>
      <c r="H273" s="78"/>
      <c r="I273" s="78"/>
      <c r="J273" s="78"/>
      <c r="K273" s="78"/>
      <c r="L273" s="78"/>
      <c r="M273" s="85"/>
    </row>
    <row r="274" spans="1:61" ht="18.399999999999999" customHeight="1">
      <c r="A274" s="79" t="s">
        <v>6250</v>
      </c>
      <c r="B274" s="80" t="s">
        <v>47</v>
      </c>
      <c r="C274" s="80">
        <v>1</v>
      </c>
      <c r="D274" s="80" t="s">
        <v>168</v>
      </c>
      <c r="F274" s="81"/>
      <c r="H274" s="81"/>
      <c r="J274" s="81"/>
      <c r="L274" s="81"/>
      <c r="M274" s="82" t="s">
        <v>47</v>
      </c>
      <c r="N274" s="76" t="s">
        <v>47</v>
      </c>
      <c r="O274" s="76" t="s">
        <v>5697</v>
      </c>
    </row>
    <row r="275" spans="1:61" ht="18.399999999999999" customHeight="1">
      <c r="A275" s="79" t="s">
        <v>6251</v>
      </c>
      <c r="B275" s="80" t="s">
        <v>47</v>
      </c>
      <c r="C275" s="80">
        <v>0.15</v>
      </c>
      <c r="D275" s="80" t="s">
        <v>1265</v>
      </c>
      <c r="E275" s="97"/>
      <c r="F275" s="98"/>
      <c r="G275" s="97"/>
      <c r="H275" s="98"/>
      <c r="I275" s="97"/>
      <c r="J275" s="98"/>
      <c r="K275" s="97"/>
      <c r="L275" s="98"/>
      <c r="M275" s="82" t="s">
        <v>47</v>
      </c>
      <c r="N275" s="76" t="s">
        <v>6252</v>
      </c>
      <c r="P275" s="76" t="s">
        <v>5447</v>
      </c>
      <c r="Q275" s="76" t="s">
        <v>47</v>
      </c>
      <c r="R275" s="76" t="s">
        <v>6253</v>
      </c>
      <c r="BI275" s="96" t="s">
        <v>11032</v>
      </c>
    </row>
    <row r="276" spans="1:61" ht="18.399999999999999" customHeight="1">
      <c r="A276" s="79" t="s">
        <v>5997</v>
      </c>
      <c r="B276" s="80" t="s">
        <v>47</v>
      </c>
      <c r="C276" s="80">
        <v>0.15</v>
      </c>
      <c r="D276" s="80" t="s">
        <v>1265</v>
      </c>
      <c r="E276" s="97"/>
      <c r="F276" s="98"/>
      <c r="G276" s="97"/>
      <c r="H276" s="98"/>
      <c r="I276" s="97"/>
      <c r="J276" s="98"/>
      <c r="K276" s="97"/>
      <c r="L276" s="98"/>
      <c r="M276" s="82" t="s">
        <v>47</v>
      </c>
      <c r="N276" s="76" t="s">
        <v>4122</v>
      </c>
      <c r="P276" s="76" t="s">
        <v>5450</v>
      </c>
      <c r="Q276" s="76" t="s">
        <v>47</v>
      </c>
      <c r="R276" s="76" t="s">
        <v>5998</v>
      </c>
      <c r="BI276" s="96" t="s">
        <v>10969</v>
      </c>
    </row>
    <row r="277" spans="1:61" ht="18.399999999999999" customHeight="1">
      <c r="A277" s="84"/>
      <c r="B277" s="78"/>
      <c r="C277" s="78"/>
      <c r="D277" s="78"/>
      <c r="E277" s="78"/>
      <c r="F277" s="78"/>
      <c r="G277" s="78"/>
      <c r="H277" s="78"/>
      <c r="I277" s="78"/>
      <c r="J277" s="78"/>
      <c r="K277" s="78"/>
      <c r="L277" s="78"/>
      <c r="M277" s="85"/>
    </row>
    <row r="278" spans="1:61" ht="18.399999999999999" customHeight="1">
      <c r="A278" s="79" t="s">
        <v>6254</v>
      </c>
      <c r="B278" s="80" t="s">
        <v>5949</v>
      </c>
      <c r="C278" s="80">
        <v>1</v>
      </c>
      <c r="D278" s="80" t="s">
        <v>71</v>
      </c>
      <c r="F278" s="81"/>
      <c r="H278" s="81"/>
      <c r="J278" s="81"/>
      <c r="L278" s="81"/>
      <c r="M278" s="82" t="s">
        <v>47</v>
      </c>
      <c r="N278" s="76" t="s">
        <v>47</v>
      </c>
      <c r="O278" s="76" t="s">
        <v>5701</v>
      </c>
    </row>
    <row r="279" spans="1:61" ht="18.399999999999999" customHeight="1">
      <c r="A279" s="79" t="s">
        <v>6255</v>
      </c>
      <c r="B279" s="80" t="s">
        <v>6256</v>
      </c>
      <c r="C279" s="80">
        <v>0.11899999999999999</v>
      </c>
      <c r="D279" s="80" t="s">
        <v>1464</v>
      </c>
      <c r="E279" s="97"/>
      <c r="F279" s="98"/>
      <c r="G279" s="97"/>
      <c r="H279" s="98"/>
      <c r="I279" s="97"/>
      <c r="J279" s="98"/>
      <c r="K279" s="97"/>
      <c r="L279" s="98"/>
      <c r="M279" s="82" t="s">
        <v>47</v>
      </c>
      <c r="N279" s="76" t="s">
        <v>47</v>
      </c>
      <c r="P279" s="76" t="s">
        <v>5447</v>
      </c>
      <c r="Q279" s="76" t="s">
        <v>47</v>
      </c>
      <c r="R279" s="76" t="s">
        <v>6257</v>
      </c>
      <c r="BI279" s="96" t="s">
        <v>11033</v>
      </c>
    </row>
    <row r="280" spans="1:61" ht="18.399999999999999" customHeight="1">
      <c r="A280" s="79" t="s">
        <v>6258</v>
      </c>
      <c r="B280" s="80" t="s">
        <v>47</v>
      </c>
      <c r="C280" s="80">
        <v>0.1</v>
      </c>
      <c r="D280" s="80" t="s">
        <v>1265</v>
      </c>
      <c r="E280" s="97"/>
      <c r="F280" s="98"/>
      <c r="G280" s="97"/>
      <c r="H280" s="98"/>
      <c r="I280" s="97"/>
      <c r="J280" s="98"/>
      <c r="K280" s="97"/>
      <c r="L280" s="98"/>
      <c r="M280" s="82" t="s">
        <v>47</v>
      </c>
      <c r="N280" s="76" t="s">
        <v>47</v>
      </c>
      <c r="P280" s="76" t="s">
        <v>5450</v>
      </c>
      <c r="Q280" s="76" t="s">
        <v>47</v>
      </c>
      <c r="R280" s="76" t="s">
        <v>6259</v>
      </c>
      <c r="BI280" s="96" t="s">
        <v>11034</v>
      </c>
    </row>
    <row r="281" spans="1:61" ht="18.399999999999999" customHeight="1">
      <c r="A281" s="79" t="s">
        <v>5997</v>
      </c>
      <c r="B281" s="80" t="s">
        <v>47</v>
      </c>
      <c r="C281" s="80">
        <v>2.5000000000000001E-2</v>
      </c>
      <c r="D281" s="80" t="s">
        <v>1265</v>
      </c>
      <c r="E281" s="97"/>
      <c r="F281" s="98"/>
      <c r="G281" s="97"/>
      <c r="H281" s="98"/>
      <c r="I281" s="97"/>
      <c r="J281" s="98"/>
      <c r="K281" s="97"/>
      <c r="L281" s="98"/>
      <c r="M281" s="82" t="s">
        <v>47</v>
      </c>
      <c r="N281" s="76" t="s">
        <v>47</v>
      </c>
      <c r="P281" s="76" t="s">
        <v>2789</v>
      </c>
      <c r="Q281" s="76" t="s">
        <v>47</v>
      </c>
      <c r="R281" s="76" t="s">
        <v>5998</v>
      </c>
      <c r="AA281" s="90" t="s">
        <v>5912</v>
      </c>
      <c r="AB281" s="91">
        <v>756.83999999999992</v>
      </c>
      <c r="AC281" s="90" t="s">
        <v>5913</v>
      </c>
      <c r="AD281" s="92">
        <v>756.83999999999992</v>
      </c>
      <c r="BI281" s="96" t="s">
        <v>10969</v>
      </c>
    </row>
    <row r="282" spans="1:61" ht="18.399999999999999" customHeight="1">
      <c r="A282" s="79" t="s">
        <v>6260</v>
      </c>
      <c r="B282" s="80" t="s">
        <v>6261</v>
      </c>
      <c r="C282" s="80">
        <v>1</v>
      </c>
      <c r="D282" s="80" t="s">
        <v>352</v>
      </c>
      <c r="E282" s="97"/>
      <c r="F282" s="98"/>
      <c r="G282" s="78"/>
      <c r="H282" s="98"/>
      <c r="I282" s="78"/>
      <c r="J282" s="98"/>
      <c r="K282" s="78"/>
      <c r="L282" s="98"/>
      <c r="M282" s="82" t="s">
        <v>47</v>
      </c>
      <c r="N282" s="76" t="s">
        <v>47</v>
      </c>
      <c r="P282" s="76" t="s">
        <v>5455</v>
      </c>
      <c r="Q282" s="76" t="s">
        <v>47</v>
      </c>
      <c r="R282" s="76" t="s">
        <v>56</v>
      </c>
      <c r="X282" s="76" t="s">
        <v>6262</v>
      </c>
      <c r="AA282" s="90" t="s">
        <v>6090</v>
      </c>
      <c r="AB282" s="91">
        <v>956.42099999999994</v>
      </c>
      <c r="AC282" s="90" t="s">
        <v>6091</v>
      </c>
      <c r="AD282" s="92">
        <v>956.42099999999994</v>
      </c>
    </row>
    <row r="283" spans="1:61" ht="18.399999999999999" customHeight="1">
      <c r="A283" s="79" t="s">
        <v>6263</v>
      </c>
      <c r="B283" s="80" t="s">
        <v>6264</v>
      </c>
      <c r="C283" s="80">
        <v>1</v>
      </c>
      <c r="D283" s="80" t="s">
        <v>352</v>
      </c>
      <c r="E283" s="97"/>
      <c r="F283" s="98"/>
      <c r="G283" s="78"/>
      <c r="H283" s="98"/>
      <c r="I283" s="78"/>
      <c r="J283" s="98"/>
      <c r="K283" s="78"/>
      <c r="L283" s="98"/>
      <c r="M283" s="82" t="s">
        <v>47</v>
      </c>
      <c r="N283" s="76" t="s">
        <v>47</v>
      </c>
      <c r="P283" s="76" t="s">
        <v>2788</v>
      </c>
      <c r="Q283" s="76" t="s">
        <v>47</v>
      </c>
      <c r="R283" s="76" t="s">
        <v>56</v>
      </c>
      <c r="X283" s="76" t="s">
        <v>6265</v>
      </c>
    </row>
    <row r="284" spans="1:61" ht="18.399999999999999" customHeight="1">
      <c r="A284" s="84"/>
      <c r="B284" s="78"/>
      <c r="C284" s="78"/>
      <c r="D284" s="78"/>
      <c r="E284" s="78"/>
      <c r="F284" s="78"/>
      <c r="G284" s="78"/>
      <c r="H284" s="78"/>
      <c r="I284" s="78"/>
      <c r="J284" s="78"/>
      <c r="K284" s="78"/>
      <c r="L284" s="78"/>
      <c r="M284" s="85"/>
    </row>
    <row r="285" spans="1:61" ht="18.399999999999999" customHeight="1">
      <c r="A285" s="79" t="s">
        <v>6266</v>
      </c>
      <c r="B285" s="80" t="s">
        <v>5703</v>
      </c>
      <c r="C285" s="80">
        <v>1</v>
      </c>
      <c r="D285" s="80" t="s">
        <v>1073</v>
      </c>
      <c r="F285" s="81"/>
      <c r="H285" s="81"/>
      <c r="J285" s="81"/>
      <c r="L285" s="81"/>
      <c r="M285" s="82" t="s">
        <v>47</v>
      </c>
      <c r="N285" s="76" t="s">
        <v>47</v>
      </c>
      <c r="O285" s="76" t="s">
        <v>5705</v>
      </c>
    </row>
    <row r="286" spans="1:61" ht="18.399999999999999" customHeight="1">
      <c r="A286" s="79" t="s">
        <v>5995</v>
      </c>
      <c r="B286" s="80" t="s">
        <v>6267</v>
      </c>
      <c r="C286" s="80">
        <v>1</v>
      </c>
      <c r="D286" s="80" t="s">
        <v>1265</v>
      </c>
      <c r="E286" s="97"/>
      <c r="F286" s="98"/>
      <c r="G286" s="97"/>
      <c r="H286" s="98"/>
      <c r="I286" s="97"/>
      <c r="J286" s="98"/>
      <c r="K286" s="97"/>
      <c r="L286" s="98"/>
      <c r="M286" s="82" t="s">
        <v>47</v>
      </c>
      <c r="N286" s="76" t="s">
        <v>47</v>
      </c>
      <c r="P286" s="76" t="s">
        <v>5447</v>
      </c>
      <c r="Q286" s="76" t="s">
        <v>47</v>
      </c>
      <c r="R286" s="76" t="s">
        <v>5996</v>
      </c>
      <c r="BI286" s="96" t="s">
        <v>10968</v>
      </c>
    </row>
    <row r="287" spans="1:61" ht="18.399999999999999" customHeight="1">
      <c r="A287" s="79" t="s">
        <v>5997</v>
      </c>
      <c r="B287" s="80" t="s">
        <v>6267</v>
      </c>
      <c r="C287" s="80">
        <v>2</v>
      </c>
      <c r="D287" s="80" t="s">
        <v>1265</v>
      </c>
      <c r="E287" s="97"/>
      <c r="F287" s="98"/>
      <c r="G287" s="97"/>
      <c r="H287" s="98"/>
      <c r="I287" s="97"/>
      <c r="J287" s="98"/>
      <c r="K287" s="97"/>
      <c r="L287" s="98"/>
      <c r="M287" s="82" t="s">
        <v>47</v>
      </c>
      <c r="N287" s="76" t="s">
        <v>47</v>
      </c>
      <c r="P287" s="76" t="s">
        <v>5450</v>
      </c>
      <c r="Q287" s="76" t="s">
        <v>47</v>
      </c>
      <c r="R287" s="76" t="s">
        <v>5998</v>
      </c>
      <c r="BI287" s="96" t="s">
        <v>10969</v>
      </c>
    </row>
    <row r="288" spans="1:61" ht="18.399999999999999" customHeight="1">
      <c r="A288" s="79" t="s">
        <v>6233</v>
      </c>
      <c r="B288" s="80" t="s">
        <v>47</v>
      </c>
      <c r="C288" s="80">
        <v>1</v>
      </c>
      <c r="D288" s="80" t="s">
        <v>1265</v>
      </c>
      <c r="E288" s="97"/>
      <c r="F288" s="98"/>
      <c r="G288" s="97"/>
      <c r="H288" s="98"/>
      <c r="I288" s="97"/>
      <c r="J288" s="98"/>
      <c r="K288" s="97"/>
      <c r="L288" s="98"/>
      <c r="M288" s="82" t="s">
        <v>47</v>
      </c>
      <c r="N288" s="76" t="s">
        <v>47</v>
      </c>
      <c r="P288" s="76" t="s">
        <v>2789</v>
      </c>
      <c r="Q288" s="76" t="s">
        <v>47</v>
      </c>
      <c r="R288" s="76" t="s">
        <v>6234</v>
      </c>
      <c r="BI288" s="96" t="s">
        <v>11029</v>
      </c>
    </row>
    <row r="289" spans="1:61" ht="18.399999999999999" customHeight="1">
      <c r="A289" s="79" t="s">
        <v>6268</v>
      </c>
      <c r="B289" s="80" t="s">
        <v>6269</v>
      </c>
      <c r="C289" s="80">
        <v>24</v>
      </c>
      <c r="D289" s="80" t="s">
        <v>1254</v>
      </c>
      <c r="E289" s="97"/>
      <c r="F289" s="98"/>
      <c r="G289" s="99"/>
      <c r="H289" s="98"/>
      <c r="I289" s="99"/>
      <c r="J289" s="98"/>
      <c r="K289" s="99"/>
      <c r="L289" s="98"/>
      <c r="M289" s="82" t="s">
        <v>47</v>
      </c>
      <c r="N289" s="76" t="s">
        <v>47</v>
      </c>
      <c r="P289" s="76" t="s">
        <v>5455</v>
      </c>
      <c r="Q289" s="76" t="s">
        <v>47</v>
      </c>
      <c r="R289" s="76" t="s">
        <v>6270</v>
      </c>
    </row>
    <row r="290" spans="1:61" ht="18.399999999999999" customHeight="1">
      <c r="A290" s="79" t="s">
        <v>6268</v>
      </c>
      <c r="B290" s="80" t="s">
        <v>6269</v>
      </c>
      <c r="C290" s="80">
        <v>8</v>
      </c>
      <c r="D290" s="80" t="s">
        <v>1254</v>
      </c>
      <c r="E290" s="97"/>
      <c r="F290" s="98"/>
      <c r="G290" s="99"/>
      <c r="H290" s="98"/>
      <c r="I290" s="99"/>
      <c r="J290" s="98"/>
      <c r="K290" s="99"/>
      <c r="L290" s="98"/>
      <c r="M290" s="82" t="s">
        <v>47</v>
      </c>
      <c r="N290" s="76" t="s">
        <v>47</v>
      </c>
      <c r="P290" s="76" t="s">
        <v>2788</v>
      </c>
      <c r="Q290" s="76" t="s">
        <v>47</v>
      </c>
      <c r="R290" s="76" t="s">
        <v>6270</v>
      </c>
    </row>
    <row r="291" spans="1:61" ht="18.399999999999999" customHeight="1">
      <c r="A291" s="84"/>
      <c r="B291" s="78"/>
      <c r="C291" s="78"/>
      <c r="D291" s="78"/>
      <c r="E291" s="78"/>
      <c r="F291" s="78"/>
      <c r="G291" s="78"/>
      <c r="H291" s="78"/>
      <c r="I291" s="78"/>
      <c r="J291" s="78"/>
      <c r="K291" s="78"/>
      <c r="L291" s="78"/>
      <c r="M291" s="85"/>
    </row>
    <row r="292" spans="1:61" ht="18.399999999999999" customHeight="1">
      <c r="A292" s="79" t="s">
        <v>6271</v>
      </c>
      <c r="B292" s="80" t="s">
        <v>5722</v>
      </c>
      <c r="C292" s="80">
        <v>1</v>
      </c>
      <c r="D292" s="80" t="s">
        <v>63</v>
      </c>
      <c r="F292" s="81"/>
      <c r="H292" s="81"/>
      <c r="J292" s="81"/>
      <c r="L292" s="81"/>
      <c r="M292" s="82" t="s">
        <v>47</v>
      </c>
      <c r="N292" s="76" t="s">
        <v>47</v>
      </c>
      <c r="O292" s="76" t="s">
        <v>5724</v>
      </c>
    </row>
    <row r="293" spans="1:61" ht="18.399999999999999" customHeight="1">
      <c r="A293" s="79" t="s">
        <v>6272</v>
      </c>
      <c r="B293" s="80" t="s">
        <v>6273</v>
      </c>
      <c r="C293" s="80">
        <v>43.52</v>
      </c>
      <c r="D293" s="80" t="s">
        <v>1180</v>
      </c>
      <c r="E293" s="97"/>
      <c r="F293" s="98"/>
      <c r="G293" s="97"/>
      <c r="H293" s="98"/>
      <c r="I293" s="97"/>
      <c r="J293" s="98"/>
      <c r="K293" s="97"/>
      <c r="L293" s="98"/>
      <c r="M293" s="82" t="s">
        <v>47</v>
      </c>
      <c r="N293" s="76" t="s">
        <v>47</v>
      </c>
      <c r="P293" s="76" t="s">
        <v>5447</v>
      </c>
      <c r="Q293" s="76" t="s">
        <v>47</v>
      </c>
      <c r="R293" s="76" t="s">
        <v>6274</v>
      </c>
      <c r="BI293" s="96" t="s">
        <v>11035</v>
      </c>
    </row>
    <row r="294" spans="1:61" ht="18.399999999999999" customHeight="1">
      <c r="A294" s="79" t="s">
        <v>6275</v>
      </c>
      <c r="B294" s="80" t="s">
        <v>47</v>
      </c>
      <c r="C294" s="80">
        <v>4.8</v>
      </c>
      <c r="D294" s="80" t="s">
        <v>53</v>
      </c>
      <c r="E294" s="97"/>
      <c r="F294" s="98"/>
      <c r="G294" s="97"/>
      <c r="H294" s="98"/>
      <c r="I294" s="97"/>
      <c r="J294" s="98"/>
      <c r="K294" s="97"/>
      <c r="L294" s="98"/>
      <c r="M294" s="82" t="s">
        <v>47</v>
      </c>
      <c r="N294" s="76" t="s">
        <v>47</v>
      </c>
      <c r="P294" s="76" t="s">
        <v>5450</v>
      </c>
      <c r="Q294" s="76" t="s">
        <v>47</v>
      </c>
      <c r="R294" s="76" t="s">
        <v>5974</v>
      </c>
      <c r="T294" s="76" t="s">
        <v>55</v>
      </c>
      <c r="BI294" s="96" t="s">
        <v>11036</v>
      </c>
    </row>
    <row r="295" spans="1:61" ht="18.399999999999999" customHeight="1">
      <c r="A295" s="79" t="s">
        <v>6276</v>
      </c>
      <c r="B295" s="80" t="s">
        <v>6277</v>
      </c>
      <c r="C295" s="80">
        <v>43.52</v>
      </c>
      <c r="D295" s="80" t="s">
        <v>1180</v>
      </c>
      <c r="E295" s="97"/>
      <c r="F295" s="98"/>
      <c r="G295" s="97"/>
      <c r="H295" s="98"/>
      <c r="I295" s="97"/>
      <c r="J295" s="98"/>
      <c r="K295" s="97"/>
      <c r="L295" s="98"/>
      <c r="M295" s="82" t="s">
        <v>47</v>
      </c>
      <c r="N295" s="76" t="s">
        <v>47</v>
      </c>
      <c r="P295" s="76" t="s">
        <v>2788</v>
      </c>
      <c r="Q295" s="76" t="s">
        <v>47</v>
      </c>
      <c r="R295" s="76" t="s">
        <v>6278</v>
      </c>
      <c r="BI295" s="96" t="s">
        <v>11037</v>
      </c>
    </row>
    <row r="296" spans="1:61" ht="18.399999999999999" customHeight="1">
      <c r="A296" s="84"/>
      <c r="B296" s="78"/>
      <c r="C296" s="78"/>
      <c r="D296" s="78"/>
      <c r="E296" s="78"/>
      <c r="F296" s="78"/>
      <c r="G296" s="78"/>
      <c r="H296" s="78"/>
      <c r="I296" s="78"/>
      <c r="J296" s="78"/>
      <c r="K296" s="78"/>
      <c r="L296" s="78"/>
      <c r="M296" s="85"/>
    </row>
    <row r="297" spans="1:61" ht="18.399999999999999" customHeight="1">
      <c r="A297" s="79" t="s">
        <v>6279</v>
      </c>
      <c r="B297" s="80" t="s">
        <v>47</v>
      </c>
      <c r="C297" s="80">
        <v>1</v>
      </c>
      <c r="D297" s="80" t="s">
        <v>63</v>
      </c>
      <c r="F297" s="81"/>
      <c r="H297" s="81"/>
      <c r="J297" s="81"/>
      <c r="L297" s="81"/>
      <c r="M297" s="82" t="s">
        <v>47</v>
      </c>
      <c r="N297" s="76" t="s">
        <v>47</v>
      </c>
      <c r="O297" s="76" t="s">
        <v>5728</v>
      </c>
    </row>
    <row r="298" spans="1:61" ht="18.399999999999999" customHeight="1">
      <c r="A298" s="79" t="s">
        <v>6280</v>
      </c>
      <c r="B298" s="80" t="s">
        <v>47</v>
      </c>
      <c r="C298" s="80">
        <v>1.1000000000000001</v>
      </c>
      <c r="D298" s="80" t="s">
        <v>53</v>
      </c>
      <c r="E298" s="97"/>
      <c r="F298" s="98"/>
      <c r="G298" s="97"/>
      <c r="H298" s="98"/>
      <c r="I298" s="97"/>
      <c r="J298" s="98"/>
      <c r="K298" s="97"/>
      <c r="L298" s="98"/>
      <c r="M298" s="82" t="s">
        <v>47</v>
      </c>
      <c r="N298" s="76" t="s">
        <v>47</v>
      </c>
      <c r="P298" s="76" t="s">
        <v>5447</v>
      </c>
      <c r="Q298" s="76" t="s">
        <v>47</v>
      </c>
      <c r="R298" s="76" t="s">
        <v>5976</v>
      </c>
      <c r="T298" s="76" t="s">
        <v>55</v>
      </c>
      <c r="BI298" s="96" t="s">
        <v>11038</v>
      </c>
    </row>
    <row r="299" spans="1:61" ht="18.399999999999999" customHeight="1">
      <c r="A299" s="79" t="s">
        <v>6281</v>
      </c>
      <c r="B299" s="80" t="s">
        <v>47</v>
      </c>
      <c r="C299" s="80">
        <v>1.1000000000000001</v>
      </c>
      <c r="D299" s="80" t="s">
        <v>53</v>
      </c>
      <c r="E299" s="97"/>
      <c r="F299" s="98"/>
      <c r="G299" s="97"/>
      <c r="H299" s="98"/>
      <c r="I299" s="97"/>
      <c r="J299" s="98"/>
      <c r="K299" s="97"/>
      <c r="L299" s="98"/>
      <c r="M299" s="82" t="s">
        <v>47</v>
      </c>
      <c r="N299" s="76" t="s">
        <v>47</v>
      </c>
      <c r="P299" s="76" t="s">
        <v>5450</v>
      </c>
      <c r="Q299" s="76" t="s">
        <v>47</v>
      </c>
      <c r="R299" s="76" t="s">
        <v>5977</v>
      </c>
      <c r="T299" s="76" t="s">
        <v>55</v>
      </c>
      <c r="BI299" s="96" t="s">
        <v>11039</v>
      </c>
    </row>
    <row r="300" spans="1:61" ht="18.399999999999999" customHeight="1">
      <c r="A300" s="79" t="s">
        <v>6276</v>
      </c>
      <c r="B300" s="80" t="s">
        <v>6277</v>
      </c>
      <c r="C300" s="80">
        <v>16.39</v>
      </c>
      <c r="D300" s="80" t="s">
        <v>1180</v>
      </c>
      <c r="E300" s="97"/>
      <c r="F300" s="98"/>
      <c r="G300" s="97"/>
      <c r="H300" s="98"/>
      <c r="I300" s="97"/>
      <c r="J300" s="98"/>
      <c r="K300" s="97"/>
      <c r="L300" s="98"/>
      <c r="M300" s="82" t="s">
        <v>47</v>
      </c>
      <c r="N300" s="76" t="s">
        <v>47</v>
      </c>
      <c r="P300" s="76" t="s">
        <v>2789</v>
      </c>
      <c r="Q300" s="76" t="s">
        <v>47</v>
      </c>
      <c r="R300" s="76" t="s">
        <v>6278</v>
      </c>
      <c r="BI300" s="96" t="s">
        <v>11037</v>
      </c>
    </row>
    <row r="301" spans="1:61" ht="18.399999999999999" customHeight="1">
      <c r="A301" s="79" t="s">
        <v>6282</v>
      </c>
      <c r="B301" s="80" t="s">
        <v>47</v>
      </c>
      <c r="C301" s="80">
        <v>0.57999999999999996</v>
      </c>
      <c r="D301" s="80" t="s">
        <v>53</v>
      </c>
      <c r="E301" s="97"/>
      <c r="F301" s="98"/>
      <c r="G301" s="97"/>
      <c r="H301" s="98"/>
      <c r="I301" s="97"/>
      <c r="J301" s="98"/>
      <c r="K301" s="97"/>
      <c r="L301" s="98"/>
      <c r="M301" s="82" t="s">
        <v>47</v>
      </c>
      <c r="N301" s="76" t="s">
        <v>47</v>
      </c>
      <c r="P301" s="76" t="s">
        <v>5455</v>
      </c>
      <c r="Q301" s="76" t="s">
        <v>47</v>
      </c>
      <c r="R301" s="76" t="s">
        <v>5978</v>
      </c>
      <c r="T301" s="76" t="s">
        <v>55</v>
      </c>
      <c r="BI301" s="96" t="s">
        <v>11040</v>
      </c>
    </row>
    <row r="302" spans="1:61" ht="18.399999999999999" customHeight="1">
      <c r="A302" s="84"/>
      <c r="B302" s="78"/>
      <c r="C302" s="78"/>
      <c r="D302" s="78"/>
      <c r="E302" s="78"/>
      <c r="F302" s="78"/>
      <c r="G302" s="78"/>
      <c r="H302" s="78"/>
      <c r="I302" s="78"/>
      <c r="J302" s="78"/>
      <c r="K302" s="78"/>
      <c r="L302" s="78"/>
      <c r="M302" s="85"/>
    </row>
    <row r="303" spans="1:61" ht="18.399999999999999" customHeight="1">
      <c r="A303" s="79" t="s">
        <v>6283</v>
      </c>
      <c r="B303" s="80" t="s">
        <v>5731</v>
      </c>
      <c r="C303" s="80">
        <v>1</v>
      </c>
      <c r="D303" s="80" t="s">
        <v>1450</v>
      </c>
      <c r="F303" s="81"/>
      <c r="H303" s="81"/>
      <c r="J303" s="81"/>
      <c r="L303" s="81"/>
      <c r="M303" s="82" t="s">
        <v>47</v>
      </c>
      <c r="N303" s="76" t="s">
        <v>47</v>
      </c>
      <c r="O303" s="76" t="s">
        <v>5733</v>
      </c>
    </row>
    <row r="304" spans="1:61" ht="18.399999999999999" customHeight="1">
      <c r="A304" s="79" t="s">
        <v>6230</v>
      </c>
      <c r="B304" s="80" t="s">
        <v>47</v>
      </c>
      <c r="C304" s="80">
        <v>0.375</v>
      </c>
      <c r="D304" s="80" t="s">
        <v>1265</v>
      </c>
      <c r="E304" s="97"/>
      <c r="F304" s="98"/>
      <c r="G304" s="97"/>
      <c r="H304" s="98"/>
      <c r="I304" s="97"/>
      <c r="J304" s="98"/>
      <c r="K304" s="97"/>
      <c r="L304" s="98"/>
      <c r="M304" s="82" t="s">
        <v>47</v>
      </c>
      <c r="N304" s="76" t="s">
        <v>6231</v>
      </c>
      <c r="P304" s="76" t="s">
        <v>5447</v>
      </c>
      <c r="Q304" s="76" t="s">
        <v>47</v>
      </c>
      <c r="R304" s="76" t="s">
        <v>6232</v>
      </c>
      <c r="BI304" s="96" t="s">
        <v>11028</v>
      </c>
    </row>
    <row r="305" spans="1:61" ht="18.399999999999999" customHeight="1">
      <c r="A305" s="79" t="s">
        <v>6233</v>
      </c>
      <c r="B305" s="80" t="s">
        <v>47</v>
      </c>
      <c r="C305" s="80">
        <v>0.22900000000000001</v>
      </c>
      <c r="D305" s="80" t="s">
        <v>1265</v>
      </c>
      <c r="E305" s="97"/>
      <c r="F305" s="98"/>
      <c r="G305" s="97"/>
      <c r="H305" s="98"/>
      <c r="I305" s="97"/>
      <c r="J305" s="98"/>
      <c r="K305" s="97"/>
      <c r="L305" s="98"/>
      <c r="M305" s="82" t="s">
        <v>47</v>
      </c>
      <c r="N305" s="76" t="s">
        <v>4730</v>
      </c>
      <c r="P305" s="76" t="s">
        <v>5450</v>
      </c>
      <c r="Q305" s="76" t="s">
        <v>47</v>
      </c>
      <c r="R305" s="76" t="s">
        <v>6234</v>
      </c>
      <c r="BI305" s="96" t="s">
        <v>11029</v>
      </c>
    </row>
    <row r="306" spans="1:61" ht="18.399999999999999" customHeight="1">
      <c r="A306" s="79" t="s">
        <v>5997</v>
      </c>
      <c r="B306" s="80" t="s">
        <v>47</v>
      </c>
      <c r="C306" s="80">
        <v>0.14499999999999999</v>
      </c>
      <c r="D306" s="80" t="s">
        <v>1265</v>
      </c>
      <c r="E306" s="97"/>
      <c r="F306" s="98"/>
      <c r="G306" s="97"/>
      <c r="H306" s="98"/>
      <c r="I306" s="97"/>
      <c r="J306" s="98"/>
      <c r="K306" s="97"/>
      <c r="L306" s="98"/>
      <c r="M306" s="82" t="s">
        <v>47</v>
      </c>
      <c r="N306" s="76" t="s">
        <v>4122</v>
      </c>
      <c r="P306" s="76" t="s">
        <v>2789</v>
      </c>
      <c r="Q306" s="76" t="s">
        <v>47</v>
      </c>
      <c r="R306" s="76" t="s">
        <v>5998</v>
      </c>
      <c r="BI306" s="96" t="s">
        <v>10969</v>
      </c>
    </row>
    <row r="307" spans="1:61" ht="18.399999999999999" customHeight="1">
      <c r="A307" s="79" t="s">
        <v>6235</v>
      </c>
      <c r="B307" s="80" t="s">
        <v>6014</v>
      </c>
      <c r="C307" s="80">
        <v>1.1659999999999999</v>
      </c>
      <c r="D307" s="80" t="s">
        <v>1254</v>
      </c>
      <c r="E307" s="97"/>
      <c r="F307" s="98"/>
      <c r="G307" s="99"/>
      <c r="H307" s="98"/>
      <c r="I307" s="99"/>
      <c r="J307" s="98"/>
      <c r="K307" s="99"/>
      <c r="L307" s="98"/>
      <c r="M307" s="82" t="s">
        <v>47</v>
      </c>
      <c r="N307" s="76" t="s">
        <v>47</v>
      </c>
      <c r="P307" s="76" t="s">
        <v>5455</v>
      </c>
      <c r="Q307" s="76" t="s">
        <v>47</v>
      </c>
      <c r="R307" s="76" t="s">
        <v>6236</v>
      </c>
      <c r="AA307" s="90" t="s">
        <v>5923</v>
      </c>
      <c r="AB307" s="91">
        <v>5531.7239999999993</v>
      </c>
      <c r="AC307" s="90" t="s">
        <v>5924</v>
      </c>
      <c r="AD307" s="92">
        <v>5531.7239999999993</v>
      </c>
    </row>
    <row r="308" spans="1:61" ht="18.399999999999999" customHeight="1">
      <c r="A308" s="79" t="s">
        <v>6237</v>
      </c>
      <c r="B308" s="80" t="s">
        <v>6284</v>
      </c>
      <c r="C308" s="80">
        <v>1</v>
      </c>
      <c r="D308" s="80" t="s">
        <v>352</v>
      </c>
      <c r="E308" s="97"/>
      <c r="F308" s="98"/>
      <c r="G308" s="78"/>
      <c r="H308" s="98"/>
      <c r="I308" s="78"/>
      <c r="J308" s="98"/>
      <c r="K308" s="78"/>
      <c r="L308" s="98"/>
      <c r="M308" s="82" t="s">
        <v>47</v>
      </c>
      <c r="N308" s="76" t="s">
        <v>47</v>
      </c>
      <c r="P308" s="76" t="s">
        <v>2788</v>
      </c>
      <c r="Q308" s="76" t="s">
        <v>47</v>
      </c>
      <c r="R308" s="76" t="s">
        <v>56</v>
      </c>
      <c r="X308" s="76" t="s">
        <v>6238</v>
      </c>
    </row>
    <row r="309" spans="1:61" ht="18.399999999999999" customHeight="1">
      <c r="A309" s="84"/>
      <c r="B309" s="78"/>
      <c r="C309" s="78"/>
      <c r="D309" s="78"/>
      <c r="E309" s="78"/>
      <c r="F309" s="78"/>
      <c r="G309" s="78"/>
      <c r="H309" s="78"/>
      <c r="I309" s="78"/>
      <c r="J309" s="78"/>
      <c r="K309" s="78"/>
      <c r="L309" s="78"/>
      <c r="M309" s="85"/>
    </row>
    <row r="310" spans="1:61" ht="18.399999999999999" customHeight="1">
      <c r="A310" s="79" t="s">
        <v>6285</v>
      </c>
      <c r="B310" s="80" t="s">
        <v>5735</v>
      </c>
      <c r="C310" s="80">
        <v>1</v>
      </c>
      <c r="D310" s="80" t="s">
        <v>1450</v>
      </c>
      <c r="F310" s="81"/>
      <c r="H310" s="81"/>
      <c r="J310" s="81"/>
      <c r="L310" s="81"/>
      <c r="M310" s="82" t="s">
        <v>47</v>
      </c>
      <c r="N310" s="76" t="s">
        <v>47</v>
      </c>
      <c r="O310" s="76" t="s">
        <v>5737</v>
      </c>
    </row>
    <row r="311" spans="1:61" ht="18.399999999999999" customHeight="1">
      <c r="A311" s="79" t="s">
        <v>6230</v>
      </c>
      <c r="B311" s="80" t="s">
        <v>47</v>
      </c>
      <c r="C311" s="80">
        <v>0.38300000000000001</v>
      </c>
      <c r="D311" s="80" t="s">
        <v>1265</v>
      </c>
      <c r="E311" s="97"/>
      <c r="F311" s="98"/>
      <c r="G311" s="97"/>
      <c r="H311" s="98"/>
      <c r="I311" s="97"/>
      <c r="J311" s="98"/>
      <c r="K311" s="97"/>
      <c r="L311" s="98"/>
      <c r="M311" s="82" t="s">
        <v>47</v>
      </c>
      <c r="N311" s="76" t="s">
        <v>47</v>
      </c>
      <c r="P311" s="76" t="s">
        <v>5447</v>
      </c>
      <c r="Q311" s="76" t="s">
        <v>47</v>
      </c>
      <c r="R311" s="76" t="s">
        <v>6232</v>
      </c>
      <c r="BI311" s="96" t="s">
        <v>11028</v>
      </c>
    </row>
    <row r="312" spans="1:61" ht="18.399999999999999" customHeight="1">
      <c r="A312" s="79" t="s">
        <v>6233</v>
      </c>
      <c r="B312" s="80" t="s">
        <v>47</v>
      </c>
      <c r="C312" s="80">
        <v>0.248</v>
      </c>
      <c r="D312" s="80" t="s">
        <v>1265</v>
      </c>
      <c r="E312" s="97"/>
      <c r="F312" s="98"/>
      <c r="G312" s="97"/>
      <c r="H312" s="98"/>
      <c r="I312" s="97"/>
      <c r="J312" s="98"/>
      <c r="K312" s="97"/>
      <c r="L312" s="98"/>
      <c r="M312" s="82" t="s">
        <v>47</v>
      </c>
      <c r="N312" s="76" t="s">
        <v>47</v>
      </c>
      <c r="P312" s="76" t="s">
        <v>5450</v>
      </c>
      <c r="Q312" s="76" t="s">
        <v>47</v>
      </c>
      <c r="R312" s="76" t="s">
        <v>6234</v>
      </c>
      <c r="BI312" s="96" t="s">
        <v>11029</v>
      </c>
    </row>
    <row r="313" spans="1:61" ht="18.399999999999999" customHeight="1">
      <c r="A313" s="79" t="s">
        <v>5997</v>
      </c>
      <c r="B313" s="80" t="s">
        <v>47</v>
      </c>
      <c r="C313" s="80">
        <v>0.157</v>
      </c>
      <c r="D313" s="80" t="s">
        <v>1265</v>
      </c>
      <c r="E313" s="97"/>
      <c r="F313" s="98"/>
      <c r="G313" s="97"/>
      <c r="H313" s="98"/>
      <c r="I313" s="97"/>
      <c r="J313" s="98"/>
      <c r="K313" s="97"/>
      <c r="L313" s="98"/>
      <c r="M313" s="82" t="s">
        <v>47</v>
      </c>
      <c r="N313" s="76" t="s">
        <v>47</v>
      </c>
      <c r="P313" s="76" t="s">
        <v>2789</v>
      </c>
      <c r="Q313" s="76" t="s">
        <v>47</v>
      </c>
      <c r="R313" s="76" t="s">
        <v>5998</v>
      </c>
      <c r="BI313" s="96" t="s">
        <v>10969</v>
      </c>
    </row>
    <row r="314" spans="1:61" ht="18.399999999999999" customHeight="1">
      <c r="A314" s="79" t="s">
        <v>6235</v>
      </c>
      <c r="B314" s="80" t="s">
        <v>6014</v>
      </c>
      <c r="C314" s="80">
        <v>1.26</v>
      </c>
      <c r="D314" s="80" t="s">
        <v>1254</v>
      </c>
      <c r="E314" s="97"/>
      <c r="F314" s="98"/>
      <c r="G314" s="99"/>
      <c r="H314" s="98"/>
      <c r="I314" s="99"/>
      <c r="J314" s="98"/>
      <c r="K314" s="99"/>
      <c r="L314" s="98"/>
      <c r="M314" s="82" t="s">
        <v>47</v>
      </c>
      <c r="N314" s="76" t="s">
        <v>47</v>
      </c>
      <c r="P314" s="76" t="s">
        <v>5455</v>
      </c>
      <c r="Q314" s="76" t="s">
        <v>47</v>
      </c>
      <c r="R314" s="76" t="s">
        <v>6236</v>
      </c>
      <c r="AA314" s="90" t="s">
        <v>5923</v>
      </c>
      <c r="AB314" s="91">
        <v>5815.3499999999995</v>
      </c>
      <c r="AC314" s="90" t="s">
        <v>5924</v>
      </c>
      <c r="AD314" s="92">
        <v>5815.3499999999995</v>
      </c>
    </row>
    <row r="315" spans="1:61" ht="18.399999999999999" customHeight="1">
      <c r="A315" s="79" t="s">
        <v>6237</v>
      </c>
      <c r="B315" s="80" t="s">
        <v>6284</v>
      </c>
      <c r="C315" s="80">
        <v>1</v>
      </c>
      <c r="D315" s="80" t="s">
        <v>352</v>
      </c>
      <c r="E315" s="97"/>
      <c r="F315" s="98"/>
      <c r="G315" s="78"/>
      <c r="H315" s="98"/>
      <c r="I315" s="78"/>
      <c r="J315" s="98"/>
      <c r="K315" s="78"/>
      <c r="L315" s="98"/>
      <c r="M315" s="82" t="s">
        <v>47</v>
      </c>
      <c r="N315" s="76" t="s">
        <v>47</v>
      </c>
      <c r="P315" s="76" t="s">
        <v>2788</v>
      </c>
      <c r="Q315" s="76" t="s">
        <v>47</v>
      </c>
      <c r="R315" s="76" t="s">
        <v>56</v>
      </c>
      <c r="X315" s="76" t="s">
        <v>6286</v>
      </c>
    </row>
    <row r="316" spans="1:61" ht="18.399999999999999" customHeight="1">
      <c r="A316" s="84"/>
      <c r="B316" s="78"/>
      <c r="C316" s="78"/>
      <c r="D316" s="78"/>
      <c r="E316" s="78"/>
      <c r="F316" s="78"/>
      <c r="G316" s="78"/>
      <c r="H316" s="78"/>
      <c r="I316" s="78"/>
      <c r="J316" s="78"/>
      <c r="K316" s="78"/>
      <c r="L316" s="78"/>
      <c r="M316" s="85"/>
    </row>
    <row r="317" spans="1:61" ht="18.399999999999999" customHeight="1">
      <c r="A317" s="79" t="s">
        <v>6287</v>
      </c>
      <c r="B317" s="80" t="s">
        <v>5738</v>
      </c>
      <c r="C317" s="80">
        <v>1</v>
      </c>
      <c r="D317" s="80" t="s">
        <v>1450</v>
      </c>
      <c r="F317" s="81"/>
      <c r="H317" s="81"/>
      <c r="J317" s="81"/>
      <c r="L317" s="81"/>
      <c r="M317" s="82" t="s">
        <v>47</v>
      </c>
      <c r="N317" s="76" t="s">
        <v>47</v>
      </c>
      <c r="O317" s="76" t="s">
        <v>5740</v>
      </c>
    </row>
    <row r="318" spans="1:61" ht="18.399999999999999" customHeight="1">
      <c r="A318" s="79" t="s">
        <v>6230</v>
      </c>
      <c r="B318" s="80" t="s">
        <v>47</v>
      </c>
      <c r="C318" s="80">
        <v>0.45300000000000001</v>
      </c>
      <c r="D318" s="80" t="s">
        <v>1265</v>
      </c>
      <c r="E318" s="97"/>
      <c r="F318" s="98"/>
      <c r="G318" s="97"/>
      <c r="H318" s="98"/>
      <c r="I318" s="97"/>
      <c r="J318" s="98"/>
      <c r="K318" s="97"/>
      <c r="L318" s="98"/>
      <c r="M318" s="82" t="s">
        <v>47</v>
      </c>
      <c r="N318" s="76" t="s">
        <v>47</v>
      </c>
      <c r="P318" s="76" t="s">
        <v>5447</v>
      </c>
      <c r="Q318" s="76" t="s">
        <v>47</v>
      </c>
      <c r="R318" s="76" t="s">
        <v>6232</v>
      </c>
      <c r="BI318" s="96" t="s">
        <v>11028</v>
      </c>
    </row>
    <row r="319" spans="1:61" ht="18.399999999999999" customHeight="1">
      <c r="A319" s="79" t="s">
        <v>6233</v>
      </c>
      <c r="B319" s="80" t="s">
        <v>47</v>
      </c>
      <c r="C319" s="80">
        <v>0.27600000000000002</v>
      </c>
      <c r="D319" s="80" t="s">
        <v>1265</v>
      </c>
      <c r="E319" s="97"/>
      <c r="F319" s="98"/>
      <c r="G319" s="97"/>
      <c r="H319" s="98"/>
      <c r="I319" s="97"/>
      <c r="J319" s="98"/>
      <c r="K319" s="97"/>
      <c r="L319" s="98"/>
      <c r="M319" s="82" t="s">
        <v>47</v>
      </c>
      <c r="N319" s="76" t="s">
        <v>47</v>
      </c>
      <c r="P319" s="76" t="s">
        <v>5450</v>
      </c>
      <c r="Q319" s="76" t="s">
        <v>47</v>
      </c>
      <c r="R319" s="76" t="s">
        <v>6234</v>
      </c>
      <c r="BI319" s="96" t="s">
        <v>11029</v>
      </c>
    </row>
    <row r="320" spans="1:61" ht="18.399999999999999" customHeight="1">
      <c r="A320" s="79" t="s">
        <v>5997</v>
      </c>
      <c r="B320" s="80" t="s">
        <v>47</v>
      </c>
      <c r="C320" s="80">
        <v>0.17599999999999999</v>
      </c>
      <c r="D320" s="80" t="s">
        <v>1265</v>
      </c>
      <c r="E320" s="97"/>
      <c r="F320" s="98"/>
      <c r="G320" s="97"/>
      <c r="H320" s="98"/>
      <c r="I320" s="97"/>
      <c r="J320" s="98"/>
      <c r="K320" s="97"/>
      <c r="L320" s="98"/>
      <c r="M320" s="82" t="s">
        <v>47</v>
      </c>
      <c r="N320" s="76" t="s">
        <v>47</v>
      </c>
      <c r="P320" s="76" t="s">
        <v>2789</v>
      </c>
      <c r="Q320" s="76" t="s">
        <v>47</v>
      </c>
      <c r="R320" s="76" t="s">
        <v>5998</v>
      </c>
      <c r="BI320" s="96" t="s">
        <v>10969</v>
      </c>
    </row>
    <row r="321" spans="1:61" ht="18.399999999999999" customHeight="1">
      <c r="A321" s="79" t="s">
        <v>6235</v>
      </c>
      <c r="B321" s="80" t="s">
        <v>6014</v>
      </c>
      <c r="C321" s="80">
        <v>1.415</v>
      </c>
      <c r="D321" s="80" t="s">
        <v>1254</v>
      </c>
      <c r="E321" s="97"/>
      <c r="F321" s="98"/>
      <c r="G321" s="99"/>
      <c r="H321" s="98"/>
      <c r="I321" s="99"/>
      <c r="J321" s="98"/>
      <c r="K321" s="99"/>
      <c r="L321" s="98"/>
      <c r="M321" s="82" t="s">
        <v>47</v>
      </c>
      <c r="N321" s="76" t="s">
        <v>47</v>
      </c>
      <c r="P321" s="76" t="s">
        <v>5455</v>
      </c>
      <c r="Q321" s="76" t="s">
        <v>47</v>
      </c>
      <c r="R321" s="76" t="s">
        <v>6236</v>
      </c>
      <c r="AA321" s="90" t="s">
        <v>5923</v>
      </c>
      <c r="AB321" s="91">
        <v>6681.3029999999999</v>
      </c>
      <c r="AC321" s="90" t="s">
        <v>5924</v>
      </c>
      <c r="AD321" s="92">
        <v>6681.3029999999999</v>
      </c>
    </row>
    <row r="322" spans="1:61" ht="18.399999999999999" customHeight="1">
      <c r="A322" s="79" t="s">
        <v>6237</v>
      </c>
      <c r="B322" s="80" t="s">
        <v>6284</v>
      </c>
      <c r="C322" s="80">
        <v>1</v>
      </c>
      <c r="D322" s="80" t="s">
        <v>352</v>
      </c>
      <c r="E322" s="97"/>
      <c r="F322" s="98"/>
      <c r="G322" s="78"/>
      <c r="H322" s="98"/>
      <c r="I322" s="78"/>
      <c r="J322" s="98"/>
      <c r="K322" s="78"/>
      <c r="L322" s="98"/>
      <c r="M322" s="82" t="s">
        <v>47</v>
      </c>
      <c r="N322" s="76" t="s">
        <v>47</v>
      </c>
      <c r="P322" s="76" t="s">
        <v>2788</v>
      </c>
      <c r="Q322" s="76" t="s">
        <v>47</v>
      </c>
      <c r="R322" s="76" t="s">
        <v>56</v>
      </c>
      <c r="X322" s="76" t="s">
        <v>6286</v>
      </c>
    </row>
    <row r="323" spans="1:61" ht="18.399999999999999" customHeight="1">
      <c r="A323" s="84"/>
      <c r="B323" s="78"/>
      <c r="C323" s="78"/>
      <c r="D323" s="78"/>
      <c r="E323" s="78"/>
      <c r="F323" s="78"/>
      <c r="G323" s="78"/>
      <c r="H323" s="78"/>
      <c r="I323" s="78"/>
      <c r="J323" s="78"/>
      <c r="K323" s="78"/>
      <c r="L323" s="78"/>
      <c r="M323" s="85"/>
    </row>
    <row r="324" spans="1:61" ht="18.399999999999999" customHeight="1">
      <c r="A324" s="79" t="s">
        <v>6288</v>
      </c>
      <c r="B324" s="80" t="s">
        <v>5741</v>
      </c>
      <c r="C324" s="80">
        <v>1</v>
      </c>
      <c r="D324" s="80" t="s">
        <v>1450</v>
      </c>
      <c r="F324" s="81"/>
      <c r="H324" s="81"/>
      <c r="J324" s="81"/>
      <c r="L324" s="81"/>
      <c r="M324" s="82" t="s">
        <v>47</v>
      </c>
      <c r="N324" s="76" t="s">
        <v>47</v>
      </c>
      <c r="O324" s="76" t="s">
        <v>5743</v>
      </c>
    </row>
    <row r="325" spans="1:61" ht="18.399999999999999" customHeight="1">
      <c r="A325" s="79" t="s">
        <v>6230</v>
      </c>
      <c r="B325" s="80" t="s">
        <v>47</v>
      </c>
      <c r="C325" s="80">
        <v>0.5</v>
      </c>
      <c r="D325" s="80" t="s">
        <v>1265</v>
      </c>
      <c r="E325" s="97"/>
      <c r="F325" s="98"/>
      <c r="G325" s="97"/>
      <c r="H325" s="98"/>
      <c r="I325" s="97"/>
      <c r="J325" s="98"/>
      <c r="K325" s="97"/>
      <c r="L325" s="98"/>
      <c r="M325" s="82" t="s">
        <v>47</v>
      </c>
      <c r="N325" s="76" t="s">
        <v>47</v>
      </c>
      <c r="P325" s="76" t="s">
        <v>5447</v>
      </c>
      <c r="Q325" s="76" t="s">
        <v>47</v>
      </c>
      <c r="R325" s="76" t="s">
        <v>6232</v>
      </c>
      <c r="BI325" s="96" t="s">
        <v>11028</v>
      </c>
    </row>
    <row r="326" spans="1:61" ht="18.399999999999999" customHeight="1">
      <c r="A326" s="79" t="s">
        <v>6233</v>
      </c>
      <c r="B326" s="80" t="s">
        <v>47</v>
      </c>
      <c r="C326" s="80">
        <v>0.30499999999999999</v>
      </c>
      <c r="D326" s="80" t="s">
        <v>1265</v>
      </c>
      <c r="E326" s="97"/>
      <c r="F326" s="98"/>
      <c r="G326" s="97"/>
      <c r="H326" s="98"/>
      <c r="I326" s="97"/>
      <c r="J326" s="98"/>
      <c r="K326" s="97"/>
      <c r="L326" s="98"/>
      <c r="M326" s="82" t="s">
        <v>47</v>
      </c>
      <c r="N326" s="76" t="s">
        <v>47</v>
      </c>
      <c r="P326" s="76" t="s">
        <v>5450</v>
      </c>
      <c r="Q326" s="76" t="s">
        <v>47</v>
      </c>
      <c r="R326" s="76" t="s">
        <v>6234</v>
      </c>
      <c r="BI326" s="96" t="s">
        <v>11029</v>
      </c>
    </row>
    <row r="327" spans="1:61" ht="18.399999999999999" customHeight="1">
      <c r="A327" s="79" t="s">
        <v>5997</v>
      </c>
      <c r="B327" s="80" t="s">
        <v>47</v>
      </c>
      <c r="C327" s="80">
        <v>0.19400000000000001</v>
      </c>
      <c r="D327" s="80" t="s">
        <v>1265</v>
      </c>
      <c r="E327" s="97"/>
      <c r="F327" s="98"/>
      <c r="G327" s="97"/>
      <c r="H327" s="98"/>
      <c r="I327" s="97"/>
      <c r="J327" s="98"/>
      <c r="K327" s="97"/>
      <c r="L327" s="98"/>
      <c r="M327" s="82" t="s">
        <v>47</v>
      </c>
      <c r="N327" s="76" t="s">
        <v>47</v>
      </c>
      <c r="P327" s="76" t="s">
        <v>2789</v>
      </c>
      <c r="Q327" s="76" t="s">
        <v>47</v>
      </c>
      <c r="R327" s="76" t="s">
        <v>5998</v>
      </c>
      <c r="BI327" s="96" t="s">
        <v>10969</v>
      </c>
    </row>
    <row r="328" spans="1:61" ht="18.399999999999999" customHeight="1">
      <c r="A328" s="79" t="s">
        <v>6235</v>
      </c>
      <c r="B328" s="80" t="s">
        <v>6289</v>
      </c>
      <c r="C328" s="80">
        <v>1.5549999999999999</v>
      </c>
      <c r="D328" s="80" t="s">
        <v>1254</v>
      </c>
      <c r="E328" s="97"/>
      <c r="F328" s="98"/>
      <c r="G328" s="99"/>
      <c r="H328" s="98"/>
      <c r="I328" s="99"/>
      <c r="J328" s="98"/>
      <c r="K328" s="99"/>
      <c r="L328" s="98"/>
      <c r="M328" s="82" t="s">
        <v>47</v>
      </c>
      <c r="N328" s="76" t="s">
        <v>47</v>
      </c>
      <c r="P328" s="76" t="s">
        <v>5455</v>
      </c>
      <c r="Q328" s="76" t="s">
        <v>47</v>
      </c>
      <c r="R328" s="76" t="s">
        <v>6290</v>
      </c>
      <c r="AA328" s="90" t="s">
        <v>5923</v>
      </c>
      <c r="AB328" s="91">
        <v>7376.25</v>
      </c>
      <c r="AC328" s="90" t="s">
        <v>5924</v>
      </c>
      <c r="AD328" s="92">
        <v>7376.25</v>
      </c>
    </row>
    <row r="329" spans="1:61" ht="18.399999999999999" customHeight="1">
      <c r="A329" s="79" t="s">
        <v>6237</v>
      </c>
      <c r="B329" s="80" t="s">
        <v>6284</v>
      </c>
      <c r="C329" s="80">
        <v>1</v>
      </c>
      <c r="D329" s="80" t="s">
        <v>352</v>
      </c>
      <c r="E329" s="97"/>
      <c r="F329" s="98"/>
      <c r="G329" s="78"/>
      <c r="H329" s="98"/>
      <c r="I329" s="78"/>
      <c r="J329" s="98"/>
      <c r="K329" s="78"/>
      <c r="L329" s="98"/>
      <c r="M329" s="82" t="s">
        <v>47</v>
      </c>
      <c r="N329" s="76" t="s">
        <v>47</v>
      </c>
      <c r="P329" s="76" t="s">
        <v>2788</v>
      </c>
      <c r="Q329" s="76" t="s">
        <v>47</v>
      </c>
      <c r="R329" s="76" t="s">
        <v>56</v>
      </c>
      <c r="X329" s="76" t="s">
        <v>6286</v>
      </c>
    </row>
    <row r="330" spans="1:61" ht="18.399999999999999" customHeight="1">
      <c r="A330" s="84"/>
      <c r="B330" s="78"/>
      <c r="C330" s="78"/>
      <c r="D330" s="78"/>
      <c r="E330" s="78"/>
      <c r="F330" s="78"/>
      <c r="G330" s="78"/>
      <c r="H330" s="78"/>
      <c r="I330" s="78"/>
      <c r="J330" s="78"/>
      <c r="K330" s="78"/>
      <c r="L330" s="78"/>
      <c r="M330" s="85"/>
    </row>
    <row r="331" spans="1:61" ht="18.399999999999999" customHeight="1">
      <c r="A331" s="79" t="s">
        <v>6291</v>
      </c>
      <c r="B331" s="80" t="s">
        <v>5744</v>
      </c>
      <c r="C331" s="80">
        <v>1</v>
      </c>
      <c r="D331" s="80" t="s">
        <v>1450</v>
      </c>
      <c r="F331" s="81"/>
      <c r="H331" s="81"/>
      <c r="J331" s="81"/>
      <c r="L331" s="81"/>
      <c r="M331" s="82" t="s">
        <v>47</v>
      </c>
      <c r="N331" s="76" t="s">
        <v>47</v>
      </c>
      <c r="O331" s="76" t="s">
        <v>5747</v>
      </c>
    </row>
    <row r="332" spans="1:61" ht="18.399999999999999" customHeight="1">
      <c r="A332" s="79" t="s">
        <v>6230</v>
      </c>
      <c r="B332" s="80" t="s">
        <v>47</v>
      </c>
      <c r="C332" s="80">
        <v>0.55600000000000005</v>
      </c>
      <c r="D332" s="80" t="s">
        <v>1265</v>
      </c>
      <c r="E332" s="97"/>
      <c r="F332" s="98"/>
      <c r="G332" s="97"/>
      <c r="H332" s="98"/>
      <c r="I332" s="97"/>
      <c r="J332" s="98"/>
      <c r="K332" s="97"/>
      <c r="L332" s="98"/>
      <c r="M332" s="82" t="s">
        <v>47</v>
      </c>
      <c r="N332" s="76" t="s">
        <v>47</v>
      </c>
      <c r="P332" s="76" t="s">
        <v>5447</v>
      </c>
      <c r="Q332" s="76" t="s">
        <v>47</v>
      </c>
      <c r="R332" s="76" t="s">
        <v>6232</v>
      </c>
      <c r="BI332" s="96" t="s">
        <v>11028</v>
      </c>
    </row>
    <row r="333" spans="1:61" ht="18.399999999999999" customHeight="1">
      <c r="A333" s="79" t="s">
        <v>6233</v>
      </c>
      <c r="B333" s="80" t="s">
        <v>47</v>
      </c>
      <c r="C333" s="80">
        <v>0.34</v>
      </c>
      <c r="D333" s="80" t="s">
        <v>1265</v>
      </c>
      <c r="E333" s="97"/>
      <c r="F333" s="98"/>
      <c r="G333" s="97"/>
      <c r="H333" s="98"/>
      <c r="I333" s="97"/>
      <c r="J333" s="98"/>
      <c r="K333" s="97"/>
      <c r="L333" s="98"/>
      <c r="M333" s="82" t="s">
        <v>47</v>
      </c>
      <c r="N333" s="76" t="s">
        <v>47</v>
      </c>
      <c r="P333" s="76" t="s">
        <v>5450</v>
      </c>
      <c r="Q333" s="76" t="s">
        <v>47</v>
      </c>
      <c r="R333" s="76" t="s">
        <v>6234</v>
      </c>
      <c r="BI333" s="96" t="s">
        <v>11029</v>
      </c>
    </row>
    <row r="334" spans="1:61" ht="18.399999999999999" customHeight="1">
      <c r="A334" s="79" t="s">
        <v>5997</v>
      </c>
      <c r="B334" s="80" t="s">
        <v>47</v>
      </c>
      <c r="C334" s="80">
        <v>0.215</v>
      </c>
      <c r="D334" s="80" t="s">
        <v>1265</v>
      </c>
      <c r="E334" s="97"/>
      <c r="F334" s="98"/>
      <c r="G334" s="97"/>
      <c r="H334" s="98"/>
      <c r="I334" s="97"/>
      <c r="J334" s="98"/>
      <c r="K334" s="97"/>
      <c r="L334" s="98"/>
      <c r="M334" s="82" t="s">
        <v>47</v>
      </c>
      <c r="N334" s="76" t="s">
        <v>47</v>
      </c>
      <c r="P334" s="76" t="s">
        <v>2789</v>
      </c>
      <c r="Q334" s="76" t="s">
        <v>47</v>
      </c>
      <c r="R334" s="76" t="s">
        <v>5998</v>
      </c>
      <c r="BI334" s="96" t="s">
        <v>10969</v>
      </c>
    </row>
    <row r="335" spans="1:61" ht="18.399999999999999" customHeight="1">
      <c r="A335" s="79" t="s">
        <v>6235</v>
      </c>
      <c r="B335" s="80" t="s">
        <v>6289</v>
      </c>
      <c r="C335" s="80">
        <v>1.7270000000000001</v>
      </c>
      <c r="D335" s="80" t="s">
        <v>1254</v>
      </c>
      <c r="E335" s="97"/>
      <c r="F335" s="98"/>
      <c r="G335" s="99"/>
      <c r="H335" s="98"/>
      <c r="I335" s="99"/>
      <c r="J335" s="98"/>
      <c r="K335" s="99"/>
      <c r="L335" s="98"/>
      <c r="M335" s="82" t="s">
        <v>47</v>
      </c>
      <c r="N335" s="76" t="s">
        <v>47</v>
      </c>
      <c r="P335" s="76" t="s">
        <v>5455</v>
      </c>
      <c r="Q335" s="76" t="s">
        <v>47</v>
      </c>
      <c r="R335" s="76" t="s">
        <v>6290</v>
      </c>
      <c r="AA335" s="90" t="s">
        <v>5923</v>
      </c>
      <c r="AB335" s="91">
        <v>8205.7529999999988</v>
      </c>
      <c r="AC335" s="90" t="s">
        <v>5924</v>
      </c>
      <c r="AD335" s="92">
        <v>8205.7529999999988</v>
      </c>
    </row>
    <row r="336" spans="1:61" ht="18.399999999999999" customHeight="1">
      <c r="A336" s="79" t="s">
        <v>6237</v>
      </c>
      <c r="B336" s="80" t="s">
        <v>6284</v>
      </c>
      <c r="C336" s="80">
        <v>1</v>
      </c>
      <c r="D336" s="80" t="s">
        <v>352</v>
      </c>
      <c r="E336" s="97"/>
      <c r="F336" s="98"/>
      <c r="G336" s="78"/>
      <c r="H336" s="98"/>
      <c r="I336" s="78"/>
      <c r="J336" s="98"/>
      <c r="K336" s="78"/>
      <c r="L336" s="98"/>
      <c r="M336" s="82" t="s">
        <v>47</v>
      </c>
      <c r="N336" s="76" t="s">
        <v>47</v>
      </c>
      <c r="P336" s="76" t="s">
        <v>2788</v>
      </c>
      <c r="Q336" s="76" t="s">
        <v>47</v>
      </c>
      <c r="R336" s="76" t="s">
        <v>56</v>
      </c>
      <c r="X336" s="76" t="s">
        <v>6286</v>
      </c>
    </row>
    <row r="337" spans="1:61" ht="18.399999999999999" customHeight="1">
      <c r="A337" s="84"/>
      <c r="B337" s="78"/>
      <c r="C337" s="78"/>
      <c r="D337" s="78"/>
      <c r="E337" s="78"/>
      <c r="F337" s="78"/>
      <c r="G337" s="78"/>
      <c r="H337" s="78"/>
      <c r="I337" s="78"/>
      <c r="J337" s="78"/>
      <c r="K337" s="78"/>
      <c r="L337" s="78"/>
      <c r="M337" s="85"/>
    </row>
    <row r="338" spans="1:61" ht="18.399999999999999" customHeight="1">
      <c r="A338" s="79" t="s">
        <v>6292</v>
      </c>
      <c r="B338" s="80" t="s">
        <v>47</v>
      </c>
      <c r="C338" s="80">
        <v>1</v>
      </c>
      <c r="D338" s="80" t="s">
        <v>63</v>
      </c>
      <c r="F338" s="81"/>
      <c r="H338" s="81"/>
      <c r="J338" s="81"/>
      <c r="L338" s="81"/>
      <c r="M338" s="82" t="s">
        <v>47</v>
      </c>
      <c r="N338" s="76" t="s">
        <v>47</v>
      </c>
      <c r="O338" s="76" t="s">
        <v>5753</v>
      </c>
    </row>
    <row r="339" spans="1:61" ht="18.399999999999999" customHeight="1">
      <c r="A339" s="79" t="s">
        <v>6272</v>
      </c>
      <c r="B339" s="80" t="s">
        <v>6293</v>
      </c>
      <c r="C339" s="80">
        <v>42.223999999999997</v>
      </c>
      <c r="D339" s="80" t="s">
        <v>1180</v>
      </c>
      <c r="E339" s="97"/>
      <c r="F339" s="98"/>
      <c r="G339" s="97"/>
      <c r="H339" s="98"/>
      <c r="I339" s="97"/>
      <c r="J339" s="98"/>
      <c r="K339" s="97"/>
      <c r="L339" s="98"/>
      <c r="M339" s="82" t="s">
        <v>47</v>
      </c>
      <c r="N339" s="76" t="s">
        <v>47</v>
      </c>
      <c r="P339" s="76" t="s">
        <v>5447</v>
      </c>
      <c r="Q339" s="76" t="s">
        <v>47</v>
      </c>
      <c r="R339" s="76" t="s">
        <v>6274</v>
      </c>
      <c r="BI339" s="96" t="s">
        <v>11035</v>
      </c>
    </row>
    <row r="340" spans="1:61" ht="18.399999999999999" customHeight="1">
      <c r="A340" s="79" t="s">
        <v>6275</v>
      </c>
      <c r="B340" s="80" t="s">
        <v>47</v>
      </c>
      <c r="C340" s="80">
        <v>1.81</v>
      </c>
      <c r="D340" s="80" t="s">
        <v>53</v>
      </c>
      <c r="E340" s="97"/>
      <c r="F340" s="98"/>
      <c r="G340" s="97"/>
      <c r="H340" s="98"/>
      <c r="I340" s="97"/>
      <c r="J340" s="98"/>
      <c r="K340" s="97"/>
      <c r="L340" s="98"/>
      <c r="M340" s="82" t="s">
        <v>47</v>
      </c>
      <c r="N340" s="76" t="s">
        <v>47</v>
      </c>
      <c r="P340" s="76" t="s">
        <v>5450</v>
      </c>
      <c r="Q340" s="76" t="s">
        <v>47</v>
      </c>
      <c r="R340" s="76" t="s">
        <v>5974</v>
      </c>
      <c r="T340" s="76" t="s">
        <v>55</v>
      </c>
      <c r="BI340" s="96" t="s">
        <v>11036</v>
      </c>
    </row>
    <row r="341" spans="1:61" ht="18.399999999999999" customHeight="1">
      <c r="A341" s="79" t="s">
        <v>6294</v>
      </c>
      <c r="B341" s="80" t="s">
        <v>6295</v>
      </c>
      <c r="C341" s="80">
        <v>28</v>
      </c>
      <c r="D341" s="80" t="s">
        <v>2289</v>
      </c>
      <c r="E341" s="97"/>
      <c r="F341" s="98"/>
      <c r="G341" s="97"/>
      <c r="H341" s="98"/>
      <c r="I341" s="97"/>
      <c r="J341" s="98"/>
      <c r="K341" s="97"/>
      <c r="L341" s="98"/>
      <c r="M341" s="82" t="s">
        <v>47</v>
      </c>
      <c r="N341" s="76" t="s">
        <v>47</v>
      </c>
      <c r="P341" s="76" t="s">
        <v>2789</v>
      </c>
      <c r="Q341" s="76" t="s">
        <v>47</v>
      </c>
      <c r="R341" s="76" t="s">
        <v>6296</v>
      </c>
      <c r="BI341" s="96" t="s">
        <v>11041</v>
      </c>
    </row>
    <row r="342" spans="1:61" ht="18.399999999999999" customHeight="1">
      <c r="A342" s="79" t="s">
        <v>6276</v>
      </c>
      <c r="B342" s="80" t="s">
        <v>6277</v>
      </c>
      <c r="C342" s="80">
        <v>42.223999999999997</v>
      </c>
      <c r="D342" s="80" t="s">
        <v>1180</v>
      </c>
      <c r="E342" s="97"/>
      <c r="F342" s="98"/>
      <c r="G342" s="97"/>
      <c r="H342" s="98"/>
      <c r="I342" s="97"/>
      <c r="J342" s="98"/>
      <c r="K342" s="97"/>
      <c r="L342" s="98"/>
      <c r="M342" s="82" t="s">
        <v>47</v>
      </c>
      <c r="N342" s="76" t="s">
        <v>47</v>
      </c>
      <c r="P342" s="76" t="s">
        <v>5463</v>
      </c>
      <c r="Q342" s="76" t="s">
        <v>47</v>
      </c>
      <c r="R342" s="76" t="s">
        <v>6278</v>
      </c>
      <c r="BI342" s="96" t="s">
        <v>11037</v>
      </c>
    </row>
    <row r="343" spans="1:61" ht="18.399999999999999" customHeight="1">
      <c r="A343" s="84"/>
      <c r="B343" s="78"/>
      <c r="C343" s="78"/>
      <c r="D343" s="78"/>
      <c r="E343" s="78"/>
      <c r="F343" s="78"/>
      <c r="G343" s="78"/>
      <c r="H343" s="78"/>
      <c r="I343" s="78"/>
      <c r="J343" s="78"/>
      <c r="K343" s="78"/>
      <c r="L343" s="78"/>
      <c r="M343" s="85"/>
    </row>
    <row r="344" spans="1:61" ht="18.399999999999999" customHeight="1">
      <c r="A344" s="79" t="s">
        <v>6297</v>
      </c>
      <c r="B344" s="80" t="s">
        <v>47</v>
      </c>
      <c r="C344" s="80">
        <v>1</v>
      </c>
      <c r="D344" s="80" t="s">
        <v>63</v>
      </c>
      <c r="F344" s="81"/>
      <c r="H344" s="81"/>
      <c r="J344" s="81"/>
      <c r="L344" s="81"/>
      <c r="M344" s="82" t="s">
        <v>47</v>
      </c>
      <c r="N344" s="76" t="s">
        <v>47</v>
      </c>
      <c r="O344" s="76" t="s">
        <v>5758</v>
      </c>
    </row>
    <row r="345" spans="1:61" ht="18.399999999999999" customHeight="1">
      <c r="A345" s="79" t="s">
        <v>6298</v>
      </c>
      <c r="B345" s="80" t="s">
        <v>5755</v>
      </c>
      <c r="C345" s="80">
        <v>0.15</v>
      </c>
      <c r="D345" s="80" t="s">
        <v>6299</v>
      </c>
      <c r="E345" s="97"/>
      <c r="F345" s="98"/>
      <c r="G345" s="97"/>
      <c r="H345" s="98"/>
      <c r="I345" s="97"/>
      <c r="J345" s="98"/>
      <c r="K345" s="97"/>
      <c r="L345" s="98"/>
      <c r="M345" s="82" t="s">
        <v>47</v>
      </c>
      <c r="N345" s="76" t="s">
        <v>47</v>
      </c>
      <c r="P345" s="76" t="s">
        <v>5447</v>
      </c>
      <c r="Q345" s="76" t="s">
        <v>47</v>
      </c>
      <c r="R345" s="76" t="s">
        <v>6300</v>
      </c>
      <c r="BI345" s="96" t="s">
        <v>11042</v>
      </c>
    </row>
    <row r="346" spans="1:61" ht="18.399999999999999" customHeight="1">
      <c r="A346" s="79" t="s">
        <v>6301</v>
      </c>
      <c r="B346" s="80" t="s">
        <v>47</v>
      </c>
      <c r="C346" s="80">
        <v>8</v>
      </c>
      <c r="D346" s="80" t="s">
        <v>146</v>
      </c>
      <c r="E346" s="97"/>
      <c r="F346" s="98"/>
      <c r="G346" s="97"/>
      <c r="H346" s="98"/>
      <c r="I346" s="97"/>
      <c r="J346" s="98"/>
      <c r="K346" s="97"/>
      <c r="L346" s="98"/>
      <c r="M346" s="82" t="s">
        <v>47</v>
      </c>
      <c r="N346" s="76" t="s">
        <v>47</v>
      </c>
      <c r="P346" s="76" t="s">
        <v>5450</v>
      </c>
      <c r="Q346" s="76" t="s">
        <v>47</v>
      </c>
      <c r="R346" s="76" t="s">
        <v>5980</v>
      </c>
      <c r="T346" s="76" t="s">
        <v>55</v>
      </c>
      <c r="BI346" s="96" t="s">
        <v>11043</v>
      </c>
    </row>
    <row r="347" spans="1:61" ht="18.399999999999999" customHeight="1">
      <c r="A347" s="79" t="s">
        <v>6294</v>
      </c>
      <c r="B347" s="80" t="s">
        <v>6295</v>
      </c>
      <c r="C347" s="80">
        <v>8</v>
      </c>
      <c r="D347" s="80" t="s">
        <v>2289</v>
      </c>
      <c r="E347" s="97"/>
      <c r="F347" s="98"/>
      <c r="G347" s="97"/>
      <c r="H347" s="98"/>
      <c r="I347" s="97"/>
      <c r="J347" s="98"/>
      <c r="K347" s="97"/>
      <c r="L347" s="98"/>
      <c r="M347" s="82" t="s">
        <v>47</v>
      </c>
      <c r="N347" s="76" t="s">
        <v>47</v>
      </c>
      <c r="P347" s="76" t="s">
        <v>2789</v>
      </c>
      <c r="Q347" s="76" t="s">
        <v>47</v>
      </c>
      <c r="R347" s="76" t="s">
        <v>6296</v>
      </c>
      <c r="BI347" s="96" t="s">
        <v>11041</v>
      </c>
    </row>
    <row r="348" spans="1:61" ht="18.399999999999999" customHeight="1">
      <c r="A348" s="84"/>
      <c r="B348" s="78"/>
      <c r="C348" s="78"/>
      <c r="D348" s="78"/>
      <c r="E348" s="78"/>
      <c r="F348" s="78"/>
      <c r="G348" s="78"/>
      <c r="H348" s="78"/>
      <c r="I348" s="78"/>
      <c r="J348" s="78"/>
      <c r="K348" s="78"/>
      <c r="L348" s="78"/>
      <c r="M348" s="85"/>
    </row>
    <row r="349" spans="1:61" ht="18.399999999999999" customHeight="1">
      <c r="A349" s="79" t="s">
        <v>6302</v>
      </c>
      <c r="B349" s="80" t="s">
        <v>47</v>
      </c>
      <c r="C349" s="80">
        <v>1</v>
      </c>
      <c r="D349" s="80" t="s">
        <v>59</v>
      </c>
      <c r="F349" s="81"/>
      <c r="H349" s="81"/>
      <c r="J349" s="81"/>
      <c r="L349" s="81"/>
      <c r="M349" s="82" t="s">
        <v>47</v>
      </c>
      <c r="N349" s="76" t="s">
        <v>47</v>
      </c>
      <c r="O349" s="76" t="s">
        <v>5764</v>
      </c>
    </row>
    <row r="350" spans="1:61" ht="18.399999999999999" customHeight="1">
      <c r="A350" s="79" t="s">
        <v>6272</v>
      </c>
      <c r="B350" s="80" t="s">
        <v>6303</v>
      </c>
      <c r="C350" s="80">
        <v>7.3</v>
      </c>
      <c r="D350" s="80" t="s">
        <v>1180</v>
      </c>
      <c r="E350" s="97"/>
      <c r="F350" s="98"/>
      <c r="G350" s="97"/>
      <c r="H350" s="98"/>
      <c r="I350" s="97"/>
      <c r="J350" s="98"/>
      <c r="K350" s="97"/>
      <c r="L350" s="98"/>
      <c r="M350" s="82" t="s">
        <v>47</v>
      </c>
      <c r="N350" s="76" t="s">
        <v>47</v>
      </c>
      <c r="P350" s="76" t="s">
        <v>5447</v>
      </c>
      <c r="Q350" s="76" t="s">
        <v>47</v>
      </c>
      <c r="R350" s="76" t="s">
        <v>6274</v>
      </c>
      <c r="BI350" s="96" t="s">
        <v>11035</v>
      </c>
    </row>
    <row r="351" spans="1:61" ht="18.399999999999999" customHeight="1">
      <c r="A351" s="79" t="s">
        <v>6304</v>
      </c>
      <c r="B351" s="80" t="s">
        <v>5816</v>
      </c>
      <c r="C351" s="80">
        <v>2.8000000000000001E-2</v>
      </c>
      <c r="D351" s="80" t="s">
        <v>217</v>
      </c>
      <c r="E351" s="97"/>
      <c r="F351" s="98"/>
      <c r="G351" s="97"/>
      <c r="H351" s="98"/>
      <c r="I351" s="97"/>
      <c r="J351" s="98"/>
      <c r="K351" s="97"/>
      <c r="L351" s="98"/>
      <c r="M351" s="82" t="s">
        <v>47</v>
      </c>
      <c r="N351" s="76" t="s">
        <v>47</v>
      </c>
      <c r="P351" s="76" t="s">
        <v>5450</v>
      </c>
      <c r="Q351" s="76" t="s">
        <v>47</v>
      </c>
      <c r="R351" s="76" t="s">
        <v>5817</v>
      </c>
      <c r="BI351" s="96" t="s">
        <v>10938</v>
      </c>
    </row>
    <row r="352" spans="1:61" ht="18.399999999999999" customHeight="1">
      <c r="A352" s="79" t="s">
        <v>6280</v>
      </c>
      <c r="B352" s="80" t="s">
        <v>47</v>
      </c>
      <c r="C352" s="80">
        <v>0.92</v>
      </c>
      <c r="D352" s="80" t="s">
        <v>53</v>
      </c>
      <c r="E352" s="97"/>
      <c r="F352" s="98"/>
      <c r="G352" s="97"/>
      <c r="H352" s="98"/>
      <c r="I352" s="97"/>
      <c r="J352" s="98"/>
      <c r="K352" s="97"/>
      <c r="L352" s="98"/>
      <c r="M352" s="82" t="s">
        <v>47</v>
      </c>
      <c r="N352" s="76" t="s">
        <v>47</v>
      </c>
      <c r="P352" s="76" t="s">
        <v>2789</v>
      </c>
      <c r="Q352" s="76" t="s">
        <v>47</v>
      </c>
      <c r="R352" s="76" t="s">
        <v>5976</v>
      </c>
      <c r="T352" s="76" t="s">
        <v>55</v>
      </c>
      <c r="BI352" s="96" t="s">
        <v>11038</v>
      </c>
    </row>
    <row r="353" spans="1:61" ht="18.399999999999999" customHeight="1">
      <c r="A353" s="79" t="s">
        <v>6305</v>
      </c>
      <c r="B353" s="80" t="s">
        <v>47</v>
      </c>
      <c r="C353" s="80">
        <v>0.54</v>
      </c>
      <c r="D353" s="80" t="s">
        <v>53</v>
      </c>
      <c r="E353" s="97"/>
      <c r="F353" s="98"/>
      <c r="G353" s="97"/>
      <c r="H353" s="98"/>
      <c r="I353" s="97"/>
      <c r="J353" s="98"/>
      <c r="K353" s="97"/>
      <c r="L353" s="98"/>
      <c r="M353" s="82" t="s">
        <v>47</v>
      </c>
      <c r="N353" s="76" t="s">
        <v>47</v>
      </c>
      <c r="P353" s="76" t="s">
        <v>5455</v>
      </c>
      <c r="Q353" s="76" t="s">
        <v>47</v>
      </c>
      <c r="R353" s="76" t="s">
        <v>5981</v>
      </c>
      <c r="T353" s="76" t="s">
        <v>55</v>
      </c>
      <c r="BI353" s="96" t="s">
        <v>11044</v>
      </c>
    </row>
    <row r="354" spans="1:61" ht="18.399999999999999" customHeight="1">
      <c r="A354" s="79" t="s">
        <v>6275</v>
      </c>
      <c r="B354" s="80" t="s">
        <v>47</v>
      </c>
      <c r="C354" s="80">
        <v>1.802</v>
      </c>
      <c r="D354" s="80" t="s">
        <v>53</v>
      </c>
      <c r="E354" s="97"/>
      <c r="F354" s="98"/>
      <c r="G354" s="97"/>
      <c r="H354" s="98"/>
      <c r="I354" s="97"/>
      <c r="J354" s="98"/>
      <c r="K354" s="97"/>
      <c r="L354" s="98"/>
      <c r="M354" s="82" t="s">
        <v>47</v>
      </c>
      <c r="N354" s="76" t="s">
        <v>47</v>
      </c>
      <c r="P354" s="76" t="s">
        <v>2788</v>
      </c>
      <c r="Q354" s="76" t="s">
        <v>47</v>
      </c>
      <c r="R354" s="76" t="s">
        <v>5974</v>
      </c>
      <c r="T354" s="76" t="s">
        <v>55</v>
      </c>
      <c r="BI354" s="96" t="s">
        <v>11036</v>
      </c>
    </row>
    <row r="355" spans="1:61" ht="18.399999999999999" customHeight="1">
      <c r="A355" s="79" t="s">
        <v>6306</v>
      </c>
      <c r="B355" s="80" t="s">
        <v>47</v>
      </c>
      <c r="C355" s="80">
        <v>16</v>
      </c>
      <c r="D355" s="80" t="s">
        <v>5983</v>
      </c>
      <c r="E355" s="97"/>
      <c r="F355" s="98"/>
      <c r="G355" s="97"/>
      <c r="H355" s="98"/>
      <c r="I355" s="97"/>
      <c r="J355" s="98"/>
      <c r="K355" s="97"/>
      <c r="L355" s="98"/>
      <c r="M355" s="82" t="s">
        <v>47</v>
      </c>
      <c r="N355" s="76" t="s">
        <v>47</v>
      </c>
      <c r="P355" s="76" t="s">
        <v>5460</v>
      </c>
      <c r="Q355" s="76" t="s">
        <v>47</v>
      </c>
      <c r="R355" s="76" t="s">
        <v>5984</v>
      </c>
      <c r="T355" s="76" t="s">
        <v>55</v>
      </c>
      <c r="BI355" s="96" t="s">
        <v>11045</v>
      </c>
    </row>
    <row r="356" spans="1:61" ht="18.399999999999999" customHeight="1">
      <c r="A356" s="79" t="s">
        <v>6301</v>
      </c>
      <c r="B356" s="80" t="s">
        <v>47</v>
      </c>
      <c r="C356" s="80">
        <v>16</v>
      </c>
      <c r="D356" s="80" t="s">
        <v>146</v>
      </c>
      <c r="E356" s="97"/>
      <c r="F356" s="98"/>
      <c r="G356" s="97"/>
      <c r="H356" s="98"/>
      <c r="I356" s="97"/>
      <c r="J356" s="98"/>
      <c r="K356" s="97"/>
      <c r="L356" s="98"/>
      <c r="M356" s="82" t="s">
        <v>47</v>
      </c>
      <c r="N356" s="76" t="s">
        <v>47</v>
      </c>
      <c r="P356" s="76" t="s">
        <v>5463</v>
      </c>
      <c r="Q356" s="76" t="s">
        <v>47</v>
      </c>
      <c r="R356" s="76" t="s">
        <v>5980</v>
      </c>
      <c r="T356" s="76" t="s">
        <v>55</v>
      </c>
      <c r="BI356" s="96" t="s">
        <v>11043</v>
      </c>
    </row>
    <row r="357" spans="1:61" ht="18.399999999999999" customHeight="1">
      <c r="A357" s="79" t="s">
        <v>6294</v>
      </c>
      <c r="B357" s="80" t="s">
        <v>6295</v>
      </c>
      <c r="C357" s="80">
        <v>16</v>
      </c>
      <c r="D357" s="80" t="s">
        <v>2289</v>
      </c>
      <c r="E357" s="97"/>
      <c r="F357" s="98"/>
      <c r="G357" s="97"/>
      <c r="H357" s="98"/>
      <c r="I357" s="97"/>
      <c r="J357" s="98"/>
      <c r="K357" s="97"/>
      <c r="L357" s="98"/>
      <c r="M357" s="82" t="s">
        <v>47</v>
      </c>
      <c r="N357" s="76" t="s">
        <v>47</v>
      </c>
      <c r="P357" s="76" t="s">
        <v>5467</v>
      </c>
      <c r="Q357" s="76" t="s">
        <v>47</v>
      </c>
      <c r="R357" s="76" t="s">
        <v>6296</v>
      </c>
      <c r="BI357" s="96" t="s">
        <v>11041</v>
      </c>
    </row>
    <row r="358" spans="1:61" ht="18.399999999999999" customHeight="1">
      <c r="A358" s="79" t="s">
        <v>6281</v>
      </c>
      <c r="B358" s="80" t="s">
        <v>47</v>
      </c>
      <c r="C358" s="80">
        <v>0.92</v>
      </c>
      <c r="D358" s="80" t="s">
        <v>53</v>
      </c>
      <c r="E358" s="97"/>
      <c r="F358" s="98"/>
      <c r="G358" s="97"/>
      <c r="H358" s="98"/>
      <c r="I358" s="97"/>
      <c r="J358" s="98"/>
      <c r="K358" s="97"/>
      <c r="L358" s="98"/>
      <c r="M358" s="82" t="s">
        <v>47</v>
      </c>
      <c r="N358" s="76" t="s">
        <v>47</v>
      </c>
      <c r="P358" s="76" t="s">
        <v>2792</v>
      </c>
      <c r="Q358" s="76" t="s">
        <v>47</v>
      </c>
      <c r="R358" s="76" t="s">
        <v>5977</v>
      </c>
      <c r="T358" s="76" t="s">
        <v>55</v>
      </c>
      <c r="BI358" s="96" t="s">
        <v>11039</v>
      </c>
    </row>
    <row r="359" spans="1:61" ht="18.399999999999999" customHeight="1">
      <c r="A359" s="79" t="s">
        <v>6276</v>
      </c>
      <c r="B359" s="80" t="s">
        <v>6277</v>
      </c>
      <c r="C359" s="80">
        <v>32.743000000000002</v>
      </c>
      <c r="D359" s="80" t="s">
        <v>1180</v>
      </c>
      <c r="E359" s="97"/>
      <c r="F359" s="98"/>
      <c r="G359" s="97"/>
      <c r="H359" s="98"/>
      <c r="I359" s="97"/>
      <c r="J359" s="98"/>
      <c r="K359" s="97"/>
      <c r="L359" s="98"/>
      <c r="M359" s="82" t="s">
        <v>47</v>
      </c>
      <c r="N359" s="76" t="s">
        <v>47</v>
      </c>
      <c r="P359" s="76" t="s">
        <v>5471</v>
      </c>
      <c r="Q359" s="76" t="s">
        <v>47</v>
      </c>
      <c r="R359" s="76" t="s">
        <v>6278</v>
      </c>
      <c r="BI359" s="96" t="s">
        <v>11037</v>
      </c>
    </row>
    <row r="360" spans="1:61" ht="18.399999999999999" customHeight="1">
      <c r="A360" s="84"/>
      <c r="B360" s="78"/>
      <c r="C360" s="78"/>
      <c r="D360" s="78"/>
      <c r="E360" s="78"/>
      <c r="F360" s="78"/>
      <c r="G360" s="78"/>
      <c r="H360" s="78"/>
      <c r="I360" s="78"/>
      <c r="J360" s="78"/>
      <c r="K360" s="78"/>
      <c r="L360" s="78"/>
      <c r="M360" s="85"/>
    </row>
    <row r="361" spans="1:61" ht="18.399999999999999" customHeight="1">
      <c r="A361" s="79" t="s">
        <v>6307</v>
      </c>
      <c r="B361" s="80" t="s">
        <v>47</v>
      </c>
      <c r="C361" s="80">
        <v>1</v>
      </c>
      <c r="D361" s="80" t="s">
        <v>168</v>
      </c>
      <c r="F361" s="81"/>
      <c r="H361" s="81"/>
      <c r="J361" s="81"/>
      <c r="L361" s="81"/>
      <c r="M361" s="82" t="s">
        <v>47</v>
      </c>
      <c r="N361" s="76" t="s">
        <v>47</v>
      </c>
      <c r="O361" s="76" t="s">
        <v>5768</v>
      </c>
    </row>
    <row r="362" spans="1:61" ht="18.399999999999999" customHeight="1">
      <c r="A362" s="79" t="s">
        <v>6251</v>
      </c>
      <c r="B362" s="80" t="s">
        <v>47</v>
      </c>
      <c r="C362" s="80">
        <v>0.13039999999999999</v>
      </c>
      <c r="D362" s="80" t="s">
        <v>1265</v>
      </c>
      <c r="E362" s="97"/>
      <c r="F362" s="98"/>
      <c r="G362" s="97"/>
      <c r="H362" s="98"/>
      <c r="I362" s="97"/>
      <c r="J362" s="98"/>
      <c r="K362" s="97"/>
      <c r="L362" s="98"/>
      <c r="M362" s="82" t="s">
        <v>47</v>
      </c>
      <c r="N362" s="76" t="s">
        <v>6252</v>
      </c>
      <c r="P362" s="76" t="s">
        <v>5447</v>
      </c>
      <c r="Q362" s="76" t="s">
        <v>47</v>
      </c>
      <c r="R362" s="76" t="s">
        <v>6253</v>
      </c>
      <c r="BI362" s="96" t="s">
        <v>11032</v>
      </c>
    </row>
    <row r="363" spans="1:61" ht="18.399999999999999" customHeight="1">
      <c r="A363" s="79" t="s">
        <v>5997</v>
      </c>
      <c r="B363" s="80" t="s">
        <v>47</v>
      </c>
      <c r="C363" s="80">
        <v>0.13039999999999999</v>
      </c>
      <c r="D363" s="80" t="s">
        <v>1265</v>
      </c>
      <c r="E363" s="97"/>
      <c r="F363" s="98"/>
      <c r="G363" s="97"/>
      <c r="H363" s="98"/>
      <c r="I363" s="97"/>
      <c r="J363" s="98"/>
      <c r="K363" s="97"/>
      <c r="L363" s="98"/>
      <c r="M363" s="82" t="s">
        <v>47</v>
      </c>
      <c r="N363" s="76" t="s">
        <v>4122</v>
      </c>
      <c r="P363" s="76" t="s">
        <v>5450</v>
      </c>
      <c r="Q363" s="76" t="s">
        <v>47</v>
      </c>
      <c r="R363" s="76" t="s">
        <v>5998</v>
      </c>
      <c r="BI363" s="96" t="s">
        <v>10969</v>
      </c>
    </row>
    <row r="364" spans="1:61" ht="18.399999999999999" customHeight="1">
      <c r="A364" s="84"/>
      <c r="B364" s="78"/>
      <c r="C364" s="78"/>
      <c r="D364" s="78"/>
      <c r="E364" s="78"/>
      <c r="F364" s="78"/>
      <c r="G364" s="78"/>
      <c r="H364" s="78"/>
      <c r="I364" s="78"/>
      <c r="J364" s="78"/>
      <c r="K364" s="78"/>
      <c r="L364" s="78"/>
      <c r="M364" s="85"/>
    </row>
    <row r="365" spans="1:61" ht="18.399999999999999" customHeight="1">
      <c r="A365" s="79" t="s">
        <v>6308</v>
      </c>
      <c r="B365" s="80" t="s">
        <v>47</v>
      </c>
      <c r="C365" s="80">
        <v>1</v>
      </c>
      <c r="D365" s="80" t="s">
        <v>168</v>
      </c>
      <c r="F365" s="81"/>
      <c r="H365" s="81"/>
      <c r="J365" s="81"/>
      <c r="L365" s="81"/>
      <c r="M365" s="82" t="s">
        <v>47</v>
      </c>
      <c r="N365" s="76" t="s">
        <v>47</v>
      </c>
      <c r="O365" s="76" t="s">
        <v>5779</v>
      </c>
    </row>
    <row r="366" spans="1:61" ht="18.399999999999999" customHeight="1">
      <c r="A366" s="79" t="s">
        <v>6309</v>
      </c>
      <c r="B366" s="80" t="s">
        <v>47</v>
      </c>
      <c r="C366" s="80">
        <v>5.5E-2</v>
      </c>
      <c r="D366" s="80" t="s">
        <v>1265</v>
      </c>
      <c r="E366" s="97"/>
      <c r="F366" s="98"/>
      <c r="G366" s="97"/>
      <c r="H366" s="98"/>
      <c r="I366" s="97"/>
      <c r="J366" s="98"/>
      <c r="K366" s="97"/>
      <c r="L366" s="98"/>
      <c r="M366" s="82" t="s">
        <v>47</v>
      </c>
      <c r="N366" s="76" t="s">
        <v>47</v>
      </c>
      <c r="P366" s="76" t="s">
        <v>5447</v>
      </c>
      <c r="Q366" s="76" t="s">
        <v>47</v>
      </c>
      <c r="R366" s="76" t="s">
        <v>6310</v>
      </c>
      <c r="BI366" s="96" t="s">
        <v>11046</v>
      </c>
    </row>
    <row r="367" spans="1:61" ht="18.399999999999999" customHeight="1">
      <c r="A367" s="79" t="s">
        <v>5995</v>
      </c>
      <c r="B367" s="80" t="s">
        <v>47</v>
      </c>
      <c r="C367" s="80">
        <v>0.111</v>
      </c>
      <c r="D367" s="80" t="s">
        <v>1265</v>
      </c>
      <c r="E367" s="97"/>
      <c r="F367" s="98"/>
      <c r="G367" s="97"/>
      <c r="H367" s="98"/>
      <c r="I367" s="97"/>
      <c r="J367" s="98"/>
      <c r="K367" s="97"/>
      <c r="L367" s="98"/>
      <c r="M367" s="82" t="s">
        <v>47</v>
      </c>
      <c r="N367" s="76" t="s">
        <v>47</v>
      </c>
      <c r="P367" s="76" t="s">
        <v>5450</v>
      </c>
      <c r="Q367" s="76" t="s">
        <v>47</v>
      </c>
      <c r="R367" s="76" t="s">
        <v>5996</v>
      </c>
      <c r="BI367" s="96" t="s">
        <v>10968</v>
      </c>
    </row>
    <row r="368" spans="1:61" ht="18.399999999999999" customHeight="1">
      <c r="A368" s="79" t="s">
        <v>5997</v>
      </c>
      <c r="B368" s="80" t="s">
        <v>47</v>
      </c>
      <c r="C368" s="80">
        <v>5.5E-2</v>
      </c>
      <c r="D368" s="80" t="s">
        <v>1265</v>
      </c>
      <c r="E368" s="97"/>
      <c r="F368" s="98"/>
      <c r="G368" s="97"/>
      <c r="H368" s="98"/>
      <c r="I368" s="97"/>
      <c r="J368" s="98"/>
      <c r="K368" s="97"/>
      <c r="L368" s="98"/>
      <c r="M368" s="82" t="s">
        <v>47</v>
      </c>
      <c r="N368" s="76" t="s">
        <v>47</v>
      </c>
      <c r="P368" s="76" t="s">
        <v>2789</v>
      </c>
      <c r="Q368" s="76" t="s">
        <v>47</v>
      </c>
      <c r="R368" s="76" t="s">
        <v>5998</v>
      </c>
      <c r="BI368" s="96" t="s">
        <v>10969</v>
      </c>
    </row>
    <row r="369" spans="1:61" ht="18.399999999999999" customHeight="1">
      <c r="A369" s="79" t="s">
        <v>6311</v>
      </c>
      <c r="B369" s="80" t="s">
        <v>6312</v>
      </c>
      <c r="C369" s="80">
        <v>0.27700000000000002</v>
      </c>
      <c r="D369" s="80" t="s">
        <v>1254</v>
      </c>
      <c r="E369" s="97"/>
      <c r="F369" s="98"/>
      <c r="G369" s="99"/>
      <c r="H369" s="98"/>
      <c r="I369" s="99"/>
      <c r="J369" s="98"/>
      <c r="K369" s="99"/>
      <c r="L369" s="98"/>
      <c r="M369" s="82" t="s">
        <v>47</v>
      </c>
      <c r="N369" s="76" t="s">
        <v>47</v>
      </c>
      <c r="P369" s="76" t="s">
        <v>5455</v>
      </c>
      <c r="Q369" s="76" t="s">
        <v>47</v>
      </c>
      <c r="R369" s="76" t="s">
        <v>6313</v>
      </c>
    </row>
    <row r="370" spans="1:61" ht="18.399999999999999" customHeight="1">
      <c r="A370" s="79" t="s">
        <v>6314</v>
      </c>
      <c r="B370" s="80" t="s">
        <v>6315</v>
      </c>
      <c r="C370" s="80">
        <v>5.5E-2</v>
      </c>
      <c r="D370" s="80" t="s">
        <v>1254</v>
      </c>
      <c r="E370" s="97"/>
      <c r="F370" s="98"/>
      <c r="G370" s="99"/>
      <c r="H370" s="98"/>
      <c r="I370" s="99"/>
      <c r="J370" s="98"/>
      <c r="K370" s="99"/>
      <c r="L370" s="98"/>
      <c r="M370" s="82" t="s">
        <v>47</v>
      </c>
      <c r="N370" s="76" t="s">
        <v>47</v>
      </c>
      <c r="P370" s="76" t="s">
        <v>2788</v>
      </c>
      <c r="Q370" s="76" t="s">
        <v>47</v>
      </c>
      <c r="R370" s="76" t="s">
        <v>6316</v>
      </c>
    </row>
    <row r="371" spans="1:61" ht="18.399999999999999" customHeight="1">
      <c r="A371" s="79" t="s">
        <v>6317</v>
      </c>
      <c r="B371" s="80" t="s">
        <v>6318</v>
      </c>
      <c r="C371" s="80">
        <v>5.5E-2</v>
      </c>
      <c r="D371" s="80" t="s">
        <v>1254</v>
      </c>
      <c r="E371" s="97"/>
      <c r="F371" s="98"/>
      <c r="G371" s="99"/>
      <c r="H371" s="98"/>
      <c r="I371" s="99"/>
      <c r="J371" s="98"/>
      <c r="K371" s="99"/>
      <c r="L371" s="98"/>
      <c r="M371" s="82" t="s">
        <v>47</v>
      </c>
      <c r="N371" s="76" t="s">
        <v>47</v>
      </c>
      <c r="P371" s="76" t="s">
        <v>5460</v>
      </c>
      <c r="Q371" s="76" t="s">
        <v>47</v>
      </c>
      <c r="R371" s="76" t="s">
        <v>6319</v>
      </c>
      <c r="AA371" s="90" t="s">
        <v>5923</v>
      </c>
      <c r="AB371" s="91">
        <v>4785.6500000000005</v>
      </c>
      <c r="AC371" s="90" t="s">
        <v>5924</v>
      </c>
      <c r="AD371" s="92">
        <v>4785.6500000000005</v>
      </c>
    </row>
    <row r="372" spans="1:61" ht="18.399999999999999" customHeight="1">
      <c r="A372" s="79" t="s">
        <v>6320</v>
      </c>
      <c r="B372" s="80" t="s">
        <v>6321</v>
      </c>
      <c r="C372" s="80">
        <v>1</v>
      </c>
      <c r="D372" s="80" t="s">
        <v>47</v>
      </c>
      <c r="E372" s="97"/>
      <c r="F372" s="98"/>
      <c r="G372" s="78"/>
      <c r="H372" s="98"/>
      <c r="I372" s="78"/>
      <c r="J372" s="98"/>
      <c r="K372" s="78"/>
      <c r="L372" s="98"/>
      <c r="M372" s="82" t="s">
        <v>47</v>
      </c>
      <c r="N372" s="76" t="s">
        <v>47</v>
      </c>
      <c r="P372" s="76" t="s">
        <v>5467</v>
      </c>
      <c r="Q372" s="76" t="s">
        <v>47</v>
      </c>
      <c r="R372" s="76" t="s">
        <v>56</v>
      </c>
      <c r="X372" s="76" t="s">
        <v>6322</v>
      </c>
    </row>
    <row r="373" spans="1:61" ht="18.399999999999999" customHeight="1">
      <c r="A373" s="79" t="s">
        <v>6323</v>
      </c>
      <c r="B373" s="80" t="s">
        <v>5985</v>
      </c>
      <c r="C373" s="80">
        <v>1</v>
      </c>
      <c r="D373" s="80" t="s">
        <v>168</v>
      </c>
      <c r="E373" s="97"/>
      <c r="F373" s="98"/>
      <c r="G373" s="97"/>
      <c r="H373" s="98"/>
      <c r="I373" s="97"/>
      <c r="J373" s="98"/>
      <c r="K373" s="97"/>
      <c r="L373" s="98"/>
      <c r="M373" s="82" t="s">
        <v>47</v>
      </c>
      <c r="N373" s="76" t="s">
        <v>47</v>
      </c>
      <c r="P373" s="76" t="s">
        <v>2792</v>
      </c>
      <c r="Q373" s="76" t="s">
        <v>47</v>
      </c>
      <c r="R373" s="76" t="s">
        <v>5986</v>
      </c>
      <c r="T373" s="76" t="s">
        <v>55</v>
      </c>
      <c r="BI373" s="96" t="s">
        <v>11047</v>
      </c>
    </row>
    <row r="374" spans="1:61" ht="18.399999999999999" customHeight="1">
      <c r="A374" s="84"/>
      <c r="B374" s="78"/>
      <c r="C374" s="78"/>
      <c r="D374" s="78"/>
      <c r="E374" s="78"/>
      <c r="F374" s="78"/>
      <c r="G374" s="78"/>
      <c r="H374" s="78"/>
      <c r="I374" s="78"/>
      <c r="J374" s="78"/>
      <c r="K374" s="78"/>
      <c r="L374" s="78"/>
      <c r="M374" s="85"/>
    </row>
    <row r="375" spans="1:61" ht="18.399999999999999" customHeight="1">
      <c r="A375" s="79" t="s">
        <v>6324</v>
      </c>
      <c r="B375" s="80" t="s">
        <v>5950</v>
      </c>
      <c r="C375" s="80">
        <v>1</v>
      </c>
      <c r="D375" s="80" t="s">
        <v>1073</v>
      </c>
      <c r="F375" s="81"/>
      <c r="H375" s="81"/>
      <c r="J375" s="81"/>
      <c r="L375" s="81"/>
      <c r="M375" s="82" t="s">
        <v>47</v>
      </c>
      <c r="N375" s="76" t="s">
        <v>47</v>
      </c>
      <c r="O375" s="76" t="s">
        <v>5783</v>
      </c>
    </row>
    <row r="376" spans="1:61" ht="18.399999999999999" customHeight="1">
      <c r="A376" s="79" t="s">
        <v>6309</v>
      </c>
      <c r="B376" s="80" t="s">
        <v>6325</v>
      </c>
      <c r="C376" s="80">
        <v>0.5</v>
      </c>
      <c r="D376" s="80" t="s">
        <v>1265</v>
      </c>
      <c r="E376" s="97"/>
      <c r="F376" s="98"/>
      <c r="G376" s="97"/>
      <c r="H376" s="98"/>
      <c r="I376" s="97"/>
      <c r="J376" s="98"/>
      <c r="K376" s="97"/>
      <c r="L376" s="98"/>
      <c r="M376" s="82" t="s">
        <v>47</v>
      </c>
      <c r="N376" s="76" t="s">
        <v>47</v>
      </c>
      <c r="P376" s="76" t="s">
        <v>5447</v>
      </c>
      <c r="Q376" s="76" t="s">
        <v>47</v>
      </c>
      <c r="R376" s="76" t="s">
        <v>6310</v>
      </c>
      <c r="BI376" s="96" t="s">
        <v>11046</v>
      </c>
    </row>
    <row r="377" spans="1:61" ht="18.399999999999999" customHeight="1">
      <c r="A377" s="79" t="s">
        <v>5995</v>
      </c>
      <c r="B377" s="80" t="s">
        <v>6325</v>
      </c>
      <c r="C377" s="80">
        <v>6</v>
      </c>
      <c r="D377" s="80" t="s">
        <v>1265</v>
      </c>
      <c r="E377" s="97"/>
      <c r="F377" s="98"/>
      <c r="G377" s="97"/>
      <c r="H377" s="98"/>
      <c r="I377" s="97"/>
      <c r="J377" s="98"/>
      <c r="K377" s="97"/>
      <c r="L377" s="98"/>
      <c r="M377" s="82" t="s">
        <v>47</v>
      </c>
      <c r="N377" s="76" t="s">
        <v>47</v>
      </c>
      <c r="P377" s="76" t="s">
        <v>5450</v>
      </c>
      <c r="Q377" s="76" t="s">
        <v>47</v>
      </c>
      <c r="R377" s="76" t="s">
        <v>5996</v>
      </c>
      <c r="BI377" s="96" t="s">
        <v>10968</v>
      </c>
    </row>
    <row r="378" spans="1:61" ht="18.399999999999999" customHeight="1">
      <c r="A378" s="79" t="s">
        <v>5997</v>
      </c>
      <c r="B378" s="80" t="s">
        <v>6325</v>
      </c>
      <c r="C378" s="80">
        <v>1</v>
      </c>
      <c r="D378" s="80" t="s">
        <v>1265</v>
      </c>
      <c r="E378" s="97"/>
      <c r="F378" s="98"/>
      <c r="G378" s="97"/>
      <c r="H378" s="98"/>
      <c r="I378" s="97"/>
      <c r="J378" s="98"/>
      <c r="K378" s="97"/>
      <c r="L378" s="98"/>
      <c r="M378" s="82" t="s">
        <v>47</v>
      </c>
      <c r="N378" s="76" t="s">
        <v>47</v>
      </c>
      <c r="P378" s="76" t="s">
        <v>2789</v>
      </c>
      <c r="Q378" s="76" t="s">
        <v>47</v>
      </c>
      <c r="R378" s="76" t="s">
        <v>5998</v>
      </c>
      <c r="BI378" s="96" t="s">
        <v>10969</v>
      </c>
    </row>
    <row r="379" spans="1:61" ht="18.399999999999999" customHeight="1">
      <c r="A379" s="79" t="s">
        <v>6326</v>
      </c>
      <c r="B379" s="80" t="s">
        <v>6327</v>
      </c>
      <c r="C379" s="80">
        <v>0.5</v>
      </c>
      <c r="D379" s="80" t="s">
        <v>1265</v>
      </c>
      <c r="E379" s="97"/>
      <c r="F379" s="98"/>
      <c r="G379" s="97"/>
      <c r="H379" s="98"/>
      <c r="I379" s="97"/>
      <c r="J379" s="98"/>
      <c r="K379" s="97"/>
      <c r="L379" s="98"/>
      <c r="M379" s="82" t="s">
        <v>47</v>
      </c>
      <c r="N379" s="76" t="s">
        <v>47</v>
      </c>
      <c r="P379" s="76" t="s">
        <v>5455</v>
      </c>
      <c r="Q379" s="76" t="s">
        <v>47</v>
      </c>
      <c r="R379" s="76" t="s">
        <v>6328</v>
      </c>
      <c r="BI379" s="96" t="s">
        <v>11048</v>
      </c>
    </row>
    <row r="380" spans="1:61" ht="18.399999999999999" customHeight="1">
      <c r="A380" s="79" t="s">
        <v>5995</v>
      </c>
      <c r="B380" s="80" t="s">
        <v>6327</v>
      </c>
      <c r="C380" s="80">
        <v>2</v>
      </c>
      <c r="D380" s="80" t="s">
        <v>1265</v>
      </c>
      <c r="E380" s="97"/>
      <c r="F380" s="98"/>
      <c r="G380" s="97"/>
      <c r="H380" s="98"/>
      <c r="I380" s="97"/>
      <c r="J380" s="98"/>
      <c r="K380" s="97"/>
      <c r="L380" s="98"/>
      <c r="M380" s="82" t="s">
        <v>47</v>
      </c>
      <c r="N380" s="76" t="s">
        <v>47</v>
      </c>
      <c r="P380" s="76" t="s">
        <v>2788</v>
      </c>
      <c r="Q380" s="76" t="s">
        <v>47</v>
      </c>
      <c r="R380" s="76" t="s">
        <v>5996</v>
      </c>
      <c r="BI380" s="96" t="s">
        <v>10968</v>
      </c>
    </row>
    <row r="381" spans="1:61" ht="18.399999999999999" customHeight="1">
      <c r="A381" s="79" t="s">
        <v>6329</v>
      </c>
      <c r="B381" s="80" t="s">
        <v>6330</v>
      </c>
      <c r="C381" s="80">
        <v>0.5</v>
      </c>
      <c r="D381" s="80" t="s">
        <v>1265</v>
      </c>
      <c r="E381" s="97"/>
      <c r="F381" s="98"/>
      <c r="G381" s="97"/>
      <c r="H381" s="98"/>
      <c r="I381" s="97"/>
      <c r="J381" s="98"/>
      <c r="K381" s="97"/>
      <c r="L381" s="98"/>
      <c r="M381" s="82" t="s">
        <v>47</v>
      </c>
      <c r="N381" s="76" t="s">
        <v>47</v>
      </c>
      <c r="P381" s="76" t="s">
        <v>5460</v>
      </c>
      <c r="Q381" s="76" t="s">
        <v>47</v>
      </c>
      <c r="R381" s="76" t="s">
        <v>6331</v>
      </c>
      <c r="BI381" s="96" t="s">
        <v>11049</v>
      </c>
    </row>
    <row r="382" spans="1:61" ht="18.399999999999999" customHeight="1">
      <c r="A382" s="79" t="s">
        <v>5995</v>
      </c>
      <c r="B382" s="80" t="s">
        <v>6330</v>
      </c>
      <c r="C382" s="80">
        <v>2</v>
      </c>
      <c r="D382" s="80" t="s">
        <v>1265</v>
      </c>
      <c r="E382" s="97"/>
      <c r="F382" s="98"/>
      <c r="G382" s="97"/>
      <c r="H382" s="98"/>
      <c r="I382" s="97"/>
      <c r="J382" s="98"/>
      <c r="K382" s="97"/>
      <c r="L382" s="98"/>
      <c r="M382" s="82" t="s">
        <v>47</v>
      </c>
      <c r="N382" s="76" t="s">
        <v>47</v>
      </c>
      <c r="P382" s="76" t="s">
        <v>5463</v>
      </c>
      <c r="Q382" s="76" t="s">
        <v>47</v>
      </c>
      <c r="R382" s="76" t="s">
        <v>5996</v>
      </c>
      <c r="BI382" s="96" t="s">
        <v>10968</v>
      </c>
    </row>
    <row r="383" spans="1:61" ht="18.399999999999999" customHeight="1">
      <c r="A383" s="79" t="s">
        <v>6258</v>
      </c>
      <c r="B383" s="80" t="s">
        <v>6332</v>
      </c>
      <c r="C383" s="80">
        <v>0.5</v>
      </c>
      <c r="D383" s="80" t="s">
        <v>1265</v>
      </c>
      <c r="E383" s="97"/>
      <c r="F383" s="98"/>
      <c r="G383" s="97"/>
      <c r="H383" s="98"/>
      <c r="I383" s="97"/>
      <c r="J383" s="98"/>
      <c r="K383" s="97"/>
      <c r="L383" s="98"/>
      <c r="M383" s="82" t="s">
        <v>47</v>
      </c>
      <c r="N383" s="76" t="s">
        <v>47</v>
      </c>
      <c r="P383" s="76" t="s">
        <v>5467</v>
      </c>
      <c r="Q383" s="76" t="s">
        <v>47</v>
      </c>
      <c r="R383" s="76" t="s">
        <v>6259</v>
      </c>
      <c r="BI383" s="96" t="s">
        <v>11034</v>
      </c>
    </row>
    <row r="384" spans="1:61" ht="18.399999999999999" customHeight="1">
      <c r="A384" s="79" t="s">
        <v>5995</v>
      </c>
      <c r="B384" s="80" t="s">
        <v>6332</v>
      </c>
      <c r="C384" s="80">
        <v>2</v>
      </c>
      <c r="D384" s="80" t="s">
        <v>1265</v>
      </c>
      <c r="E384" s="97"/>
      <c r="F384" s="98"/>
      <c r="G384" s="97"/>
      <c r="H384" s="98"/>
      <c r="I384" s="97"/>
      <c r="J384" s="98"/>
      <c r="K384" s="97"/>
      <c r="L384" s="98"/>
      <c r="M384" s="82" t="s">
        <v>47</v>
      </c>
      <c r="N384" s="76" t="s">
        <v>47</v>
      </c>
      <c r="P384" s="76" t="s">
        <v>2792</v>
      </c>
      <c r="Q384" s="76" t="s">
        <v>47</v>
      </c>
      <c r="R384" s="76" t="s">
        <v>5996</v>
      </c>
      <c r="BI384" s="96" t="s">
        <v>10968</v>
      </c>
    </row>
    <row r="385" spans="1:61" ht="18.399999999999999" customHeight="1">
      <c r="A385" s="79" t="s">
        <v>5997</v>
      </c>
      <c r="B385" s="80" t="s">
        <v>6332</v>
      </c>
      <c r="C385" s="80">
        <v>6</v>
      </c>
      <c r="D385" s="80" t="s">
        <v>1265</v>
      </c>
      <c r="E385" s="97"/>
      <c r="F385" s="98"/>
      <c r="G385" s="97"/>
      <c r="H385" s="98"/>
      <c r="I385" s="97"/>
      <c r="J385" s="98"/>
      <c r="K385" s="97"/>
      <c r="L385" s="98"/>
      <c r="M385" s="82" t="s">
        <v>47</v>
      </c>
      <c r="N385" s="76" t="s">
        <v>47</v>
      </c>
      <c r="P385" s="76" t="s">
        <v>5471</v>
      </c>
      <c r="Q385" s="76" t="s">
        <v>47</v>
      </c>
      <c r="R385" s="76" t="s">
        <v>5998</v>
      </c>
      <c r="BI385" s="96" t="s">
        <v>10969</v>
      </c>
    </row>
    <row r="386" spans="1:61" ht="18.399999999999999" customHeight="1">
      <c r="A386" s="84"/>
      <c r="B386" s="78"/>
      <c r="C386" s="78"/>
      <c r="D386" s="78"/>
      <c r="E386" s="78"/>
      <c r="F386" s="78"/>
      <c r="G386" s="78"/>
      <c r="H386" s="78"/>
      <c r="I386" s="78"/>
      <c r="J386" s="78"/>
      <c r="K386" s="78"/>
      <c r="L386" s="78"/>
      <c r="M386" s="85"/>
    </row>
    <row r="387" spans="1:61" ht="18.399999999999999" customHeight="1">
      <c r="A387" s="79" t="s">
        <v>6333</v>
      </c>
      <c r="B387" s="80" t="s">
        <v>5951</v>
      </c>
      <c r="C387" s="80">
        <v>1</v>
      </c>
      <c r="D387" s="80" t="s">
        <v>63</v>
      </c>
      <c r="F387" s="81"/>
      <c r="H387" s="81"/>
      <c r="J387" s="81"/>
      <c r="L387" s="81"/>
      <c r="M387" s="82" t="s">
        <v>47</v>
      </c>
      <c r="N387" s="76" t="s">
        <v>47</v>
      </c>
      <c r="O387" s="76" t="s">
        <v>5834</v>
      </c>
    </row>
    <row r="388" spans="1:61" ht="18.399999999999999" customHeight="1">
      <c r="A388" s="79" t="s">
        <v>6272</v>
      </c>
      <c r="B388" s="80" t="s">
        <v>6273</v>
      </c>
      <c r="C388" s="80">
        <v>52.225000000000001</v>
      </c>
      <c r="D388" s="80" t="s">
        <v>1180</v>
      </c>
      <c r="E388" s="97"/>
      <c r="F388" s="98"/>
      <c r="G388" s="97"/>
      <c r="H388" s="98"/>
      <c r="I388" s="97"/>
      <c r="J388" s="98"/>
      <c r="K388" s="97"/>
      <c r="L388" s="98"/>
      <c r="M388" s="82" t="s">
        <v>47</v>
      </c>
      <c r="N388" s="76" t="s">
        <v>47</v>
      </c>
      <c r="P388" s="76" t="s">
        <v>5447</v>
      </c>
      <c r="Q388" s="76" t="s">
        <v>47</v>
      </c>
      <c r="R388" s="76" t="s">
        <v>6274</v>
      </c>
      <c r="BI388" s="96" t="s">
        <v>11035</v>
      </c>
    </row>
    <row r="389" spans="1:61" ht="18.399999999999999" customHeight="1">
      <c r="A389" s="79" t="s">
        <v>6275</v>
      </c>
      <c r="B389" s="80" t="s">
        <v>47</v>
      </c>
      <c r="C389" s="80">
        <v>6.24</v>
      </c>
      <c r="D389" s="80" t="s">
        <v>53</v>
      </c>
      <c r="E389" s="97"/>
      <c r="F389" s="98"/>
      <c r="G389" s="97"/>
      <c r="H389" s="98"/>
      <c r="I389" s="97"/>
      <c r="J389" s="98"/>
      <c r="K389" s="97"/>
      <c r="L389" s="98"/>
      <c r="M389" s="82" t="s">
        <v>47</v>
      </c>
      <c r="N389" s="76" t="s">
        <v>47</v>
      </c>
      <c r="P389" s="76" t="s">
        <v>5450</v>
      </c>
      <c r="Q389" s="76" t="s">
        <v>47</v>
      </c>
      <c r="R389" s="76" t="s">
        <v>5974</v>
      </c>
      <c r="T389" s="76" t="s">
        <v>55</v>
      </c>
      <c r="BI389" s="96" t="s">
        <v>11036</v>
      </c>
    </row>
    <row r="390" spans="1:61" ht="18.399999999999999" customHeight="1">
      <c r="A390" s="79" t="s">
        <v>6276</v>
      </c>
      <c r="B390" s="80" t="s">
        <v>6277</v>
      </c>
      <c r="C390" s="80">
        <v>52.225000000000001</v>
      </c>
      <c r="D390" s="80" t="s">
        <v>1180</v>
      </c>
      <c r="E390" s="97"/>
      <c r="F390" s="98"/>
      <c r="G390" s="97"/>
      <c r="H390" s="98"/>
      <c r="I390" s="97"/>
      <c r="J390" s="98"/>
      <c r="K390" s="97"/>
      <c r="L390" s="98"/>
      <c r="M390" s="82" t="s">
        <v>47</v>
      </c>
      <c r="N390" s="76" t="s">
        <v>47</v>
      </c>
      <c r="P390" s="76" t="s">
        <v>2789</v>
      </c>
      <c r="Q390" s="76" t="s">
        <v>47</v>
      </c>
      <c r="R390" s="76" t="s">
        <v>6278</v>
      </c>
      <c r="BI390" s="96" t="s">
        <v>11037</v>
      </c>
    </row>
    <row r="391" spans="1:61" ht="18.399999999999999" customHeight="1">
      <c r="A391" s="84"/>
      <c r="B391" s="78"/>
      <c r="C391" s="78"/>
      <c r="D391" s="78"/>
      <c r="E391" s="78"/>
      <c r="F391" s="78"/>
      <c r="G391" s="78"/>
      <c r="H391" s="78"/>
      <c r="I391" s="78"/>
      <c r="J391" s="78"/>
      <c r="K391" s="78"/>
      <c r="L391" s="78"/>
      <c r="M391" s="85"/>
    </row>
    <row r="392" spans="1:61" ht="18.399999999999999" customHeight="1">
      <c r="A392" s="79" t="s">
        <v>6334</v>
      </c>
      <c r="B392" s="80" t="s">
        <v>5952</v>
      </c>
      <c r="C392" s="80">
        <v>1</v>
      </c>
      <c r="D392" s="80" t="s">
        <v>71</v>
      </c>
      <c r="F392" s="81"/>
      <c r="H392" s="81"/>
      <c r="J392" s="81"/>
      <c r="L392" s="81"/>
      <c r="M392" s="82" t="s">
        <v>47</v>
      </c>
      <c r="N392" s="76" t="s">
        <v>47</v>
      </c>
      <c r="O392" s="76" t="s">
        <v>5838</v>
      </c>
    </row>
    <row r="393" spans="1:61" ht="18.399999999999999" customHeight="1">
      <c r="A393" s="79" t="s">
        <v>6335</v>
      </c>
      <c r="B393" s="80" t="s">
        <v>1264</v>
      </c>
      <c r="C393" s="80">
        <v>0.01</v>
      </c>
      <c r="D393" s="80" t="s">
        <v>1265</v>
      </c>
      <c r="E393" s="97"/>
      <c r="F393" s="98"/>
      <c r="G393" s="97"/>
      <c r="H393" s="98"/>
      <c r="I393" s="97"/>
      <c r="J393" s="98"/>
      <c r="K393" s="97"/>
      <c r="L393" s="98"/>
      <c r="M393" s="82" t="s">
        <v>47</v>
      </c>
      <c r="N393" s="76" t="s">
        <v>47</v>
      </c>
      <c r="P393" s="76" t="s">
        <v>5447</v>
      </c>
      <c r="Q393" s="76" t="s">
        <v>47</v>
      </c>
      <c r="R393" s="76" t="s">
        <v>6232</v>
      </c>
      <c r="BI393" s="96" t="s">
        <v>11028</v>
      </c>
    </row>
    <row r="394" spans="1:61" ht="18.399999999999999" customHeight="1">
      <c r="A394" s="79" t="s">
        <v>6336</v>
      </c>
      <c r="B394" s="80" t="s">
        <v>1264</v>
      </c>
      <c r="C394" s="80">
        <v>0.01</v>
      </c>
      <c r="D394" s="80" t="s">
        <v>1265</v>
      </c>
      <c r="E394" s="97"/>
      <c r="F394" s="98"/>
      <c r="G394" s="97"/>
      <c r="H394" s="98"/>
      <c r="I394" s="97"/>
      <c r="J394" s="98"/>
      <c r="K394" s="97"/>
      <c r="L394" s="98"/>
      <c r="M394" s="82" t="s">
        <v>47</v>
      </c>
      <c r="N394" s="76" t="s">
        <v>47</v>
      </c>
      <c r="P394" s="76" t="s">
        <v>5450</v>
      </c>
      <c r="Q394" s="76" t="s">
        <v>47</v>
      </c>
      <c r="R394" s="76" t="s">
        <v>6234</v>
      </c>
      <c r="BI394" s="96" t="s">
        <v>11029</v>
      </c>
    </row>
    <row r="395" spans="1:61" ht="18.399999999999999" customHeight="1">
      <c r="A395" s="79" t="s">
        <v>5997</v>
      </c>
      <c r="B395" s="80" t="s">
        <v>47</v>
      </c>
      <c r="C395" s="80">
        <v>5.0000000000000001E-3</v>
      </c>
      <c r="D395" s="80" t="s">
        <v>1265</v>
      </c>
      <c r="E395" s="97"/>
      <c r="F395" s="98"/>
      <c r="G395" s="97"/>
      <c r="H395" s="98"/>
      <c r="I395" s="97"/>
      <c r="J395" s="98"/>
      <c r="K395" s="97"/>
      <c r="L395" s="98"/>
      <c r="M395" s="82" t="s">
        <v>47</v>
      </c>
      <c r="N395" s="76" t="s">
        <v>47</v>
      </c>
      <c r="P395" s="76" t="s">
        <v>2789</v>
      </c>
      <c r="Q395" s="76" t="s">
        <v>47</v>
      </c>
      <c r="R395" s="76" t="s">
        <v>5998</v>
      </c>
      <c r="BI395" s="96" t="s">
        <v>10969</v>
      </c>
    </row>
    <row r="396" spans="1:61" ht="18.399999999999999" customHeight="1">
      <c r="A396" s="79" t="s">
        <v>6235</v>
      </c>
      <c r="B396" s="80" t="s">
        <v>6014</v>
      </c>
      <c r="C396" s="80">
        <v>4.2000000000000003E-2</v>
      </c>
      <c r="D396" s="80" t="s">
        <v>1254</v>
      </c>
      <c r="E396" s="97"/>
      <c r="F396" s="98"/>
      <c r="G396" s="99"/>
      <c r="H396" s="98"/>
      <c r="I396" s="99"/>
      <c r="J396" s="98"/>
      <c r="K396" s="99"/>
      <c r="L396" s="98"/>
      <c r="M396" s="82" t="s">
        <v>47</v>
      </c>
      <c r="N396" s="76" t="s">
        <v>47</v>
      </c>
      <c r="P396" s="76" t="s">
        <v>5455</v>
      </c>
      <c r="Q396" s="76" t="s">
        <v>47</v>
      </c>
      <c r="R396" s="76" t="s">
        <v>6236</v>
      </c>
    </row>
    <row r="397" spans="1:61" ht="18.399999999999999" customHeight="1">
      <c r="A397" s="84"/>
      <c r="B397" s="78"/>
      <c r="C397" s="78"/>
      <c r="D397" s="78"/>
      <c r="E397" s="78"/>
      <c r="F397" s="78"/>
      <c r="G397" s="78"/>
      <c r="H397" s="78"/>
      <c r="I397" s="78"/>
      <c r="J397" s="78"/>
      <c r="K397" s="78"/>
      <c r="L397" s="78"/>
      <c r="M397" s="85"/>
    </row>
    <row r="398" spans="1:61" ht="18.399999999999999" customHeight="1">
      <c r="A398" s="79" t="s">
        <v>6337</v>
      </c>
      <c r="B398" s="80" t="s">
        <v>5840</v>
      </c>
      <c r="C398" s="80">
        <v>1</v>
      </c>
      <c r="D398" s="80" t="s">
        <v>53</v>
      </c>
      <c r="F398" s="81"/>
      <c r="H398" s="81"/>
      <c r="J398" s="81"/>
      <c r="L398" s="81"/>
      <c r="M398" s="82" t="s">
        <v>47</v>
      </c>
      <c r="N398" s="76" t="s">
        <v>47</v>
      </c>
      <c r="O398" s="76" t="s">
        <v>5842</v>
      </c>
    </row>
    <row r="399" spans="1:61" ht="18.399999999999999" customHeight="1">
      <c r="A399" s="79" t="s">
        <v>6230</v>
      </c>
      <c r="B399" s="80" t="s">
        <v>47</v>
      </c>
      <c r="C399" s="80">
        <v>8.1000000000000003E-2</v>
      </c>
      <c r="D399" s="80" t="s">
        <v>1265</v>
      </c>
      <c r="E399" s="97"/>
      <c r="F399" s="98"/>
      <c r="G399" s="97"/>
      <c r="H399" s="98"/>
      <c r="I399" s="97"/>
      <c r="J399" s="98"/>
      <c r="K399" s="97"/>
      <c r="L399" s="98"/>
      <c r="M399" s="82" t="s">
        <v>47</v>
      </c>
      <c r="N399" s="76" t="s">
        <v>47</v>
      </c>
      <c r="P399" s="76" t="s">
        <v>5447</v>
      </c>
      <c r="Q399" s="76" t="s">
        <v>47</v>
      </c>
      <c r="R399" s="76" t="s">
        <v>6232</v>
      </c>
      <c r="BI399" s="96" t="s">
        <v>11028</v>
      </c>
    </row>
    <row r="400" spans="1:61" ht="18.399999999999999" customHeight="1">
      <c r="A400" s="79" t="s">
        <v>6233</v>
      </c>
      <c r="B400" s="80" t="s">
        <v>47</v>
      </c>
      <c r="C400" s="80">
        <v>4.2000000000000003E-2</v>
      </c>
      <c r="D400" s="80" t="s">
        <v>1265</v>
      </c>
      <c r="E400" s="97"/>
      <c r="F400" s="98"/>
      <c r="G400" s="97"/>
      <c r="H400" s="98"/>
      <c r="I400" s="97"/>
      <c r="J400" s="98"/>
      <c r="K400" s="97"/>
      <c r="L400" s="98"/>
      <c r="M400" s="82" t="s">
        <v>47</v>
      </c>
      <c r="N400" s="76" t="s">
        <v>47</v>
      </c>
      <c r="P400" s="76" t="s">
        <v>5450</v>
      </c>
      <c r="Q400" s="76" t="s">
        <v>47</v>
      </c>
      <c r="R400" s="76" t="s">
        <v>6234</v>
      </c>
      <c r="BI400" s="96" t="s">
        <v>11029</v>
      </c>
    </row>
    <row r="401" spans="1:61" ht="18.399999999999999" customHeight="1">
      <c r="A401" s="79" t="s">
        <v>5997</v>
      </c>
      <c r="B401" s="80" t="s">
        <v>47</v>
      </c>
      <c r="C401" s="80">
        <v>3.1E-2</v>
      </c>
      <c r="D401" s="80" t="s">
        <v>1265</v>
      </c>
      <c r="E401" s="97"/>
      <c r="F401" s="98"/>
      <c r="G401" s="97"/>
      <c r="H401" s="98"/>
      <c r="I401" s="97"/>
      <c r="J401" s="98"/>
      <c r="K401" s="97"/>
      <c r="L401" s="98"/>
      <c r="M401" s="82" t="s">
        <v>47</v>
      </c>
      <c r="N401" s="76" t="s">
        <v>47</v>
      </c>
      <c r="P401" s="76" t="s">
        <v>2789</v>
      </c>
      <c r="Q401" s="76" t="s">
        <v>47</v>
      </c>
      <c r="R401" s="76" t="s">
        <v>5998</v>
      </c>
      <c r="BI401" s="96" t="s">
        <v>10969</v>
      </c>
    </row>
    <row r="402" spans="1:61" ht="18.399999999999999" customHeight="1">
      <c r="A402" s="79" t="s">
        <v>6235</v>
      </c>
      <c r="B402" s="80" t="s">
        <v>6014</v>
      </c>
      <c r="C402" s="80">
        <v>9.7000000000000003E-2</v>
      </c>
      <c r="D402" s="80" t="s">
        <v>1254</v>
      </c>
      <c r="E402" s="97"/>
      <c r="F402" s="98"/>
      <c r="G402" s="99"/>
      <c r="H402" s="98"/>
      <c r="I402" s="99"/>
      <c r="J402" s="98"/>
      <c r="K402" s="99"/>
      <c r="L402" s="98"/>
      <c r="M402" s="82" t="s">
        <v>47</v>
      </c>
      <c r="N402" s="76" t="s">
        <v>47</v>
      </c>
      <c r="P402" s="76" t="s">
        <v>5455</v>
      </c>
      <c r="Q402" s="76" t="s">
        <v>47</v>
      </c>
      <c r="R402" s="76" t="s">
        <v>6236</v>
      </c>
      <c r="AA402" s="90" t="s">
        <v>5923</v>
      </c>
      <c r="AB402" s="91">
        <v>564.96749999999997</v>
      </c>
      <c r="AC402" s="90" t="s">
        <v>5924</v>
      </c>
      <c r="AD402" s="92">
        <v>564.96749999999997</v>
      </c>
    </row>
    <row r="403" spans="1:61" ht="18.399999999999999" customHeight="1">
      <c r="A403" s="79" t="s">
        <v>6237</v>
      </c>
      <c r="B403" s="80" t="s">
        <v>6338</v>
      </c>
      <c r="C403" s="80">
        <v>1</v>
      </c>
      <c r="D403" s="80" t="s">
        <v>352</v>
      </c>
      <c r="E403" s="97"/>
      <c r="F403" s="98"/>
      <c r="G403" s="78"/>
      <c r="H403" s="98"/>
      <c r="I403" s="78"/>
      <c r="J403" s="98"/>
      <c r="K403" s="78"/>
      <c r="L403" s="98"/>
      <c r="M403" s="82" t="s">
        <v>47</v>
      </c>
      <c r="N403" s="76" t="s">
        <v>47</v>
      </c>
      <c r="P403" s="76" t="s">
        <v>2788</v>
      </c>
      <c r="Q403" s="76" t="s">
        <v>47</v>
      </c>
      <c r="R403" s="76" t="s">
        <v>56</v>
      </c>
      <c r="X403" s="76" t="s">
        <v>6339</v>
      </c>
    </row>
    <row r="404" spans="1:61" ht="18.399999999999999" customHeight="1">
      <c r="A404" s="84"/>
      <c r="B404" s="78"/>
      <c r="C404" s="78"/>
      <c r="D404" s="78"/>
      <c r="E404" s="78"/>
      <c r="F404" s="78"/>
      <c r="G404" s="78"/>
      <c r="H404" s="78"/>
      <c r="I404" s="78"/>
      <c r="J404" s="78"/>
      <c r="K404" s="78"/>
      <c r="L404" s="78"/>
      <c r="M404" s="85"/>
    </row>
    <row r="405" spans="1:61" ht="18.399999999999999" customHeight="1">
      <c r="A405" s="79" t="s">
        <v>6340</v>
      </c>
      <c r="B405" s="80" t="s">
        <v>5840</v>
      </c>
      <c r="C405" s="80">
        <v>1</v>
      </c>
      <c r="D405" s="80" t="s">
        <v>63</v>
      </c>
      <c r="F405" s="81"/>
      <c r="H405" s="81"/>
      <c r="J405" s="81"/>
      <c r="L405" s="81"/>
      <c r="M405" s="82" t="s">
        <v>47</v>
      </c>
      <c r="N405" s="76" t="s">
        <v>47</v>
      </c>
      <c r="O405" s="76" t="s">
        <v>5845</v>
      </c>
    </row>
    <row r="406" spans="1:61" ht="18.399999999999999" customHeight="1">
      <c r="A406" s="79" t="s">
        <v>6272</v>
      </c>
      <c r="B406" s="80" t="s">
        <v>6303</v>
      </c>
      <c r="C406" s="80">
        <v>65.147000000000006</v>
      </c>
      <c r="D406" s="80" t="s">
        <v>1180</v>
      </c>
      <c r="E406" s="97"/>
      <c r="F406" s="98"/>
      <c r="G406" s="97"/>
      <c r="H406" s="98"/>
      <c r="I406" s="97"/>
      <c r="J406" s="98"/>
      <c r="K406" s="97"/>
      <c r="L406" s="98"/>
      <c r="M406" s="82" t="s">
        <v>47</v>
      </c>
      <c r="N406" s="76" t="s">
        <v>47</v>
      </c>
      <c r="P406" s="76" t="s">
        <v>5447</v>
      </c>
      <c r="Q406" s="76" t="s">
        <v>47</v>
      </c>
      <c r="R406" s="76" t="s">
        <v>6274</v>
      </c>
      <c r="BI406" s="96" t="s">
        <v>11035</v>
      </c>
    </row>
    <row r="407" spans="1:61" ht="18.399999999999999" customHeight="1">
      <c r="A407" s="79" t="s">
        <v>6282</v>
      </c>
      <c r="B407" s="80" t="s">
        <v>47</v>
      </c>
      <c r="C407" s="80">
        <v>1.81</v>
      </c>
      <c r="D407" s="80" t="s">
        <v>53</v>
      </c>
      <c r="E407" s="97"/>
      <c r="F407" s="98"/>
      <c r="G407" s="97"/>
      <c r="H407" s="98"/>
      <c r="I407" s="97"/>
      <c r="J407" s="98"/>
      <c r="K407" s="97"/>
      <c r="L407" s="98"/>
      <c r="M407" s="82" t="s">
        <v>47</v>
      </c>
      <c r="N407" s="76" t="s">
        <v>47</v>
      </c>
      <c r="P407" s="76" t="s">
        <v>5450</v>
      </c>
      <c r="Q407" s="76" t="s">
        <v>47</v>
      </c>
      <c r="R407" s="76" t="s">
        <v>5978</v>
      </c>
      <c r="T407" s="76" t="s">
        <v>55</v>
      </c>
      <c r="BI407" s="96" t="s">
        <v>11040</v>
      </c>
    </row>
    <row r="408" spans="1:61" ht="18.399999999999999" customHeight="1">
      <c r="A408" s="79" t="s">
        <v>6275</v>
      </c>
      <c r="B408" s="80" t="s">
        <v>47</v>
      </c>
      <c r="C408" s="80">
        <v>3.0859999999999999</v>
      </c>
      <c r="D408" s="80" t="s">
        <v>53</v>
      </c>
      <c r="E408" s="97"/>
      <c r="F408" s="98"/>
      <c r="G408" s="97"/>
      <c r="H408" s="98"/>
      <c r="I408" s="97"/>
      <c r="J408" s="98"/>
      <c r="K408" s="97"/>
      <c r="L408" s="98"/>
      <c r="M408" s="82" t="s">
        <v>47</v>
      </c>
      <c r="N408" s="76" t="s">
        <v>47</v>
      </c>
      <c r="P408" s="76" t="s">
        <v>2789</v>
      </c>
      <c r="Q408" s="76" t="s">
        <v>47</v>
      </c>
      <c r="R408" s="76" t="s">
        <v>5974</v>
      </c>
      <c r="T408" s="76" t="s">
        <v>55</v>
      </c>
      <c r="BI408" s="96" t="s">
        <v>11036</v>
      </c>
    </row>
    <row r="409" spans="1:61" ht="18.399999999999999" customHeight="1">
      <c r="A409" s="79" t="s">
        <v>6294</v>
      </c>
      <c r="B409" s="80" t="s">
        <v>6295</v>
      </c>
      <c r="C409" s="80">
        <v>36</v>
      </c>
      <c r="D409" s="80" t="s">
        <v>2289</v>
      </c>
      <c r="E409" s="97"/>
      <c r="F409" s="98"/>
      <c r="G409" s="97"/>
      <c r="H409" s="98"/>
      <c r="I409" s="97"/>
      <c r="J409" s="98"/>
      <c r="K409" s="97"/>
      <c r="L409" s="98"/>
      <c r="M409" s="82" t="s">
        <v>47</v>
      </c>
      <c r="N409" s="76" t="s">
        <v>47</v>
      </c>
      <c r="P409" s="76" t="s">
        <v>5455</v>
      </c>
      <c r="Q409" s="76" t="s">
        <v>47</v>
      </c>
      <c r="R409" s="76" t="s">
        <v>6296</v>
      </c>
      <c r="BI409" s="96" t="s">
        <v>11041</v>
      </c>
    </row>
    <row r="410" spans="1:61" ht="18.399999999999999" customHeight="1">
      <c r="A410" s="79" t="s">
        <v>6276</v>
      </c>
      <c r="B410" s="80" t="s">
        <v>6277</v>
      </c>
      <c r="C410" s="80">
        <v>65.147000000000006</v>
      </c>
      <c r="D410" s="80" t="s">
        <v>1180</v>
      </c>
      <c r="E410" s="97"/>
      <c r="F410" s="98"/>
      <c r="G410" s="97"/>
      <c r="H410" s="98"/>
      <c r="I410" s="97"/>
      <c r="J410" s="98"/>
      <c r="K410" s="97"/>
      <c r="L410" s="98"/>
      <c r="M410" s="82" t="s">
        <v>47</v>
      </c>
      <c r="N410" s="76" t="s">
        <v>47</v>
      </c>
      <c r="P410" s="76" t="s">
        <v>2788</v>
      </c>
      <c r="Q410" s="76" t="s">
        <v>47</v>
      </c>
      <c r="R410" s="76" t="s">
        <v>6278</v>
      </c>
      <c r="BI410" s="96" t="s">
        <v>11037</v>
      </c>
    </row>
    <row r="411" spans="1:61" ht="18.399999999999999" customHeight="1">
      <c r="A411" s="84"/>
      <c r="B411" s="78"/>
      <c r="C411" s="78"/>
      <c r="D411" s="78"/>
      <c r="E411" s="78"/>
      <c r="F411" s="78"/>
      <c r="G411" s="78"/>
      <c r="H411" s="78"/>
      <c r="I411" s="78"/>
      <c r="J411" s="78"/>
      <c r="K411" s="78"/>
      <c r="L411" s="78"/>
      <c r="M411" s="85"/>
    </row>
    <row r="412" spans="1:61" ht="18.399999999999999" customHeight="1">
      <c r="A412" s="79" t="s">
        <v>6341</v>
      </c>
      <c r="B412" s="80" t="s">
        <v>5738</v>
      </c>
      <c r="C412" s="80">
        <v>1</v>
      </c>
      <c r="D412" s="80" t="s">
        <v>53</v>
      </c>
      <c r="F412" s="81"/>
      <c r="H412" s="81"/>
      <c r="J412" s="81"/>
      <c r="L412" s="81"/>
      <c r="M412" s="82" t="s">
        <v>47</v>
      </c>
      <c r="N412" s="76" t="s">
        <v>47</v>
      </c>
      <c r="O412" s="76" t="s">
        <v>5848</v>
      </c>
    </row>
    <row r="413" spans="1:61" ht="18.399999999999999" customHeight="1">
      <c r="A413" s="79" t="s">
        <v>6230</v>
      </c>
      <c r="B413" s="80" t="s">
        <v>47</v>
      </c>
      <c r="C413" s="80">
        <v>6.4000000000000001E-2</v>
      </c>
      <c r="D413" s="80" t="s">
        <v>1265</v>
      </c>
      <c r="E413" s="97"/>
      <c r="F413" s="98"/>
      <c r="G413" s="97"/>
      <c r="H413" s="98"/>
      <c r="I413" s="97"/>
      <c r="J413" s="98"/>
      <c r="K413" s="97"/>
      <c r="L413" s="98"/>
      <c r="M413" s="82" t="s">
        <v>47</v>
      </c>
      <c r="N413" s="76" t="s">
        <v>47</v>
      </c>
      <c r="P413" s="76" t="s">
        <v>5447</v>
      </c>
      <c r="Q413" s="76" t="s">
        <v>47</v>
      </c>
      <c r="R413" s="76" t="s">
        <v>6232</v>
      </c>
      <c r="BI413" s="96" t="s">
        <v>11028</v>
      </c>
    </row>
    <row r="414" spans="1:61" ht="18.399999999999999" customHeight="1">
      <c r="A414" s="79" t="s">
        <v>6233</v>
      </c>
      <c r="B414" s="80" t="s">
        <v>47</v>
      </c>
      <c r="C414" s="80">
        <v>3.2000000000000001E-2</v>
      </c>
      <c r="D414" s="80" t="s">
        <v>1265</v>
      </c>
      <c r="E414" s="97"/>
      <c r="F414" s="98"/>
      <c r="G414" s="97"/>
      <c r="H414" s="98"/>
      <c r="I414" s="97"/>
      <c r="J414" s="98"/>
      <c r="K414" s="97"/>
      <c r="L414" s="98"/>
      <c r="M414" s="82" t="s">
        <v>47</v>
      </c>
      <c r="N414" s="76" t="s">
        <v>47</v>
      </c>
      <c r="P414" s="76" t="s">
        <v>5450</v>
      </c>
      <c r="Q414" s="76" t="s">
        <v>47</v>
      </c>
      <c r="R414" s="76" t="s">
        <v>6234</v>
      </c>
      <c r="BI414" s="96" t="s">
        <v>11029</v>
      </c>
    </row>
    <row r="415" spans="1:61" ht="18.399999999999999" customHeight="1">
      <c r="A415" s="79" t="s">
        <v>5997</v>
      </c>
      <c r="B415" s="80" t="s">
        <v>47</v>
      </c>
      <c r="C415" s="80">
        <v>2.4E-2</v>
      </c>
      <c r="D415" s="80" t="s">
        <v>1265</v>
      </c>
      <c r="E415" s="97"/>
      <c r="F415" s="98"/>
      <c r="G415" s="97"/>
      <c r="H415" s="98"/>
      <c r="I415" s="97"/>
      <c r="J415" s="98"/>
      <c r="K415" s="97"/>
      <c r="L415" s="98"/>
      <c r="M415" s="82" t="s">
        <v>47</v>
      </c>
      <c r="N415" s="76" t="s">
        <v>47</v>
      </c>
      <c r="P415" s="76" t="s">
        <v>2789</v>
      </c>
      <c r="Q415" s="76" t="s">
        <v>47</v>
      </c>
      <c r="R415" s="76" t="s">
        <v>5998</v>
      </c>
      <c r="BI415" s="96" t="s">
        <v>10969</v>
      </c>
    </row>
    <row r="416" spans="1:61" ht="18.399999999999999" customHeight="1">
      <c r="A416" s="79" t="s">
        <v>6235</v>
      </c>
      <c r="B416" s="80" t="s">
        <v>6014</v>
      </c>
      <c r="C416" s="80">
        <v>7.6999999999999999E-2</v>
      </c>
      <c r="D416" s="80" t="s">
        <v>1254</v>
      </c>
      <c r="E416" s="97"/>
      <c r="F416" s="98"/>
      <c r="G416" s="99"/>
      <c r="H416" s="98"/>
      <c r="I416" s="99"/>
      <c r="J416" s="98"/>
      <c r="K416" s="99"/>
      <c r="L416" s="98"/>
      <c r="M416" s="82" t="s">
        <v>47</v>
      </c>
      <c r="N416" s="76" t="s">
        <v>47</v>
      </c>
      <c r="P416" s="76" t="s">
        <v>5455</v>
      </c>
      <c r="Q416" s="76" t="s">
        <v>47</v>
      </c>
      <c r="R416" s="76" t="s">
        <v>6236</v>
      </c>
      <c r="AA416" s="90" t="s">
        <v>5923</v>
      </c>
      <c r="AB416" s="91">
        <v>880.19099999999992</v>
      </c>
      <c r="AC416" s="90" t="s">
        <v>5924</v>
      </c>
      <c r="AD416" s="92">
        <v>880.19099999999992</v>
      </c>
    </row>
    <row r="417" spans="1:61" ht="18.399999999999999" customHeight="1">
      <c r="A417" s="79" t="s">
        <v>6237</v>
      </c>
      <c r="B417" s="80" t="s">
        <v>6284</v>
      </c>
      <c r="C417" s="80">
        <v>1</v>
      </c>
      <c r="D417" s="80" t="s">
        <v>352</v>
      </c>
      <c r="E417" s="97"/>
      <c r="F417" s="98"/>
      <c r="G417" s="78"/>
      <c r="H417" s="98"/>
      <c r="I417" s="78"/>
      <c r="J417" s="98"/>
      <c r="K417" s="78"/>
      <c r="L417" s="98"/>
      <c r="M417" s="82" t="s">
        <v>47</v>
      </c>
      <c r="N417" s="76" t="s">
        <v>47</v>
      </c>
      <c r="P417" s="76" t="s">
        <v>2788</v>
      </c>
      <c r="Q417" s="76" t="s">
        <v>47</v>
      </c>
      <c r="R417" s="76" t="s">
        <v>56</v>
      </c>
      <c r="X417" s="76" t="s">
        <v>6286</v>
      </c>
    </row>
    <row r="418" spans="1:61" ht="18.399999999999999" customHeight="1">
      <c r="A418" s="84"/>
      <c r="B418" s="78"/>
      <c r="C418" s="78"/>
      <c r="D418" s="78"/>
      <c r="E418" s="78"/>
      <c r="F418" s="78"/>
      <c r="G418" s="78"/>
      <c r="H418" s="78"/>
      <c r="I418" s="78"/>
      <c r="J418" s="78"/>
      <c r="K418" s="78"/>
      <c r="L418" s="78"/>
      <c r="M418" s="85"/>
    </row>
    <row r="419" spans="1:61" ht="18.399999999999999" customHeight="1">
      <c r="A419" s="79" t="s">
        <v>6342</v>
      </c>
      <c r="B419" s="80" t="s">
        <v>5853</v>
      </c>
      <c r="C419" s="80">
        <v>1</v>
      </c>
      <c r="D419" s="80" t="s">
        <v>63</v>
      </c>
      <c r="F419" s="81"/>
      <c r="H419" s="81"/>
      <c r="J419" s="81"/>
      <c r="L419" s="81"/>
      <c r="M419" s="82" t="s">
        <v>47</v>
      </c>
      <c r="N419" s="76" t="s">
        <v>47</v>
      </c>
      <c r="O419" s="76" t="s">
        <v>5855</v>
      </c>
    </row>
    <row r="420" spans="1:61" ht="18.399999999999999" customHeight="1">
      <c r="A420" s="79" t="s">
        <v>6272</v>
      </c>
      <c r="B420" s="80" t="s">
        <v>6293</v>
      </c>
      <c r="C420" s="80">
        <v>22.542999999999999</v>
      </c>
      <c r="D420" s="80" t="s">
        <v>1180</v>
      </c>
      <c r="E420" s="97"/>
      <c r="F420" s="98"/>
      <c r="G420" s="97"/>
      <c r="H420" s="98"/>
      <c r="I420" s="97"/>
      <c r="J420" s="98"/>
      <c r="K420" s="97"/>
      <c r="L420" s="98"/>
      <c r="M420" s="82" t="s">
        <v>47</v>
      </c>
      <c r="N420" s="76" t="s">
        <v>47</v>
      </c>
      <c r="P420" s="76" t="s">
        <v>5447</v>
      </c>
      <c r="Q420" s="76" t="s">
        <v>47</v>
      </c>
      <c r="R420" s="76" t="s">
        <v>6274</v>
      </c>
      <c r="BI420" s="96" t="s">
        <v>11035</v>
      </c>
    </row>
    <row r="421" spans="1:61" ht="18.399999999999999" customHeight="1">
      <c r="A421" s="79" t="s">
        <v>6294</v>
      </c>
      <c r="B421" s="80" t="s">
        <v>6295</v>
      </c>
      <c r="C421" s="80">
        <v>1</v>
      </c>
      <c r="D421" s="80" t="s">
        <v>2289</v>
      </c>
      <c r="E421" s="97"/>
      <c r="F421" s="98"/>
      <c r="G421" s="97"/>
      <c r="H421" s="98"/>
      <c r="I421" s="97"/>
      <c r="J421" s="98"/>
      <c r="K421" s="97"/>
      <c r="L421" s="98"/>
      <c r="M421" s="82" t="s">
        <v>47</v>
      </c>
      <c r="N421" s="76" t="s">
        <v>47</v>
      </c>
      <c r="P421" s="76" t="s">
        <v>5450</v>
      </c>
      <c r="Q421" s="76" t="s">
        <v>47</v>
      </c>
      <c r="R421" s="76" t="s">
        <v>6296</v>
      </c>
      <c r="BI421" s="96" t="s">
        <v>11041</v>
      </c>
    </row>
    <row r="422" spans="1:61" ht="18.399999999999999" customHeight="1">
      <c r="A422" s="79" t="s">
        <v>6301</v>
      </c>
      <c r="B422" s="80" t="s">
        <v>47</v>
      </c>
      <c r="C422" s="80">
        <v>1</v>
      </c>
      <c r="D422" s="80" t="s">
        <v>146</v>
      </c>
      <c r="E422" s="97"/>
      <c r="F422" s="98"/>
      <c r="G422" s="97"/>
      <c r="H422" s="98"/>
      <c r="I422" s="97"/>
      <c r="J422" s="98"/>
      <c r="K422" s="97"/>
      <c r="L422" s="98"/>
      <c r="M422" s="82" t="s">
        <v>47</v>
      </c>
      <c r="N422" s="76" t="s">
        <v>47</v>
      </c>
      <c r="P422" s="76" t="s">
        <v>2789</v>
      </c>
      <c r="Q422" s="76" t="s">
        <v>47</v>
      </c>
      <c r="R422" s="76" t="s">
        <v>5980</v>
      </c>
      <c r="T422" s="76" t="s">
        <v>55</v>
      </c>
      <c r="BI422" s="96" t="s">
        <v>11043</v>
      </c>
    </row>
    <row r="423" spans="1:61" ht="18.399999999999999" customHeight="1">
      <c r="A423" s="79" t="s">
        <v>6343</v>
      </c>
      <c r="B423" s="80" t="s">
        <v>6344</v>
      </c>
      <c r="C423" s="80">
        <v>2</v>
      </c>
      <c r="D423" s="80" t="s">
        <v>5983</v>
      </c>
      <c r="E423" s="97"/>
      <c r="F423" s="98"/>
      <c r="G423" s="97"/>
      <c r="H423" s="98"/>
      <c r="I423" s="97"/>
      <c r="J423" s="98"/>
      <c r="K423" s="97"/>
      <c r="L423" s="98"/>
      <c r="M423" s="82" t="s">
        <v>47</v>
      </c>
      <c r="N423" s="76" t="s">
        <v>47</v>
      </c>
      <c r="P423" s="76" t="s">
        <v>5455</v>
      </c>
      <c r="Q423" s="76" t="s">
        <v>47</v>
      </c>
      <c r="R423" s="76" t="s">
        <v>5987</v>
      </c>
      <c r="T423" s="76" t="s">
        <v>55</v>
      </c>
      <c r="BI423" s="96" t="s">
        <v>11050</v>
      </c>
    </row>
    <row r="424" spans="1:61" ht="18.399999999999999" customHeight="1">
      <c r="A424" s="79" t="s">
        <v>6343</v>
      </c>
      <c r="B424" s="80" t="s">
        <v>6293</v>
      </c>
      <c r="C424" s="80">
        <v>1</v>
      </c>
      <c r="D424" s="80" t="s">
        <v>5983</v>
      </c>
      <c r="E424" s="97"/>
      <c r="F424" s="98"/>
      <c r="G424" s="97"/>
      <c r="H424" s="98"/>
      <c r="I424" s="97"/>
      <c r="J424" s="98"/>
      <c r="K424" s="97"/>
      <c r="L424" s="98"/>
      <c r="M424" s="82" t="s">
        <v>47</v>
      </c>
      <c r="N424" s="76" t="s">
        <v>47</v>
      </c>
      <c r="P424" s="76" t="s">
        <v>2788</v>
      </c>
      <c r="Q424" s="76" t="s">
        <v>47</v>
      </c>
      <c r="R424" s="76" t="s">
        <v>5984</v>
      </c>
      <c r="T424" s="76" t="s">
        <v>55</v>
      </c>
      <c r="BI424" s="96" t="s">
        <v>11045</v>
      </c>
    </row>
    <row r="425" spans="1:61" ht="18.399999999999999" customHeight="1">
      <c r="A425" s="79" t="s">
        <v>6282</v>
      </c>
      <c r="B425" s="80" t="s">
        <v>47</v>
      </c>
      <c r="C425" s="80">
        <v>0.34</v>
      </c>
      <c r="D425" s="80" t="s">
        <v>53</v>
      </c>
      <c r="E425" s="97"/>
      <c r="F425" s="98"/>
      <c r="G425" s="97"/>
      <c r="H425" s="98"/>
      <c r="I425" s="97"/>
      <c r="J425" s="98"/>
      <c r="K425" s="97"/>
      <c r="L425" s="98"/>
      <c r="M425" s="82" t="s">
        <v>47</v>
      </c>
      <c r="N425" s="76" t="s">
        <v>47</v>
      </c>
      <c r="P425" s="76" t="s">
        <v>5460</v>
      </c>
      <c r="Q425" s="76" t="s">
        <v>47</v>
      </c>
      <c r="R425" s="76" t="s">
        <v>5978</v>
      </c>
      <c r="T425" s="76" t="s">
        <v>55</v>
      </c>
      <c r="BI425" s="96" t="s">
        <v>11040</v>
      </c>
    </row>
    <row r="426" spans="1:61" ht="18.399999999999999" customHeight="1">
      <c r="A426" s="79" t="s">
        <v>6275</v>
      </c>
      <c r="B426" s="80" t="s">
        <v>47</v>
      </c>
      <c r="C426" s="80">
        <v>1.89</v>
      </c>
      <c r="D426" s="80" t="s">
        <v>53</v>
      </c>
      <c r="E426" s="97"/>
      <c r="F426" s="98"/>
      <c r="G426" s="97"/>
      <c r="H426" s="98"/>
      <c r="I426" s="97"/>
      <c r="J426" s="98"/>
      <c r="K426" s="97"/>
      <c r="L426" s="98"/>
      <c r="M426" s="82" t="s">
        <v>47</v>
      </c>
      <c r="N426" s="76" t="s">
        <v>47</v>
      </c>
      <c r="P426" s="76" t="s">
        <v>5463</v>
      </c>
      <c r="Q426" s="76" t="s">
        <v>47</v>
      </c>
      <c r="R426" s="76" t="s">
        <v>5974</v>
      </c>
      <c r="T426" s="76" t="s">
        <v>55</v>
      </c>
      <c r="BI426" s="96" t="s">
        <v>11036</v>
      </c>
    </row>
    <row r="427" spans="1:61" ht="18.399999999999999" customHeight="1">
      <c r="A427" s="79" t="s">
        <v>6280</v>
      </c>
      <c r="B427" s="80" t="s">
        <v>47</v>
      </c>
      <c r="C427" s="80">
        <v>4.5910000000000002</v>
      </c>
      <c r="D427" s="80" t="s">
        <v>53</v>
      </c>
      <c r="E427" s="97"/>
      <c r="F427" s="98"/>
      <c r="G427" s="97"/>
      <c r="H427" s="98"/>
      <c r="I427" s="97"/>
      <c r="J427" s="98"/>
      <c r="K427" s="97"/>
      <c r="L427" s="98"/>
      <c r="M427" s="82" t="s">
        <v>47</v>
      </c>
      <c r="N427" s="76" t="s">
        <v>47</v>
      </c>
      <c r="P427" s="76" t="s">
        <v>5467</v>
      </c>
      <c r="Q427" s="76" t="s">
        <v>47</v>
      </c>
      <c r="R427" s="76" t="s">
        <v>5976</v>
      </c>
      <c r="T427" s="76" t="s">
        <v>55</v>
      </c>
      <c r="BI427" s="96" t="s">
        <v>11038</v>
      </c>
    </row>
    <row r="428" spans="1:61" ht="18.399999999999999" customHeight="1">
      <c r="A428" s="79" t="s">
        <v>6276</v>
      </c>
      <c r="B428" s="80" t="s">
        <v>6277</v>
      </c>
      <c r="C428" s="80">
        <v>22.542999999999999</v>
      </c>
      <c r="D428" s="80" t="s">
        <v>1180</v>
      </c>
      <c r="E428" s="97"/>
      <c r="F428" s="98"/>
      <c r="G428" s="97"/>
      <c r="H428" s="98"/>
      <c r="I428" s="97"/>
      <c r="J428" s="98"/>
      <c r="K428" s="97"/>
      <c r="L428" s="98"/>
      <c r="M428" s="82" t="s">
        <v>47</v>
      </c>
      <c r="N428" s="76" t="s">
        <v>47</v>
      </c>
      <c r="P428" s="76" t="s">
        <v>2792</v>
      </c>
      <c r="Q428" s="76" t="s">
        <v>47</v>
      </c>
      <c r="R428" s="76" t="s">
        <v>6278</v>
      </c>
      <c r="BI428" s="96" t="s">
        <v>11037</v>
      </c>
    </row>
    <row r="429" spans="1:61" ht="18.399999999999999" customHeight="1">
      <c r="A429" s="79" t="s">
        <v>6345</v>
      </c>
      <c r="B429" s="80" t="s">
        <v>5861</v>
      </c>
      <c r="C429" s="80">
        <v>2</v>
      </c>
      <c r="D429" s="80" t="s">
        <v>53</v>
      </c>
      <c r="E429" s="97"/>
      <c r="F429" s="98"/>
      <c r="G429" s="97"/>
      <c r="H429" s="98"/>
      <c r="I429" s="97"/>
      <c r="J429" s="98"/>
      <c r="K429" s="97"/>
      <c r="L429" s="98"/>
      <c r="M429" s="82" t="s">
        <v>47</v>
      </c>
      <c r="N429" s="76" t="s">
        <v>47</v>
      </c>
      <c r="P429" s="76" t="s">
        <v>5471</v>
      </c>
      <c r="Q429" s="76" t="s">
        <v>47</v>
      </c>
      <c r="R429" s="76" t="s">
        <v>5863</v>
      </c>
      <c r="T429" s="76" t="s">
        <v>55</v>
      </c>
      <c r="AA429" s="90" t="s">
        <v>5912</v>
      </c>
      <c r="AB429" s="91">
        <v>7327.18</v>
      </c>
      <c r="AC429" s="90" t="s">
        <v>5913</v>
      </c>
      <c r="AD429" s="92">
        <v>7327.18</v>
      </c>
      <c r="AE429" s="90" t="s">
        <v>6090</v>
      </c>
      <c r="AF429" s="91">
        <v>15615.32</v>
      </c>
      <c r="AG429" s="90" t="s">
        <v>6091</v>
      </c>
      <c r="AH429" s="92">
        <v>15615.32</v>
      </c>
      <c r="AI429" s="90" t="s">
        <v>5923</v>
      </c>
      <c r="AJ429" s="91">
        <v>954.45</v>
      </c>
      <c r="AK429" s="90" t="s">
        <v>5924</v>
      </c>
      <c r="AL429" s="92">
        <v>954.45</v>
      </c>
      <c r="BI429" s="96" t="s">
        <v>10949</v>
      </c>
    </row>
    <row r="430" spans="1:61" ht="18.399999999999999" customHeight="1">
      <c r="A430" s="79" t="s">
        <v>6346</v>
      </c>
      <c r="B430" s="80" t="s">
        <v>47</v>
      </c>
      <c r="C430" s="80">
        <v>1</v>
      </c>
      <c r="D430" s="80" t="s">
        <v>352</v>
      </c>
      <c r="E430" s="97"/>
      <c r="F430" s="98"/>
      <c r="G430" s="78"/>
      <c r="H430" s="98"/>
      <c r="I430" s="78"/>
      <c r="J430" s="98"/>
      <c r="K430" s="78"/>
      <c r="L430" s="98"/>
      <c r="M430" s="82" t="s">
        <v>47</v>
      </c>
      <c r="N430" s="76" t="s">
        <v>47</v>
      </c>
      <c r="P430" s="76" t="s">
        <v>5474</v>
      </c>
      <c r="Q430" s="76" t="s">
        <v>47</v>
      </c>
      <c r="R430" s="76" t="s">
        <v>56</v>
      </c>
      <c r="X430" s="76" t="s">
        <v>6347</v>
      </c>
    </row>
    <row r="431" spans="1:61" ht="18.399999999999999" customHeight="1">
      <c r="A431" s="84"/>
      <c r="B431" s="78"/>
      <c r="C431" s="78"/>
      <c r="D431" s="78"/>
      <c r="E431" s="78"/>
      <c r="F431" s="78"/>
      <c r="G431" s="78"/>
      <c r="H431" s="78"/>
      <c r="I431" s="78"/>
      <c r="J431" s="78"/>
      <c r="K431" s="78"/>
      <c r="L431" s="78"/>
      <c r="M431" s="85"/>
    </row>
    <row r="432" spans="1:61" ht="18.399999999999999" customHeight="1">
      <c r="A432" s="79" t="s">
        <v>6348</v>
      </c>
      <c r="B432" s="80" t="s">
        <v>5857</v>
      </c>
      <c r="C432" s="80">
        <v>1</v>
      </c>
      <c r="D432" s="80" t="s">
        <v>168</v>
      </c>
      <c r="F432" s="81"/>
      <c r="H432" s="81"/>
      <c r="J432" s="81"/>
      <c r="L432" s="81"/>
      <c r="M432" s="82" t="s">
        <v>47</v>
      </c>
      <c r="N432" s="76" t="s">
        <v>47</v>
      </c>
      <c r="O432" s="76" t="s">
        <v>5859</v>
      </c>
    </row>
    <row r="433" spans="1:61" ht="18.399999999999999" customHeight="1">
      <c r="A433" s="79" t="s">
        <v>6189</v>
      </c>
      <c r="B433" s="80" t="s">
        <v>6190</v>
      </c>
      <c r="C433" s="80">
        <v>1.04</v>
      </c>
      <c r="D433" s="80" t="s">
        <v>168</v>
      </c>
      <c r="E433" s="97"/>
      <c r="F433" s="98"/>
      <c r="G433" s="97"/>
      <c r="H433" s="98"/>
      <c r="I433" s="97"/>
      <c r="J433" s="98"/>
      <c r="K433" s="97"/>
      <c r="L433" s="98"/>
      <c r="M433" s="82" t="s">
        <v>47</v>
      </c>
      <c r="N433" s="76" t="s">
        <v>47</v>
      </c>
      <c r="P433" s="76" t="s">
        <v>5447</v>
      </c>
      <c r="Q433" s="76" t="s">
        <v>47</v>
      </c>
      <c r="R433" s="76" t="s">
        <v>6192</v>
      </c>
      <c r="BI433" s="96" t="s">
        <v>11013</v>
      </c>
    </row>
    <row r="434" spans="1:61" ht="18.399999999999999" customHeight="1">
      <c r="A434" s="79" t="s">
        <v>5995</v>
      </c>
      <c r="B434" s="80" t="s">
        <v>47</v>
      </c>
      <c r="C434" s="80">
        <v>8.9999999999999993E-3</v>
      </c>
      <c r="D434" s="80" t="s">
        <v>1265</v>
      </c>
      <c r="E434" s="97"/>
      <c r="F434" s="98"/>
      <c r="G434" s="97"/>
      <c r="H434" s="98"/>
      <c r="I434" s="97"/>
      <c r="J434" s="98"/>
      <c r="K434" s="97"/>
      <c r="L434" s="98"/>
      <c r="M434" s="82" t="s">
        <v>47</v>
      </c>
      <c r="N434" s="76" t="s">
        <v>4746</v>
      </c>
      <c r="P434" s="76" t="s">
        <v>5450</v>
      </c>
      <c r="Q434" s="76" t="s">
        <v>47</v>
      </c>
      <c r="R434" s="76" t="s">
        <v>5996</v>
      </c>
      <c r="BI434" s="96" t="s">
        <v>10968</v>
      </c>
    </row>
    <row r="435" spans="1:61" ht="18.399999999999999" customHeight="1">
      <c r="A435" s="79" t="s">
        <v>5997</v>
      </c>
      <c r="B435" s="80" t="s">
        <v>47</v>
      </c>
      <c r="C435" s="80">
        <v>8.9999999999999993E-3</v>
      </c>
      <c r="D435" s="80" t="s">
        <v>1265</v>
      </c>
      <c r="E435" s="97"/>
      <c r="F435" s="98"/>
      <c r="G435" s="97"/>
      <c r="H435" s="98"/>
      <c r="I435" s="97"/>
      <c r="J435" s="98"/>
      <c r="K435" s="97"/>
      <c r="L435" s="98"/>
      <c r="M435" s="82" t="s">
        <v>47</v>
      </c>
      <c r="N435" s="76" t="s">
        <v>47</v>
      </c>
      <c r="P435" s="76" t="s">
        <v>2789</v>
      </c>
      <c r="Q435" s="76" t="s">
        <v>47</v>
      </c>
      <c r="R435" s="76" t="s">
        <v>5998</v>
      </c>
      <c r="BI435" s="96" t="s">
        <v>10969</v>
      </c>
    </row>
    <row r="436" spans="1:61" ht="18.399999999999999" customHeight="1">
      <c r="A436" s="79" t="s">
        <v>6002</v>
      </c>
      <c r="B436" s="80" t="s">
        <v>6349</v>
      </c>
      <c r="C436" s="80">
        <v>7.1999999999999995E-2</v>
      </c>
      <c r="D436" s="80" t="s">
        <v>1254</v>
      </c>
      <c r="E436" s="97"/>
      <c r="F436" s="98"/>
      <c r="G436" s="99"/>
      <c r="H436" s="98"/>
      <c r="I436" s="99"/>
      <c r="J436" s="98"/>
      <c r="K436" s="99"/>
      <c r="L436" s="98"/>
      <c r="M436" s="82" t="s">
        <v>47</v>
      </c>
      <c r="N436" s="76" t="s">
        <v>47</v>
      </c>
      <c r="P436" s="76" t="s">
        <v>5455</v>
      </c>
      <c r="Q436" s="76" t="s">
        <v>47</v>
      </c>
      <c r="R436" s="76" t="s">
        <v>6350</v>
      </c>
    </row>
    <row r="437" spans="1:61" ht="18.399999999999999" customHeight="1">
      <c r="A437" s="84"/>
      <c r="B437" s="78"/>
      <c r="C437" s="78"/>
      <c r="D437" s="78"/>
      <c r="E437" s="78"/>
      <c r="F437" s="78"/>
      <c r="G437" s="78"/>
      <c r="H437" s="78"/>
      <c r="I437" s="78"/>
      <c r="J437" s="78"/>
      <c r="K437" s="78"/>
      <c r="L437" s="78"/>
      <c r="M437" s="85"/>
    </row>
    <row r="438" spans="1:61" ht="18.399999999999999" customHeight="1">
      <c r="A438" s="79" t="s">
        <v>6351</v>
      </c>
      <c r="B438" s="80" t="s">
        <v>5861</v>
      </c>
      <c r="C438" s="80">
        <v>1</v>
      </c>
      <c r="D438" s="80" t="s">
        <v>53</v>
      </c>
      <c r="F438" s="81"/>
      <c r="H438" s="81"/>
      <c r="J438" s="81"/>
      <c r="L438" s="81"/>
      <c r="M438" s="82" t="s">
        <v>47</v>
      </c>
      <c r="N438" s="76" t="s">
        <v>47</v>
      </c>
      <c r="O438" s="76" t="s">
        <v>5863</v>
      </c>
    </row>
    <row r="439" spans="1:61" ht="18.399999999999999" customHeight="1">
      <c r="A439" s="79" t="s">
        <v>6352</v>
      </c>
      <c r="B439" s="80" t="s">
        <v>47</v>
      </c>
      <c r="C439" s="80">
        <v>0.03</v>
      </c>
      <c r="D439" s="80" t="s">
        <v>1265</v>
      </c>
      <c r="E439" s="97"/>
      <c r="F439" s="98"/>
      <c r="G439" s="97"/>
      <c r="H439" s="98"/>
      <c r="I439" s="97"/>
      <c r="J439" s="98"/>
      <c r="K439" s="97"/>
      <c r="L439" s="98"/>
      <c r="M439" s="82" t="s">
        <v>47</v>
      </c>
      <c r="N439" s="76" t="s">
        <v>47</v>
      </c>
      <c r="P439" s="76" t="s">
        <v>5447</v>
      </c>
      <c r="Q439" s="76" t="s">
        <v>47</v>
      </c>
      <c r="R439" s="76" t="s">
        <v>6353</v>
      </c>
      <c r="BI439" s="96" t="s">
        <v>11051</v>
      </c>
    </row>
    <row r="440" spans="1:61" ht="18.399999999999999" customHeight="1">
      <c r="A440" s="79" t="s">
        <v>6230</v>
      </c>
      <c r="B440" s="80" t="s">
        <v>47</v>
      </c>
      <c r="C440" s="80">
        <v>0.02</v>
      </c>
      <c r="D440" s="80" t="s">
        <v>1265</v>
      </c>
      <c r="E440" s="97"/>
      <c r="F440" s="98"/>
      <c r="G440" s="97"/>
      <c r="H440" s="98"/>
      <c r="I440" s="97"/>
      <c r="J440" s="98"/>
      <c r="K440" s="97"/>
      <c r="L440" s="98"/>
      <c r="M440" s="82" t="s">
        <v>47</v>
      </c>
      <c r="N440" s="76" t="s">
        <v>47</v>
      </c>
      <c r="P440" s="76" t="s">
        <v>5450</v>
      </c>
      <c r="Q440" s="76" t="s">
        <v>47</v>
      </c>
      <c r="R440" s="76" t="s">
        <v>6232</v>
      </c>
      <c r="BI440" s="96" t="s">
        <v>11028</v>
      </c>
    </row>
    <row r="441" spans="1:61" ht="18.399999999999999" customHeight="1">
      <c r="A441" s="79" t="s">
        <v>5995</v>
      </c>
      <c r="B441" s="80" t="s">
        <v>47</v>
      </c>
      <c r="C441" s="80">
        <v>0.02</v>
      </c>
      <c r="D441" s="80" t="s">
        <v>1265</v>
      </c>
      <c r="E441" s="97"/>
      <c r="F441" s="98"/>
      <c r="G441" s="97"/>
      <c r="H441" s="98"/>
      <c r="I441" s="97"/>
      <c r="J441" s="98"/>
      <c r="K441" s="97"/>
      <c r="L441" s="98"/>
      <c r="M441" s="82" t="s">
        <v>47</v>
      </c>
      <c r="N441" s="76" t="s">
        <v>47</v>
      </c>
      <c r="P441" s="76" t="s">
        <v>2789</v>
      </c>
      <c r="Q441" s="76" t="s">
        <v>47</v>
      </c>
      <c r="R441" s="76" t="s">
        <v>5996</v>
      </c>
      <c r="BI441" s="96" t="s">
        <v>10968</v>
      </c>
    </row>
    <row r="442" spans="1:61" ht="18.399999999999999" customHeight="1">
      <c r="A442" s="79" t="s">
        <v>5997</v>
      </c>
      <c r="B442" s="80" t="s">
        <v>47</v>
      </c>
      <c r="C442" s="80">
        <v>0.04</v>
      </c>
      <c r="D442" s="80" t="s">
        <v>1265</v>
      </c>
      <c r="E442" s="97"/>
      <c r="F442" s="98"/>
      <c r="G442" s="97"/>
      <c r="H442" s="98"/>
      <c r="I442" s="97"/>
      <c r="J442" s="98"/>
      <c r="K442" s="97"/>
      <c r="L442" s="98"/>
      <c r="M442" s="82" t="s">
        <v>47</v>
      </c>
      <c r="N442" s="76" t="s">
        <v>47</v>
      </c>
      <c r="P442" s="76" t="s">
        <v>5455</v>
      </c>
      <c r="Q442" s="76" t="s">
        <v>47</v>
      </c>
      <c r="R442" s="76" t="s">
        <v>5998</v>
      </c>
      <c r="BI442" s="96" t="s">
        <v>10969</v>
      </c>
    </row>
    <row r="443" spans="1:61" ht="18.399999999999999" customHeight="1">
      <c r="A443" s="79" t="s">
        <v>6294</v>
      </c>
      <c r="B443" s="80" t="s">
        <v>6295</v>
      </c>
      <c r="C443" s="80">
        <v>1</v>
      </c>
      <c r="D443" s="80" t="s">
        <v>2289</v>
      </c>
      <c r="E443" s="97"/>
      <c r="F443" s="98"/>
      <c r="G443" s="97"/>
      <c r="H443" s="98"/>
      <c r="I443" s="97"/>
      <c r="J443" s="98"/>
      <c r="K443" s="97"/>
      <c r="L443" s="98"/>
      <c r="M443" s="82" t="s">
        <v>47</v>
      </c>
      <c r="N443" s="76" t="s">
        <v>47</v>
      </c>
      <c r="P443" s="76" t="s">
        <v>2788</v>
      </c>
      <c r="Q443" s="76" t="s">
        <v>47</v>
      </c>
      <c r="R443" s="76" t="s">
        <v>6296</v>
      </c>
      <c r="BI443" s="96" t="s">
        <v>11041</v>
      </c>
    </row>
    <row r="444" spans="1:61" ht="18.399999999999999" customHeight="1">
      <c r="A444" s="79" t="s">
        <v>6301</v>
      </c>
      <c r="B444" s="80" t="s">
        <v>47</v>
      </c>
      <c r="C444" s="80">
        <v>1</v>
      </c>
      <c r="D444" s="80" t="s">
        <v>146</v>
      </c>
      <c r="E444" s="97"/>
      <c r="F444" s="98"/>
      <c r="G444" s="97"/>
      <c r="H444" s="98"/>
      <c r="I444" s="97"/>
      <c r="J444" s="98"/>
      <c r="K444" s="97"/>
      <c r="L444" s="98"/>
      <c r="M444" s="82" t="s">
        <v>47</v>
      </c>
      <c r="N444" s="76" t="s">
        <v>47</v>
      </c>
      <c r="P444" s="76" t="s">
        <v>5460</v>
      </c>
      <c r="Q444" s="76" t="s">
        <v>47</v>
      </c>
      <c r="R444" s="76" t="s">
        <v>5980</v>
      </c>
      <c r="T444" s="76" t="s">
        <v>55</v>
      </c>
      <c r="BI444" s="96" t="s">
        <v>11043</v>
      </c>
    </row>
    <row r="445" spans="1:61" ht="18.399999999999999" customHeight="1">
      <c r="A445" s="79" t="s">
        <v>6343</v>
      </c>
      <c r="B445" s="80" t="s">
        <v>6344</v>
      </c>
      <c r="C445" s="80">
        <v>1</v>
      </c>
      <c r="D445" s="80" t="s">
        <v>5983</v>
      </c>
      <c r="E445" s="97"/>
      <c r="F445" s="98"/>
      <c r="G445" s="97"/>
      <c r="H445" s="98"/>
      <c r="I445" s="97"/>
      <c r="J445" s="98"/>
      <c r="K445" s="97"/>
      <c r="L445" s="98"/>
      <c r="M445" s="82" t="s">
        <v>47</v>
      </c>
      <c r="N445" s="76" t="s">
        <v>47</v>
      </c>
      <c r="P445" s="76" t="s">
        <v>5463</v>
      </c>
      <c r="Q445" s="76" t="s">
        <v>47</v>
      </c>
      <c r="R445" s="76" t="s">
        <v>5987</v>
      </c>
      <c r="T445" s="76" t="s">
        <v>55</v>
      </c>
      <c r="BI445" s="96" t="s">
        <v>11050</v>
      </c>
    </row>
    <row r="446" spans="1:61" ht="18.399999999999999" customHeight="1">
      <c r="A446" s="79" t="s">
        <v>6343</v>
      </c>
      <c r="B446" s="80" t="s">
        <v>6293</v>
      </c>
      <c r="C446" s="80">
        <v>1</v>
      </c>
      <c r="D446" s="80" t="s">
        <v>5983</v>
      </c>
      <c r="E446" s="97"/>
      <c r="F446" s="98"/>
      <c r="G446" s="97"/>
      <c r="H446" s="98"/>
      <c r="I446" s="97"/>
      <c r="J446" s="98"/>
      <c r="K446" s="97"/>
      <c r="L446" s="98"/>
      <c r="M446" s="82" t="s">
        <v>47</v>
      </c>
      <c r="N446" s="76" t="s">
        <v>47</v>
      </c>
      <c r="P446" s="76" t="s">
        <v>5467</v>
      </c>
      <c r="Q446" s="76" t="s">
        <v>47</v>
      </c>
      <c r="R446" s="76" t="s">
        <v>5984</v>
      </c>
      <c r="T446" s="76" t="s">
        <v>55</v>
      </c>
      <c r="BI446" s="96" t="s">
        <v>11045</v>
      </c>
    </row>
    <row r="447" spans="1:61" ht="18.399999999999999" customHeight="1">
      <c r="A447" s="79" t="s">
        <v>6294</v>
      </c>
      <c r="B447" s="80" t="s">
        <v>6295</v>
      </c>
      <c r="C447" s="80">
        <v>1</v>
      </c>
      <c r="D447" s="80" t="s">
        <v>2289</v>
      </c>
      <c r="E447" s="97"/>
      <c r="F447" s="98"/>
      <c r="G447" s="97"/>
      <c r="H447" s="98"/>
      <c r="I447" s="97"/>
      <c r="J447" s="98"/>
      <c r="K447" s="97"/>
      <c r="L447" s="98"/>
      <c r="M447" s="82" t="s">
        <v>47</v>
      </c>
      <c r="N447" s="76" t="s">
        <v>47</v>
      </c>
      <c r="P447" s="76" t="s">
        <v>2792</v>
      </c>
      <c r="Q447" s="76" t="s">
        <v>47</v>
      </c>
      <c r="R447" s="76" t="s">
        <v>6296</v>
      </c>
      <c r="BI447" s="96" t="s">
        <v>11041</v>
      </c>
    </row>
    <row r="448" spans="1:61" ht="18.399999999999999" customHeight="1">
      <c r="A448" s="79" t="s">
        <v>6235</v>
      </c>
      <c r="B448" s="80" t="s">
        <v>6014</v>
      </c>
      <c r="C448" s="80">
        <v>1.0999999999999999E-2</v>
      </c>
      <c r="D448" s="80" t="s">
        <v>1254</v>
      </c>
      <c r="E448" s="97"/>
      <c r="F448" s="98"/>
      <c r="G448" s="99"/>
      <c r="H448" s="98"/>
      <c r="I448" s="99"/>
      <c r="J448" s="98"/>
      <c r="K448" s="99"/>
      <c r="L448" s="98"/>
      <c r="M448" s="82" t="s">
        <v>47</v>
      </c>
      <c r="N448" s="76" t="s">
        <v>47</v>
      </c>
      <c r="P448" s="76" t="s">
        <v>5471</v>
      </c>
      <c r="Q448" s="76" t="s">
        <v>47</v>
      </c>
      <c r="R448" s="76" t="s">
        <v>6236</v>
      </c>
      <c r="AA448" s="90" t="s">
        <v>6090</v>
      </c>
      <c r="AB448" s="91">
        <v>17441.2</v>
      </c>
      <c r="AC448" s="90" t="s">
        <v>6091</v>
      </c>
      <c r="AD448" s="92">
        <v>17441.2</v>
      </c>
    </row>
    <row r="449" spans="1:61" ht="18.399999999999999" customHeight="1">
      <c r="A449" s="79" t="s">
        <v>6354</v>
      </c>
      <c r="B449" s="80" t="s">
        <v>47</v>
      </c>
      <c r="C449" s="80">
        <v>1</v>
      </c>
      <c r="D449" s="80" t="s">
        <v>352</v>
      </c>
      <c r="E449" s="97"/>
      <c r="F449" s="98"/>
      <c r="G449" s="78"/>
      <c r="H449" s="98"/>
      <c r="I449" s="78"/>
      <c r="J449" s="98"/>
      <c r="K449" s="78"/>
      <c r="L449" s="98"/>
      <c r="M449" s="82" t="s">
        <v>47</v>
      </c>
      <c r="N449" s="76" t="s">
        <v>47</v>
      </c>
      <c r="P449" s="76" t="s">
        <v>5474</v>
      </c>
      <c r="Q449" s="76" t="s">
        <v>47</v>
      </c>
      <c r="R449" s="76" t="s">
        <v>56</v>
      </c>
      <c r="X449" s="76" t="s">
        <v>6355</v>
      </c>
    </row>
    <row r="450" spans="1:61" ht="18.399999999999999" customHeight="1">
      <c r="A450" s="84"/>
      <c r="B450" s="78"/>
      <c r="C450" s="78"/>
      <c r="D450" s="78"/>
      <c r="E450" s="78"/>
      <c r="F450" s="78"/>
      <c r="G450" s="78"/>
      <c r="H450" s="78"/>
      <c r="I450" s="78"/>
      <c r="J450" s="78"/>
      <c r="K450" s="78"/>
      <c r="L450" s="78"/>
      <c r="M450" s="85"/>
    </row>
    <row r="451" spans="1:61" ht="18.399999999999999" customHeight="1">
      <c r="A451" s="79" t="s">
        <v>6356</v>
      </c>
      <c r="B451" s="80" t="s">
        <v>5953</v>
      </c>
      <c r="C451" s="80">
        <v>1</v>
      </c>
      <c r="D451" s="80" t="s">
        <v>168</v>
      </c>
      <c r="F451" s="81"/>
      <c r="H451" s="81"/>
      <c r="J451" s="81"/>
      <c r="L451" s="81"/>
      <c r="M451" s="82" t="s">
        <v>47</v>
      </c>
      <c r="N451" s="76" t="s">
        <v>47</v>
      </c>
      <c r="O451" s="76" t="s">
        <v>5954</v>
      </c>
    </row>
    <row r="452" spans="1:61" ht="18.399999999999999" customHeight="1">
      <c r="A452" s="79" t="s">
        <v>6189</v>
      </c>
      <c r="B452" s="80" t="s">
        <v>6190</v>
      </c>
      <c r="C452" s="80">
        <v>1.04</v>
      </c>
      <c r="D452" s="80" t="s">
        <v>168</v>
      </c>
      <c r="E452" s="97"/>
      <c r="F452" s="98"/>
      <c r="G452" s="97"/>
      <c r="H452" s="98"/>
      <c r="I452" s="97"/>
      <c r="J452" s="98"/>
      <c r="K452" s="97"/>
      <c r="L452" s="98"/>
      <c r="M452" s="82" t="s">
        <v>47</v>
      </c>
      <c r="N452" s="76" t="s">
        <v>6191</v>
      </c>
      <c r="P452" s="76" t="s">
        <v>5447</v>
      </c>
      <c r="Q452" s="76" t="s">
        <v>47</v>
      </c>
      <c r="R452" s="76" t="s">
        <v>6192</v>
      </c>
      <c r="BI452" s="96" t="s">
        <v>11013</v>
      </c>
    </row>
    <row r="453" spans="1:61" ht="18.399999999999999" customHeight="1">
      <c r="A453" s="79" t="s">
        <v>5995</v>
      </c>
      <c r="B453" s="80" t="s">
        <v>47</v>
      </c>
      <c r="C453" s="80">
        <v>8.9999999999999993E-3</v>
      </c>
      <c r="D453" s="80" t="s">
        <v>1265</v>
      </c>
      <c r="E453" s="97"/>
      <c r="F453" s="98"/>
      <c r="G453" s="97"/>
      <c r="H453" s="98"/>
      <c r="I453" s="97"/>
      <c r="J453" s="98"/>
      <c r="K453" s="97"/>
      <c r="L453" s="98"/>
      <c r="M453" s="82" t="s">
        <v>47</v>
      </c>
      <c r="N453" s="76" t="s">
        <v>4746</v>
      </c>
      <c r="P453" s="76" t="s">
        <v>6357</v>
      </c>
      <c r="Q453" s="76" t="s">
        <v>47</v>
      </c>
      <c r="R453" s="76" t="s">
        <v>5996</v>
      </c>
      <c r="BI453" s="96" t="s">
        <v>10968</v>
      </c>
    </row>
    <row r="454" spans="1:61" ht="18.399999999999999" customHeight="1">
      <c r="A454" s="79" t="s">
        <v>5997</v>
      </c>
      <c r="B454" s="80" t="s">
        <v>47</v>
      </c>
      <c r="C454" s="80">
        <v>8.9999999999999993E-3</v>
      </c>
      <c r="D454" s="80" t="s">
        <v>1265</v>
      </c>
      <c r="E454" s="97"/>
      <c r="F454" s="98"/>
      <c r="G454" s="97"/>
      <c r="H454" s="98"/>
      <c r="I454" s="97"/>
      <c r="J454" s="98"/>
      <c r="K454" s="97"/>
      <c r="L454" s="98"/>
      <c r="M454" s="82" t="s">
        <v>47</v>
      </c>
      <c r="N454" s="76" t="s">
        <v>47</v>
      </c>
      <c r="P454" s="76" t="s">
        <v>5450</v>
      </c>
      <c r="Q454" s="76" t="s">
        <v>47</v>
      </c>
      <c r="R454" s="76" t="s">
        <v>5998</v>
      </c>
      <c r="BI454" s="96" t="s">
        <v>10969</v>
      </c>
    </row>
    <row r="455" spans="1:61" ht="18.399999999999999" customHeight="1">
      <c r="A455" s="79" t="s">
        <v>6002</v>
      </c>
      <c r="B455" s="80" t="s">
        <v>6349</v>
      </c>
      <c r="C455" s="80">
        <v>7.1999999999999995E-2</v>
      </c>
      <c r="D455" s="80" t="s">
        <v>1254</v>
      </c>
      <c r="E455" s="97"/>
      <c r="F455" s="98"/>
      <c r="G455" s="99"/>
      <c r="H455" s="98"/>
      <c r="I455" s="99"/>
      <c r="J455" s="98"/>
      <c r="K455" s="99"/>
      <c r="L455" s="98"/>
      <c r="M455" s="82" t="s">
        <v>47</v>
      </c>
      <c r="N455" s="76" t="s">
        <v>47</v>
      </c>
      <c r="P455" s="76" t="s">
        <v>2789</v>
      </c>
      <c r="Q455" s="76" t="s">
        <v>47</v>
      </c>
      <c r="R455" s="76" t="s">
        <v>6350</v>
      </c>
    </row>
    <row r="456" spans="1:61" ht="18.399999999999999" customHeight="1">
      <c r="A456" s="79" t="s">
        <v>6128</v>
      </c>
      <c r="B456" s="80" t="s">
        <v>6129</v>
      </c>
      <c r="C456" s="80">
        <v>7.1999999999999995E-2</v>
      </c>
      <c r="D456" s="80" t="s">
        <v>1254</v>
      </c>
      <c r="E456" s="97"/>
      <c r="F456" s="98"/>
      <c r="G456" s="99"/>
      <c r="H456" s="98"/>
      <c r="I456" s="99"/>
      <c r="J456" s="98"/>
      <c r="K456" s="99"/>
      <c r="L456" s="98"/>
      <c r="M456" s="82" t="s">
        <v>47</v>
      </c>
      <c r="N456" s="76" t="s">
        <v>47</v>
      </c>
      <c r="P456" s="76" t="s">
        <v>5455</v>
      </c>
      <c r="Q456" s="76" t="s">
        <v>47</v>
      </c>
      <c r="R456" s="76" t="s">
        <v>6130</v>
      </c>
    </row>
    <row r="457" spans="1:61" ht="18.399999999999999" customHeight="1">
      <c r="A457" s="84"/>
      <c r="B457" s="78"/>
      <c r="C457" s="78"/>
      <c r="D457" s="78"/>
      <c r="E457" s="78"/>
      <c r="F457" s="78"/>
      <c r="G457" s="78"/>
      <c r="H457" s="78"/>
      <c r="I457" s="78"/>
      <c r="J457" s="78"/>
      <c r="K457" s="78"/>
      <c r="L457" s="78"/>
      <c r="M457" s="85"/>
    </row>
    <row r="458" spans="1:61" ht="18.399999999999999" customHeight="1">
      <c r="A458" s="79" t="s">
        <v>6358</v>
      </c>
      <c r="B458" s="80" t="s">
        <v>5955</v>
      </c>
      <c r="C458" s="80">
        <v>1</v>
      </c>
      <c r="D458" s="80" t="s">
        <v>168</v>
      </c>
      <c r="F458" s="81"/>
      <c r="H458" s="81"/>
      <c r="J458" s="81"/>
      <c r="L458" s="81"/>
      <c r="M458" s="82" t="s">
        <v>47</v>
      </c>
      <c r="N458" s="76" t="s">
        <v>47</v>
      </c>
      <c r="O458" s="76" t="s">
        <v>5956</v>
      </c>
    </row>
    <row r="459" spans="1:61" ht="18.399999999999999" customHeight="1">
      <c r="A459" s="79" t="s">
        <v>6147</v>
      </c>
      <c r="B459" s="80" t="s">
        <v>6056</v>
      </c>
      <c r="C459" s="80">
        <v>1.04</v>
      </c>
      <c r="D459" s="80" t="s">
        <v>168</v>
      </c>
      <c r="E459" s="97"/>
      <c r="F459" s="98"/>
      <c r="G459" s="97"/>
      <c r="H459" s="98"/>
      <c r="I459" s="97"/>
      <c r="J459" s="98"/>
      <c r="K459" s="97"/>
      <c r="L459" s="98"/>
      <c r="M459" s="82" t="s">
        <v>47</v>
      </c>
      <c r="N459" s="76" t="s">
        <v>47</v>
      </c>
      <c r="P459" s="76" t="s">
        <v>5447</v>
      </c>
      <c r="Q459" s="76" t="s">
        <v>47</v>
      </c>
      <c r="R459" s="76" t="s">
        <v>6148</v>
      </c>
      <c r="BI459" s="96" t="s">
        <v>11002</v>
      </c>
    </row>
    <row r="460" spans="1:61" ht="18.399999999999999" customHeight="1">
      <c r="A460" s="79" t="s">
        <v>5995</v>
      </c>
      <c r="B460" s="80" t="s">
        <v>47</v>
      </c>
      <c r="C460" s="80">
        <v>1.0999999999999999E-2</v>
      </c>
      <c r="D460" s="80" t="s">
        <v>1265</v>
      </c>
      <c r="E460" s="97"/>
      <c r="F460" s="98"/>
      <c r="G460" s="97"/>
      <c r="H460" s="98"/>
      <c r="I460" s="97"/>
      <c r="J460" s="98"/>
      <c r="K460" s="97"/>
      <c r="L460" s="98"/>
      <c r="M460" s="82" t="s">
        <v>47</v>
      </c>
      <c r="N460" s="76" t="s">
        <v>4746</v>
      </c>
      <c r="P460" s="76" t="s">
        <v>6357</v>
      </c>
      <c r="Q460" s="76" t="s">
        <v>47</v>
      </c>
      <c r="R460" s="76" t="s">
        <v>5996</v>
      </c>
      <c r="BI460" s="96" t="s">
        <v>10968</v>
      </c>
    </row>
    <row r="461" spans="1:61" ht="18.399999999999999" customHeight="1">
      <c r="A461" s="79" t="s">
        <v>5997</v>
      </c>
      <c r="B461" s="80" t="s">
        <v>47</v>
      </c>
      <c r="C461" s="80">
        <v>1.0999999999999999E-2</v>
      </c>
      <c r="D461" s="80" t="s">
        <v>1265</v>
      </c>
      <c r="E461" s="97"/>
      <c r="F461" s="98"/>
      <c r="G461" s="97"/>
      <c r="H461" s="98"/>
      <c r="I461" s="97"/>
      <c r="J461" s="98"/>
      <c r="K461" s="97"/>
      <c r="L461" s="98"/>
      <c r="M461" s="82" t="s">
        <v>47</v>
      </c>
      <c r="N461" s="76" t="s">
        <v>47</v>
      </c>
      <c r="P461" s="76" t="s">
        <v>5450</v>
      </c>
      <c r="Q461" s="76" t="s">
        <v>47</v>
      </c>
      <c r="R461" s="76" t="s">
        <v>5998</v>
      </c>
      <c r="BI461" s="96" t="s">
        <v>10969</v>
      </c>
    </row>
    <row r="462" spans="1:61" ht="18.399999999999999" customHeight="1">
      <c r="A462" s="79" t="s">
        <v>6002</v>
      </c>
      <c r="B462" s="80" t="s">
        <v>6349</v>
      </c>
      <c r="C462" s="80">
        <v>8.7999999999999995E-2</v>
      </c>
      <c r="D462" s="80" t="s">
        <v>1254</v>
      </c>
      <c r="E462" s="97"/>
      <c r="F462" s="98"/>
      <c r="G462" s="99"/>
      <c r="H462" s="98"/>
      <c r="I462" s="99"/>
      <c r="J462" s="98"/>
      <c r="K462" s="99"/>
      <c r="L462" s="98"/>
      <c r="M462" s="82" t="s">
        <v>47</v>
      </c>
      <c r="N462" s="76" t="s">
        <v>47</v>
      </c>
      <c r="P462" s="76" t="s">
        <v>2789</v>
      </c>
      <c r="Q462" s="76" t="s">
        <v>47</v>
      </c>
      <c r="R462" s="76" t="s">
        <v>6350</v>
      </c>
    </row>
    <row r="463" spans="1:61" ht="18.399999999999999" customHeight="1">
      <c r="A463" s="79" t="s">
        <v>6027</v>
      </c>
      <c r="B463" s="80" t="s">
        <v>6028</v>
      </c>
      <c r="C463" s="80">
        <v>8.7999999999999995E-2</v>
      </c>
      <c r="D463" s="80" t="s">
        <v>1254</v>
      </c>
      <c r="E463" s="97"/>
      <c r="F463" s="98"/>
      <c r="G463" s="99"/>
      <c r="H463" s="98"/>
      <c r="I463" s="99"/>
      <c r="J463" s="98"/>
      <c r="K463" s="99"/>
      <c r="L463" s="98"/>
      <c r="M463" s="82" t="s">
        <v>47</v>
      </c>
      <c r="N463" s="76" t="s">
        <v>47</v>
      </c>
      <c r="P463" s="76" t="s">
        <v>5455</v>
      </c>
      <c r="Q463" s="76" t="s">
        <v>47</v>
      </c>
      <c r="R463" s="76" t="s">
        <v>6029</v>
      </c>
    </row>
    <row r="464" spans="1:61" ht="18.399999999999999" customHeight="1">
      <c r="A464" s="84"/>
      <c r="B464" s="78"/>
      <c r="C464" s="78"/>
      <c r="D464" s="78"/>
      <c r="E464" s="78"/>
      <c r="F464" s="78"/>
      <c r="G464" s="78"/>
      <c r="H464" s="78"/>
      <c r="I464" s="78"/>
      <c r="J464" s="78"/>
      <c r="K464" s="78"/>
      <c r="L464" s="78"/>
      <c r="M464" s="85"/>
    </row>
    <row r="465" spans="1:61" ht="18.399999999999999" customHeight="1">
      <c r="A465" s="79" t="s">
        <v>6359</v>
      </c>
      <c r="B465" s="80" t="s">
        <v>5957</v>
      </c>
      <c r="C465" s="80">
        <v>1</v>
      </c>
      <c r="D465" s="80" t="s">
        <v>5938</v>
      </c>
      <c r="F465" s="81"/>
      <c r="H465" s="81"/>
      <c r="J465" s="81"/>
      <c r="L465" s="81"/>
      <c r="M465" s="82" t="s">
        <v>47</v>
      </c>
      <c r="N465" s="76" t="s">
        <v>47</v>
      </c>
      <c r="O465" s="76" t="s">
        <v>5958</v>
      </c>
    </row>
    <row r="466" spans="1:61" ht="18.399999999999999" customHeight="1">
      <c r="A466" s="79" t="s">
        <v>5995</v>
      </c>
      <c r="B466" s="80" t="s">
        <v>47</v>
      </c>
      <c r="C466" s="80">
        <v>0.14000000000000001</v>
      </c>
      <c r="D466" s="80" t="s">
        <v>1265</v>
      </c>
      <c r="E466" s="97"/>
      <c r="F466" s="98"/>
      <c r="G466" s="97"/>
      <c r="H466" s="98"/>
      <c r="I466" s="97"/>
      <c r="J466" s="98"/>
      <c r="K466" s="97"/>
      <c r="L466" s="98"/>
      <c r="M466" s="82" t="s">
        <v>47</v>
      </c>
      <c r="N466" s="76" t="s">
        <v>4746</v>
      </c>
      <c r="P466" s="76" t="s">
        <v>5447</v>
      </c>
      <c r="Q466" s="76" t="s">
        <v>47</v>
      </c>
      <c r="R466" s="76" t="s">
        <v>5996</v>
      </c>
      <c r="BI466" s="96" t="s">
        <v>10968</v>
      </c>
    </row>
    <row r="467" spans="1:61" ht="18.399999999999999" customHeight="1">
      <c r="A467" s="79" t="s">
        <v>5997</v>
      </c>
      <c r="B467" s="80" t="s">
        <v>47</v>
      </c>
      <c r="C467" s="80">
        <v>0.25</v>
      </c>
      <c r="D467" s="80" t="s">
        <v>1265</v>
      </c>
      <c r="E467" s="97"/>
      <c r="F467" s="98"/>
      <c r="G467" s="97"/>
      <c r="H467" s="98"/>
      <c r="I467" s="97"/>
      <c r="J467" s="98"/>
      <c r="K467" s="97"/>
      <c r="L467" s="98"/>
      <c r="M467" s="82" t="s">
        <v>47</v>
      </c>
      <c r="N467" s="76" t="s">
        <v>4122</v>
      </c>
      <c r="P467" s="76" t="s">
        <v>5450</v>
      </c>
      <c r="Q467" s="76" t="s">
        <v>47</v>
      </c>
      <c r="R467" s="76" t="s">
        <v>5998</v>
      </c>
      <c r="BI467" s="96" t="s">
        <v>10969</v>
      </c>
    </row>
    <row r="468" spans="1:61" ht="18.399999999999999" customHeight="1">
      <c r="A468" s="79" t="s">
        <v>6360</v>
      </c>
      <c r="B468" s="80" t="s">
        <v>6361</v>
      </c>
      <c r="C468" s="80">
        <v>0.1</v>
      </c>
      <c r="D468" s="80" t="s">
        <v>5938</v>
      </c>
      <c r="E468" s="97"/>
      <c r="F468" s="98"/>
      <c r="G468" s="97"/>
      <c r="H468" s="98"/>
      <c r="I468" s="97"/>
      <c r="J468" s="98"/>
      <c r="K468" s="97"/>
      <c r="L468" s="98"/>
      <c r="M468" s="82" t="s">
        <v>47</v>
      </c>
      <c r="N468" s="76" t="s">
        <v>47</v>
      </c>
      <c r="P468" s="76" t="s">
        <v>2789</v>
      </c>
      <c r="Q468" s="76" t="s">
        <v>47</v>
      </c>
      <c r="R468" s="76" t="s">
        <v>6362</v>
      </c>
      <c r="BI468" s="96" t="s">
        <v>11052</v>
      </c>
    </row>
    <row r="469" spans="1:61" ht="18.399999999999999" customHeight="1">
      <c r="A469" s="79" t="s">
        <v>6360</v>
      </c>
      <c r="B469" s="80" t="s">
        <v>6363</v>
      </c>
      <c r="C469" s="80">
        <v>0.1</v>
      </c>
      <c r="D469" s="80" t="s">
        <v>5938</v>
      </c>
      <c r="E469" s="97"/>
      <c r="F469" s="98"/>
      <c r="G469" s="97"/>
      <c r="H469" s="98"/>
      <c r="I469" s="97"/>
      <c r="J469" s="98"/>
      <c r="K469" s="97"/>
      <c r="L469" s="98"/>
      <c r="M469" s="82" t="s">
        <v>47</v>
      </c>
      <c r="N469" s="76" t="s">
        <v>47</v>
      </c>
      <c r="P469" s="76" t="s">
        <v>5455</v>
      </c>
      <c r="Q469" s="76" t="s">
        <v>47</v>
      </c>
      <c r="R469" s="76" t="s">
        <v>6364</v>
      </c>
      <c r="BI469" s="96" t="s">
        <v>11053</v>
      </c>
    </row>
    <row r="470" spans="1:61" ht="18.399999999999999" customHeight="1">
      <c r="A470" s="84"/>
      <c r="B470" s="78"/>
      <c r="C470" s="78"/>
      <c r="D470" s="78"/>
      <c r="E470" s="78"/>
      <c r="F470" s="78"/>
      <c r="G470" s="78"/>
      <c r="H470" s="78"/>
      <c r="I470" s="78"/>
      <c r="J470" s="78"/>
      <c r="K470" s="78"/>
      <c r="L470" s="78"/>
      <c r="M470" s="85"/>
    </row>
    <row r="471" spans="1:61" ht="18.399999999999999" customHeight="1">
      <c r="A471" s="79" t="s">
        <v>6365</v>
      </c>
      <c r="B471" s="80" t="s">
        <v>5959</v>
      </c>
      <c r="C471" s="80">
        <v>1</v>
      </c>
      <c r="D471" s="80" t="s">
        <v>5938</v>
      </c>
      <c r="F471" s="81"/>
      <c r="H471" s="81"/>
      <c r="J471" s="81"/>
      <c r="L471" s="81"/>
      <c r="M471" s="82" t="s">
        <v>47</v>
      </c>
      <c r="N471" s="76" t="s">
        <v>47</v>
      </c>
      <c r="O471" s="76" t="s">
        <v>5960</v>
      </c>
    </row>
    <row r="472" spans="1:61" ht="18.399999999999999" customHeight="1">
      <c r="A472" s="79" t="s">
        <v>5995</v>
      </c>
      <c r="B472" s="80" t="s">
        <v>47</v>
      </c>
      <c r="C472" s="80">
        <v>0.26</v>
      </c>
      <c r="D472" s="80" t="s">
        <v>1265</v>
      </c>
      <c r="E472" s="97"/>
      <c r="F472" s="98"/>
      <c r="G472" s="97"/>
      <c r="H472" s="98"/>
      <c r="I472" s="97"/>
      <c r="J472" s="98"/>
      <c r="K472" s="97"/>
      <c r="L472" s="98"/>
      <c r="M472" s="82" t="s">
        <v>47</v>
      </c>
      <c r="N472" s="76" t="s">
        <v>4746</v>
      </c>
      <c r="P472" s="76" t="s">
        <v>5447</v>
      </c>
      <c r="Q472" s="76" t="s">
        <v>47</v>
      </c>
      <c r="R472" s="76" t="s">
        <v>5996</v>
      </c>
      <c r="BI472" s="96" t="s">
        <v>10968</v>
      </c>
    </row>
    <row r="473" spans="1:61" ht="18.399999999999999" customHeight="1">
      <c r="A473" s="79" t="s">
        <v>5997</v>
      </c>
      <c r="B473" s="80" t="s">
        <v>47</v>
      </c>
      <c r="C473" s="80">
        <v>0.47</v>
      </c>
      <c r="D473" s="80" t="s">
        <v>1265</v>
      </c>
      <c r="E473" s="97"/>
      <c r="F473" s="98"/>
      <c r="G473" s="97"/>
      <c r="H473" s="98"/>
      <c r="I473" s="97"/>
      <c r="J473" s="98"/>
      <c r="K473" s="97"/>
      <c r="L473" s="98"/>
      <c r="M473" s="82" t="s">
        <v>47</v>
      </c>
      <c r="N473" s="76" t="s">
        <v>4122</v>
      </c>
      <c r="P473" s="76" t="s">
        <v>5450</v>
      </c>
      <c r="Q473" s="76" t="s">
        <v>47</v>
      </c>
      <c r="R473" s="76" t="s">
        <v>5998</v>
      </c>
      <c r="BI473" s="96" t="s">
        <v>10969</v>
      </c>
    </row>
    <row r="474" spans="1:61" ht="18.399999999999999" customHeight="1">
      <c r="A474" s="79" t="s">
        <v>6360</v>
      </c>
      <c r="B474" s="80" t="s">
        <v>5959</v>
      </c>
      <c r="C474" s="80">
        <v>8.3000000000000004E-2</v>
      </c>
      <c r="D474" s="80" t="s">
        <v>5938</v>
      </c>
      <c r="E474" s="97"/>
      <c r="F474" s="98"/>
      <c r="G474" s="97"/>
      <c r="H474" s="98"/>
      <c r="I474" s="97"/>
      <c r="J474" s="98"/>
      <c r="K474" s="97"/>
      <c r="L474" s="98"/>
      <c r="M474" s="82" t="s">
        <v>47</v>
      </c>
      <c r="N474" s="76" t="s">
        <v>47</v>
      </c>
      <c r="P474" s="76" t="s">
        <v>2789</v>
      </c>
      <c r="Q474" s="76" t="s">
        <v>47</v>
      </c>
      <c r="R474" s="76" t="s">
        <v>6366</v>
      </c>
      <c r="BI474" s="96" t="s">
        <v>11054</v>
      </c>
    </row>
    <row r="475" spans="1:61" ht="18.399999999999999" customHeight="1">
      <c r="A475" s="84"/>
      <c r="B475" s="78"/>
      <c r="C475" s="78"/>
      <c r="D475" s="78"/>
      <c r="E475" s="78"/>
      <c r="F475" s="78"/>
      <c r="G475" s="78"/>
      <c r="H475" s="78"/>
      <c r="I475" s="78"/>
      <c r="J475" s="78"/>
      <c r="K475" s="78"/>
      <c r="L475" s="78"/>
      <c r="M475" s="85"/>
    </row>
    <row r="476" spans="1:61" ht="18.399999999999999" customHeight="1">
      <c r="A476" s="79" t="s">
        <v>6367</v>
      </c>
      <c r="B476" s="80" t="s">
        <v>5961</v>
      </c>
      <c r="C476" s="80">
        <v>1</v>
      </c>
      <c r="D476" s="80" t="s">
        <v>168</v>
      </c>
      <c r="F476" s="81"/>
      <c r="H476" s="81"/>
      <c r="J476" s="81"/>
      <c r="L476" s="81"/>
      <c r="M476" s="82" t="s">
        <v>47</v>
      </c>
      <c r="N476" s="76" t="s">
        <v>47</v>
      </c>
      <c r="O476" s="76" t="s">
        <v>5962</v>
      </c>
    </row>
    <row r="477" spans="1:61" ht="18.399999999999999" customHeight="1">
      <c r="A477" s="79" t="s">
        <v>5997</v>
      </c>
      <c r="B477" s="80" t="s">
        <v>47</v>
      </c>
      <c r="C477" s="80">
        <v>0.43</v>
      </c>
      <c r="D477" s="80" t="s">
        <v>1265</v>
      </c>
      <c r="E477" s="97"/>
      <c r="F477" s="98"/>
      <c r="G477" s="97"/>
      <c r="H477" s="98"/>
      <c r="I477" s="97"/>
      <c r="J477" s="98"/>
      <c r="K477" s="97"/>
      <c r="L477" s="98"/>
      <c r="M477" s="82" t="s">
        <v>47</v>
      </c>
      <c r="N477" s="76" t="s">
        <v>4122</v>
      </c>
      <c r="P477" s="76" t="s">
        <v>5447</v>
      </c>
      <c r="Q477" s="76" t="s">
        <v>47</v>
      </c>
      <c r="R477" s="76" t="s">
        <v>5998</v>
      </c>
      <c r="BI477" s="96" t="s">
        <v>10969</v>
      </c>
    </row>
    <row r="478" spans="1:61" ht="18.399999999999999" customHeight="1">
      <c r="A478" s="79" t="s">
        <v>6189</v>
      </c>
      <c r="B478" s="80" t="s">
        <v>6190</v>
      </c>
      <c r="C478" s="80">
        <v>0.98</v>
      </c>
      <c r="D478" s="80" t="s">
        <v>168</v>
      </c>
      <c r="E478" s="97"/>
      <c r="F478" s="98"/>
      <c r="G478" s="97"/>
      <c r="H478" s="98"/>
      <c r="I478" s="97"/>
      <c r="J478" s="98"/>
      <c r="K478" s="97"/>
      <c r="L478" s="98"/>
      <c r="M478" s="82" t="s">
        <v>47</v>
      </c>
      <c r="N478" s="76" t="s">
        <v>6191</v>
      </c>
      <c r="P478" s="76" t="s">
        <v>5450</v>
      </c>
      <c r="Q478" s="76" t="s">
        <v>47</v>
      </c>
      <c r="R478" s="76" t="s">
        <v>6192</v>
      </c>
      <c r="BI478" s="96" t="s">
        <v>11013</v>
      </c>
    </row>
    <row r="479" spans="1:61" ht="18.399999999999999" customHeight="1">
      <c r="A479" s="84"/>
      <c r="B479" s="78"/>
      <c r="C479" s="78"/>
      <c r="D479" s="78"/>
      <c r="E479" s="78"/>
      <c r="F479" s="78"/>
      <c r="G479" s="78"/>
      <c r="H479" s="78"/>
      <c r="I479" s="78"/>
      <c r="J479" s="78"/>
      <c r="K479" s="78"/>
      <c r="L479" s="78"/>
      <c r="M479" s="85"/>
    </row>
    <row r="480" spans="1:61" ht="18.399999999999999" customHeight="1">
      <c r="A480" s="79" t="s">
        <v>6368</v>
      </c>
      <c r="B480" s="80" t="s">
        <v>5963</v>
      </c>
      <c r="C480" s="80">
        <v>1</v>
      </c>
      <c r="D480" s="80" t="s">
        <v>5938</v>
      </c>
      <c r="F480" s="81"/>
      <c r="H480" s="81"/>
      <c r="J480" s="81"/>
      <c r="L480" s="81"/>
      <c r="M480" s="82" t="s">
        <v>47</v>
      </c>
      <c r="N480" s="76" t="s">
        <v>47</v>
      </c>
      <c r="O480" s="76" t="s">
        <v>5964</v>
      </c>
    </row>
    <row r="481" spans="1:61" ht="18.399999999999999" customHeight="1">
      <c r="A481" s="79" t="s">
        <v>6369</v>
      </c>
      <c r="B481" s="80" t="s">
        <v>5963</v>
      </c>
      <c r="C481" s="80">
        <v>1</v>
      </c>
      <c r="D481" s="80" t="s">
        <v>5938</v>
      </c>
      <c r="E481" s="97"/>
      <c r="F481" s="98"/>
      <c r="G481" s="97"/>
      <c r="H481" s="98"/>
      <c r="I481" s="97"/>
      <c r="J481" s="98"/>
      <c r="K481" s="97"/>
      <c r="L481" s="98"/>
      <c r="M481" s="82" t="s">
        <v>47</v>
      </c>
      <c r="N481" s="76" t="s">
        <v>47</v>
      </c>
      <c r="P481" s="76" t="s">
        <v>5447</v>
      </c>
      <c r="Q481" s="76" t="s">
        <v>47</v>
      </c>
      <c r="R481" s="76" t="s">
        <v>6370</v>
      </c>
      <c r="BI481" s="96" t="s">
        <v>11055</v>
      </c>
    </row>
    <row r="482" spans="1:61" ht="18.399999999999999" customHeight="1">
      <c r="A482" s="79" t="s">
        <v>6258</v>
      </c>
      <c r="B482" s="80" t="s">
        <v>47</v>
      </c>
      <c r="C482" s="80">
        <v>1.6E-2</v>
      </c>
      <c r="D482" s="80" t="s">
        <v>1265</v>
      </c>
      <c r="E482" s="97"/>
      <c r="F482" s="98"/>
      <c r="G482" s="97"/>
      <c r="H482" s="98"/>
      <c r="I482" s="97"/>
      <c r="J482" s="98"/>
      <c r="K482" s="97"/>
      <c r="L482" s="98"/>
      <c r="M482" s="82" t="s">
        <v>47</v>
      </c>
      <c r="N482" s="76" t="s">
        <v>6371</v>
      </c>
      <c r="P482" s="76" t="s">
        <v>5450</v>
      </c>
      <c r="Q482" s="76" t="s">
        <v>47</v>
      </c>
      <c r="R482" s="76" t="s">
        <v>6259</v>
      </c>
      <c r="BI482" s="96" t="s">
        <v>11034</v>
      </c>
    </row>
    <row r="483" spans="1:61" ht="18.399999999999999" customHeight="1">
      <c r="A483" s="84"/>
      <c r="B483" s="78"/>
      <c r="C483" s="78"/>
      <c r="D483" s="78"/>
      <c r="E483" s="78"/>
      <c r="F483" s="78"/>
      <c r="G483" s="78"/>
      <c r="H483" s="78"/>
      <c r="I483" s="78"/>
      <c r="J483" s="78"/>
      <c r="K483" s="78"/>
      <c r="L483" s="78"/>
      <c r="M483" s="85"/>
    </row>
    <row r="484" spans="1:61" ht="18.399999999999999" customHeight="1">
      <c r="A484" s="79" t="s">
        <v>6372</v>
      </c>
      <c r="B484" s="80" t="s">
        <v>5965</v>
      </c>
      <c r="C484" s="80">
        <v>1</v>
      </c>
      <c r="D484" s="80" t="s">
        <v>168</v>
      </c>
      <c r="F484" s="81"/>
      <c r="H484" s="81"/>
      <c r="J484" s="81"/>
      <c r="L484" s="81"/>
      <c r="M484" s="82" t="s">
        <v>47</v>
      </c>
      <c r="N484" s="76" t="s">
        <v>47</v>
      </c>
      <c r="O484" s="76" t="s">
        <v>5966</v>
      </c>
    </row>
    <row r="485" spans="1:61" ht="18.399999999999999" customHeight="1">
      <c r="A485" s="79" t="s">
        <v>6189</v>
      </c>
      <c r="B485" s="80" t="s">
        <v>6190</v>
      </c>
      <c r="C485" s="80">
        <v>1.1000000000000001</v>
      </c>
      <c r="D485" s="80" t="s">
        <v>168</v>
      </c>
      <c r="E485" s="97"/>
      <c r="F485" s="98"/>
      <c r="G485" s="97"/>
      <c r="H485" s="98"/>
      <c r="I485" s="97"/>
      <c r="J485" s="98"/>
      <c r="K485" s="97"/>
      <c r="L485" s="98"/>
      <c r="M485" s="82" t="s">
        <v>47</v>
      </c>
      <c r="N485" s="76" t="s">
        <v>6191</v>
      </c>
      <c r="P485" s="76" t="s">
        <v>5447</v>
      </c>
      <c r="Q485" s="76" t="s">
        <v>47</v>
      </c>
      <c r="R485" s="76" t="s">
        <v>6192</v>
      </c>
      <c r="BI485" s="96" t="s">
        <v>11013</v>
      </c>
    </row>
    <row r="486" spans="1:61" ht="18.399999999999999" customHeight="1">
      <c r="A486" s="79" t="s">
        <v>5997</v>
      </c>
      <c r="B486" s="80" t="s">
        <v>47</v>
      </c>
      <c r="C486" s="80">
        <v>0.66</v>
      </c>
      <c r="D486" s="80" t="s">
        <v>1265</v>
      </c>
      <c r="E486" s="97"/>
      <c r="F486" s="98"/>
      <c r="G486" s="97"/>
      <c r="H486" s="98"/>
      <c r="I486" s="97"/>
      <c r="J486" s="98"/>
      <c r="K486" s="97"/>
      <c r="L486" s="98"/>
      <c r="M486" s="82" t="s">
        <v>47</v>
      </c>
      <c r="N486" s="76" t="s">
        <v>4122</v>
      </c>
      <c r="P486" s="76" t="s">
        <v>5450</v>
      </c>
      <c r="Q486" s="76" t="s">
        <v>47</v>
      </c>
      <c r="R486" s="76" t="s">
        <v>5998</v>
      </c>
      <c r="BI486" s="96" t="s">
        <v>10969</v>
      </c>
    </row>
    <row r="487" spans="1:61" ht="18.399999999999999" customHeight="1">
      <c r="A487" s="79" t="s">
        <v>6373</v>
      </c>
      <c r="B487" s="80" t="s">
        <v>5894</v>
      </c>
      <c r="C487" s="80">
        <v>12.75</v>
      </c>
      <c r="D487" s="80" t="s">
        <v>83</v>
      </c>
      <c r="E487" s="97"/>
      <c r="F487" s="98"/>
      <c r="G487" s="97"/>
      <c r="H487" s="98"/>
      <c r="I487" s="97"/>
      <c r="J487" s="98"/>
      <c r="K487" s="97"/>
      <c r="L487" s="98"/>
      <c r="M487" s="82" t="s">
        <v>47</v>
      </c>
      <c r="N487" s="76" t="s">
        <v>5896</v>
      </c>
      <c r="P487" s="76" t="s">
        <v>2789</v>
      </c>
      <c r="Q487" s="76" t="s">
        <v>47</v>
      </c>
      <c r="R487" s="76" t="s">
        <v>5895</v>
      </c>
      <c r="BI487" s="96" t="s">
        <v>10958</v>
      </c>
    </row>
    <row r="488" spans="1:61" ht="18.399999999999999" customHeight="1">
      <c r="A488" s="84"/>
      <c r="B488" s="78"/>
      <c r="C488" s="78"/>
      <c r="D488" s="78"/>
      <c r="E488" s="78"/>
      <c r="F488" s="78"/>
      <c r="G488" s="78"/>
      <c r="H488" s="78"/>
      <c r="I488" s="78"/>
      <c r="J488" s="78"/>
      <c r="K488" s="78"/>
      <c r="L488" s="78"/>
      <c r="M488" s="85"/>
    </row>
    <row r="489" spans="1:61" ht="18.399999999999999" customHeight="1">
      <c r="A489" s="79" t="s">
        <v>6374</v>
      </c>
      <c r="B489" s="80" t="s">
        <v>5967</v>
      </c>
      <c r="C489" s="80">
        <v>1</v>
      </c>
      <c r="D489" s="80" t="s">
        <v>191</v>
      </c>
      <c r="F489" s="81"/>
      <c r="H489" s="81"/>
      <c r="J489" s="81"/>
      <c r="L489" s="81"/>
      <c r="M489" s="82" t="s">
        <v>5968</v>
      </c>
      <c r="N489" s="76" t="s">
        <v>47</v>
      </c>
      <c r="O489" s="76" t="s">
        <v>5969</v>
      </c>
    </row>
    <row r="490" spans="1:61" ht="18.399999999999999" customHeight="1">
      <c r="A490" s="79" t="s">
        <v>6375</v>
      </c>
      <c r="B490" s="80" t="s">
        <v>5967</v>
      </c>
      <c r="C490" s="80">
        <v>1</v>
      </c>
      <c r="D490" s="80" t="s">
        <v>217</v>
      </c>
      <c r="E490" s="97"/>
      <c r="F490" s="98"/>
      <c r="G490" s="97"/>
      <c r="H490" s="98"/>
      <c r="I490" s="97"/>
      <c r="J490" s="98"/>
      <c r="K490" s="97"/>
      <c r="L490" s="98"/>
      <c r="M490" s="82" t="s">
        <v>6376</v>
      </c>
      <c r="N490" s="76" t="s">
        <v>47</v>
      </c>
      <c r="P490" s="76" t="s">
        <v>5447</v>
      </c>
      <c r="Q490" s="76" t="s">
        <v>47</v>
      </c>
      <c r="R490" s="76" t="s">
        <v>5989</v>
      </c>
      <c r="T490" s="76" t="s">
        <v>55</v>
      </c>
      <c r="BI490" s="96" t="s">
        <v>11056</v>
      </c>
    </row>
    <row r="491" spans="1:61" ht="18.399999999999999" customHeight="1">
      <c r="A491" s="84"/>
      <c r="B491" s="78"/>
      <c r="C491" s="78"/>
      <c r="D491" s="78"/>
      <c r="E491" s="78"/>
      <c r="F491" s="78"/>
      <c r="G491" s="78"/>
      <c r="H491" s="78"/>
      <c r="I491" s="78"/>
      <c r="J491" s="78"/>
      <c r="K491" s="78"/>
      <c r="L491" s="78"/>
      <c r="M491" s="85"/>
    </row>
    <row r="492" spans="1:61" ht="18.399999999999999" customHeight="1">
      <c r="A492" s="79" t="s">
        <v>6377</v>
      </c>
      <c r="B492" s="80" t="s">
        <v>5970</v>
      </c>
      <c r="C492" s="80">
        <v>1</v>
      </c>
      <c r="D492" s="80" t="s">
        <v>71</v>
      </c>
      <c r="F492" s="81"/>
      <c r="H492" s="81"/>
      <c r="J492" s="81"/>
      <c r="L492" s="81"/>
      <c r="M492" s="82" t="s">
        <v>47</v>
      </c>
      <c r="N492" s="76" t="s">
        <v>47</v>
      </c>
      <c r="O492" s="76" t="s">
        <v>5971</v>
      </c>
    </row>
    <row r="493" spans="1:61" ht="18.399999999999999" customHeight="1">
      <c r="A493" s="79" t="s">
        <v>6378</v>
      </c>
      <c r="B493" s="80" t="s">
        <v>1264</v>
      </c>
      <c r="C493" s="80">
        <v>0.25</v>
      </c>
      <c r="D493" s="80" t="s">
        <v>1265</v>
      </c>
      <c r="E493" s="97"/>
      <c r="F493" s="98"/>
      <c r="G493" s="97"/>
      <c r="H493" s="98"/>
      <c r="I493" s="97"/>
      <c r="J493" s="98"/>
      <c r="K493" s="97"/>
      <c r="L493" s="98"/>
      <c r="M493" s="82" t="s">
        <v>47</v>
      </c>
      <c r="N493" s="76" t="s">
        <v>47</v>
      </c>
      <c r="P493" s="76" t="s">
        <v>5447</v>
      </c>
      <c r="Q493" s="76" t="s">
        <v>47</v>
      </c>
      <c r="R493" s="76" t="s">
        <v>6379</v>
      </c>
      <c r="BI493" s="96" t="s">
        <v>11057</v>
      </c>
    </row>
    <row r="494" spans="1:61" ht="18.399999999999999" customHeight="1">
      <c r="A494" s="79" t="s">
        <v>6380</v>
      </c>
      <c r="B494" s="80" t="s">
        <v>1264</v>
      </c>
      <c r="C494" s="80">
        <v>8.3000000000000004E-2</v>
      </c>
      <c r="D494" s="80" t="s">
        <v>1265</v>
      </c>
      <c r="E494" s="97"/>
      <c r="F494" s="98"/>
      <c r="G494" s="97"/>
      <c r="H494" s="98"/>
      <c r="I494" s="97"/>
      <c r="J494" s="98"/>
      <c r="K494" s="97"/>
      <c r="L494" s="98"/>
      <c r="M494" s="82" t="s">
        <v>47</v>
      </c>
      <c r="N494" s="76" t="s">
        <v>47</v>
      </c>
      <c r="P494" s="76" t="s">
        <v>5450</v>
      </c>
      <c r="Q494" s="76" t="s">
        <v>47</v>
      </c>
      <c r="R494" s="76" t="s">
        <v>6381</v>
      </c>
      <c r="BI494" s="96" t="s">
        <v>11058</v>
      </c>
    </row>
    <row r="495" spans="1:61" ht="18.399999999999999" customHeight="1">
      <c r="A495" s="79" t="s">
        <v>5997</v>
      </c>
      <c r="B495" s="80" t="s">
        <v>47</v>
      </c>
      <c r="C495" s="80">
        <v>0.16</v>
      </c>
      <c r="D495" s="80" t="s">
        <v>1265</v>
      </c>
      <c r="E495" s="97"/>
      <c r="F495" s="98"/>
      <c r="G495" s="97"/>
      <c r="H495" s="98"/>
      <c r="I495" s="97"/>
      <c r="J495" s="98"/>
      <c r="K495" s="97"/>
      <c r="L495" s="98"/>
      <c r="M495" s="82" t="s">
        <v>47</v>
      </c>
      <c r="N495" s="76" t="s">
        <v>4122</v>
      </c>
      <c r="P495" s="76" t="s">
        <v>2789</v>
      </c>
      <c r="Q495" s="76" t="s">
        <v>47</v>
      </c>
      <c r="R495" s="76" t="s">
        <v>5998</v>
      </c>
      <c r="BI495" s="96" t="s">
        <v>10969</v>
      </c>
    </row>
    <row r="496" spans="1:61" ht="18.399999999999999" customHeight="1">
      <c r="A496" s="79" t="s">
        <v>6382</v>
      </c>
      <c r="B496" s="80" t="s">
        <v>5970</v>
      </c>
      <c r="C496" s="80">
        <v>1</v>
      </c>
      <c r="D496" s="80" t="s">
        <v>71</v>
      </c>
      <c r="E496" s="97"/>
      <c r="F496" s="98"/>
      <c r="G496" s="97"/>
      <c r="H496" s="98"/>
      <c r="I496" s="97"/>
      <c r="J496" s="98"/>
      <c r="K496" s="97"/>
      <c r="L496" s="98"/>
      <c r="M496" s="82" t="s">
        <v>47</v>
      </c>
      <c r="N496" s="76" t="s">
        <v>47</v>
      </c>
      <c r="P496" s="76" t="s">
        <v>5455</v>
      </c>
      <c r="Q496" s="76" t="s">
        <v>47</v>
      </c>
      <c r="R496" s="76" t="s">
        <v>6383</v>
      </c>
      <c r="AA496" s="90" t="s">
        <v>5923</v>
      </c>
      <c r="AB496" s="91">
        <v>1123.249</v>
      </c>
      <c r="AC496" s="90" t="s">
        <v>5924</v>
      </c>
      <c r="AD496" s="92">
        <v>1123.249</v>
      </c>
      <c r="BI496" s="96" t="s">
        <v>11059</v>
      </c>
    </row>
    <row r="497" spans="1:61" ht="18.399999999999999" customHeight="1">
      <c r="A497" s="79" t="s">
        <v>6039</v>
      </c>
      <c r="B497" s="80" t="s">
        <v>1599</v>
      </c>
      <c r="C497" s="80">
        <v>1</v>
      </c>
      <c r="D497" s="80" t="s">
        <v>352</v>
      </c>
      <c r="E497" s="97"/>
      <c r="F497" s="98"/>
      <c r="G497" s="78"/>
      <c r="H497" s="98"/>
      <c r="I497" s="78"/>
      <c r="J497" s="98"/>
      <c r="K497" s="78"/>
      <c r="L497" s="98"/>
      <c r="M497" s="82" t="s">
        <v>47</v>
      </c>
      <c r="N497" s="76" t="s">
        <v>47</v>
      </c>
      <c r="P497" s="76" t="s">
        <v>2788</v>
      </c>
      <c r="Q497" s="76" t="s">
        <v>47</v>
      </c>
      <c r="R497" s="76" t="s">
        <v>56</v>
      </c>
      <c r="X497" s="76" t="s">
        <v>6384</v>
      </c>
    </row>
    <row r="498" spans="1:61" ht="18.399999999999999" customHeight="1">
      <c r="A498" s="84"/>
      <c r="B498" s="78"/>
      <c r="C498" s="78"/>
      <c r="D498" s="78"/>
      <c r="E498" s="78"/>
      <c r="F498" s="78"/>
      <c r="G498" s="78"/>
      <c r="H498" s="78"/>
      <c r="I498" s="78"/>
      <c r="J498" s="78"/>
      <c r="K498" s="78"/>
      <c r="L498" s="78"/>
      <c r="M498" s="85"/>
    </row>
    <row r="499" spans="1:61" ht="18.399999999999999" customHeight="1">
      <c r="A499" s="79" t="s">
        <v>6385</v>
      </c>
      <c r="B499" s="80" t="s">
        <v>5972</v>
      </c>
      <c r="C499" s="80">
        <v>1</v>
      </c>
      <c r="D499" s="80" t="s">
        <v>168</v>
      </c>
      <c r="F499" s="81"/>
      <c r="H499" s="81"/>
      <c r="J499" s="81"/>
      <c r="L499" s="81"/>
      <c r="M499" s="82" t="s">
        <v>47</v>
      </c>
      <c r="N499" s="76" t="s">
        <v>47</v>
      </c>
      <c r="O499" s="76" t="s">
        <v>5973</v>
      </c>
    </row>
    <row r="500" spans="1:61" ht="18.399999999999999" customHeight="1">
      <c r="A500" s="79" t="s">
        <v>6373</v>
      </c>
      <c r="B500" s="80" t="s">
        <v>5894</v>
      </c>
      <c r="C500" s="80">
        <v>510</v>
      </c>
      <c r="D500" s="80" t="s">
        <v>1180</v>
      </c>
      <c r="E500" s="97"/>
      <c r="F500" s="98"/>
      <c r="G500" s="97"/>
      <c r="H500" s="98"/>
      <c r="I500" s="97"/>
      <c r="J500" s="98"/>
      <c r="K500" s="97"/>
      <c r="L500" s="98"/>
      <c r="M500" s="82" t="s">
        <v>47</v>
      </c>
      <c r="N500" s="76" t="s">
        <v>5896</v>
      </c>
      <c r="P500" s="76" t="s">
        <v>5447</v>
      </c>
      <c r="Q500" s="76" t="s">
        <v>47</v>
      </c>
      <c r="R500" s="76" t="s">
        <v>5895</v>
      </c>
      <c r="U500" s="76">
        <v>1</v>
      </c>
      <c r="V500" s="76">
        <v>1</v>
      </c>
      <c r="BI500" s="96" t="s">
        <v>10958</v>
      </c>
    </row>
    <row r="501" spans="1:61" ht="18.399999999999999" customHeight="1">
      <c r="A501" s="79" t="s">
        <v>6189</v>
      </c>
      <c r="B501" s="80" t="s">
        <v>6386</v>
      </c>
      <c r="C501" s="80">
        <v>1.1000000000000001</v>
      </c>
      <c r="D501" s="80" t="s">
        <v>168</v>
      </c>
      <c r="E501" s="97"/>
      <c r="F501" s="98"/>
      <c r="G501" s="97"/>
      <c r="H501" s="98"/>
      <c r="I501" s="97"/>
      <c r="J501" s="98"/>
      <c r="K501" s="97"/>
      <c r="L501" s="98"/>
      <c r="M501" s="82" t="s">
        <v>47</v>
      </c>
      <c r="N501" s="76" t="s">
        <v>6191</v>
      </c>
      <c r="P501" s="76" t="s">
        <v>5450</v>
      </c>
      <c r="Q501" s="76" t="s">
        <v>47</v>
      </c>
      <c r="R501" s="76" t="s">
        <v>6192</v>
      </c>
      <c r="BI501" s="96" t="s">
        <v>11013</v>
      </c>
    </row>
    <row r="502" spans="1:61" ht="18.399999999999999" customHeight="1">
      <c r="A502" s="79" t="s">
        <v>5997</v>
      </c>
      <c r="B502" s="80" t="s">
        <v>1264</v>
      </c>
      <c r="C502" s="80">
        <v>0.66</v>
      </c>
      <c r="D502" s="80" t="s">
        <v>1265</v>
      </c>
      <c r="E502" s="97"/>
      <c r="F502" s="98"/>
      <c r="G502" s="97"/>
      <c r="H502" s="98"/>
      <c r="I502" s="97"/>
      <c r="J502" s="98"/>
      <c r="K502" s="97"/>
      <c r="L502" s="98"/>
      <c r="M502" s="82" t="s">
        <v>47</v>
      </c>
      <c r="N502" s="76" t="s">
        <v>47</v>
      </c>
      <c r="P502" s="76" t="s">
        <v>2789</v>
      </c>
      <c r="Q502" s="76" t="s">
        <v>47</v>
      </c>
      <c r="R502" s="76" t="s">
        <v>5998</v>
      </c>
      <c r="BI502" s="96" t="s">
        <v>10969</v>
      </c>
    </row>
    <row r="503" spans="1:61" ht="18.399999999999999" customHeight="1">
      <c r="A503" s="84"/>
      <c r="B503" s="78"/>
      <c r="C503" s="78"/>
      <c r="D503" s="78"/>
      <c r="E503" s="78"/>
      <c r="F503" s="78"/>
      <c r="G503" s="78"/>
      <c r="H503" s="78"/>
      <c r="I503" s="78"/>
      <c r="J503" s="78"/>
      <c r="K503" s="78"/>
      <c r="L503" s="78"/>
      <c r="M503" s="85"/>
    </row>
    <row r="504" spans="1:61" ht="18.399999999999999" customHeight="1">
      <c r="A504" s="79" t="s">
        <v>6387</v>
      </c>
      <c r="B504" s="80" t="s">
        <v>47</v>
      </c>
      <c r="C504" s="80">
        <v>1</v>
      </c>
      <c r="D504" s="80" t="s">
        <v>53</v>
      </c>
      <c r="F504" s="81"/>
      <c r="H504" s="81"/>
      <c r="J504" s="81"/>
      <c r="L504" s="81"/>
      <c r="M504" s="82" t="s">
        <v>47</v>
      </c>
      <c r="N504" s="76" t="s">
        <v>47</v>
      </c>
      <c r="O504" s="76" t="s">
        <v>5974</v>
      </c>
    </row>
    <row r="505" spans="1:61" ht="18.399999999999999" customHeight="1">
      <c r="A505" s="79" t="s">
        <v>6388</v>
      </c>
      <c r="B505" s="80" t="s">
        <v>6389</v>
      </c>
      <c r="C505" s="80">
        <v>168</v>
      </c>
      <c r="D505" s="80" t="s">
        <v>1259</v>
      </c>
      <c r="E505" s="97"/>
      <c r="F505" s="98"/>
      <c r="G505" s="97"/>
      <c r="H505" s="98"/>
      <c r="I505" s="97"/>
      <c r="J505" s="98"/>
      <c r="K505" s="97"/>
      <c r="L505" s="98"/>
      <c r="M505" s="82" t="s">
        <v>47</v>
      </c>
      <c r="N505" s="76" t="s">
        <v>47</v>
      </c>
      <c r="P505" s="76" t="s">
        <v>5447</v>
      </c>
      <c r="Q505" s="76" t="s">
        <v>47</v>
      </c>
      <c r="R505" s="76" t="s">
        <v>6390</v>
      </c>
      <c r="BI505" s="96" t="s">
        <v>11060</v>
      </c>
    </row>
    <row r="506" spans="1:61" ht="18.399999999999999" customHeight="1">
      <c r="A506" s="79" t="s">
        <v>6391</v>
      </c>
      <c r="B506" s="80" t="s">
        <v>6392</v>
      </c>
      <c r="C506" s="80">
        <v>0.1641</v>
      </c>
      <c r="D506" s="80" t="s">
        <v>1180</v>
      </c>
      <c r="E506" s="97"/>
      <c r="F506" s="98"/>
      <c r="G506" s="97"/>
      <c r="H506" s="98"/>
      <c r="I506" s="97"/>
      <c r="J506" s="98"/>
      <c r="K506" s="97"/>
      <c r="L506" s="98"/>
      <c r="M506" s="82" t="s">
        <v>47</v>
      </c>
      <c r="N506" s="76" t="s">
        <v>47</v>
      </c>
      <c r="P506" s="76" t="s">
        <v>5450</v>
      </c>
      <c r="Q506" s="76" t="s">
        <v>47</v>
      </c>
      <c r="R506" s="76" t="s">
        <v>6393</v>
      </c>
      <c r="BI506" s="96" t="s">
        <v>11061</v>
      </c>
    </row>
    <row r="507" spans="1:61" ht="18.399999999999999" customHeight="1">
      <c r="A507" s="79" t="s">
        <v>6233</v>
      </c>
      <c r="B507" s="80" t="s">
        <v>47</v>
      </c>
      <c r="C507" s="80">
        <v>7.0000000000000001E-3</v>
      </c>
      <c r="D507" s="80" t="s">
        <v>1265</v>
      </c>
      <c r="E507" s="97"/>
      <c r="F507" s="98"/>
      <c r="G507" s="97"/>
      <c r="H507" s="98"/>
      <c r="I507" s="97"/>
      <c r="J507" s="98"/>
      <c r="K507" s="97"/>
      <c r="L507" s="98"/>
      <c r="M507" s="82" t="s">
        <v>47</v>
      </c>
      <c r="N507" s="76" t="s">
        <v>4730</v>
      </c>
      <c r="P507" s="76" t="s">
        <v>2789</v>
      </c>
      <c r="Q507" s="76" t="s">
        <v>47</v>
      </c>
      <c r="R507" s="76" t="s">
        <v>6234</v>
      </c>
      <c r="BI507" s="96" t="s">
        <v>11029</v>
      </c>
    </row>
    <row r="508" spans="1:61" ht="18.399999999999999" customHeight="1">
      <c r="A508" s="79" t="s">
        <v>5995</v>
      </c>
      <c r="B508" s="80" t="s">
        <v>47</v>
      </c>
      <c r="C508" s="80">
        <v>3.5000000000000001E-3</v>
      </c>
      <c r="D508" s="80" t="s">
        <v>1265</v>
      </c>
      <c r="E508" s="97"/>
      <c r="F508" s="98"/>
      <c r="G508" s="97"/>
      <c r="H508" s="98"/>
      <c r="I508" s="97"/>
      <c r="J508" s="98"/>
      <c r="K508" s="97"/>
      <c r="L508" s="98"/>
      <c r="M508" s="82" t="s">
        <v>47</v>
      </c>
      <c r="N508" s="76" t="s">
        <v>4746</v>
      </c>
      <c r="P508" s="76" t="s">
        <v>5455</v>
      </c>
      <c r="Q508" s="76" t="s">
        <v>47</v>
      </c>
      <c r="R508" s="76" t="s">
        <v>5996</v>
      </c>
      <c r="AA508" s="90" t="s">
        <v>5923</v>
      </c>
      <c r="AB508" s="91">
        <v>39.554000000000002</v>
      </c>
      <c r="AC508" s="90" t="s">
        <v>5924</v>
      </c>
      <c r="AD508" s="92">
        <v>39.554000000000002</v>
      </c>
      <c r="BI508" s="96" t="s">
        <v>10968</v>
      </c>
    </row>
    <row r="509" spans="1:61" ht="18.399999999999999" customHeight="1">
      <c r="A509" s="79" t="s">
        <v>6263</v>
      </c>
      <c r="B509" s="80" t="s">
        <v>6394</v>
      </c>
      <c r="C509" s="80">
        <v>1</v>
      </c>
      <c r="D509" s="80" t="s">
        <v>352</v>
      </c>
      <c r="E509" s="97"/>
      <c r="F509" s="98"/>
      <c r="G509" s="78"/>
      <c r="H509" s="98"/>
      <c r="I509" s="78"/>
      <c r="J509" s="98"/>
      <c r="K509" s="78"/>
      <c r="L509" s="98"/>
      <c r="M509" s="82" t="s">
        <v>47</v>
      </c>
      <c r="N509" s="76" t="s">
        <v>47</v>
      </c>
      <c r="P509" s="76" t="s">
        <v>2788</v>
      </c>
      <c r="Q509" s="76" t="s">
        <v>47</v>
      </c>
      <c r="R509" s="76" t="s">
        <v>56</v>
      </c>
      <c r="X509" s="76" t="s">
        <v>6395</v>
      </c>
    </row>
    <row r="510" spans="1:61" ht="18.399999999999999" customHeight="1">
      <c r="A510" s="84"/>
      <c r="B510" s="78"/>
      <c r="C510" s="78"/>
      <c r="D510" s="78"/>
      <c r="E510" s="78"/>
      <c r="F510" s="78"/>
      <c r="G510" s="78"/>
      <c r="H510" s="78"/>
      <c r="I510" s="78"/>
      <c r="J510" s="78"/>
      <c r="K510" s="78"/>
      <c r="L510" s="78"/>
      <c r="M510" s="85"/>
    </row>
    <row r="511" spans="1:61" ht="18.399999999999999" customHeight="1">
      <c r="A511" s="79" t="s">
        <v>6396</v>
      </c>
      <c r="B511" s="80" t="s">
        <v>5975</v>
      </c>
      <c r="C511" s="80">
        <v>1</v>
      </c>
      <c r="D511" s="80" t="s">
        <v>53</v>
      </c>
      <c r="F511" s="81"/>
      <c r="H511" s="81"/>
      <c r="J511" s="81"/>
      <c r="L511" s="81"/>
      <c r="M511" s="82" t="s">
        <v>47</v>
      </c>
      <c r="N511" s="76" t="s">
        <v>47</v>
      </c>
      <c r="O511" s="76" t="s">
        <v>5976</v>
      </c>
    </row>
    <row r="512" spans="1:61" ht="18.399999999999999" customHeight="1">
      <c r="A512" s="79" t="s">
        <v>6397</v>
      </c>
      <c r="B512" s="80" t="s">
        <v>6398</v>
      </c>
      <c r="C512" s="80">
        <v>0.33</v>
      </c>
      <c r="D512" s="80" t="s">
        <v>1410</v>
      </c>
      <c r="E512" s="97"/>
      <c r="F512" s="98"/>
      <c r="G512" s="97"/>
      <c r="H512" s="98"/>
      <c r="I512" s="97"/>
      <c r="J512" s="98"/>
      <c r="K512" s="97"/>
      <c r="L512" s="98"/>
      <c r="M512" s="82" t="s">
        <v>47</v>
      </c>
      <c r="N512" s="76" t="s">
        <v>4725</v>
      </c>
      <c r="P512" s="76" t="s">
        <v>5447</v>
      </c>
      <c r="Q512" s="76" t="s">
        <v>47</v>
      </c>
      <c r="R512" s="76" t="s">
        <v>6399</v>
      </c>
      <c r="BI512" s="96" t="s">
        <v>11062</v>
      </c>
    </row>
    <row r="513" spans="1:61" ht="18.399999999999999" customHeight="1">
      <c r="A513" s="79" t="s">
        <v>6233</v>
      </c>
      <c r="B513" s="80" t="s">
        <v>47</v>
      </c>
      <c r="C513" s="80">
        <v>1.4E-2</v>
      </c>
      <c r="D513" s="80" t="s">
        <v>1265</v>
      </c>
      <c r="E513" s="97"/>
      <c r="F513" s="98"/>
      <c r="G513" s="97"/>
      <c r="H513" s="98"/>
      <c r="I513" s="97"/>
      <c r="J513" s="98"/>
      <c r="K513" s="97"/>
      <c r="L513" s="98"/>
      <c r="M513" s="82" t="s">
        <v>47</v>
      </c>
      <c r="N513" s="76" t="s">
        <v>4730</v>
      </c>
      <c r="P513" s="76" t="s">
        <v>5450</v>
      </c>
      <c r="Q513" s="76" t="s">
        <v>47</v>
      </c>
      <c r="R513" s="76" t="s">
        <v>6234</v>
      </c>
      <c r="BI513" s="96" t="s">
        <v>11029</v>
      </c>
    </row>
    <row r="514" spans="1:61" ht="18.399999999999999" customHeight="1">
      <c r="A514" s="79" t="s">
        <v>5995</v>
      </c>
      <c r="B514" s="80" t="s">
        <v>47</v>
      </c>
      <c r="C514" s="80">
        <v>4.0000000000000001E-3</v>
      </c>
      <c r="D514" s="80" t="s">
        <v>1265</v>
      </c>
      <c r="E514" s="97"/>
      <c r="F514" s="98"/>
      <c r="G514" s="97"/>
      <c r="H514" s="98"/>
      <c r="I514" s="97"/>
      <c r="J514" s="98"/>
      <c r="K514" s="97"/>
      <c r="L514" s="98"/>
      <c r="M514" s="82" t="s">
        <v>47</v>
      </c>
      <c r="N514" s="76" t="s">
        <v>4746</v>
      </c>
      <c r="P514" s="76" t="s">
        <v>2789</v>
      </c>
      <c r="Q514" s="76" t="s">
        <v>47</v>
      </c>
      <c r="R514" s="76" t="s">
        <v>5996</v>
      </c>
      <c r="BI514" s="96" t="s">
        <v>10968</v>
      </c>
    </row>
    <row r="515" spans="1:61" ht="18.399999999999999" customHeight="1">
      <c r="A515" s="79" t="s">
        <v>6400</v>
      </c>
      <c r="B515" s="80" t="s">
        <v>47</v>
      </c>
      <c r="C515" s="80">
        <v>2.25</v>
      </c>
      <c r="D515" s="80" t="s">
        <v>6401</v>
      </c>
      <c r="E515" s="97"/>
      <c r="F515" s="98"/>
      <c r="G515" s="97"/>
      <c r="H515" s="98"/>
      <c r="I515" s="97"/>
      <c r="J515" s="98"/>
      <c r="K515" s="97"/>
      <c r="L515" s="98"/>
      <c r="M515" s="82" t="s">
        <v>47</v>
      </c>
      <c r="N515" s="76" t="s">
        <v>47</v>
      </c>
      <c r="P515" s="76" t="s">
        <v>5455</v>
      </c>
      <c r="Q515" s="76" t="s">
        <v>47</v>
      </c>
      <c r="R515" s="76" t="s">
        <v>6402</v>
      </c>
      <c r="AA515" s="90" t="s">
        <v>5923</v>
      </c>
      <c r="AB515" s="91">
        <v>145.797</v>
      </c>
      <c r="AC515" s="90" t="s">
        <v>5924</v>
      </c>
      <c r="AD515" s="92">
        <v>145.797</v>
      </c>
      <c r="BI515" s="96" t="s">
        <v>11063</v>
      </c>
    </row>
    <row r="516" spans="1:61" ht="18.399999999999999" customHeight="1">
      <c r="A516" s="79" t="s">
        <v>6263</v>
      </c>
      <c r="B516" s="80" t="s">
        <v>4731</v>
      </c>
      <c r="C516" s="80"/>
      <c r="D516" s="80" t="s">
        <v>47</v>
      </c>
      <c r="E516" s="97"/>
      <c r="F516" s="98"/>
      <c r="G516" s="78"/>
      <c r="H516" s="98"/>
      <c r="I516" s="78"/>
      <c r="J516" s="98"/>
      <c r="K516" s="78"/>
      <c r="L516" s="98"/>
      <c r="M516" s="82" t="s">
        <v>47</v>
      </c>
      <c r="N516" s="76" t="s">
        <v>47</v>
      </c>
      <c r="P516" s="76" t="s">
        <v>2788</v>
      </c>
      <c r="Q516" s="76" t="s">
        <v>47</v>
      </c>
      <c r="R516" s="76" t="s">
        <v>56</v>
      </c>
      <c r="X516" s="76" t="s">
        <v>6403</v>
      </c>
    </row>
    <row r="517" spans="1:61" ht="18.399999999999999" customHeight="1">
      <c r="A517" s="84"/>
      <c r="B517" s="78"/>
      <c r="C517" s="78"/>
      <c r="D517" s="78"/>
      <c r="E517" s="78"/>
      <c r="F517" s="78"/>
      <c r="G517" s="78"/>
      <c r="H517" s="78"/>
      <c r="I517" s="78"/>
      <c r="J517" s="78"/>
      <c r="K517" s="78"/>
      <c r="L517" s="78"/>
      <c r="M517" s="85"/>
    </row>
    <row r="518" spans="1:61" ht="18.399999999999999" customHeight="1">
      <c r="A518" s="79" t="s">
        <v>6404</v>
      </c>
      <c r="B518" s="80" t="s">
        <v>5975</v>
      </c>
      <c r="C518" s="80">
        <v>1</v>
      </c>
      <c r="D518" s="80" t="s">
        <v>53</v>
      </c>
      <c r="F518" s="81"/>
      <c r="H518" s="81"/>
      <c r="J518" s="81"/>
      <c r="L518" s="81"/>
      <c r="M518" s="82" t="s">
        <v>47</v>
      </c>
      <c r="N518" s="76" t="s">
        <v>47</v>
      </c>
      <c r="O518" s="76" t="s">
        <v>5977</v>
      </c>
    </row>
    <row r="519" spans="1:61" ht="18.399999999999999" customHeight="1">
      <c r="A519" s="79" t="s">
        <v>6397</v>
      </c>
      <c r="B519" s="80" t="s">
        <v>6398</v>
      </c>
      <c r="C519" s="80">
        <v>0.23100000000000001</v>
      </c>
      <c r="D519" s="80" t="s">
        <v>1410</v>
      </c>
      <c r="E519" s="97"/>
      <c r="F519" s="98"/>
      <c r="G519" s="97"/>
      <c r="H519" s="98"/>
      <c r="I519" s="97"/>
      <c r="J519" s="98"/>
      <c r="K519" s="97"/>
      <c r="L519" s="98"/>
      <c r="M519" s="82" t="s">
        <v>47</v>
      </c>
      <c r="N519" s="76" t="s">
        <v>4725</v>
      </c>
      <c r="P519" s="76" t="s">
        <v>5447</v>
      </c>
      <c r="Q519" s="76" t="s">
        <v>47</v>
      </c>
      <c r="R519" s="76" t="s">
        <v>6399</v>
      </c>
      <c r="BI519" s="96" t="s">
        <v>11062</v>
      </c>
    </row>
    <row r="520" spans="1:61" ht="18.399999999999999" customHeight="1">
      <c r="A520" s="79" t="s">
        <v>6233</v>
      </c>
      <c r="B520" s="80" t="s">
        <v>47</v>
      </c>
      <c r="C520" s="80">
        <v>9.7999999999999997E-3</v>
      </c>
      <c r="D520" s="80" t="s">
        <v>1265</v>
      </c>
      <c r="E520" s="97"/>
      <c r="F520" s="98"/>
      <c r="G520" s="97"/>
      <c r="H520" s="98"/>
      <c r="I520" s="97"/>
      <c r="J520" s="98"/>
      <c r="K520" s="97"/>
      <c r="L520" s="98"/>
      <c r="M520" s="82" t="s">
        <v>47</v>
      </c>
      <c r="N520" s="76" t="s">
        <v>4730</v>
      </c>
      <c r="P520" s="76" t="s">
        <v>5450</v>
      </c>
      <c r="Q520" s="76" t="s">
        <v>47</v>
      </c>
      <c r="R520" s="76" t="s">
        <v>6234</v>
      </c>
      <c r="BI520" s="96" t="s">
        <v>11029</v>
      </c>
    </row>
    <row r="521" spans="1:61" ht="18.399999999999999" customHeight="1">
      <c r="A521" s="79" t="s">
        <v>5995</v>
      </c>
      <c r="B521" s="80" t="s">
        <v>47</v>
      </c>
      <c r="C521" s="80">
        <v>2.8E-3</v>
      </c>
      <c r="D521" s="80" t="s">
        <v>1265</v>
      </c>
      <c r="E521" s="97"/>
      <c r="F521" s="98"/>
      <c r="G521" s="97"/>
      <c r="H521" s="98"/>
      <c r="I521" s="97"/>
      <c r="J521" s="98"/>
      <c r="K521" s="97"/>
      <c r="L521" s="98"/>
      <c r="M521" s="82" t="s">
        <v>47</v>
      </c>
      <c r="N521" s="76" t="s">
        <v>4746</v>
      </c>
      <c r="P521" s="76" t="s">
        <v>2789</v>
      </c>
      <c r="Q521" s="76" t="s">
        <v>47</v>
      </c>
      <c r="R521" s="76" t="s">
        <v>5996</v>
      </c>
      <c r="BI521" s="96" t="s">
        <v>10968</v>
      </c>
    </row>
    <row r="522" spans="1:61" ht="18.399999999999999" customHeight="1">
      <c r="A522" s="79" t="s">
        <v>6400</v>
      </c>
      <c r="B522" s="80" t="s">
        <v>47</v>
      </c>
      <c r="C522" s="80">
        <v>1.575</v>
      </c>
      <c r="D522" s="80" t="s">
        <v>6401</v>
      </c>
      <c r="E522" s="97"/>
      <c r="F522" s="98"/>
      <c r="G522" s="97"/>
      <c r="H522" s="98"/>
      <c r="I522" s="97"/>
      <c r="J522" s="98"/>
      <c r="K522" s="97"/>
      <c r="L522" s="98"/>
      <c r="M522" s="82" t="s">
        <v>47</v>
      </c>
      <c r="N522" s="76" t="s">
        <v>47</v>
      </c>
      <c r="P522" s="76" t="s">
        <v>5455</v>
      </c>
      <c r="Q522" s="76" t="s">
        <v>47</v>
      </c>
      <c r="R522" s="76" t="s">
        <v>6402</v>
      </c>
      <c r="AA522" s="90" t="s">
        <v>5923</v>
      </c>
      <c r="AB522" s="91">
        <v>102.057</v>
      </c>
      <c r="AC522" s="90" t="s">
        <v>5924</v>
      </c>
      <c r="AD522" s="92">
        <v>102.057</v>
      </c>
      <c r="BI522" s="96" t="s">
        <v>11063</v>
      </c>
    </row>
    <row r="523" spans="1:61" ht="18.399999999999999" customHeight="1">
      <c r="A523" s="79" t="s">
        <v>6263</v>
      </c>
      <c r="B523" s="80" t="s">
        <v>4731</v>
      </c>
      <c r="C523" s="80"/>
      <c r="D523" s="80" t="s">
        <v>47</v>
      </c>
      <c r="E523" s="97"/>
      <c r="F523" s="98"/>
      <c r="G523" s="78"/>
      <c r="H523" s="98"/>
      <c r="I523" s="78"/>
      <c r="J523" s="98"/>
      <c r="K523" s="78"/>
      <c r="L523" s="98"/>
      <c r="M523" s="82" t="s">
        <v>47</v>
      </c>
      <c r="N523" s="76" t="s">
        <v>47</v>
      </c>
      <c r="P523" s="76" t="s">
        <v>2788</v>
      </c>
      <c r="Q523" s="76" t="s">
        <v>47</v>
      </c>
      <c r="R523" s="76" t="s">
        <v>56</v>
      </c>
      <c r="X523" s="76" t="s">
        <v>6403</v>
      </c>
    </row>
    <row r="524" spans="1:61" ht="18.399999999999999" customHeight="1">
      <c r="A524" s="84"/>
      <c r="B524" s="78"/>
      <c r="C524" s="78"/>
      <c r="D524" s="78"/>
      <c r="E524" s="78"/>
      <c r="F524" s="78"/>
      <c r="G524" s="78"/>
      <c r="H524" s="78"/>
      <c r="I524" s="78"/>
      <c r="J524" s="78"/>
      <c r="K524" s="78"/>
      <c r="L524" s="78"/>
      <c r="M524" s="85"/>
    </row>
    <row r="525" spans="1:61" ht="18.399999999999999" customHeight="1">
      <c r="A525" s="79" t="s">
        <v>6405</v>
      </c>
      <c r="B525" s="80" t="s">
        <v>47</v>
      </c>
      <c r="C525" s="80">
        <v>1</v>
      </c>
      <c r="D525" s="80" t="s">
        <v>53</v>
      </c>
      <c r="F525" s="81"/>
      <c r="H525" s="81"/>
      <c r="J525" s="81"/>
      <c r="L525" s="81"/>
      <c r="M525" s="82" t="s">
        <v>47</v>
      </c>
      <c r="N525" s="76" t="s">
        <v>47</v>
      </c>
      <c r="O525" s="76" t="s">
        <v>5978</v>
      </c>
    </row>
    <row r="526" spans="1:61" ht="18.399999999999999" customHeight="1">
      <c r="A526" s="79" t="s">
        <v>6388</v>
      </c>
      <c r="B526" s="80" t="s">
        <v>6389</v>
      </c>
      <c r="C526" s="80">
        <v>117.1</v>
      </c>
      <c r="D526" s="80" t="s">
        <v>1259</v>
      </c>
      <c r="E526" s="97"/>
      <c r="F526" s="98"/>
      <c r="G526" s="97"/>
      <c r="H526" s="98"/>
      <c r="I526" s="97"/>
      <c r="J526" s="98"/>
      <c r="K526" s="97"/>
      <c r="L526" s="98"/>
      <c r="M526" s="82" t="s">
        <v>47</v>
      </c>
      <c r="N526" s="76" t="s">
        <v>47</v>
      </c>
      <c r="P526" s="76" t="s">
        <v>5447</v>
      </c>
      <c r="Q526" s="76" t="s">
        <v>47</v>
      </c>
      <c r="R526" s="76" t="s">
        <v>6390</v>
      </c>
      <c r="BI526" s="96" t="s">
        <v>11060</v>
      </c>
    </row>
    <row r="527" spans="1:61" ht="18.399999999999999" customHeight="1">
      <c r="A527" s="79" t="s">
        <v>6391</v>
      </c>
      <c r="B527" s="80" t="s">
        <v>6392</v>
      </c>
      <c r="C527" s="80">
        <v>0.11466</v>
      </c>
      <c r="D527" s="80" t="s">
        <v>1180</v>
      </c>
      <c r="E527" s="97"/>
      <c r="F527" s="98"/>
      <c r="G527" s="97"/>
      <c r="H527" s="98"/>
      <c r="I527" s="97"/>
      <c r="J527" s="98"/>
      <c r="K527" s="97"/>
      <c r="L527" s="98"/>
      <c r="M527" s="82" t="s">
        <v>47</v>
      </c>
      <c r="N527" s="76" t="s">
        <v>47</v>
      </c>
      <c r="P527" s="76" t="s">
        <v>5450</v>
      </c>
      <c r="Q527" s="76" t="s">
        <v>47</v>
      </c>
      <c r="R527" s="76" t="s">
        <v>6393</v>
      </c>
      <c r="BI527" s="96" t="s">
        <v>11061</v>
      </c>
    </row>
    <row r="528" spans="1:61" ht="18.399999999999999" customHeight="1">
      <c r="A528" s="79" t="s">
        <v>6233</v>
      </c>
      <c r="B528" s="80" t="s">
        <v>47</v>
      </c>
      <c r="C528" s="80">
        <v>6.3E-3</v>
      </c>
      <c r="D528" s="80" t="s">
        <v>1265</v>
      </c>
      <c r="E528" s="97"/>
      <c r="F528" s="98"/>
      <c r="G528" s="97"/>
      <c r="H528" s="98"/>
      <c r="I528" s="97"/>
      <c r="J528" s="98"/>
      <c r="K528" s="97"/>
      <c r="L528" s="98"/>
      <c r="M528" s="82" t="s">
        <v>47</v>
      </c>
      <c r="N528" s="76" t="s">
        <v>4730</v>
      </c>
      <c r="P528" s="76" t="s">
        <v>2789</v>
      </c>
      <c r="Q528" s="76" t="s">
        <v>47</v>
      </c>
      <c r="R528" s="76" t="s">
        <v>6234</v>
      </c>
      <c r="BI528" s="96" t="s">
        <v>11029</v>
      </c>
    </row>
    <row r="529" spans="1:61" ht="18.399999999999999" customHeight="1">
      <c r="A529" s="79" t="s">
        <v>5995</v>
      </c>
      <c r="B529" s="80" t="s">
        <v>47</v>
      </c>
      <c r="C529" s="80">
        <v>3.0999999999999999E-3</v>
      </c>
      <c r="D529" s="80" t="s">
        <v>1265</v>
      </c>
      <c r="E529" s="97"/>
      <c r="F529" s="98"/>
      <c r="G529" s="97"/>
      <c r="H529" s="98"/>
      <c r="I529" s="97"/>
      <c r="J529" s="98"/>
      <c r="K529" s="97"/>
      <c r="L529" s="98"/>
      <c r="M529" s="82" t="s">
        <v>47</v>
      </c>
      <c r="N529" s="76" t="s">
        <v>4746</v>
      </c>
      <c r="P529" s="76" t="s">
        <v>5455</v>
      </c>
      <c r="Q529" s="76" t="s">
        <v>47</v>
      </c>
      <c r="R529" s="76" t="s">
        <v>5996</v>
      </c>
      <c r="AA529" s="90" t="s">
        <v>5923</v>
      </c>
      <c r="AB529" s="91">
        <v>49.616000000000007</v>
      </c>
      <c r="AC529" s="90" t="s">
        <v>5924</v>
      </c>
      <c r="AD529" s="92">
        <v>49.616000000000007</v>
      </c>
      <c r="BI529" s="96" t="s">
        <v>10968</v>
      </c>
    </row>
    <row r="530" spans="1:61" ht="18.399999999999999" customHeight="1">
      <c r="A530" s="79" t="s">
        <v>6263</v>
      </c>
      <c r="B530" s="80" t="s">
        <v>6394</v>
      </c>
      <c r="C530" s="80">
        <v>1</v>
      </c>
      <c r="D530" s="80" t="s">
        <v>352</v>
      </c>
      <c r="E530" s="97"/>
      <c r="F530" s="98"/>
      <c r="G530" s="78"/>
      <c r="H530" s="98"/>
      <c r="I530" s="78"/>
      <c r="J530" s="98"/>
      <c r="K530" s="78"/>
      <c r="L530" s="98"/>
      <c r="M530" s="82" t="s">
        <v>47</v>
      </c>
      <c r="N530" s="76" t="s">
        <v>47</v>
      </c>
      <c r="P530" s="76" t="s">
        <v>2788</v>
      </c>
      <c r="Q530" s="76" t="s">
        <v>47</v>
      </c>
      <c r="R530" s="76" t="s">
        <v>56</v>
      </c>
      <c r="X530" s="76" t="s">
        <v>6406</v>
      </c>
    </row>
    <row r="531" spans="1:61" ht="18.399999999999999" customHeight="1">
      <c r="A531" s="84"/>
      <c r="B531" s="78"/>
      <c r="C531" s="78"/>
      <c r="D531" s="78"/>
      <c r="E531" s="78"/>
      <c r="F531" s="78"/>
      <c r="G531" s="78"/>
      <c r="H531" s="78"/>
      <c r="I531" s="78"/>
      <c r="J531" s="78"/>
      <c r="K531" s="78"/>
      <c r="L531" s="78"/>
      <c r="M531" s="85"/>
    </row>
    <row r="532" spans="1:61" ht="18.399999999999999" customHeight="1">
      <c r="A532" s="79" t="s">
        <v>6407</v>
      </c>
      <c r="B532" s="80" t="s">
        <v>5979</v>
      </c>
      <c r="C532" s="80">
        <v>1</v>
      </c>
      <c r="D532" s="80" t="s">
        <v>146</v>
      </c>
      <c r="F532" s="81"/>
      <c r="H532" s="81"/>
      <c r="J532" s="81"/>
      <c r="L532" s="81"/>
      <c r="M532" s="82" t="s">
        <v>47</v>
      </c>
      <c r="N532" s="76" t="s">
        <v>47</v>
      </c>
      <c r="O532" s="76" t="s">
        <v>5980</v>
      </c>
    </row>
    <row r="533" spans="1:61" ht="18.399999999999999" customHeight="1">
      <c r="A533" s="79" t="s">
        <v>6408</v>
      </c>
      <c r="B533" s="80" t="s">
        <v>47</v>
      </c>
      <c r="C533" s="80">
        <v>1</v>
      </c>
      <c r="D533" s="80" t="s">
        <v>146</v>
      </c>
      <c r="E533" s="97"/>
      <c r="F533" s="98"/>
      <c r="G533" s="97"/>
      <c r="H533" s="98"/>
      <c r="I533" s="97"/>
      <c r="J533" s="98"/>
      <c r="K533" s="97"/>
      <c r="L533" s="98"/>
      <c r="M533" s="82" t="s">
        <v>47</v>
      </c>
      <c r="N533" s="76" t="s">
        <v>47</v>
      </c>
      <c r="P533" s="76" t="s">
        <v>5447</v>
      </c>
      <c r="Q533" s="76" t="s">
        <v>47</v>
      </c>
      <c r="R533" s="76" t="s">
        <v>5990</v>
      </c>
      <c r="T533" s="76" t="s">
        <v>55</v>
      </c>
      <c r="BI533" s="96" t="s">
        <v>11064</v>
      </c>
    </row>
    <row r="534" spans="1:61" ht="18.399999999999999" customHeight="1">
      <c r="A534" s="79" t="s">
        <v>6409</v>
      </c>
      <c r="B534" s="80" t="s">
        <v>47</v>
      </c>
      <c r="C534" s="80">
        <v>1</v>
      </c>
      <c r="D534" s="80" t="s">
        <v>146</v>
      </c>
      <c r="E534" s="97"/>
      <c r="F534" s="98"/>
      <c r="G534" s="97"/>
      <c r="H534" s="98"/>
      <c r="I534" s="97"/>
      <c r="J534" s="98"/>
      <c r="K534" s="97"/>
      <c r="L534" s="98"/>
      <c r="M534" s="82" t="s">
        <v>47</v>
      </c>
      <c r="N534" s="76" t="s">
        <v>47</v>
      </c>
      <c r="P534" s="76" t="s">
        <v>5450</v>
      </c>
      <c r="Q534" s="76" t="s">
        <v>47</v>
      </c>
      <c r="R534" s="76" t="s">
        <v>5992</v>
      </c>
      <c r="T534" s="76" t="s">
        <v>55</v>
      </c>
      <c r="BI534" s="96" t="s">
        <v>11065</v>
      </c>
    </row>
    <row r="535" spans="1:61" ht="18.399999999999999" customHeight="1">
      <c r="A535" s="84"/>
      <c r="B535" s="78"/>
      <c r="C535" s="78"/>
      <c r="D535" s="78"/>
      <c r="E535" s="78"/>
      <c r="F535" s="78"/>
      <c r="G535" s="78"/>
      <c r="H535" s="78"/>
      <c r="I535" s="78"/>
      <c r="J535" s="78"/>
      <c r="K535" s="78"/>
      <c r="L535" s="78"/>
      <c r="M535" s="85"/>
    </row>
    <row r="536" spans="1:61" ht="18.399999999999999" customHeight="1">
      <c r="A536" s="79" t="s">
        <v>6410</v>
      </c>
      <c r="B536" s="80" t="s">
        <v>47</v>
      </c>
      <c r="C536" s="80">
        <v>1</v>
      </c>
      <c r="D536" s="80" t="s">
        <v>53</v>
      </c>
      <c r="F536" s="81"/>
      <c r="H536" s="81"/>
      <c r="J536" s="81"/>
      <c r="L536" s="81"/>
      <c r="M536" s="82" t="s">
        <v>47</v>
      </c>
      <c r="N536" s="76" t="s">
        <v>47</v>
      </c>
      <c r="O536" s="76" t="s">
        <v>5981</v>
      </c>
    </row>
    <row r="537" spans="1:61" ht="18.399999999999999" customHeight="1">
      <c r="A537" s="79" t="s">
        <v>6388</v>
      </c>
      <c r="B537" s="80" t="s">
        <v>6389</v>
      </c>
      <c r="C537" s="80">
        <v>100.4</v>
      </c>
      <c r="D537" s="80" t="s">
        <v>1259</v>
      </c>
      <c r="E537" s="97"/>
      <c r="F537" s="98"/>
      <c r="G537" s="97"/>
      <c r="H537" s="98"/>
      <c r="I537" s="97"/>
      <c r="J537" s="98"/>
      <c r="K537" s="97"/>
      <c r="L537" s="98"/>
      <c r="M537" s="82" t="s">
        <v>47</v>
      </c>
      <c r="N537" s="76" t="s">
        <v>47</v>
      </c>
      <c r="P537" s="76" t="s">
        <v>5447</v>
      </c>
      <c r="Q537" s="76" t="s">
        <v>47</v>
      </c>
      <c r="R537" s="76" t="s">
        <v>6390</v>
      </c>
      <c r="BI537" s="96" t="s">
        <v>11060</v>
      </c>
    </row>
    <row r="538" spans="1:61" ht="18.399999999999999" customHeight="1">
      <c r="A538" s="79" t="s">
        <v>6391</v>
      </c>
      <c r="B538" s="80" t="s">
        <v>6392</v>
      </c>
      <c r="C538" s="80">
        <v>9.8500000000000004E-2</v>
      </c>
      <c r="D538" s="80" t="s">
        <v>1180</v>
      </c>
      <c r="E538" s="97"/>
      <c r="F538" s="98"/>
      <c r="G538" s="97"/>
      <c r="H538" s="98"/>
      <c r="I538" s="97"/>
      <c r="J538" s="98"/>
      <c r="K538" s="97"/>
      <c r="L538" s="98"/>
      <c r="M538" s="82" t="s">
        <v>47</v>
      </c>
      <c r="N538" s="76" t="s">
        <v>47</v>
      </c>
      <c r="P538" s="76" t="s">
        <v>5450</v>
      </c>
      <c r="Q538" s="76" t="s">
        <v>47</v>
      </c>
      <c r="R538" s="76" t="s">
        <v>6393</v>
      </c>
      <c r="BI538" s="96" t="s">
        <v>11061</v>
      </c>
    </row>
    <row r="539" spans="1:61" ht="18.399999999999999" customHeight="1">
      <c r="A539" s="79" t="s">
        <v>6233</v>
      </c>
      <c r="B539" s="80" t="s">
        <v>47</v>
      </c>
      <c r="C539" s="80">
        <v>6.0000000000000001E-3</v>
      </c>
      <c r="D539" s="80" t="s">
        <v>1265</v>
      </c>
      <c r="E539" s="97"/>
      <c r="F539" s="98"/>
      <c r="G539" s="97"/>
      <c r="H539" s="98"/>
      <c r="I539" s="97"/>
      <c r="J539" s="98"/>
      <c r="K539" s="97"/>
      <c r="L539" s="98"/>
      <c r="M539" s="82" t="s">
        <v>47</v>
      </c>
      <c r="N539" s="76" t="s">
        <v>4730</v>
      </c>
      <c r="P539" s="76" t="s">
        <v>2789</v>
      </c>
      <c r="Q539" s="76" t="s">
        <v>47</v>
      </c>
      <c r="R539" s="76" t="s">
        <v>6234</v>
      </c>
      <c r="BI539" s="96" t="s">
        <v>11029</v>
      </c>
    </row>
    <row r="540" spans="1:61" ht="18.399999999999999" customHeight="1">
      <c r="A540" s="79" t="s">
        <v>5995</v>
      </c>
      <c r="B540" s="80" t="s">
        <v>47</v>
      </c>
      <c r="C540" s="80">
        <v>2.8999999999999998E-3</v>
      </c>
      <c r="D540" s="80" t="s">
        <v>1265</v>
      </c>
      <c r="E540" s="97"/>
      <c r="F540" s="98"/>
      <c r="G540" s="97"/>
      <c r="H540" s="98"/>
      <c r="I540" s="97"/>
      <c r="J540" s="98"/>
      <c r="K540" s="97"/>
      <c r="L540" s="98"/>
      <c r="M540" s="82" t="s">
        <v>47</v>
      </c>
      <c r="N540" s="76" t="s">
        <v>4746</v>
      </c>
      <c r="P540" s="76" t="s">
        <v>5455</v>
      </c>
      <c r="Q540" s="76" t="s">
        <v>47</v>
      </c>
      <c r="R540" s="76" t="s">
        <v>5996</v>
      </c>
      <c r="AA540" s="90" t="s">
        <v>5923</v>
      </c>
      <c r="AB540" s="91">
        <v>47.018000000000001</v>
      </c>
      <c r="AC540" s="90" t="s">
        <v>5924</v>
      </c>
      <c r="AD540" s="92">
        <v>47.018000000000001</v>
      </c>
      <c r="BI540" s="96" t="s">
        <v>10968</v>
      </c>
    </row>
    <row r="541" spans="1:61" ht="18.399999999999999" customHeight="1">
      <c r="A541" s="79" t="s">
        <v>6263</v>
      </c>
      <c r="B541" s="80" t="s">
        <v>6394</v>
      </c>
      <c r="C541" s="80">
        <v>1</v>
      </c>
      <c r="D541" s="80" t="s">
        <v>352</v>
      </c>
      <c r="E541" s="97"/>
      <c r="F541" s="98"/>
      <c r="G541" s="78"/>
      <c r="H541" s="98"/>
      <c r="I541" s="78"/>
      <c r="J541" s="98"/>
      <c r="K541" s="78"/>
      <c r="L541" s="98"/>
      <c r="M541" s="82" t="s">
        <v>47</v>
      </c>
      <c r="N541" s="76" t="s">
        <v>47</v>
      </c>
      <c r="P541" s="76" t="s">
        <v>2788</v>
      </c>
      <c r="Q541" s="76" t="s">
        <v>47</v>
      </c>
      <c r="R541" s="76" t="s">
        <v>56</v>
      </c>
      <c r="X541" s="76" t="s">
        <v>6406</v>
      </c>
    </row>
    <row r="542" spans="1:61" ht="18.399999999999999" customHeight="1">
      <c r="A542" s="84"/>
      <c r="B542" s="78"/>
      <c r="C542" s="78"/>
      <c r="D542" s="78"/>
      <c r="E542" s="78"/>
      <c r="F542" s="78"/>
      <c r="G542" s="78"/>
      <c r="H542" s="78"/>
      <c r="I542" s="78"/>
      <c r="J542" s="78"/>
      <c r="K542" s="78"/>
      <c r="L542" s="78"/>
      <c r="M542" s="85"/>
    </row>
    <row r="543" spans="1:61" ht="18.399999999999999" customHeight="1">
      <c r="A543" s="79" t="s">
        <v>6411</v>
      </c>
      <c r="B543" s="80" t="s">
        <v>5982</v>
      </c>
      <c r="C543" s="80">
        <v>1</v>
      </c>
      <c r="D543" s="80" t="s">
        <v>5983</v>
      </c>
      <c r="F543" s="81"/>
      <c r="H543" s="81"/>
      <c r="J543" s="81"/>
      <c r="L543" s="81"/>
      <c r="M543" s="82" t="s">
        <v>47</v>
      </c>
      <c r="N543" s="76" t="s">
        <v>47</v>
      </c>
      <c r="O543" s="76" t="s">
        <v>5984</v>
      </c>
    </row>
    <row r="544" spans="1:61" ht="18.399999999999999" customHeight="1">
      <c r="A544" s="79" t="s">
        <v>6412</v>
      </c>
      <c r="B544" s="80" t="s">
        <v>47</v>
      </c>
      <c r="C544" s="80">
        <v>0.01</v>
      </c>
      <c r="D544" s="80" t="s">
        <v>1254</v>
      </c>
      <c r="E544" s="97"/>
      <c r="F544" s="98"/>
      <c r="G544" s="99"/>
      <c r="H544" s="98"/>
      <c r="I544" s="99"/>
      <c r="J544" s="98"/>
      <c r="K544" s="99"/>
      <c r="L544" s="98"/>
      <c r="M544" s="82" t="s">
        <v>47</v>
      </c>
      <c r="N544" s="76" t="s">
        <v>47</v>
      </c>
      <c r="P544" s="76" t="s">
        <v>5447</v>
      </c>
      <c r="Q544" s="76" t="s">
        <v>47</v>
      </c>
      <c r="R544" s="76" t="s">
        <v>6413</v>
      </c>
    </row>
    <row r="545" spans="1:61" ht="18.399999999999999" customHeight="1">
      <c r="A545" s="79" t="s">
        <v>6414</v>
      </c>
      <c r="B545" s="80" t="s">
        <v>47</v>
      </c>
      <c r="C545" s="80">
        <v>2.0999999999999999E-3</v>
      </c>
      <c r="D545" s="80" t="s">
        <v>59</v>
      </c>
      <c r="E545" s="97"/>
      <c r="F545" s="98"/>
      <c r="G545" s="97"/>
      <c r="H545" s="98"/>
      <c r="I545" s="97"/>
      <c r="J545" s="98"/>
      <c r="K545" s="97"/>
      <c r="L545" s="98"/>
      <c r="M545" s="82" t="s">
        <v>47</v>
      </c>
      <c r="N545" s="76" t="s">
        <v>47</v>
      </c>
      <c r="P545" s="76" t="s">
        <v>5450</v>
      </c>
      <c r="Q545" s="76" t="s">
        <v>47</v>
      </c>
      <c r="R545" s="76" t="s">
        <v>6415</v>
      </c>
      <c r="BI545" s="96" t="s">
        <v>11066</v>
      </c>
    </row>
    <row r="546" spans="1:61" ht="18.399999999999999" customHeight="1">
      <c r="A546" s="79" t="s">
        <v>6416</v>
      </c>
      <c r="B546" s="80" t="s">
        <v>6417</v>
      </c>
      <c r="C546" s="80">
        <v>2E-3</v>
      </c>
      <c r="D546" s="80" t="s">
        <v>1259</v>
      </c>
      <c r="E546" s="97"/>
      <c r="F546" s="98"/>
      <c r="G546" s="97"/>
      <c r="H546" s="98"/>
      <c r="I546" s="97"/>
      <c r="J546" s="98"/>
      <c r="K546" s="97"/>
      <c r="L546" s="98"/>
      <c r="M546" s="82" t="s">
        <v>47</v>
      </c>
      <c r="N546" s="76" t="s">
        <v>47</v>
      </c>
      <c r="P546" s="76" t="s">
        <v>2789</v>
      </c>
      <c r="Q546" s="76" t="s">
        <v>47</v>
      </c>
      <c r="R546" s="76" t="s">
        <v>6418</v>
      </c>
      <c r="BI546" s="96" t="s">
        <v>11067</v>
      </c>
    </row>
    <row r="547" spans="1:61" ht="18.399999999999999" customHeight="1">
      <c r="A547" s="79" t="s">
        <v>6335</v>
      </c>
      <c r="B547" s="80" t="s">
        <v>47</v>
      </c>
      <c r="C547" s="80">
        <v>1.6999999999999999E-3</v>
      </c>
      <c r="D547" s="80" t="s">
        <v>1265</v>
      </c>
      <c r="E547" s="97"/>
      <c r="F547" s="98"/>
      <c r="G547" s="97"/>
      <c r="H547" s="98"/>
      <c r="I547" s="97"/>
      <c r="J547" s="98"/>
      <c r="K547" s="97"/>
      <c r="L547" s="98"/>
      <c r="M547" s="82" t="s">
        <v>47</v>
      </c>
      <c r="N547" s="76" t="s">
        <v>47</v>
      </c>
      <c r="P547" s="76" t="s">
        <v>5455</v>
      </c>
      <c r="Q547" s="76" t="s">
        <v>47</v>
      </c>
      <c r="R547" s="76" t="s">
        <v>6232</v>
      </c>
      <c r="BI547" s="96" t="s">
        <v>11028</v>
      </c>
    </row>
    <row r="548" spans="1:61" ht="18.399999999999999" customHeight="1">
      <c r="A548" s="79" t="s">
        <v>5997</v>
      </c>
      <c r="B548" s="80" t="s">
        <v>47</v>
      </c>
      <c r="C548" s="80">
        <v>8.4999999999999995E-4</v>
      </c>
      <c r="D548" s="80" t="s">
        <v>1265</v>
      </c>
      <c r="E548" s="97"/>
      <c r="F548" s="98"/>
      <c r="G548" s="97"/>
      <c r="H548" s="98"/>
      <c r="I548" s="97"/>
      <c r="J548" s="98"/>
      <c r="K548" s="97"/>
      <c r="L548" s="98"/>
      <c r="M548" s="82" t="s">
        <v>47</v>
      </c>
      <c r="N548" s="76" t="s">
        <v>4122</v>
      </c>
      <c r="P548" s="76" t="s">
        <v>2788</v>
      </c>
      <c r="Q548" s="76" t="s">
        <v>47</v>
      </c>
      <c r="R548" s="76" t="s">
        <v>5998</v>
      </c>
      <c r="AA548" s="90" t="s">
        <v>5912</v>
      </c>
      <c r="AB548" s="91">
        <v>17.267999999999997</v>
      </c>
      <c r="AC548" s="90" t="s">
        <v>5913</v>
      </c>
      <c r="AD548" s="92">
        <v>17.267999999999997</v>
      </c>
      <c r="BI548" s="96" t="s">
        <v>10969</v>
      </c>
    </row>
    <row r="549" spans="1:61" ht="18.399999999999999" customHeight="1">
      <c r="A549" s="79" t="s">
        <v>6419</v>
      </c>
      <c r="B549" s="80" t="s">
        <v>6420</v>
      </c>
      <c r="C549" s="80">
        <v>1</v>
      </c>
      <c r="D549" s="80" t="s">
        <v>352</v>
      </c>
      <c r="E549" s="97"/>
      <c r="F549" s="98"/>
      <c r="G549" s="78"/>
      <c r="H549" s="98"/>
      <c r="I549" s="78"/>
      <c r="J549" s="98"/>
      <c r="K549" s="78"/>
      <c r="L549" s="98"/>
      <c r="M549" s="82" t="s">
        <v>6376</v>
      </c>
      <c r="N549" s="76" t="s">
        <v>47</v>
      </c>
      <c r="P549" s="76" t="s">
        <v>5460</v>
      </c>
      <c r="Q549" s="76" t="s">
        <v>47</v>
      </c>
      <c r="R549" s="76" t="s">
        <v>56</v>
      </c>
      <c r="X549" s="76" t="s">
        <v>6421</v>
      </c>
    </row>
    <row r="550" spans="1:61" ht="18.399999999999999" customHeight="1">
      <c r="A550" s="84"/>
      <c r="B550" s="78"/>
      <c r="C550" s="78"/>
      <c r="D550" s="78"/>
      <c r="E550" s="78"/>
      <c r="F550" s="78"/>
      <c r="G550" s="78"/>
      <c r="H550" s="78"/>
      <c r="I550" s="78"/>
      <c r="J550" s="78"/>
      <c r="K550" s="78"/>
      <c r="L550" s="78"/>
      <c r="M550" s="85"/>
    </row>
    <row r="551" spans="1:61" ht="18.399999999999999" customHeight="1">
      <c r="A551" s="79" t="s">
        <v>6422</v>
      </c>
      <c r="B551" s="80" t="s">
        <v>5985</v>
      </c>
      <c r="C551" s="80">
        <v>1</v>
      </c>
      <c r="D551" s="80" t="s">
        <v>168</v>
      </c>
      <c r="F551" s="81"/>
      <c r="H551" s="81"/>
      <c r="J551" s="81"/>
      <c r="L551" s="81"/>
      <c r="M551" s="82" t="s">
        <v>47</v>
      </c>
      <c r="N551" s="76" t="s">
        <v>47</v>
      </c>
      <c r="O551" s="76" t="s">
        <v>5986</v>
      </c>
    </row>
    <row r="552" spans="1:61" ht="18.399999999999999" customHeight="1">
      <c r="A552" s="79" t="s">
        <v>6423</v>
      </c>
      <c r="B552" s="80" t="s">
        <v>6424</v>
      </c>
      <c r="C552" s="80">
        <v>200</v>
      </c>
      <c r="D552" s="80" t="s">
        <v>1410</v>
      </c>
      <c r="E552" s="97"/>
      <c r="F552" s="98"/>
      <c r="G552" s="97"/>
      <c r="H552" s="98"/>
      <c r="I552" s="97"/>
      <c r="J552" s="98"/>
      <c r="K552" s="97"/>
      <c r="L552" s="98"/>
      <c r="M552" s="82" t="s">
        <v>47</v>
      </c>
      <c r="N552" s="76" t="s">
        <v>47</v>
      </c>
      <c r="P552" s="76" t="s">
        <v>5447</v>
      </c>
      <c r="Q552" s="76" t="s">
        <v>47</v>
      </c>
      <c r="R552" s="76" t="s">
        <v>6425</v>
      </c>
      <c r="BI552" s="96" t="s">
        <v>11068</v>
      </c>
    </row>
    <row r="553" spans="1:61" ht="18.399999999999999" customHeight="1">
      <c r="A553" s="79" t="s">
        <v>6426</v>
      </c>
      <c r="B553" s="80" t="s">
        <v>6427</v>
      </c>
      <c r="C553" s="80">
        <v>24</v>
      </c>
      <c r="D553" s="80" t="s">
        <v>1410</v>
      </c>
      <c r="E553" s="97"/>
      <c r="F553" s="98"/>
      <c r="G553" s="97"/>
      <c r="H553" s="98"/>
      <c r="I553" s="97"/>
      <c r="J553" s="98"/>
      <c r="K553" s="97"/>
      <c r="L553" s="98"/>
      <c r="M553" s="82" t="s">
        <v>47</v>
      </c>
      <c r="N553" s="76" t="s">
        <v>47</v>
      </c>
      <c r="P553" s="76" t="s">
        <v>5450</v>
      </c>
      <c r="Q553" s="76" t="s">
        <v>47</v>
      </c>
      <c r="R553" s="76" t="s">
        <v>6428</v>
      </c>
      <c r="BI553" s="96" t="s">
        <v>11069</v>
      </c>
    </row>
    <row r="554" spans="1:61" ht="18.399999999999999" customHeight="1">
      <c r="A554" s="79" t="s">
        <v>6426</v>
      </c>
      <c r="B554" s="80" t="s">
        <v>6429</v>
      </c>
      <c r="C554" s="80">
        <v>23</v>
      </c>
      <c r="D554" s="80" t="s">
        <v>1410</v>
      </c>
      <c r="E554" s="97"/>
      <c r="F554" s="98"/>
      <c r="G554" s="97"/>
      <c r="H554" s="98"/>
      <c r="I554" s="97"/>
      <c r="J554" s="98"/>
      <c r="K554" s="97"/>
      <c r="L554" s="98"/>
      <c r="M554" s="82" t="s">
        <v>47</v>
      </c>
      <c r="N554" s="76" t="s">
        <v>47</v>
      </c>
      <c r="P554" s="76" t="s">
        <v>2789</v>
      </c>
      <c r="Q554" s="76" t="s">
        <v>47</v>
      </c>
      <c r="R554" s="76" t="s">
        <v>6430</v>
      </c>
      <c r="BI554" s="96" t="s">
        <v>11070</v>
      </c>
    </row>
    <row r="555" spans="1:61" ht="18.399999999999999" customHeight="1">
      <c r="A555" s="79" t="s">
        <v>6431</v>
      </c>
      <c r="B555" s="80" t="s">
        <v>6432</v>
      </c>
      <c r="C555" s="80">
        <v>0.437</v>
      </c>
      <c r="D555" s="80" t="s">
        <v>1180</v>
      </c>
      <c r="E555" s="97"/>
      <c r="F555" s="98"/>
      <c r="G555" s="97"/>
      <c r="H555" s="98"/>
      <c r="I555" s="97"/>
      <c r="J555" s="98"/>
      <c r="K555" s="97"/>
      <c r="L555" s="98"/>
      <c r="M555" s="82" t="s">
        <v>47</v>
      </c>
      <c r="N555" s="76" t="s">
        <v>47</v>
      </c>
      <c r="P555" s="76" t="s">
        <v>5455</v>
      </c>
      <c r="Q555" s="76" t="s">
        <v>47</v>
      </c>
      <c r="R555" s="76" t="s">
        <v>6433</v>
      </c>
      <c r="BI555" s="96" t="s">
        <v>11071</v>
      </c>
    </row>
    <row r="556" spans="1:61" ht="18.399999999999999" customHeight="1">
      <c r="A556" s="84"/>
      <c r="B556" s="78"/>
      <c r="C556" s="78"/>
      <c r="D556" s="78"/>
      <c r="E556" s="78"/>
      <c r="F556" s="78"/>
      <c r="G556" s="78"/>
      <c r="H556" s="78"/>
      <c r="I556" s="78"/>
      <c r="J556" s="78"/>
      <c r="K556" s="78"/>
      <c r="L556" s="78"/>
      <c r="M556" s="85"/>
    </row>
    <row r="557" spans="1:61" ht="18.399999999999999" customHeight="1">
      <c r="A557" s="79" t="s">
        <v>6434</v>
      </c>
      <c r="B557" s="80" t="s">
        <v>47</v>
      </c>
      <c r="C557" s="80">
        <v>1</v>
      </c>
      <c r="D557" s="80" t="s">
        <v>5983</v>
      </c>
      <c r="F557" s="81"/>
      <c r="H557" s="81"/>
      <c r="J557" s="81"/>
      <c r="L557" s="81"/>
      <c r="M557" s="82" t="s">
        <v>47</v>
      </c>
      <c r="N557" s="76" t="s">
        <v>47</v>
      </c>
      <c r="O557" s="76" t="s">
        <v>5987</v>
      </c>
    </row>
    <row r="558" spans="1:61" ht="18.399999999999999" customHeight="1">
      <c r="A558" s="79" t="s">
        <v>6412</v>
      </c>
      <c r="B558" s="80" t="s">
        <v>47</v>
      </c>
      <c r="C558" s="80">
        <v>0.01</v>
      </c>
      <c r="D558" s="80" t="s">
        <v>1254</v>
      </c>
      <c r="E558" s="97"/>
      <c r="F558" s="98"/>
      <c r="G558" s="99"/>
      <c r="H558" s="98"/>
      <c r="I558" s="99"/>
      <c r="J558" s="98"/>
      <c r="K558" s="99"/>
      <c r="L558" s="98"/>
      <c r="M558" s="82" t="s">
        <v>47</v>
      </c>
      <c r="N558" s="76" t="s">
        <v>47</v>
      </c>
      <c r="P558" s="76" t="s">
        <v>5447</v>
      </c>
      <c r="Q558" s="76" t="s">
        <v>47</v>
      </c>
      <c r="R558" s="76" t="s">
        <v>6413</v>
      </c>
    </row>
    <row r="559" spans="1:61" ht="18.399999999999999" customHeight="1">
      <c r="A559" s="79" t="s">
        <v>6414</v>
      </c>
      <c r="B559" s="80" t="s">
        <v>47</v>
      </c>
      <c r="C559" s="80">
        <v>1.6000000000000001E-3</v>
      </c>
      <c r="D559" s="80" t="s">
        <v>59</v>
      </c>
      <c r="E559" s="97"/>
      <c r="F559" s="98"/>
      <c r="G559" s="97"/>
      <c r="H559" s="98"/>
      <c r="I559" s="97"/>
      <c r="J559" s="98"/>
      <c r="K559" s="97"/>
      <c r="L559" s="98"/>
      <c r="M559" s="82" t="s">
        <v>47</v>
      </c>
      <c r="N559" s="76" t="s">
        <v>47</v>
      </c>
      <c r="P559" s="76" t="s">
        <v>5450</v>
      </c>
      <c r="Q559" s="76" t="s">
        <v>47</v>
      </c>
      <c r="R559" s="76" t="s">
        <v>6415</v>
      </c>
      <c r="BI559" s="96" t="s">
        <v>11066</v>
      </c>
    </row>
    <row r="560" spans="1:61" ht="18.399999999999999" customHeight="1">
      <c r="A560" s="79" t="s">
        <v>6416</v>
      </c>
      <c r="B560" s="80" t="s">
        <v>6417</v>
      </c>
      <c r="C560" s="80">
        <v>2E-3</v>
      </c>
      <c r="D560" s="80" t="s">
        <v>1259</v>
      </c>
      <c r="E560" s="97"/>
      <c r="F560" s="98"/>
      <c r="G560" s="97"/>
      <c r="H560" s="98"/>
      <c r="I560" s="97"/>
      <c r="J560" s="98"/>
      <c r="K560" s="97"/>
      <c r="L560" s="98"/>
      <c r="M560" s="82" t="s">
        <v>47</v>
      </c>
      <c r="N560" s="76" t="s">
        <v>47</v>
      </c>
      <c r="P560" s="76" t="s">
        <v>2789</v>
      </c>
      <c r="Q560" s="76" t="s">
        <v>47</v>
      </c>
      <c r="R560" s="76" t="s">
        <v>6418</v>
      </c>
      <c r="BI560" s="96" t="s">
        <v>11067</v>
      </c>
    </row>
    <row r="561" spans="1:61" ht="18.399999999999999" customHeight="1">
      <c r="A561" s="79" t="s">
        <v>6335</v>
      </c>
      <c r="B561" s="80" t="s">
        <v>47</v>
      </c>
      <c r="C561" s="80">
        <v>1.1999999999999999E-3</v>
      </c>
      <c r="D561" s="80" t="s">
        <v>1265</v>
      </c>
      <c r="E561" s="97"/>
      <c r="F561" s="98"/>
      <c r="G561" s="97"/>
      <c r="H561" s="98"/>
      <c r="I561" s="97"/>
      <c r="J561" s="98"/>
      <c r="K561" s="97"/>
      <c r="L561" s="98"/>
      <c r="M561" s="82" t="s">
        <v>6435</v>
      </c>
      <c r="N561" s="76" t="s">
        <v>47</v>
      </c>
      <c r="P561" s="76" t="s">
        <v>5455</v>
      </c>
      <c r="Q561" s="76" t="s">
        <v>47</v>
      </c>
      <c r="R561" s="76" t="s">
        <v>6232</v>
      </c>
      <c r="BI561" s="96" t="s">
        <v>11028</v>
      </c>
    </row>
    <row r="562" spans="1:61" ht="18.399999999999999" customHeight="1">
      <c r="A562" s="79" t="s">
        <v>5997</v>
      </c>
      <c r="B562" s="80" t="s">
        <v>47</v>
      </c>
      <c r="C562" s="80">
        <v>5.9999999999999995E-4</v>
      </c>
      <c r="D562" s="80" t="s">
        <v>1265</v>
      </c>
      <c r="E562" s="97"/>
      <c r="F562" s="98"/>
      <c r="G562" s="97"/>
      <c r="H562" s="98"/>
      <c r="I562" s="97"/>
      <c r="J562" s="98"/>
      <c r="K562" s="97"/>
      <c r="L562" s="98"/>
      <c r="M562" s="82" t="s">
        <v>47</v>
      </c>
      <c r="N562" s="76" t="s">
        <v>47</v>
      </c>
      <c r="P562" s="76" t="s">
        <v>2788</v>
      </c>
      <c r="Q562" s="76" t="s">
        <v>47</v>
      </c>
      <c r="R562" s="76" t="s">
        <v>5998</v>
      </c>
      <c r="BI562" s="96" t="s">
        <v>10969</v>
      </c>
    </row>
    <row r="563" spans="1:61" ht="18.399999999999999" customHeight="1">
      <c r="A563" s="79" t="s">
        <v>6436</v>
      </c>
      <c r="B563" s="80" t="s">
        <v>6437</v>
      </c>
      <c r="C563" s="80">
        <v>2E-3</v>
      </c>
      <c r="D563" s="80" t="s">
        <v>1259</v>
      </c>
      <c r="E563" s="97"/>
      <c r="F563" s="98"/>
      <c r="G563" s="97"/>
      <c r="H563" s="98"/>
      <c r="I563" s="97"/>
      <c r="J563" s="98"/>
      <c r="K563" s="97"/>
      <c r="L563" s="98"/>
      <c r="M563" s="82" t="s">
        <v>6438</v>
      </c>
      <c r="N563" s="76" t="s">
        <v>47</v>
      </c>
      <c r="P563" s="76" t="s">
        <v>5460</v>
      </c>
      <c r="Q563" s="76" t="s">
        <v>47</v>
      </c>
      <c r="R563" s="76" t="s">
        <v>6439</v>
      </c>
      <c r="AA563" s="90" t="s">
        <v>5912</v>
      </c>
      <c r="AB563" s="91">
        <v>12.189</v>
      </c>
      <c r="AC563" s="90" t="s">
        <v>5913</v>
      </c>
      <c r="AD563" s="92">
        <v>12.189</v>
      </c>
      <c r="BI563" s="96" t="s">
        <v>11072</v>
      </c>
    </row>
    <row r="564" spans="1:61" ht="18.399999999999999" customHeight="1">
      <c r="A564" s="79" t="s">
        <v>6419</v>
      </c>
      <c r="B564" s="80" t="s">
        <v>6420</v>
      </c>
      <c r="C564" s="80">
        <v>1</v>
      </c>
      <c r="D564" s="80" t="s">
        <v>352</v>
      </c>
      <c r="E564" s="97"/>
      <c r="F564" s="98"/>
      <c r="G564" s="78"/>
      <c r="H564" s="98"/>
      <c r="I564" s="78"/>
      <c r="J564" s="98"/>
      <c r="K564" s="78"/>
      <c r="L564" s="98"/>
      <c r="M564" s="82" t="s">
        <v>6376</v>
      </c>
      <c r="N564" s="76" t="s">
        <v>47</v>
      </c>
      <c r="P564" s="76" t="s">
        <v>5463</v>
      </c>
      <c r="Q564" s="76" t="s">
        <v>47</v>
      </c>
      <c r="R564" s="76" t="s">
        <v>56</v>
      </c>
      <c r="X564" s="76" t="s">
        <v>6440</v>
      </c>
    </row>
    <row r="565" spans="1:61" ht="18.399999999999999" customHeight="1">
      <c r="A565" s="84"/>
      <c r="B565" s="78"/>
      <c r="C565" s="78"/>
      <c r="D565" s="78"/>
      <c r="E565" s="78"/>
      <c r="F565" s="78"/>
      <c r="G565" s="78"/>
      <c r="H565" s="78"/>
      <c r="I565" s="78"/>
      <c r="J565" s="78"/>
      <c r="K565" s="78"/>
      <c r="L565" s="78"/>
      <c r="M565" s="85"/>
    </row>
    <row r="566" spans="1:61" ht="18.399999999999999" customHeight="1">
      <c r="A566" s="79" t="s">
        <v>6441</v>
      </c>
      <c r="B566" s="80" t="s">
        <v>5967</v>
      </c>
      <c r="C566" s="80">
        <v>1</v>
      </c>
      <c r="D566" s="80" t="s">
        <v>217</v>
      </c>
      <c r="F566" s="81"/>
      <c r="H566" s="81"/>
      <c r="J566" s="81"/>
      <c r="L566" s="81"/>
      <c r="M566" s="82" t="s">
        <v>5988</v>
      </c>
      <c r="N566" s="76" t="s">
        <v>47</v>
      </c>
      <c r="O566" s="76" t="s">
        <v>5989</v>
      </c>
    </row>
    <row r="567" spans="1:61" ht="18.399999999999999" customHeight="1">
      <c r="A567" s="79" t="s">
        <v>6375</v>
      </c>
      <c r="B567" s="80" t="s">
        <v>5967</v>
      </c>
      <c r="C567" s="80">
        <v>1</v>
      </c>
      <c r="D567" s="80" t="s">
        <v>217</v>
      </c>
      <c r="E567" s="97"/>
      <c r="F567" s="98"/>
      <c r="G567" s="97"/>
      <c r="H567" s="98"/>
      <c r="I567" s="97"/>
      <c r="J567" s="98"/>
      <c r="K567" s="97"/>
      <c r="L567" s="98"/>
      <c r="M567" s="82" t="s">
        <v>47</v>
      </c>
      <c r="N567" s="76" t="s">
        <v>47</v>
      </c>
      <c r="P567" s="76" t="s">
        <v>5447</v>
      </c>
      <c r="Q567" s="76" t="s">
        <v>47</v>
      </c>
      <c r="R567" s="76" t="s">
        <v>6442</v>
      </c>
      <c r="BI567" s="96" t="s">
        <v>11073</v>
      </c>
    </row>
    <row r="568" spans="1:61" ht="18.399999999999999" customHeight="1">
      <c r="A568" s="84"/>
      <c r="B568" s="78"/>
      <c r="C568" s="78"/>
      <c r="D568" s="78"/>
      <c r="E568" s="78"/>
      <c r="F568" s="78"/>
      <c r="G568" s="78"/>
      <c r="H568" s="78"/>
      <c r="I568" s="78"/>
      <c r="J568" s="78"/>
      <c r="K568" s="78"/>
      <c r="L568" s="78"/>
      <c r="M568" s="85"/>
    </row>
    <row r="569" spans="1:61" ht="18.399999999999999" customHeight="1">
      <c r="A569" s="79" t="s">
        <v>6443</v>
      </c>
      <c r="B569" s="80" t="s">
        <v>5982</v>
      </c>
      <c r="C569" s="80">
        <v>1</v>
      </c>
      <c r="D569" s="80" t="s">
        <v>146</v>
      </c>
      <c r="F569" s="81"/>
      <c r="H569" s="81"/>
      <c r="J569" s="81"/>
      <c r="L569" s="81"/>
      <c r="M569" s="82" t="s">
        <v>47</v>
      </c>
      <c r="N569" s="76" t="s">
        <v>47</v>
      </c>
      <c r="O569" s="76" t="s">
        <v>5990</v>
      </c>
    </row>
    <row r="570" spans="1:61" ht="18.399999999999999" customHeight="1">
      <c r="A570" s="79" t="s">
        <v>6444</v>
      </c>
      <c r="B570" s="80" t="s">
        <v>47</v>
      </c>
      <c r="C570" s="80">
        <v>5.1999999999999995E-4</v>
      </c>
      <c r="D570" s="80" t="s">
        <v>146</v>
      </c>
      <c r="E570" s="97"/>
      <c r="F570" s="98"/>
      <c r="G570" s="97"/>
      <c r="H570" s="98"/>
      <c r="I570" s="97"/>
      <c r="J570" s="98"/>
      <c r="K570" s="97"/>
      <c r="L570" s="98"/>
      <c r="M570" s="82" t="s">
        <v>47</v>
      </c>
      <c r="N570" s="76" t="s">
        <v>47</v>
      </c>
      <c r="P570" s="76" t="s">
        <v>5447</v>
      </c>
      <c r="Q570" s="76" t="s">
        <v>47</v>
      </c>
      <c r="R570" s="76" t="s">
        <v>6445</v>
      </c>
      <c r="BI570" s="96" t="s">
        <v>11074</v>
      </c>
    </row>
    <row r="571" spans="1:61" ht="18.399999999999999" customHeight="1">
      <c r="A571" s="79" t="s">
        <v>6230</v>
      </c>
      <c r="B571" s="80" t="s">
        <v>47</v>
      </c>
      <c r="C571" s="80">
        <v>2E-3</v>
      </c>
      <c r="D571" s="80" t="s">
        <v>1265</v>
      </c>
      <c r="E571" s="97"/>
      <c r="F571" s="98"/>
      <c r="G571" s="97"/>
      <c r="H571" s="98"/>
      <c r="I571" s="97"/>
      <c r="J571" s="98"/>
      <c r="K571" s="97"/>
      <c r="L571" s="98"/>
      <c r="M571" s="82" t="s">
        <v>47</v>
      </c>
      <c r="N571" s="76" t="s">
        <v>47</v>
      </c>
      <c r="P571" s="76" t="s">
        <v>5450</v>
      </c>
      <c r="Q571" s="76" t="s">
        <v>47</v>
      </c>
      <c r="R571" s="76" t="s">
        <v>6232</v>
      </c>
      <c r="BI571" s="96" t="s">
        <v>11028</v>
      </c>
    </row>
    <row r="572" spans="1:61" ht="18.399999999999999" customHeight="1">
      <c r="A572" s="79" t="s">
        <v>5997</v>
      </c>
      <c r="B572" s="80" t="s">
        <v>47</v>
      </c>
      <c r="C572" s="80">
        <v>1E-3</v>
      </c>
      <c r="D572" s="80" t="s">
        <v>1265</v>
      </c>
      <c r="E572" s="97"/>
      <c r="F572" s="98"/>
      <c r="G572" s="97"/>
      <c r="H572" s="98"/>
      <c r="I572" s="97"/>
      <c r="J572" s="98"/>
      <c r="K572" s="97"/>
      <c r="L572" s="98"/>
      <c r="M572" s="82" t="s">
        <v>47</v>
      </c>
      <c r="N572" s="76" t="s">
        <v>4122</v>
      </c>
      <c r="P572" s="76" t="s">
        <v>2789</v>
      </c>
      <c r="Q572" s="76" t="s">
        <v>47</v>
      </c>
      <c r="R572" s="76" t="s">
        <v>5998</v>
      </c>
      <c r="AA572" s="90" t="s">
        <v>5912</v>
      </c>
      <c r="AB572" s="91">
        <v>33.860000000000007</v>
      </c>
      <c r="AC572" s="90" t="s">
        <v>5913</v>
      </c>
      <c r="AD572" s="92">
        <v>33.860000000000007</v>
      </c>
      <c r="BI572" s="96" t="s">
        <v>10969</v>
      </c>
    </row>
    <row r="573" spans="1:61" ht="18.399999999999999" customHeight="1">
      <c r="A573" s="79" t="s">
        <v>6419</v>
      </c>
      <c r="B573" s="80" t="s">
        <v>6446</v>
      </c>
      <c r="C573" s="80">
        <v>1</v>
      </c>
      <c r="D573" s="80" t="s">
        <v>352</v>
      </c>
      <c r="E573" s="97"/>
      <c r="F573" s="98"/>
      <c r="G573" s="78"/>
      <c r="H573" s="98"/>
      <c r="I573" s="78"/>
      <c r="J573" s="98"/>
      <c r="K573" s="78"/>
      <c r="L573" s="98"/>
      <c r="M573" s="82" t="s">
        <v>6376</v>
      </c>
      <c r="N573" s="76" t="s">
        <v>47</v>
      </c>
      <c r="P573" s="76" t="s">
        <v>5455</v>
      </c>
      <c r="Q573" s="76" t="s">
        <v>47</v>
      </c>
      <c r="R573" s="76" t="s">
        <v>56</v>
      </c>
      <c r="X573" s="76" t="s">
        <v>6447</v>
      </c>
    </row>
    <row r="574" spans="1:61" ht="18.399999999999999" customHeight="1">
      <c r="A574" s="84"/>
      <c r="B574" s="78"/>
      <c r="C574" s="78"/>
      <c r="D574" s="78"/>
      <c r="E574" s="78"/>
      <c r="F574" s="78"/>
      <c r="G574" s="78"/>
      <c r="H574" s="78"/>
      <c r="I574" s="78"/>
      <c r="J574" s="78"/>
      <c r="K574" s="78"/>
      <c r="L574" s="78"/>
      <c r="M574" s="85"/>
    </row>
    <row r="575" spans="1:61" ht="18.399999999999999" customHeight="1">
      <c r="A575" s="79" t="s">
        <v>6448</v>
      </c>
      <c r="B575" s="80" t="s">
        <v>5991</v>
      </c>
      <c r="C575" s="80">
        <v>1</v>
      </c>
      <c r="D575" s="80" t="s">
        <v>146</v>
      </c>
      <c r="F575" s="81"/>
      <c r="H575" s="81"/>
      <c r="J575" s="81"/>
      <c r="L575" s="81"/>
      <c r="M575" s="82" t="s">
        <v>47</v>
      </c>
      <c r="N575" s="76" t="s">
        <v>47</v>
      </c>
      <c r="O575" s="76" t="s">
        <v>5992</v>
      </c>
    </row>
    <row r="576" spans="1:61" ht="18.399999999999999" customHeight="1">
      <c r="A576" s="79" t="s">
        <v>6408</v>
      </c>
      <c r="B576" s="80" t="s">
        <v>47</v>
      </c>
      <c r="C576" s="80">
        <v>1</v>
      </c>
      <c r="D576" s="80" t="s">
        <v>146</v>
      </c>
      <c r="E576" s="97"/>
      <c r="F576" s="98"/>
      <c r="G576" s="97"/>
      <c r="H576" s="98"/>
      <c r="I576" s="97"/>
      <c r="J576" s="98"/>
      <c r="K576" s="97"/>
      <c r="L576" s="98"/>
      <c r="M576" s="82" t="s">
        <v>47</v>
      </c>
      <c r="N576" s="76" t="s">
        <v>47</v>
      </c>
      <c r="P576" s="76" t="s">
        <v>5447</v>
      </c>
      <c r="Q576" s="76" t="s">
        <v>47</v>
      </c>
      <c r="R576" s="76" t="s">
        <v>6449</v>
      </c>
      <c r="BI576" s="96" t="s">
        <v>11075</v>
      </c>
    </row>
    <row r="577" spans="1:13" ht="18.399999999999999" customHeight="1" thickBot="1">
      <c r="A577" s="93"/>
      <c r="B577" s="94"/>
      <c r="C577" s="94"/>
      <c r="D577" s="94"/>
      <c r="E577" s="94"/>
      <c r="F577" s="94"/>
      <c r="G577" s="94"/>
      <c r="H577" s="94"/>
      <c r="I577" s="94"/>
      <c r="J577" s="94"/>
      <c r="K577" s="94"/>
      <c r="L577" s="94"/>
      <c r="M577" s="95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1" type="noConversion"/>
  <pageMargins left="0.31496062992125984" right="0.31496062992125984" top="1" bottom="0.59055118110236215" header="0.5" footer="0.5"/>
  <pageSetup paperSize="9" orientation="landscape" copies="0"/>
  <headerFooter alignWithMargins="0">
    <oddHeader>&amp;RPage : &amp;P/&amp;N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theme="2" tint="-0.499984740745262"/>
  </sheetPr>
  <dimension ref="A1:BJ178"/>
  <sheetViews>
    <sheetView view="pageBreakPreview" zoomScaleNormal="100" zoomScaleSheetLayoutView="100" workbookViewId="0">
      <selection activeCell="A25" sqref="A25"/>
    </sheetView>
  </sheetViews>
  <sheetFormatPr defaultRowHeight="18.399999999999999" customHeight="1"/>
  <cols>
    <col min="1" max="1" width="18.75" style="76" customWidth="1"/>
    <col min="2" max="2" width="15" style="76" customWidth="1"/>
    <col min="3" max="3" width="6" style="76" customWidth="1"/>
    <col min="4" max="4" width="3.75" style="76" customWidth="1"/>
    <col min="5" max="12" width="9.75" style="76" customWidth="1"/>
    <col min="13" max="13" width="7.25" style="76" customWidth="1"/>
    <col min="14" max="59" width="0" style="76" hidden="1" customWidth="1"/>
    <col min="60" max="62" width="7" style="76" hidden="1" customWidth="1"/>
    <col min="63" max="256" width="9" style="76"/>
    <col min="257" max="257" width="18.75" style="76" customWidth="1"/>
    <col min="258" max="258" width="15" style="76" customWidth="1"/>
    <col min="259" max="259" width="6" style="76" customWidth="1"/>
    <col min="260" max="260" width="3.75" style="76" customWidth="1"/>
    <col min="261" max="268" width="9.75" style="76" customWidth="1"/>
    <col min="269" max="269" width="7.25" style="76" customWidth="1"/>
    <col min="270" max="318" width="0" style="76" hidden="1" customWidth="1"/>
    <col min="319" max="512" width="9" style="76"/>
    <col min="513" max="513" width="18.75" style="76" customWidth="1"/>
    <col min="514" max="514" width="15" style="76" customWidth="1"/>
    <col min="515" max="515" width="6" style="76" customWidth="1"/>
    <col min="516" max="516" width="3.75" style="76" customWidth="1"/>
    <col min="517" max="524" width="9.75" style="76" customWidth="1"/>
    <col min="525" max="525" width="7.25" style="76" customWidth="1"/>
    <col min="526" max="574" width="0" style="76" hidden="1" customWidth="1"/>
    <col min="575" max="768" width="9" style="76"/>
    <col min="769" max="769" width="18.75" style="76" customWidth="1"/>
    <col min="770" max="770" width="15" style="76" customWidth="1"/>
    <col min="771" max="771" width="6" style="76" customWidth="1"/>
    <col min="772" max="772" width="3.75" style="76" customWidth="1"/>
    <col min="773" max="780" width="9.75" style="76" customWidth="1"/>
    <col min="781" max="781" width="7.25" style="76" customWidth="1"/>
    <col min="782" max="830" width="0" style="76" hidden="1" customWidth="1"/>
    <col min="831" max="1024" width="9" style="76"/>
    <col min="1025" max="1025" width="18.75" style="76" customWidth="1"/>
    <col min="1026" max="1026" width="15" style="76" customWidth="1"/>
    <col min="1027" max="1027" width="6" style="76" customWidth="1"/>
    <col min="1028" max="1028" width="3.75" style="76" customWidth="1"/>
    <col min="1029" max="1036" width="9.75" style="76" customWidth="1"/>
    <col min="1037" max="1037" width="7.25" style="76" customWidth="1"/>
    <col min="1038" max="1086" width="0" style="76" hidden="1" customWidth="1"/>
    <col min="1087" max="1280" width="9" style="76"/>
    <col min="1281" max="1281" width="18.75" style="76" customWidth="1"/>
    <col min="1282" max="1282" width="15" style="76" customWidth="1"/>
    <col min="1283" max="1283" width="6" style="76" customWidth="1"/>
    <col min="1284" max="1284" width="3.75" style="76" customWidth="1"/>
    <col min="1285" max="1292" width="9.75" style="76" customWidth="1"/>
    <col min="1293" max="1293" width="7.25" style="76" customWidth="1"/>
    <col min="1294" max="1342" width="0" style="76" hidden="1" customWidth="1"/>
    <col min="1343" max="1536" width="9" style="76"/>
    <col min="1537" max="1537" width="18.75" style="76" customWidth="1"/>
    <col min="1538" max="1538" width="15" style="76" customWidth="1"/>
    <col min="1539" max="1539" width="6" style="76" customWidth="1"/>
    <col min="1540" max="1540" width="3.75" style="76" customWidth="1"/>
    <col min="1541" max="1548" width="9.75" style="76" customWidth="1"/>
    <col min="1549" max="1549" width="7.25" style="76" customWidth="1"/>
    <col min="1550" max="1598" width="0" style="76" hidden="1" customWidth="1"/>
    <col min="1599" max="1792" width="9" style="76"/>
    <col min="1793" max="1793" width="18.75" style="76" customWidth="1"/>
    <col min="1794" max="1794" width="15" style="76" customWidth="1"/>
    <col min="1795" max="1795" width="6" style="76" customWidth="1"/>
    <col min="1796" max="1796" width="3.75" style="76" customWidth="1"/>
    <col min="1797" max="1804" width="9.75" style="76" customWidth="1"/>
    <col min="1805" max="1805" width="7.25" style="76" customWidth="1"/>
    <col min="1806" max="1854" width="0" style="76" hidden="1" customWidth="1"/>
    <col min="1855" max="2048" width="9" style="76"/>
    <col min="2049" max="2049" width="18.75" style="76" customWidth="1"/>
    <col min="2050" max="2050" width="15" style="76" customWidth="1"/>
    <col min="2051" max="2051" width="6" style="76" customWidth="1"/>
    <col min="2052" max="2052" width="3.75" style="76" customWidth="1"/>
    <col min="2053" max="2060" width="9.75" style="76" customWidth="1"/>
    <col min="2061" max="2061" width="7.25" style="76" customWidth="1"/>
    <col min="2062" max="2110" width="0" style="76" hidden="1" customWidth="1"/>
    <col min="2111" max="2304" width="9" style="76"/>
    <col min="2305" max="2305" width="18.75" style="76" customWidth="1"/>
    <col min="2306" max="2306" width="15" style="76" customWidth="1"/>
    <col min="2307" max="2307" width="6" style="76" customWidth="1"/>
    <col min="2308" max="2308" width="3.75" style="76" customWidth="1"/>
    <col min="2309" max="2316" width="9.75" style="76" customWidth="1"/>
    <col min="2317" max="2317" width="7.25" style="76" customWidth="1"/>
    <col min="2318" max="2366" width="0" style="76" hidden="1" customWidth="1"/>
    <col min="2367" max="2560" width="9" style="76"/>
    <col min="2561" max="2561" width="18.75" style="76" customWidth="1"/>
    <col min="2562" max="2562" width="15" style="76" customWidth="1"/>
    <col min="2563" max="2563" width="6" style="76" customWidth="1"/>
    <col min="2564" max="2564" width="3.75" style="76" customWidth="1"/>
    <col min="2565" max="2572" width="9.75" style="76" customWidth="1"/>
    <col min="2573" max="2573" width="7.25" style="76" customWidth="1"/>
    <col min="2574" max="2622" width="0" style="76" hidden="1" customWidth="1"/>
    <col min="2623" max="2816" width="9" style="76"/>
    <col min="2817" max="2817" width="18.75" style="76" customWidth="1"/>
    <col min="2818" max="2818" width="15" style="76" customWidth="1"/>
    <col min="2819" max="2819" width="6" style="76" customWidth="1"/>
    <col min="2820" max="2820" width="3.75" style="76" customWidth="1"/>
    <col min="2821" max="2828" width="9.75" style="76" customWidth="1"/>
    <col min="2829" max="2829" width="7.25" style="76" customWidth="1"/>
    <col min="2830" max="2878" width="0" style="76" hidden="1" customWidth="1"/>
    <col min="2879" max="3072" width="9" style="76"/>
    <col min="3073" max="3073" width="18.75" style="76" customWidth="1"/>
    <col min="3074" max="3074" width="15" style="76" customWidth="1"/>
    <col min="3075" max="3075" width="6" style="76" customWidth="1"/>
    <col min="3076" max="3076" width="3.75" style="76" customWidth="1"/>
    <col min="3077" max="3084" width="9.75" style="76" customWidth="1"/>
    <col min="3085" max="3085" width="7.25" style="76" customWidth="1"/>
    <col min="3086" max="3134" width="0" style="76" hidden="1" customWidth="1"/>
    <col min="3135" max="3328" width="9" style="76"/>
    <col min="3329" max="3329" width="18.75" style="76" customWidth="1"/>
    <col min="3330" max="3330" width="15" style="76" customWidth="1"/>
    <col min="3331" max="3331" width="6" style="76" customWidth="1"/>
    <col min="3332" max="3332" width="3.75" style="76" customWidth="1"/>
    <col min="3333" max="3340" width="9.75" style="76" customWidth="1"/>
    <col min="3341" max="3341" width="7.25" style="76" customWidth="1"/>
    <col min="3342" max="3390" width="0" style="76" hidden="1" customWidth="1"/>
    <col min="3391" max="3584" width="9" style="76"/>
    <col min="3585" max="3585" width="18.75" style="76" customWidth="1"/>
    <col min="3586" max="3586" width="15" style="76" customWidth="1"/>
    <col min="3587" max="3587" width="6" style="76" customWidth="1"/>
    <col min="3588" max="3588" width="3.75" style="76" customWidth="1"/>
    <col min="3589" max="3596" width="9.75" style="76" customWidth="1"/>
    <col min="3597" max="3597" width="7.25" style="76" customWidth="1"/>
    <col min="3598" max="3646" width="0" style="76" hidden="1" customWidth="1"/>
    <col min="3647" max="3840" width="9" style="76"/>
    <col min="3841" max="3841" width="18.75" style="76" customWidth="1"/>
    <col min="3842" max="3842" width="15" style="76" customWidth="1"/>
    <col min="3843" max="3843" width="6" style="76" customWidth="1"/>
    <col min="3844" max="3844" width="3.75" style="76" customWidth="1"/>
    <col min="3845" max="3852" width="9.75" style="76" customWidth="1"/>
    <col min="3853" max="3853" width="7.25" style="76" customWidth="1"/>
    <col min="3854" max="3902" width="0" style="76" hidden="1" customWidth="1"/>
    <col min="3903" max="4096" width="9" style="76"/>
    <col min="4097" max="4097" width="18.75" style="76" customWidth="1"/>
    <col min="4098" max="4098" width="15" style="76" customWidth="1"/>
    <col min="4099" max="4099" width="6" style="76" customWidth="1"/>
    <col min="4100" max="4100" width="3.75" style="76" customWidth="1"/>
    <col min="4101" max="4108" width="9.75" style="76" customWidth="1"/>
    <col min="4109" max="4109" width="7.25" style="76" customWidth="1"/>
    <col min="4110" max="4158" width="0" style="76" hidden="1" customWidth="1"/>
    <col min="4159" max="4352" width="9" style="76"/>
    <col min="4353" max="4353" width="18.75" style="76" customWidth="1"/>
    <col min="4354" max="4354" width="15" style="76" customWidth="1"/>
    <col min="4355" max="4355" width="6" style="76" customWidth="1"/>
    <col min="4356" max="4356" width="3.75" style="76" customWidth="1"/>
    <col min="4357" max="4364" width="9.75" style="76" customWidth="1"/>
    <col min="4365" max="4365" width="7.25" style="76" customWidth="1"/>
    <col min="4366" max="4414" width="0" style="76" hidden="1" customWidth="1"/>
    <col min="4415" max="4608" width="9" style="76"/>
    <col min="4609" max="4609" width="18.75" style="76" customWidth="1"/>
    <col min="4610" max="4610" width="15" style="76" customWidth="1"/>
    <col min="4611" max="4611" width="6" style="76" customWidth="1"/>
    <col min="4612" max="4612" width="3.75" style="76" customWidth="1"/>
    <col min="4613" max="4620" width="9.75" style="76" customWidth="1"/>
    <col min="4621" max="4621" width="7.25" style="76" customWidth="1"/>
    <col min="4622" max="4670" width="0" style="76" hidden="1" customWidth="1"/>
    <col min="4671" max="4864" width="9" style="76"/>
    <col min="4865" max="4865" width="18.75" style="76" customWidth="1"/>
    <col min="4866" max="4866" width="15" style="76" customWidth="1"/>
    <col min="4867" max="4867" width="6" style="76" customWidth="1"/>
    <col min="4868" max="4868" width="3.75" style="76" customWidth="1"/>
    <col min="4869" max="4876" width="9.75" style="76" customWidth="1"/>
    <col min="4877" max="4877" width="7.25" style="76" customWidth="1"/>
    <col min="4878" max="4926" width="0" style="76" hidden="1" customWidth="1"/>
    <col min="4927" max="5120" width="9" style="76"/>
    <col min="5121" max="5121" width="18.75" style="76" customWidth="1"/>
    <col min="5122" max="5122" width="15" style="76" customWidth="1"/>
    <col min="5123" max="5123" width="6" style="76" customWidth="1"/>
    <col min="5124" max="5124" width="3.75" style="76" customWidth="1"/>
    <col min="5125" max="5132" width="9.75" style="76" customWidth="1"/>
    <col min="5133" max="5133" width="7.25" style="76" customWidth="1"/>
    <col min="5134" max="5182" width="0" style="76" hidden="1" customWidth="1"/>
    <col min="5183" max="5376" width="9" style="76"/>
    <col min="5377" max="5377" width="18.75" style="76" customWidth="1"/>
    <col min="5378" max="5378" width="15" style="76" customWidth="1"/>
    <col min="5379" max="5379" width="6" style="76" customWidth="1"/>
    <col min="5380" max="5380" width="3.75" style="76" customWidth="1"/>
    <col min="5381" max="5388" width="9.75" style="76" customWidth="1"/>
    <col min="5389" max="5389" width="7.25" style="76" customWidth="1"/>
    <col min="5390" max="5438" width="0" style="76" hidden="1" customWidth="1"/>
    <col min="5439" max="5632" width="9" style="76"/>
    <col min="5633" max="5633" width="18.75" style="76" customWidth="1"/>
    <col min="5634" max="5634" width="15" style="76" customWidth="1"/>
    <col min="5635" max="5635" width="6" style="76" customWidth="1"/>
    <col min="5636" max="5636" width="3.75" style="76" customWidth="1"/>
    <col min="5637" max="5644" width="9.75" style="76" customWidth="1"/>
    <col min="5645" max="5645" width="7.25" style="76" customWidth="1"/>
    <col min="5646" max="5694" width="0" style="76" hidden="1" customWidth="1"/>
    <col min="5695" max="5888" width="9" style="76"/>
    <col min="5889" max="5889" width="18.75" style="76" customWidth="1"/>
    <col min="5890" max="5890" width="15" style="76" customWidth="1"/>
    <col min="5891" max="5891" width="6" style="76" customWidth="1"/>
    <col min="5892" max="5892" width="3.75" style="76" customWidth="1"/>
    <col min="5893" max="5900" width="9.75" style="76" customWidth="1"/>
    <col min="5901" max="5901" width="7.25" style="76" customWidth="1"/>
    <col min="5902" max="5950" width="0" style="76" hidden="1" customWidth="1"/>
    <col min="5951" max="6144" width="9" style="76"/>
    <col min="6145" max="6145" width="18.75" style="76" customWidth="1"/>
    <col min="6146" max="6146" width="15" style="76" customWidth="1"/>
    <col min="6147" max="6147" width="6" style="76" customWidth="1"/>
    <col min="6148" max="6148" width="3.75" style="76" customWidth="1"/>
    <col min="6149" max="6156" width="9.75" style="76" customWidth="1"/>
    <col min="6157" max="6157" width="7.25" style="76" customWidth="1"/>
    <col min="6158" max="6206" width="0" style="76" hidden="1" customWidth="1"/>
    <col min="6207" max="6400" width="9" style="76"/>
    <col min="6401" max="6401" width="18.75" style="76" customWidth="1"/>
    <col min="6402" max="6402" width="15" style="76" customWidth="1"/>
    <col min="6403" max="6403" width="6" style="76" customWidth="1"/>
    <col min="6404" max="6404" width="3.75" style="76" customWidth="1"/>
    <col min="6405" max="6412" width="9.75" style="76" customWidth="1"/>
    <col min="6413" max="6413" width="7.25" style="76" customWidth="1"/>
    <col min="6414" max="6462" width="0" style="76" hidden="1" customWidth="1"/>
    <col min="6463" max="6656" width="9" style="76"/>
    <col min="6657" max="6657" width="18.75" style="76" customWidth="1"/>
    <col min="6658" max="6658" width="15" style="76" customWidth="1"/>
    <col min="6659" max="6659" width="6" style="76" customWidth="1"/>
    <col min="6660" max="6660" width="3.75" style="76" customWidth="1"/>
    <col min="6661" max="6668" width="9.75" style="76" customWidth="1"/>
    <col min="6669" max="6669" width="7.25" style="76" customWidth="1"/>
    <col min="6670" max="6718" width="0" style="76" hidden="1" customWidth="1"/>
    <col min="6719" max="6912" width="9" style="76"/>
    <col min="6913" max="6913" width="18.75" style="76" customWidth="1"/>
    <col min="6914" max="6914" width="15" style="76" customWidth="1"/>
    <col min="6915" max="6915" width="6" style="76" customWidth="1"/>
    <col min="6916" max="6916" width="3.75" style="76" customWidth="1"/>
    <col min="6917" max="6924" width="9.75" style="76" customWidth="1"/>
    <col min="6925" max="6925" width="7.25" style="76" customWidth="1"/>
    <col min="6926" max="6974" width="0" style="76" hidden="1" customWidth="1"/>
    <col min="6975" max="7168" width="9" style="76"/>
    <col min="7169" max="7169" width="18.75" style="76" customWidth="1"/>
    <col min="7170" max="7170" width="15" style="76" customWidth="1"/>
    <col min="7171" max="7171" width="6" style="76" customWidth="1"/>
    <col min="7172" max="7172" width="3.75" style="76" customWidth="1"/>
    <col min="7173" max="7180" width="9.75" style="76" customWidth="1"/>
    <col min="7181" max="7181" width="7.25" style="76" customWidth="1"/>
    <col min="7182" max="7230" width="0" style="76" hidden="1" customWidth="1"/>
    <col min="7231" max="7424" width="9" style="76"/>
    <col min="7425" max="7425" width="18.75" style="76" customWidth="1"/>
    <col min="7426" max="7426" width="15" style="76" customWidth="1"/>
    <col min="7427" max="7427" width="6" style="76" customWidth="1"/>
    <col min="7428" max="7428" width="3.75" style="76" customWidth="1"/>
    <col min="7429" max="7436" width="9.75" style="76" customWidth="1"/>
    <col min="7437" max="7437" width="7.25" style="76" customWidth="1"/>
    <col min="7438" max="7486" width="0" style="76" hidden="1" customWidth="1"/>
    <col min="7487" max="7680" width="9" style="76"/>
    <col min="7681" max="7681" width="18.75" style="76" customWidth="1"/>
    <col min="7682" max="7682" width="15" style="76" customWidth="1"/>
    <col min="7683" max="7683" width="6" style="76" customWidth="1"/>
    <col min="7684" max="7684" width="3.75" style="76" customWidth="1"/>
    <col min="7685" max="7692" width="9.75" style="76" customWidth="1"/>
    <col min="7693" max="7693" width="7.25" style="76" customWidth="1"/>
    <col min="7694" max="7742" width="0" style="76" hidden="1" customWidth="1"/>
    <col min="7743" max="7936" width="9" style="76"/>
    <col min="7937" max="7937" width="18.75" style="76" customWidth="1"/>
    <col min="7938" max="7938" width="15" style="76" customWidth="1"/>
    <col min="7939" max="7939" width="6" style="76" customWidth="1"/>
    <col min="7940" max="7940" width="3.75" style="76" customWidth="1"/>
    <col min="7941" max="7948" width="9.75" style="76" customWidth="1"/>
    <col min="7949" max="7949" width="7.25" style="76" customWidth="1"/>
    <col min="7950" max="7998" width="0" style="76" hidden="1" customWidth="1"/>
    <col min="7999" max="8192" width="9" style="76"/>
    <col min="8193" max="8193" width="18.75" style="76" customWidth="1"/>
    <col min="8194" max="8194" width="15" style="76" customWidth="1"/>
    <col min="8195" max="8195" width="6" style="76" customWidth="1"/>
    <col min="8196" max="8196" width="3.75" style="76" customWidth="1"/>
    <col min="8197" max="8204" width="9.75" style="76" customWidth="1"/>
    <col min="8205" max="8205" width="7.25" style="76" customWidth="1"/>
    <col min="8206" max="8254" width="0" style="76" hidden="1" customWidth="1"/>
    <col min="8255" max="8448" width="9" style="76"/>
    <col min="8449" max="8449" width="18.75" style="76" customWidth="1"/>
    <col min="8450" max="8450" width="15" style="76" customWidth="1"/>
    <col min="8451" max="8451" width="6" style="76" customWidth="1"/>
    <col min="8452" max="8452" width="3.75" style="76" customWidth="1"/>
    <col min="8453" max="8460" width="9.75" style="76" customWidth="1"/>
    <col min="8461" max="8461" width="7.25" style="76" customWidth="1"/>
    <col min="8462" max="8510" width="0" style="76" hidden="1" customWidth="1"/>
    <col min="8511" max="8704" width="9" style="76"/>
    <col min="8705" max="8705" width="18.75" style="76" customWidth="1"/>
    <col min="8706" max="8706" width="15" style="76" customWidth="1"/>
    <col min="8707" max="8707" width="6" style="76" customWidth="1"/>
    <col min="8708" max="8708" width="3.75" style="76" customWidth="1"/>
    <col min="8709" max="8716" width="9.75" style="76" customWidth="1"/>
    <col min="8717" max="8717" width="7.25" style="76" customWidth="1"/>
    <col min="8718" max="8766" width="0" style="76" hidden="1" customWidth="1"/>
    <col min="8767" max="8960" width="9" style="76"/>
    <col min="8961" max="8961" width="18.75" style="76" customWidth="1"/>
    <col min="8962" max="8962" width="15" style="76" customWidth="1"/>
    <col min="8963" max="8963" width="6" style="76" customWidth="1"/>
    <col min="8964" max="8964" width="3.75" style="76" customWidth="1"/>
    <col min="8965" max="8972" width="9.75" style="76" customWidth="1"/>
    <col min="8973" max="8973" width="7.25" style="76" customWidth="1"/>
    <col min="8974" max="9022" width="0" style="76" hidden="1" customWidth="1"/>
    <col min="9023" max="9216" width="9" style="76"/>
    <col min="9217" max="9217" width="18.75" style="76" customWidth="1"/>
    <col min="9218" max="9218" width="15" style="76" customWidth="1"/>
    <col min="9219" max="9219" width="6" style="76" customWidth="1"/>
    <col min="9220" max="9220" width="3.75" style="76" customWidth="1"/>
    <col min="9221" max="9228" width="9.75" style="76" customWidth="1"/>
    <col min="9229" max="9229" width="7.25" style="76" customWidth="1"/>
    <col min="9230" max="9278" width="0" style="76" hidden="1" customWidth="1"/>
    <col min="9279" max="9472" width="9" style="76"/>
    <col min="9473" max="9473" width="18.75" style="76" customWidth="1"/>
    <col min="9474" max="9474" width="15" style="76" customWidth="1"/>
    <col min="9475" max="9475" width="6" style="76" customWidth="1"/>
    <col min="9476" max="9476" width="3.75" style="76" customWidth="1"/>
    <col min="9477" max="9484" width="9.75" style="76" customWidth="1"/>
    <col min="9485" max="9485" width="7.25" style="76" customWidth="1"/>
    <col min="9486" max="9534" width="0" style="76" hidden="1" customWidth="1"/>
    <col min="9535" max="9728" width="9" style="76"/>
    <col min="9729" max="9729" width="18.75" style="76" customWidth="1"/>
    <col min="9730" max="9730" width="15" style="76" customWidth="1"/>
    <col min="9731" max="9731" width="6" style="76" customWidth="1"/>
    <col min="9732" max="9732" width="3.75" style="76" customWidth="1"/>
    <col min="9733" max="9740" width="9.75" style="76" customWidth="1"/>
    <col min="9741" max="9741" width="7.25" style="76" customWidth="1"/>
    <col min="9742" max="9790" width="0" style="76" hidden="1" customWidth="1"/>
    <col min="9791" max="9984" width="9" style="76"/>
    <col min="9985" max="9985" width="18.75" style="76" customWidth="1"/>
    <col min="9986" max="9986" width="15" style="76" customWidth="1"/>
    <col min="9987" max="9987" width="6" style="76" customWidth="1"/>
    <col min="9988" max="9988" width="3.75" style="76" customWidth="1"/>
    <col min="9989" max="9996" width="9.75" style="76" customWidth="1"/>
    <col min="9997" max="9997" width="7.25" style="76" customWidth="1"/>
    <col min="9998" max="10046" width="0" style="76" hidden="1" customWidth="1"/>
    <col min="10047" max="10240" width="9" style="76"/>
    <col min="10241" max="10241" width="18.75" style="76" customWidth="1"/>
    <col min="10242" max="10242" width="15" style="76" customWidth="1"/>
    <col min="10243" max="10243" width="6" style="76" customWidth="1"/>
    <col min="10244" max="10244" width="3.75" style="76" customWidth="1"/>
    <col min="10245" max="10252" width="9.75" style="76" customWidth="1"/>
    <col min="10253" max="10253" width="7.25" style="76" customWidth="1"/>
    <col min="10254" max="10302" width="0" style="76" hidden="1" customWidth="1"/>
    <col min="10303" max="10496" width="9" style="76"/>
    <col min="10497" max="10497" width="18.75" style="76" customWidth="1"/>
    <col min="10498" max="10498" width="15" style="76" customWidth="1"/>
    <col min="10499" max="10499" width="6" style="76" customWidth="1"/>
    <col min="10500" max="10500" width="3.75" style="76" customWidth="1"/>
    <col min="10501" max="10508" width="9.75" style="76" customWidth="1"/>
    <col min="10509" max="10509" width="7.25" style="76" customWidth="1"/>
    <col min="10510" max="10558" width="0" style="76" hidden="1" customWidth="1"/>
    <col min="10559" max="10752" width="9" style="76"/>
    <col min="10753" max="10753" width="18.75" style="76" customWidth="1"/>
    <col min="10754" max="10754" width="15" style="76" customWidth="1"/>
    <col min="10755" max="10755" width="6" style="76" customWidth="1"/>
    <col min="10756" max="10756" width="3.75" style="76" customWidth="1"/>
    <col min="10757" max="10764" width="9.75" style="76" customWidth="1"/>
    <col min="10765" max="10765" width="7.25" style="76" customWidth="1"/>
    <col min="10766" max="10814" width="0" style="76" hidden="1" customWidth="1"/>
    <col min="10815" max="11008" width="9" style="76"/>
    <col min="11009" max="11009" width="18.75" style="76" customWidth="1"/>
    <col min="11010" max="11010" width="15" style="76" customWidth="1"/>
    <col min="11011" max="11011" width="6" style="76" customWidth="1"/>
    <col min="11012" max="11012" width="3.75" style="76" customWidth="1"/>
    <col min="11013" max="11020" width="9.75" style="76" customWidth="1"/>
    <col min="11021" max="11021" width="7.25" style="76" customWidth="1"/>
    <col min="11022" max="11070" width="0" style="76" hidden="1" customWidth="1"/>
    <col min="11071" max="11264" width="9" style="76"/>
    <col min="11265" max="11265" width="18.75" style="76" customWidth="1"/>
    <col min="11266" max="11266" width="15" style="76" customWidth="1"/>
    <col min="11267" max="11267" width="6" style="76" customWidth="1"/>
    <col min="11268" max="11268" width="3.75" style="76" customWidth="1"/>
    <col min="11269" max="11276" width="9.75" style="76" customWidth="1"/>
    <col min="11277" max="11277" width="7.25" style="76" customWidth="1"/>
    <col min="11278" max="11326" width="0" style="76" hidden="1" customWidth="1"/>
    <col min="11327" max="11520" width="9" style="76"/>
    <col min="11521" max="11521" width="18.75" style="76" customWidth="1"/>
    <col min="11522" max="11522" width="15" style="76" customWidth="1"/>
    <col min="11523" max="11523" width="6" style="76" customWidth="1"/>
    <col min="11524" max="11524" width="3.75" style="76" customWidth="1"/>
    <col min="11525" max="11532" width="9.75" style="76" customWidth="1"/>
    <col min="11533" max="11533" width="7.25" style="76" customWidth="1"/>
    <col min="11534" max="11582" width="0" style="76" hidden="1" customWidth="1"/>
    <col min="11583" max="11776" width="9" style="76"/>
    <col min="11777" max="11777" width="18.75" style="76" customWidth="1"/>
    <col min="11778" max="11778" width="15" style="76" customWidth="1"/>
    <col min="11779" max="11779" width="6" style="76" customWidth="1"/>
    <col min="11780" max="11780" width="3.75" style="76" customWidth="1"/>
    <col min="11781" max="11788" width="9.75" style="76" customWidth="1"/>
    <col min="11789" max="11789" width="7.25" style="76" customWidth="1"/>
    <col min="11790" max="11838" width="0" style="76" hidden="1" customWidth="1"/>
    <col min="11839" max="12032" width="9" style="76"/>
    <col min="12033" max="12033" width="18.75" style="76" customWidth="1"/>
    <col min="12034" max="12034" width="15" style="76" customWidth="1"/>
    <col min="12035" max="12035" width="6" style="76" customWidth="1"/>
    <col min="12036" max="12036" width="3.75" style="76" customWidth="1"/>
    <col min="12037" max="12044" width="9.75" style="76" customWidth="1"/>
    <col min="12045" max="12045" width="7.25" style="76" customWidth="1"/>
    <col min="12046" max="12094" width="0" style="76" hidden="1" customWidth="1"/>
    <col min="12095" max="12288" width="9" style="76"/>
    <col min="12289" max="12289" width="18.75" style="76" customWidth="1"/>
    <col min="12290" max="12290" width="15" style="76" customWidth="1"/>
    <col min="12291" max="12291" width="6" style="76" customWidth="1"/>
    <col min="12292" max="12292" width="3.75" style="76" customWidth="1"/>
    <col min="12293" max="12300" width="9.75" style="76" customWidth="1"/>
    <col min="12301" max="12301" width="7.25" style="76" customWidth="1"/>
    <col min="12302" max="12350" width="0" style="76" hidden="1" customWidth="1"/>
    <col min="12351" max="12544" width="9" style="76"/>
    <col min="12545" max="12545" width="18.75" style="76" customWidth="1"/>
    <col min="12546" max="12546" width="15" style="76" customWidth="1"/>
    <col min="12547" max="12547" width="6" style="76" customWidth="1"/>
    <col min="12548" max="12548" width="3.75" style="76" customWidth="1"/>
    <col min="12549" max="12556" width="9.75" style="76" customWidth="1"/>
    <col min="12557" max="12557" width="7.25" style="76" customWidth="1"/>
    <col min="12558" max="12606" width="0" style="76" hidden="1" customWidth="1"/>
    <col min="12607" max="12800" width="9" style="76"/>
    <col min="12801" max="12801" width="18.75" style="76" customWidth="1"/>
    <col min="12802" max="12802" width="15" style="76" customWidth="1"/>
    <col min="12803" max="12803" width="6" style="76" customWidth="1"/>
    <col min="12804" max="12804" width="3.75" style="76" customWidth="1"/>
    <col min="12805" max="12812" width="9.75" style="76" customWidth="1"/>
    <col min="12813" max="12813" width="7.25" style="76" customWidth="1"/>
    <col min="12814" max="12862" width="0" style="76" hidden="1" customWidth="1"/>
    <col min="12863" max="13056" width="9" style="76"/>
    <col min="13057" max="13057" width="18.75" style="76" customWidth="1"/>
    <col min="13058" max="13058" width="15" style="76" customWidth="1"/>
    <col min="13059" max="13059" width="6" style="76" customWidth="1"/>
    <col min="13060" max="13060" width="3.75" style="76" customWidth="1"/>
    <col min="13061" max="13068" width="9.75" style="76" customWidth="1"/>
    <col min="13069" max="13069" width="7.25" style="76" customWidth="1"/>
    <col min="13070" max="13118" width="0" style="76" hidden="1" customWidth="1"/>
    <col min="13119" max="13312" width="9" style="76"/>
    <col min="13313" max="13313" width="18.75" style="76" customWidth="1"/>
    <col min="13314" max="13314" width="15" style="76" customWidth="1"/>
    <col min="13315" max="13315" width="6" style="76" customWidth="1"/>
    <col min="13316" max="13316" width="3.75" style="76" customWidth="1"/>
    <col min="13317" max="13324" width="9.75" style="76" customWidth="1"/>
    <col min="13325" max="13325" width="7.25" style="76" customWidth="1"/>
    <col min="13326" max="13374" width="0" style="76" hidden="1" customWidth="1"/>
    <col min="13375" max="13568" width="9" style="76"/>
    <col min="13569" max="13569" width="18.75" style="76" customWidth="1"/>
    <col min="13570" max="13570" width="15" style="76" customWidth="1"/>
    <col min="13571" max="13571" width="6" style="76" customWidth="1"/>
    <col min="13572" max="13572" width="3.75" style="76" customWidth="1"/>
    <col min="13573" max="13580" width="9.75" style="76" customWidth="1"/>
    <col min="13581" max="13581" width="7.25" style="76" customWidth="1"/>
    <col min="13582" max="13630" width="0" style="76" hidden="1" customWidth="1"/>
    <col min="13631" max="13824" width="9" style="76"/>
    <col min="13825" max="13825" width="18.75" style="76" customWidth="1"/>
    <col min="13826" max="13826" width="15" style="76" customWidth="1"/>
    <col min="13827" max="13827" width="6" style="76" customWidth="1"/>
    <col min="13828" max="13828" width="3.75" style="76" customWidth="1"/>
    <col min="13829" max="13836" width="9.75" style="76" customWidth="1"/>
    <col min="13837" max="13837" width="7.25" style="76" customWidth="1"/>
    <col min="13838" max="13886" width="0" style="76" hidden="1" customWidth="1"/>
    <col min="13887" max="14080" width="9" style="76"/>
    <col min="14081" max="14081" width="18.75" style="76" customWidth="1"/>
    <col min="14082" max="14082" width="15" style="76" customWidth="1"/>
    <col min="14083" max="14083" width="6" style="76" customWidth="1"/>
    <col min="14084" max="14084" width="3.75" style="76" customWidth="1"/>
    <col min="14085" max="14092" width="9.75" style="76" customWidth="1"/>
    <col min="14093" max="14093" width="7.25" style="76" customWidth="1"/>
    <col min="14094" max="14142" width="0" style="76" hidden="1" customWidth="1"/>
    <col min="14143" max="14336" width="9" style="76"/>
    <col min="14337" max="14337" width="18.75" style="76" customWidth="1"/>
    <col min="14338" max="14338" width="15" style="76" customWidth="1"/>
    <col min="14339" max="14339" width="6" style="76" customWidth="1"/>
    <col min="14340" max="14340" width="3.75" style="76" customWidth="1"/>
    <col min="14341" max="14348" width="9.75" style="76" customWidth="1"/>
    <col min="14349" max="14349" width="7.25" style="76" customWidth="1"/>
    <col min="14350" max="14398" width="0" style="76" hidden="1" customWidth="1"/>
    <col min="14399" max="14592" width="9" style="76"/>
    <col min="14593" max="14593" width="18.75" style="76" customWidth="1"/>
    <col min="14594" max="14594" width="15" style="76" customWidth="1"/>
    <col min="14595" max="14595" width="6" style="76" customWidth="1"/>
    <col min="14596" max="14596" width="3.75" style="76" customWidth="1"/>
    <col min="14597" max="14604" width="9.75" style="76" customWidth="1"/>
    <col min="14605" max="14605" width="7.25" style="76" customWidth="1"/>
    <col min="14606" max="14654" width="0" style="76" hidden="1" customWidth="1"/>
    <col min="14655" max="14848" width="9" style="76"/>
    <col min="14849" max="14849" width="18.75" style="76" customWidth="1"/>
    <col min="14850" max="14850" width="15" style="76" customWidth="1"/>
    <col min="14851" max="14851" width="6" style="76" customWidth="1"/>
    <col min="14852" max="14852" width="3.75" style="76" customWidth="1"/>
    <col min="14853" max="14860" width="9.75" style="76" customWidth="1"/>
    <col min="14861" max="14861" width="7.25" style="76" customWidth="1"/>
    <col min="14862" max="14910" width="0" style="76" hidden="1" customWidth="1"/>
    <col min="14911" max="15104" width="9" style="76"/>
    <col min="15105" max="15105" width="18.75" style="76" customWidth="1"/>
    <col min="15106" max="15106" width="15" style="76" customWidth="1"/>
    <col min="15107" max="15107" width="6" style="76" customWidth="1"/>
    <col min="15108" max="15108" width="3.75" style="76" customWidth="1"/>
    <col min="15109" max="15116" width="9.75" style="76" customWidth="1"/>
    <col min="15117" max="15117" width="7.25" style="76" customWidth="1"/>
    <col min="15118" max="15166" width="0" style="76" hidden="1" customWidth="1"/>
    <col min="15167" max="15360" width="9" style="76"/>
    <col min="15361" max="15361" width="18.75" style="76" customWidth="1"/>
    <col min="15362" max="15362" width="15" style="76" customWidth="1"/>
    <col min="15363" max="15363" width="6" style="76" customWidth="1"/>
    <col min="15364" max="15364" width="3.75" style="76" customWidth="1"/>
    <col min="15365" max="15372" width="9.75" style="76" customWidth="1"/>
    <col min="15373" max="15373" width="7.25" style="76" customWidth="1"/>
    <col min="15374" max="15422" width="0" style="76" hidden="1" customWidth="1"/>
    <col min="15423" max="15616" width="9" style="76"/>
    <col min="15617" max="15617" width="18.75" style="76" customWidth="1"/>
    <col min="15618" max="15618" width="15" style="76" customWidth="1"/>
    <col min="15619" max="15619" width="6" style="76" customWidth="1"/>
    <col min="15620" max="15620" width="3.75" style="76" customWidth="1"/>
    <col min="15621" max="15628" width="9.75" style="76" customWidth="1"/>
    <col min="15629" max="15629" width="7.25" style="76" customWidth="1"/>
    <col min="15630" max="15678" width="0" style="76" hidden="1" customWidth="1"/>
    <col min="15679" max="15872" width="9" style="76"/>
    <col min="15873" max="15873" width="18.75" style="76" customWidth="1"/>
    <col min="15874" max="15874" width="15" style="76" customWidth="1"/>
    <col min="15875" max="15875" width="6" style="76" customWidth="1"/>
    <col min="15876" max="15876" width="3.75" style="76" customWidth="1"/>
    <col min="15877" max="15884" width="9.75" style="76" customWidth="1"/>
    <col min="15885" max="15885" width="7.25" style="76" customWidth="1"/>
    <col min="15886" max="15934" width="0" style="76" hidden="1" customWidth="1"/>
    <col min="15935" max="16128" width="9" style="76"/>
    <col min="16129" max="16129" width="18.75" style="76" customWidth="1"/>
    <col min="16130" max="16130" width="15" style="76" customWidth="1"/>
    <col min="16131" max="16131" width="6" style="76" customWidth="1"/>
    <col min="16132" max="16132" width="3.75" style="76" customWidth="1"/>
    <col min="16133" max="16140" width="9.75" style="76" customWidth="1"/>
    <col min="16141" max="16141" width="7.25" style="76" customWidth="1"/>
    <col min="16142" max="16190" width="0" style="76" hidden="1" customWidth="1"/>
    <col min="16191" max="16384" width="9" style="76"/>
  </cols>
  <sheetData>
    <row r="1" spans="1:61" ht="18.399999999999999" customHeight="1" thickBot="1">
      <c r="A1" s="76" t="s">
        <v>5430</v>
      </c>
    </row>
    <row r="2" spans="1:61" ht="18.399999999999999" customHeight="1">
      <c r="A2" s="222" t="s">
        <v>5431</v>
      </c>
      <c r="B2" s="219" t="s">
        <v>5432</v>
      </c>
      <c r="C2" s="219" t="s">
        <v>4</v>
      </c>
      <c r="D2" s="219" t="s">
        <v>3</v>
      </c>
      <c r="E2" s="219" t="s">
        <v>1239</v>
      </c>
      <c r="F2" s="219" t="s">
        <v>47</v>
      </c>
      <c r="G2" s="219" t="s">
        <v>1236</v>
      </c>
      <c r="H2" s="219" t="s">
        <v>47</v>
      </c>
      <c r="I2" s="219" t="s">
        <v>1237</v>
      </c>
      <c r="J2" s="219" t="s">
        <v>47</v>
      </c>
      <c r="K2" s="219" t="s">
        <v>1238</v>
      </c>
      <c r="L2" s="219" t="s">
        <v>47</v>
      </c>
      <c r="M2" s="220" t="s">
        <v>5433</v>
      </c>
    </row>
    <row r="3" spans="1:61" ht="18.399999999999999" customHeight="1" thickBot="1">
      <c r="A3" s="223" t="s">
        <v>47</v>
      </c>
      <c r="B3" s="224" t="s">
        <v>47</v>
      </c>
      <c r="C3" s="224" t="s">
        <v>47</v>
      </c>
      <c r="D3" s="224" t="s">
        <v>47</v>
      </c>
      <c r="E3" s="77" t="s">
        <v>5434</v>
      </c>
      <c r="F3" s="77" t="s">
        <v>5435</v>
      </c>
      <c r="G3" s="77" t="s">
        <v>5434</v>
      </c>
      <c r="H3" s="77" t="s">
        <v>5435</v>
      </c>
      <c r="I3" s="77" t="s">
        <v>5434</v>
      </c>
      <c r="J3" s="77" t="s">
        <v>5435</v>
      </c>
      <c r="K3" s="77" t="s">
        <v>5434</v>
      </c>
      <c r="L3" s="77" t="s">
        <v>5435</v>
      </c>
      <c r="M3" s="221" t="s">
        <v>47</v>
      </c>
      <c r="S3" s="78" t="s">
        <v>5436</v>
      </c>
      <c r="T3" s="78" t="s">
        <v>5437</v>
      </c>
      <c r="U3" s="78" t="s">
        <v>5438</v>
      </c>
      <c r="V3" s="78" t="s">
        <v>5439</v>
      </c>
      <c r="W3" s="78" t="s">
        <v>5440</v>
      </c>
      <c r="X3" s="78" t="s">
        <v>5441</v>
      </c>
      <c r="Y3" s="78" t="s">
        <v>5442</v>
      </c>
    </row>
    <row r="4" spans="1:61" ht="18.399999999999999" customHeight="1">
      <c r="A4" s="79" t="s">
        <v>6453</v>
      </c>
      <c r="B4" s="80" t="s">
        <v>47</v>
      </c>
      <c r="C4" s="80">
        <v>1</v>
      </c>
      <c r="D4" s="80" t="s">
        <v>352</v>
      </c>
      <c r="F4" s="81"/>
      <c r="H4" s="81"/>
      <c r="J4" s="81"/>
      <c r="L4" s="81"/>
      <c r="M4" s="82" t="s">
        <v>47</v>
      </c>
      <c r="N4" s="76" t="s">
        <v>47</v>
      </c>
      <c r="O4" s="76" t="s">
        <v>6454</v>
      </c>
    </row>
    <row r="5" spans="1:61" ht="18.399999999999999" customHeight="1">
      <c r="A5" s="79" t="s">
        <v>6455</v>
      </c>
      <c r="B5" s="80" t="s">
        <v>47</v>
      </c>
      <c r="C5" s="80">
        <v>1</v>
      </c>
      <c r="D5" s="80" t="s">
        <v>352</v>
      </c>
      <c r="E5" s="81"/>
      <c r="F5" s="81"/>
      <c r="G5" s="81"/>
      <c r="H5" s="81"/>
      <c r="I5" s="81"/>
      <c r="J5" s="81"/>
      <c r="K5" s="81"/>
      <c r="L5" s="81"/>
      <c r="M5" s="82" t="s">
        <v>47</v>
      </c>
      <c r="N5" s="76" t="s">
        <v>47</v>
      </c>
      <c r="P5" s="76" t="s">
        <v>5447</v>
      </c>
      <c r="Q5" s="76" t="s">
        <v>47</v>
      </c>
      <c r="R5" s="76" t="s">
        <v>6456</v>
      </c>
      <c r="BI5" s="83" t="s">
        <v>11076</v>
      </c>
    </row>
    <row r="6" spans="1:61" ht="18.399999999999999" customHeight="1">
      <c r="A6" s="79" t="s">
        <v>6457</v>
      </c>
      <c r="B6" s="80" t="s">
        <v>47</v>
      </c>
      <c r="C6" s="80">
        <v>1</v>
      </c>
      <c r="D6" s="80" t="s">
        <v>352</v>
      </c>
      <c r="E6" s="81"/>
      <c r="F6" s="81"/>
      <c r="G6" s="81"/>
      <c r="H6" s="81"/>
      <c r="I6" s="81"/>
      <c r="J6" s="81"/>
      <c r="K6" s="81"/>
      <c r="L6" s="81"/>
      <c r="M6" s="82" t="s">
        <v>47</v>
      </c>
      <c r="N6" s="76" t="s">
        <v>47</v>
      </c>
      <c r="P6" s="76" t="s">
        <v>5450</v>
      </c>
      <c r="Q6" s="76" t="s">
        <v>47</v>
      </c>
      <c r="R6" s="76" t="s">
        <v>6458</v>
      </c>
      <c r="BI6" s="83" t="s">
        <v>11077</v>
      </c>
    </row>
    <row r="7" spans="1:61" ht="18.399999999999999" customHeight="1">
      <c r="A7" s="79" t="s">
        <v>6459</v>
      </c>
      <c r="B7" s="80" t="s">
        <v>47</v>
      </c>
      <c r="C7" s="80">
        <v>1</v>
      </c>
      <c r="D7" s="80" t="s">
        <v>352</v>
      </c>
      <c r="E7" s="81"/>
      <c r="F7" s="81"/>
      <c r="G7" s="81"/>
      <c r="H7" s="81"/>
      <c r="I7" s="81"/>
      <c r="J7" s="81"/>
      <c r="K7" s="81"/>
      <c r="L7" s="81"/>
      <c r="M7" s="82" t="s">
        <v>47</v>
      </c>
      <c r="N7" s="76" t="s">
        <v>47</v>
      </c>
      <c r="P7" s="76" t="s">
        <v>2789</v>
      </c>
      <c r="Q7" s="76" t="s">
        <v>47</v>
      </c>
      <c r="R7" s="76" t="s">
        <v>6460</v>
      </c>
      <c r="BI7" s="83" t="s">
        <v>11078</v>
      </c>
    </row>
    <row r="8" spans="1:61" ht="18.399999999999999" customHeight="1">
      <c r="A8" s="79" t="s">
        <v>6461</v>
      </c>
      <c r="B8" s="80" t="s">
        <v>47</v>
      </c>
      <c r="C8" s="80">
        <v>1</v>
      </c>
      <c r="D8" s="80" t="s">
        <v>352</v>
      </c>
      <c r="E8" s="81"/>
      <c r="F8" s="81"/>
      <c r="G8" s="81"/>
      <c r="H8" s="81"/>
      <c r="I8" s="81"/>
      <c r="J8" s="81"/>
      <c r="K8" s="81"/>
      <c r="L8" s="81"/>
      <c r="M8" s="82" t="s">
        <v>47</v>
      </c>
      <c r="N8" s="76" t="s">
        <v>47</v>
      </c>
      <c r="P8" s="76" t="s">
        <v>5455</v>
      </c>
      <c r="Q8" s="76" t="s">
        <v>47</v>
      </c>
      <c r="R8" s="76" t="s">
        <v>6462</v>
      </c>
      <c r="BI8" s="83" t="s">
        <v>11079</v>
      </c>
    </row>
    <row r="9" spans="1:61" ht="18.399999999999999" customHeight="1">
      <c r="A9" s="79" t="s">
        <v>6463</v>
      </c>
      <c r="B9" s="80" t="s">
        <v>47</v>
      </c>
      <c r="C9" s="80">
        <v>1</v>
      </c>
      <c r="D9" s="80" t="s">
        <v>352</v>
      </c>
      <c r="E9" s="81"/>
      <c r="F9" s="81"/>
      <c r="G9" s="81"/>
      <c r="H9" s="81"/>
      <c r="I9" s="81"/>
      <c r="J9" s="81"/>
      <c r="K9" s="81"/>
      <c r="L9" s="81"/>
      <c r="M9" s="82" t="s">
        <v>47</v>
      </c>
      <c r="N9" s="76" t="s">
        <v>47</v>
      </c>
      <c r="P9" s="76" t="s">
        <v>2788</v>
      </c>
      <c r="Q9" s="76" t="s">
        <v>47</v>
      </c>
      <c r="R9" s="76" t="s">
        <v>6464</v>
      </c>
      <c r="BI9" s="83" t="s">
        <v>11080</v>
      </c>
    </row>
    <row r="10" spans="1:61" ht="18.399999999999999" customHeight="1">
      <c r="A10" s="79" t="s">
        <v>5470</v>
      </c>
      <c r="B10" s="80" t="s">
        <v>47</v>
      </c>
      <c r="C10" s="80"/>
      <c r="D10" s="80" t="s">
        <v>47</v>
      </c>
      <c r="E10" s="81"/>
      <c r="F10" s="81"/>
      <c r="G10" s="78"/>
      <c r="H10" s="81"/>
      <c r="I10" s="78"/>
      <c r="J10" s="81"/>
      <c r="K10" s="78"/>
      <c r="L10" s="81"/>
      <c r="M10" s="82" t="s">
        <v>47</v>
      </c>
      <c r="N10" s="76" t="s">
        <v>47</v>
      </c>
      <c r="P10" s="76" t="s">
        <v>5460</v>
      </c>
      <c r="Q10" s="76" t="s">
        <v>5472</v>
      </c>
      <c r="R10" s="76" t="s">
        <v>47</v>
      </c>
    </row>
    <row r="11" spans="1:61" ht="18.399999999999999" customHeight="1">
      <c r="A11" s="79" t="s">
        <v>6465</v>
      </c>
      <c r="B11" s="80" t="s">
        <v>47</v>
      </c>
      <c r="C11" s="80">
        <v>1</v>
      </c>
      <c r="D11" s="80" t="s">
        <v>352</v>
      </c>
      <c r="E11" s="78"/>
      <c r="F11" s="81"/>
      <c r="G11" s="78"/>
      <c r="H11" s="81"/>
      <c r="I11" s="78"/>
      <c r="J11" s="81"/>
      <c r="K11" s="78"/>
      <c r="L11" s="81"/>
      <c r="M11" s="82" t="s">
        <v>47</v>
      </c>
      <c r="N11" s="76" t="s">
        <v>47</v>
      </c>
      <c r="O11" s="76" t="s">
        <v>6456</v>
      </c>
    </row>
    <row r="12" spans="1:61" ht="18.399999999999999" customHeight="1">
      <c r="A12" s="79" t="s">
        <v>6466</v>
      </c>
      <c r="B12" s="80" t="s">
        <v>6467</v>
      </c>
      <c r="C12" s="80">
        <v>6</v>
      </c>
      <c r="D12" s="80" t="s">
        <v>6468</v>
      </c>
      <c r="E12" s="81"/>
      <c r="F12" s="81"/>
      <c r="G12" s="81"/>
      <c r="H12" s="81"/>
      <c r="I12" s="81"/>
      <c r="J12" s="81"/>
      <c r="K12" s="81"/>
      <c r="L12" s="81"/>
      <c r="M12" s="82" t="s">
        <v>5509</v>
      </c>
      <c r="N12" s="76" t="s">
        <v>47</v>
      </c>
      <c r="P12" s="76" t="s">
        <v>5450</v>
      </c>
      <c r="Q12" s="76" t="s">
        <v>47</v>
      </c>
      <c r="R12" s="76" t="s">
        <v>6469</v>
      </c>
      <c r="T12" s="76" t="s">
        <v>55</v>
      </c>
      <c r="BI12" s="83" t="s">
        <v>11081</v>
      </c>
    </row>
    <row r="13" spans="1:61" ht="18.399999999999999" customHeight="1">
      <c r="A13" s="79" t="s">
        <v>6466</v>
      </c>
      <c r="B13" s="80" t="s">
        <v>6470</v>
      </c>
      <c r="C13" s="80">
        <v>1</v>
      </c>
      <c r="D13" s="80" t="s">
        <v>6468</v>
      </c>
      <c r="E13" s="81"/>
      <c r="F13" s="81"/>
      <c r="G13" s="81"/>
      <c r="H13" s="81"/>
      <c r="I13" s="81"/>
      <c r="J13" s="81"/>
      <c r="K13" s="81"/>
      <c r="L13" s="81"/>
      <c r="M13" s="82" t="s">
        <v>5513</v>
      </c>
      <c r="N13" s="76" t="s">
        <v>47</v>
      </c>
      <c r="P13" s="76" t="s">
        <v>2789</v>
      </c>
      <c r="Q13" s="76" t="s">
        <v>47</v>
      </c>
      <c r="R13" s="76" t="s">
        <v>6471</v>
      </c>
      <c r="T13" s="76" t="s">
        <v>55</v>
      </c>
      <c r="BI13" s="83" t="s">
        <v>11082</v>
      </c>
    </row>
    <row r="14" spans="1:61" ht="18.399999999999999" customHeight="1">
      <c r="A14" s="79" t="s">
        <v>6466</v>
      </c>
      <c r="B14" s="80" t="s">
        <v>6472</v>
      </c>
      <c r="C14" s="80">
        <v>1</v>
      </c>
      <c r="D14" s="80" t="s">
        <v>6468</v>
      </c>
      <c r="E14" s="81"/>
      <c r="F14" s="81"/>
      <c r="G14" s="81"/>
      <c r="H14" s="81"/>
      <c r="I14" s="81"/>
      <c r="J14" s="81"/>
      <c r="K14" s="81"/>
      <c r="L14" s="81"/>
      <c r="M14" s="82" t="s">
        <v>5517</v>
      </c>
      <c r="N14" s="76" t="s">
        <v>47</v>
      </c>
      <c r="P14" s="76" t="s">
        <v>2788</v>
      </c>
      <c r="Q14" s="76" t="s">
        <v>47</v>
      </c>
      <c r="R14" s="76" t="s">
        <v>6473</v>
      </c>
      <c r="T14" s="76" t="s">
        <v>55</v>
      </c>
      <c r="BI14" s="83" t="s">
        <v>11083</v>
      </c>
    </row>
    <row r="15" spans="1:61" ht="18.399999999999999" customHeight="1">
      <c r="A15" s="79" t="s">
        <v>6466</v>
      </c>
      <c r="B15" s="80" t="s">
        <v>6474</v>
      </c>
      <c r="C15" s="80">
        <v>1</v>
      </c>
      <c r="D15" s="80" t="s">
        <v>6468</v>
      </c>
      <c r="E15" s="81"/>
      <c r="F15" s="81"/>
      <c r="G15" s="81"/>
      <c r="H15" s="81"/>
      <c r="I15" s="81"/>
      <c r="J15" s="81"/>
      <c r="K15" s="81"/>
      <c r="L15" s="81"/>
      <c r="M15" s="82" t="s">
        <v>5525</v>
      </c>
      <c r="N15" s="76" t="s">
        <v>47</v>
      </c>
      <c r="P15" s="76" t="s">
        <v>5460</v>
      </c>
      <c r="Q15" s="76" t="s">
        <v>47</v>
      </c>
      <c r="R15" s="76" t="s">
        <v>6475</v>
      </c>
      <c r="T15" s="76" t="s">
        <v>55</v>
      </c>
      <c r="BI15" s="83" t="s">
        <v>11084</v>
      </c>
    </row>
    <row r="16" spans="1:61" ht="18.399999999999999" customHeight="1">
      <c r="A16" s="79" t="s">
        <v>6476</v>
      </c>
      <c r="B16" s="80" t="s">
        <v>47</v>
      </c>
      <c r="C16" s="80">
        <v>1.96</v>
      </c>
      <c r="D16" s="80" t="s">
        <v>191</v>
      </c>
      <c r="E16" s="81"/>
      <c r="F16" s="81"/>
      <c r="G16" s="81"/>
      <c r="H16" s="81"/>
      <c r="I16" s="81"/>
      <c r="J16" s="81"/>
      <c r="K16" s="81"/>
      <c r="L16" s="81"/>
      <c r="M16" s="82" t="s">
        <v>6477</v>
      </c>
      <c r="N16" s="76" t="s">
        <v>47</v>
      </c>
      <c r="P16" s="76" t="s">
        <v>5463</v>
      </c>
      <c r="Q16" s="76" t="s">
        <v>47</v>
      </c>
      <c r="R16" s="76" t="s">
        <v>6477</v>
      </c>
      <c r="BI16" s="83" t="s">
        <v>11085</v>
      </c>
    </row>
    <row r="17" spans="1:61" ht="18.399999999999999" customHeight="1">
      <c r="A17" s="79" t="s">
        <v>5470</v>
      </c>
      <c r="B17" s="80" t="s">
        <v>47</v>
      </c>
      <c r="C17" s="80"/>
      <c r="D17" s="80" t="s">
        <v>47</v>
      </c>
      <c r="E17" s="81"/>
      <c r="F17" s="81"/>
      <c r="G17" s="78"/>
      <c r="H17" s="81"/>
      <c r="I17" s="78"/>
      <c r="J17" s="81"/>
      <c r="K17" s="78"/>
      <c r="L17" s="81"/>
      <c r="M17" s="82" t="s">
        <v>47</v>
      </c>
      <c r="N17" s="76" t="s">
        <v>47</v>
      </c>
      <c r="P17" s="76" t="s">
        <v>6478</v>
      </c>
      <c r="Q17" s="76" t="s">
        <v>5472</v>
      </c>
      <c r="R17" s="76" t="s">
        <v>47</v>
      </c>
    </row>
    <row r="18" spans="1:61" ht="18.399999999999999" customHeight="1">
      <c r="A18" s="79"/>
      <c r="B18" s="80"/>
      <c r="C18" s="80"/>
      <c r="D18" s="80"/>
      <c r="E18" s="81"/>
      <c r="F18" s="81"/>
      <c r="G18" s="78"/>
      <c r="H18" s="81"/>
      <c r="I18" s="78"/>
      <c r="J18" s="81"/>
      <c r="K18" s="78"/>
      <c r="L18" s="81"/>
      <c r="M18" s="82"/>
    </row>
    <row r="19" spans="1:61" ht="18.399999999999999" customHeight="1">
      <c r="A19" s="79"/>
      <c r="B19" s="80"/>
      <c r="C19" s="80"/>
      <c r="D19" s="80"/>
      <c r="E19" s="81"/>
      <c r="F19" s="81"/>
      <c r="G19" s="78"/>
      <c r="H19" s="81"/>
      <c r="I19" s="78"/>
      <c r="J19" s="81"/>
      <c r="K19" s="78"/>
      <c r="L19" s="81"/>
      <c r="M19" s="82"/>
    </row>
    <row r="20" spans="1:61" ht="18.399999999999999" customHeight="1">
      <c r="A20" s="79"/>
      <c r="B20" s="80"/>
      <c r="C20" s="80"/>
      <c r="D20" s="80"/>
      <c r="E20" s="81"/>
      <c r="F20" s="81"/>
      <c r="G20" s="78"/>
      <c r="H20" s="81"/>
      <c r="I20" s="78"/>
      <c r="J20" s="81"/>
      <c r="K20" s="78"/>
      <c r="L20" s="81"/>
      <c r="M20" s="82"/>
    </row>
    <row r="21" spans="1:61" ht="18.399999999999999" customHeight="1">
      <c r="A21" s="79"/>
      <c r="B21" s="80"/>
      <c r="C21" s="80"/>
      <c r="D21" s="80"/>
      <c r="E21" s="81"/>
      <c r="F21" s="81"/>
      <c r="G21" s="78"/>
      <c r="H21" s="81"/>
      <c r="I21" s="78"/>
      <c r="J21" s="81"/>
      <c r="K21" s="78"/>
      <c r="L21" s="81"/>
      <c r="M21" s="82"/>
    </row>
    <row r="22" spans="1:61" ht="18.399999999999999" customHeight="1">
      <c r="A22" s="79"/>
      <c r="B22" s="80"/>
      <c r="C22" s="80"/>
      <c r="D22" s="80"/>
      <c r="E22" s="81"/>
      <c r="F22" s="81"/>
      <c r="G22" s="78"/>
      <c r="H22" s="81"/>
      <c r="I22" s="78"/>
      <c r="J22" s="81"/>
      <c r="K22" s="78"/>
      <c r="L22" s="81"/>
      <c r="M22" s="82"/>
    </row>
    <row r="23" spans="1:61" ht="18.399999999999999" customHeight="1">
      <c r="A23" s="79"/>
      <c r="B23" s="80"/>
      <c r="C23" s="80"/>
      <c r="D23" s="80"/>
      <c r="E23" s="81"/>
      <c r="F23" s="81"/>
      <c r="G23" s="78"/>
      <c r="H23" s="81"/>
      <c r="I23" s="78"/>
      <c r="J23" s="81"/>
      <c r="K23" s="78"/>
      <c r="L23" s="81"/>
      <c r="M23" s="82"/>
    </row>
    <row r="24" spans="1:61" ht="18.399999999999999" customHeight="1">
      <c r="A24" s="79"/>
      <c r="B24" s="80"/>
      <c r="C24" s="80"/>
      <c r="D24" s="80"/>
      <c r="E24" s="81"/>
      <c r="F24" s="81"/>
      <c r="G24" s="78"/>
      <c r="H24" s="81"/>
      <c r="I24" s="78"/>
      <c r="J24" s="81"/>
      <c r="K24" s="78"/>
      <c r="L24" s="81"/>
      <c r="M24" s="82"/>
    </row>
    <row r="25" spans="1:61" ht="18.399999999999999" customHeight="1">
      <c r="A25" s="79"/>
      <c r="B25" s="80"/>
      <c r="C25" s="80"/>
      <c r="D25" s="80"/>
      <c r="E25" s="81"/>
      <c r="F25" s="81"/>
      <c r="G25" s="78"/>
      <c r="H25" s="81"/>
      <c r="I25" s="78"/>
      <c r="J25" s="81"/>
      <c r="K25" s="78"/>
      <c r="L25" s="81"/>
      <c r="M25" s="82"/>
    </row>
    <row r="26" spans="1:61" ht="18.399999999999999" customHeight="1">
      <c r="A26" s="79"/>
      <c r="B26" s="80"/>
      <c r="C26" s="80"/>
      <c r="D26" s="80"/>
      <c r="E26" s="81"/>
      <c r="F26" s="81"/>
      <c r="G26" s="78"/>
      <c r="H26" s="81"/>
      <c r="I26" s="78"/>
      <c r="J26" s="81"/>
      <c r="K26" s="78"/>
      <c r="L26" s="81"/>
      <c r="M26" s="82"/>
    </row>
    <row r="27" spans="1:61" ht="18.399999999999999" customHeight="1">
      <c r="A27" s="79"/>
      <c r="B27" s="80"/>
      <c r="C27" s="80"/>
      <c r="D27" s="80"/>
      <c r="E27" s="81"/>
      <c r="F27" s="81"/>
      <c r="G27" s="78"/>
      <c r="H27" s="81"/>
      <c r="I27" s="78"/>
      <c r="J27" s="81"/>
      <c r="K27" s="78"/>
      <c r="L27" s="81"/>
      <c r="M27" s="82"/>
    </row>
    <row r="28" spans="1:61" ht="18.399999999999999" customHeight="1">
      <c r="A28" s="79"/>
      <c r="B28" s="80"/>
      <c r="C28" s="80"/>
      <c r="D28" s="80"/>
      <c r="E28" s="81"/>
      <c r="F28" s="81"/>
      <c r="G28" s="78"/>
      <c r="H28" s="81"/>
      <c r="I28" s="78"/>
      <c r="J28" s="81"/>
      <c r="K28" s="78"/>
      <c r="L28" s="81"/>
      <c r="M28" s="82"/>
    </row>
    <row r="29" spans="1:61" ht="18.399999999999999" customHeight="1">
      <c r="A29" s="79" t="s">
        <v>6479</v>
      </c>
      <c r="B29" s="80" t="s">
        <v>47</v>
      </c>
      <c r="C29" s="80">
        <v>1</v>
      </c>
      <c r="D29" s="80" t="s">
        <v>352</v>
      </c>
      <c r="E29" s="78"/>
      <c r="F29" s="81"/>
      <c r="G29" s="78"/>
      <c r="H29" s="81"/>
      <c r="I29" s="78"/>
      <c r="J29" s="81"/>
      <c r="K29" s="78"/>
      <c r="L29" s="81"/>
      <c r="M29" s="82" t="s">
        <v>47</v>
      </c>
      <c r="N29" s="76" t="s">
        <v>47</v>
      </c>
      <c r="O29" s="76" t="s">
        <v>6458</v>
      </c>
    </row>
    <row r="30" spans="1:61" ht="18.399999999999999" customHeight="1">
      <c r="A30" s="79" t="s">
        <v>6480</v>
      </c>
      <c r="B30" s="80" t="s">
        <v>6481</v>
      </c>
      <c r="C30" s="80">
        <v>15</v>
      </c>
      <c r="D30" s="80" t="s">
        <v>6468</v>
      </c>
      <c r="E30" s="81"/>
      <c r="F30" s="81"/>
      <c r="G30" s="81"/>
      <c r="H30" s="81"/>
      <c r="I30" s="81"/>
      <c r="J30" s="81"/>
      <c r="K30" s="81"/>
      <c r="L30" s="81"/>
      <c r="M30" s="82" t="s">
        <v>5529</v>
      </c>
      <c r="N30" s="76" t="s">
        <v>47</v>
      </c>
      <c r="P30" s="76" t="s">
        <v>2789</v>
      </c>
      <c r="Q30" s="76" t="s">
        <v>47</v>
      </c>
      <c r="R30" s="76" t="s">
        <v>6482</v>
      </c>
      <c r="T30" s="76" t="s">
        <v>55</v>
      </c>
      <c r="BI30" s="83" t="s">
        <v>11086</v>
      </c>
    </row>
    <row r="31" spans="1:61" ht="18.399999999999999" customHeight="1">
      <c r="A31" s="79" t="s">
        <v>6483</v>
      </c>
      <c r="B31" s="80" t="s">
        <v>6484</v>
      </c>
      <c r="C31" s="80">
        <v>15</v>
      </c>
      <c r="D31" s="80" t="s">
        <v>6468</v>
      </c>
      <c r="E31" s="81"/>
      <c r="F31" s="81"/>
      <c r="G31" s="81"/>
      <c r="H31" s="81"/>
      <c r="I31" s="81"/>
      <c r="J31" s="81"/>
      <c r="K31" s="81"/>
      <c r="L31" s="81"/>
      <c r="M31" s="82" t="s">
        <v>5533</v>
      </c>
      <c r="N31" s="76" t="s">
        <v>47</v>
      </c>
      <c r="P31" s="76" t="s">
        <v>5455</v>
      </c>
      <c r="Q31" s="76" t="s">
        <v>47</v>
      </c>
      <c r="R31" s="76" t="s">
        <v>6485</v>
      </c>
      <c r="T31" s="76" t="s">
        <v>55</v>
      </c>
      <c r="BI31" s="83" t="s">
        <v>11087</v>
      </c>
    </row>
    <row r="32" spans="1:61" ht="18.399999999999999" customHeight="1">
      <c r="A32" s="79" t="s">
        <v>6486</v>
      </c>
      <c r="B32" s="80" t="s">
        <v>6487</v>
      </c>
      <c r="C32" s="80">
        <v>4</v>
      </c>
      <c r="D32" s="80" t="s">
        <v>6468</v>
      </c>
      <c r="E32" s="81"/>
      <c r="F32" s="81"/>
      <c r="G32" s="81"/>
      <c r="H32" s="81"/>
      <c r="I32" s="81"/>
      <c r="J32" s="81"/>
      <c r="K32" s="81"/>
      <c r="L32" s="81"/>
      <c r="M32" s="82" t="s">
        <v>5551</v>
      </c>
      <c r="N32" s="76" t="s">
        <v>47</v>
      </c>
      <c r="P32" s="76" t="s">
        <v>5460</v>
      </c>
      <c r="Q32" s="76" t="s">
        <v>47</v>
      </c>
      <c r="R32" s="76" t="s">
        <v>6488</v>
      </c>
      <c r="T32" s="76" t="s">
        <v>55</v>
      </c>
      <c r="BI32" s="83" t="s">
        <v>11088</v>
      </c>
    </row>
    <row r="33" spans="1:61" ht="18.399999999999999" customHeight="1">
      <c r="A33" s="79" t="s">
        <v>6489</v>
      </c>
      <c r="B33" s="80" t="s">
        <v>6490</v>
      </c>
      <c r="C33" s="80">
        <v>1</v>
      </c>
      <c r="D33" s="80" t="s">
        <v>6468</v>
      </c>
      <c r="E33" s="81"/>
      <c r="F33" s="81"/>
      <c r="G33" s="81"/>
      <c r="H33" s="81"/>
      <c r="I33" s="81"/>
      <c r="J33" s="81"/>
      <c r="K33" s="81"/>
      <c r="L33" s="81"/>
      <c r="M33" s="82" t="s">
        <v>5554</v>
      </c>
      <c r="N33" s="76" t="s">
        <v>47</v>
      </c>
      <c r="P33" s="76" t="s">
        <v>5463</v>
      </c>
      <c r="Q33" s="76" t="s">
        <v>47</v>
      </c>
      <c r="R33" s="76" t="s">
        <v>6491</v>
      </c>
      <c r="T33" s="76" t="s">
        <v>55</v>
      </c>
      <c r="BI33" s="83" t="s">
        <v>11089</v>
      </c>
    </row>
    <row r="34" spans="1:61" ht="18.399999999999999" customHeight="1">
      <c r="A34" s="79" t="s">
        <v>6492</v>
      </c>
      <c r="B34" s="80" t="s">
        <v>6493</v>
      </c>
      <c r="C34" s="80">
        <v>5</v>
      </c>
      <c r="D34" s="80" t="s">
        <v>6468</v>
      </c>
      <c r="E34" s="81"/>
      <c r="F34" s="81"/>
      <c r="G34" s="81"/>
      <c r="H34" s="81"/>
      <c r="I34" s="81"/>
      <c r="J34" s="81"/>
      <c r="K34" s="81"/>
      <c r="L34" s="81"/>
      <c r="M34" s="82" t="s">
        <v>5557</v>
      </c>
      <c r="N34" s="76" t="s">
        <v>47</v>
      </c>
      <c r="P34" s="76" t="s">
        <v>5471</v>
      </c>
      <c r="Q34" s="76" t="s">
        <v>47</v>
      </c>
      <c r="R34" s="76" t="s">
        <v>6494</v>
      </c>
      <c r="T34" s="76" t="s">
        <v>55</v>
      </c>
      <c r="BI34" s="83" t="s">
        <v>11090</v>
      </c>
    </row>
    <row r="35" spans="1:61" ht="18.399999999999999" customHeight="1">
      <c r="A35" s="79" t="s">
        <v>6495</v>
      </c>
      <c r="B35" s="80" t="s">
        <v>6496</v>
      </c>
      <c r="C35" s="80">
        <v>6</v>
      </c>
      <c r="D35" s="80" t="s">
        <v>6468</v>
      </c>
      <c r="E35" s="81"/>
      <c r="F35" s="81"/>
      <c r="G35" s="81"/>
      <c r="H35" s="81"/>
      <c r="I35" s="81"/>
      <c r="J35" s="81"/>
      <c r="K35" s="81"/>
      <c r="L35" s="81"/>
      <c r="M35" s="82" t="s">
        <v>5562</v>
      </c>
      <c r="N35" s="76" t="s">
        <v>47</v>
      </c>
      <c r="P35" s="76" t="s">
        <v>6497</v>
      </c>
      <c r="Q35" s="76" t="s">
        <v>47</v>
      </c>
      <c r="R35" s="76" t="s">
        <v>6498</v>
      </c>
      <c r="T35" s="76" t="s">
        <v>55</v>
      </c>
      <c r="BI35" s="83" t="s">
        <v>11091</v>
      </c>
    </row>
    <row r="36" spans="1:61" ht="18.399999999999999" customHeight="1">
      <c r="A36" s="79" t="s">
        <v>6499</v>
      </c>
      <c r="B36" s="80" t="s">
        <v>6500</v>
      </c>
      <c r="C36" s="80">
        <v>3</v>
      </c>
      <c r="D36" s="80" t="s">
        <v>6468</v>
      </c>
      <c r="E36" s="81"/>
      <c r="F36" s="81"/>
      <c r="G36" s="81"/>
      <c r="H36" s="81"/>
      <c r="I36" s="81"/>
      <c r="J36" s="81"/>
      <c r="K36" s="81"/>
      <c r="L36" s="81"/>
      <c r="M36" s="82" t="s">
        <v>5567</v>
      </c>
      <c r="N36" s="76" t="s">
        <v>47</v>
      </c>
      <c r="P36" s="76" t="s">
        <v>5474</v>
      </c>
      <c r="Q36" s="76" t="s">
        <v>47</v>
      </c>
      <c r="R36" s="76" t="s">
        <v>6501</v>
      </c>
      <c r="T36" s="76" t="s">
        <v>55</v>
      </c>
      <c r="BI36" s="83" t="s">
        <v>11092</v>
      </c>
    </row>
    <row r="37" spans="1:61" ht="18.399999999999999" customHeight="1">
      <c r="A37" s="79" t="s">
        <v>6502</v>
      </c>
      <c r="B37" s="80" t="s">
        <v>6503</v>
      </c>
      <c r="C37" s="80">
        <v>250</v>
      </c>
      <c r="D37" s="80" t="s">
        <v>6468</v>
      </c>
      <c r="E37" s="81"/>
      <c r="F37" s="81"/>
      <c r="G37" s="81"/>
      <c r="H37" s="81"/>
      <c r="I37" s="81"/>
      <c r="J37" s="81"/>
      <c r="K37" s="81"/>
      <c r="L37" s="81"/>
      <c r="M37" s="82" t="s">
        <v>5570</v>
      </c>
      <c r="N37" s="76" t="s">
        <v>47</v>
      </c>
      <c r="P37" s="76" t="s">
        <v>5484</v>
      </c>
      <c r="Q37" s="76" t="s">
        <v>47</v>
      </c>
      <c r="R37" s="76" t="s">
        <v>6504</v>
      </c>
      <c r="T37" s="76" t="s">
        <v>55</v>
      </c>
      <c r="BI37" s="83" t="s">
        <v>11093</v>
      </c>
    </row>
    <row r="38" spans="1:61" ht="18.399999999999999" customHeight="1">
      <c r="A38" s="79" t="s">
        <v>6505</v>
      </c>
      <c r="B38" s="80" t="s">
        <v>6506</v>
      </c>
      <c r="C38" s="80">
        <v>80</v>
      </c>
      <c r="D38" s="80" t="s">
        <v>6468</v>
      </c>
      <c r="E38" s="81"/>
      <c r="F38" s="81"/>
      <c r="G38" s="81"/>
      <c r="H38" s="81"/>
      <c r="I38" s="81"/>
      <c r="J38" s="81"/>
      <c r="K38" s="81"/>
      <c r="L38" s="81"/>
      <c r="M38" s="82" t="s">
        <v>5575</v>
      </c>
      <c r="N38" s="76" t="s">
        <v>47</v>
      </c>
      <c r="P38" s="76" t="s">
        <v>5486</v>
      </c>
      <c r="Q38" s="76" t="s">
        <v>47</v>
      </c>
      <c r="R38" s="76" t="s">
        <v>6507</v>
      </c>
      <c r="T38" s="76" t="s">
        <v>55</v>
      </c>
      <c r="BI38" s="83" t="s">
        <v>11094</v>
      </c>
    </row>
    <row r="39" spans="1:61" ht="18.399999999999999" customHeight="1">
      <c r="A39" s="79" t="s">
        <v>6508</v>
      </c>
      <c r="B39" s="80" t="s">
        <v>6509</v>
      </c>
      <c r="C39" s="80">
        <v>530</v>
      </c>
      <c r="D39" s="80" t="s">
        <v>6468</v>
      </c>
      <c r="E39" s="81"/>
      <c r="F39" s="81"/>
      <c r="G39" s="81"/>
      <c r="H39" s="81"/>
      <c r="I39" s="81"/>
      <c r="J39" s="81"/>
      <c r="K39" s="81"/>
      <c r="L39" s="81"/>
      <c r="M39" s="82" t="s">
        <v>5580</v>
      </c>
      <c r="N39" s="76" t="s">
        <v>47</v>
      </c>
      <c r="P39" s="76" t="s">
        <v>5488</v>
      </c>
      <c r="Q39" s="76" t="s">
        <v>47</v>
      </c>
      <c r="R39" s="76" t="s">
        <v>6510</v>
      </c>
      <c r="T39" s="76" t="s">
        <v>55</v>
      </c>
      <c r="BI39" s="83" t="s">
        <v>11095</v>
      </c>
    </row>
    <row r="40" spans="1:61" ht="18.399999999999999" customHeight="1">
      <c r="A40" s="79" t="s">
        <v>6511</v>
      </c>
      <c r="B40" s="80" t="s">
        <v>6512</v>
      </c>
      <c r="C40" s="80">
        <v>20</v>
      </c>
      <c r="D40" s="80" t="s">
        <v>6468</v>
      </c>
      <c r="E40" s="81"/>
      <c r="F40" s="81"/>
      <c r="G40" s="81"/>
      <c r="H40" s="81"/>
      <c r="I40" s="81"/>
      <c r="J40" s="81"/>
      <c r="K40" s="81"/>
      <c r="L40" s="81"/>
      <c r="M40" s="82" t="s">
        <v>5584</v>
      </c>
      <c r="N40" s="76" t="s">
        <v>47</v>
      </c>
      <c r="P40" s="76" t="s">
        <v>5489</v>
      </c>
      <c r="Q40" s="76" t="s">
        <v>47</v>
      </c>
      <c r="R40" s="76" t="s">
        <v>6513</v>
      </c>
      <c r="T40" s="76" t="s">
        <v>55</v>
      </c>
      <c r="BI40" s="83" t="s">
        <v>11096</v>
      </c>
    </row>
    <row r="41" spans="1:61" ht="18.399999999999999" customHeight="1">
      <c r="A41" s="79" t="s">
        <v>6514</v>
      </c>
      <c r="B41" s="80" t="s">
        <v>6515</v>
      </c>
      <c r="C41" s="80">
        <v>9</v>
      </c>
      <c r="D41" s="80" t="s">
        <v>6468</v>
      </c>
      <c r="E41" s="81"/>
      <c r="F41" s="81"/>
      <c r="G41" s="81"/>
      <c r="H41" s="81"/>
      <c r="I41" s="81"/>
      <c r="J41" s="81"/>
      <c r="K41" s="81"/>
      <c r="L41" s="81"/>
      <c r="M41" s="82" t="s">
        <v>5588</v>
      </c>
      <c r="N41" s="76" t="s">
        <v>47</v>
      </c>
      <c r="P41" s="76" t="s">
        <v>6516</v>
      </c>
      <c r="Q41" s="76" t="s">
        <v>47</v>
      </c>
      <c r="R41" s="76" t="s">
        <v>6517</v>
      </c>
      <c r="T41" s="76" t="s">
        <v>55</v>
      </c>
      <c r="BI41" s="83" t="s">
        <v>11097</v>
      </c>
    </row>
    <row r="42" spans="1:61" ht="18.399999999999999" customHeight="1">
      <c r="A42" s="79" t="s">
        <v>6518</v>
      </c>
      <c r="B42" s="80" t="s">
        <v>6519</v>
      </c>
      <c r="C42" s="80">
        <v>5</v>
      </c>
      <c r="D42" s="80" t="s">
        <v>6468</v>
      </c>
      <c r="E42" s="81"/>
      <c r="F42" s="81"/>
      <c r="G42" s="81"/>
      <c r="H42" s="81"/>
      <c r="I42" s="81"/>
      <c r="J42" s="81"/>
      <c r="K42" s="81"/>
      <c r="L42" s="81"/>
      <c r="M42" s="82" t="s">
        <v>5596</v>
      </c>
      <c r="N42" s="76" t="s">
        <v>47</v>
      </c>
      <c r="P42" s="76" t="s">
        <v>5665</v>
      </c>
      <c r="Q42" s="76" t="s">
        <v>47</v>
      </c>
      <c r="R42" s="76" t="s">
        <v>6520</v>
      </c>
      <c r="T42" s="76" t="s">
        <v>55</v>
      </c>
      <c r="BI42" s="83" t="s">
        <v>11098</v>
      </c>
    </row>
    <row r="43" spans="1:61" ht="18.399999999999999" customHeight="1">
      <c r="A43" s="79" t="s">
        <v>6521</v>
      </c>
      <c r="B43" s="80" t="s">
        <v>6522</v>
      </c>
      <c r="C43" s="80">
        <v>11</v>
      </c>
      <c r="D43" s="80" t="s">
        <v>6468</v>
      </c>
      <c r="E43" s="81"/>
      <c r="F43" s="81"/>
      <c r="G43" s="81"/>
      <c r="H43" s="81"/>
      <c r="I43" s="81"/>
      <c r="J43" s="81"/>
      <c r="K43" s="81"/>
      <c r="L43" s="81"/>
      <c r="M43" s="82" t="s">
        <v>5601</v>
      </c>
      <c r="N43" s="76" t="s">
        <v>47</v>
      </c>
      <c r="P43" s="76" t="s">
        <v>6523</v>
      </c>
      <c r="Q43" s="76" t="s">
        <v>47</v>
      </c>
      <c r="R43" s="76" t="s">
        <v>6524</v>
      </c>
      <c r="T43" s="76" t="s">
        <v>55</v>
      </c>
      <c r="BI43" s="83" t="s">
        <v>11099</v>
      </c>
    </row>
    <row r="44" spans="1:61" ht="18.399999999999999" customHeight="1">
      <c r="A44" s="79" t="s">
        <v>6525</v>
      </c>
      <c r="B44" s="80" t="s">
        <v>6509</v>
      </c>
      <c r="C44" s="80">
        <v>270</v>
      </c>
      <c r="D44" s="80" t="s">
        <v>6468</v>
      </c>
      <c r="E44" s="81"/>
      <c r="F44" s="81"/>
      <c r="G44" s="81"/>
      <c r="H44" s="81"/>
      <c r="I44" s="81"/>
      <c r="J44" s="81"/>
      <c r="K44" s="81"/>
      <c r="L44" s="81"/>
      <c r="M44" s="82" t="s">
        <v>5607</v>
      </c>
      <c r="N44" s="76" t="s">
        <v>47</v>
      </c>
      <c r="P44" s="76" t="s">
        <v>5752</v>
      </c>
      <c r="Q44" s="76" t="s">
        <v>47</v>
      </c>
      <c r="R44" s="76" t="s">
        <v>6526</v>
      </c>
      <c r="T44" s="76" t="s">
        <v>55</v>
      </c>
      <c r="BI44" s="83" t="s">
        <v>11100</v>
      </c>
    </row>
    <row r="45" spans="1:61" ht="18.399999999999999" customHeight="1">
      <c r="A45" s="79" t="s">
        <v>6527</v>
      </c>
      <c r="B45" s="80" t="s">
        <v>6528</v>
      </c>
      <c r="C45" s="80">
        <v>50</v>
      </c>
      <c r="D45" s="80" t="s">
        <v>6468</v>
      </c>
      <c r="E45" s="81"/>
      <c r="F45" s="81"/>
      <c r="G45" s="81"/>
      <c r="H45" s="81"/>
      <c r="I45" s="81"/>
      <c r="J45" s="81"/>
      <c r="K45" s="81"/>
      <c r="L45" s="81"/>
      <c r="M45" s="82" t="s">
        <v>5611</v>
      </c>
      <c r="N45" s="76" t="s">
        <v>47</v>
      </c>
      <c r="P45" s="76" t="s">
        <v>5757</v>
      </c>
      <c r="Q45" s="76" t="s">
        <v>47</v>
      </c>
      <c r="R45" s="76" t="s">
        <v>6529</v>
      </c>
      <c r="T45" s="76" t="s">
        <v>55</v>
      </c>
      <c r="BI45" s="83" t="s">
        <v>11101</v>
      </c>
    </row>
    <row r="46" spans="1:61" ht="18.399999999999999" customHeight="1">
      <c r="A46" s="79" t="s">
        <v>6530</v>
      </c>
      <c r="B46" s="80" t="s">
        <v>6509</v>
      </c>
      <c r="C46" s="80">
        <v>590</v>
      </c>
      <c r="D46" s="80" t="s">
        <v>6468</v>
      </c>
      <c r="E46" s="81"/>
      <c r="F46" s="81"/>
      <c r="G46" s="81"/>
      <c r="H46" s="81"/>
      <c r="I46" s="81"/>
      <c r="J46" s="81"/>
      <c r="K46" s="81"/>
      <c r="L46" s="81"/>
      <c r="M46" s="82" t="s">
        <v>5615</v>
      </c>
      <c r="N46" s="76" t="s">
        <v>47</v>
      </c>
      <c r="P46" s="76" t="s">
        <v>5763</v>
      </c>
      <c r="Q46" s="76" t="s">
        <v>47</v>
      </c>
      <c r="R46" s="76" t="s">
        <v>6531</v>
      </c>
      <c r="T46" s="76" t="s">
        <v>55</v>
      </c>
      <c r="BI46" s="83" t="s">
        <v>11102</v>
      </c>
    </row>
    <row r="47" spans="1:61" ht="18.399999999999999" customHeight="1">
      <c r="A47" s="79" t="s">
        <v>6532</v>
      </c>
      <c r="B47" s="80" t="s">
        <v>6509</v>
      </c>
      <c r="C47" s="80">
        <v>340</v>
      </c>
      <c r="D47" s="80" t="s">
        <v>6468</v>
      </c>
      <c r="E47" s="81"/>
      <c r="F47" s="81"/>
      <c r="G47" s="81"/>
      <c r="H47" s="81"/>
      <c r="I47" s="81"/>
      <c r="J47" s="81"/>
      <c r="K47" s="81"/>
      <c r="L47" s="81"/>
      <c r="M47" s="82" t="s">
        <v>5618</v>
      </c>
      <c r="N47" s="76" t="s">
        <v>47</v>
      </c>
      <c r="P47" s="76" t="s">
        <v>5767</v>
      </c>
      <c r="Q47" s="76" t="s">
        <v>47</v>
      </c>
      <c r="R47" s="76" t="s">
        <v>6533</v>
      </c>
      <c r="T47" s="76" t="s">
        <v>55</v>
      </c>
      <c r="BI47" s="83" t="s">
        <v>11103</v>
      </c>
    </row>
    <row r="48" spans="1:61" ht="18.399999999999999" customHeight="1">
      <c r="A48" s="79" t="s">
        <v>6534</v>
      </c>
      <c r="B48" s="80" t="s">
        <v>6535</v>
      </c>
      <c r="C48" s="80">
        <v>140</v>
      </c>
      <c r="D48" s="80" t="s">
        <v>1450</v>
      </c>
      <c r="E48" s="81"/>
      <c r="F48" s="81"/>
      <c r="G48" s="81"/>
      <c r="H48" s="81"/>
      <c r="I48" s="81"/>
      <c r="J48" s="81"/>
      <c r="K48" s="81"/>
      <c r="L48" s="81"/>
      <c r="M48" s="82" t="s">
        <v>5622</v>
      </c>
      <c r="N48" s="76" t="s">
        <v>47</v>
      </c>
      <c r="P48" s="76" t="s">
        <v>5778</v>
      </c>
      <c r="Q48" s="76" t="s">
        <v>47</v>
      </c>
      <c r="R48" s="76" t="s">
        <v>6536</v>
      </c>
      <c r="T48" s="76" t="s">
        <v>55</v>
      </c>
      <c r="BI48" s="83" t="s">
        <v>11104</v>
      </c>
    </row>
    <row r="49" spans="1:61" ht="18.399999999999999" customHeight="1">
      <c r="A49" s="79" t="s">
        <v>6537</v>
      </c>
      <c r="B49" s="80" t="s">
        <v>6538</v>
      </c>
      <c r="C49" s="80">
        <v>110</v>
      </c>
      <c r="D49" s="80" t="s">
        <v>1450</v>
      </c>
      <c r="E49" s="81"/>
      <c r="F49" s="81"/>
      <c r="G49" s="81"/>
      <c r="H49" s="81"/>
      <c r="I49" s="81"/>
      <c r="J49" s="81"/>
      <c r="K49" s="81"/>
      <c r="L49" s="81"/>
      <c r="M49" s="82" t="s">
        <v>5626</v>
      </c>
      <c r="N49" s="76" t="s">
        <v>47</v>
      </c>
      <c r="P49" s="76" t="s">
        <v>5782</v>
      </c>
      <c r="Q49" s="76" t="s">
        <v>47</v>
      </c>
      <c r="R49" s="76" t="s">
        <v>6539</v>
      </c>
      <c r="T49" s="76" t="s">
        <v>55</v>
      </c>
      <c r="BI49" s="83" t="s">
        <v>11105</v>
      </c>
    </row>
    <row r="50" spans="1:61" ht="18.399999999999999" customHeight="1">
      <c r="A50" s="79" t="s">
        <v>6540</v>
      </c>
      <c r="B50" s="80" t="s">
        <v>6535</v>
      </c>
      <c r="C50" s="80">
        <v>90</v>
      </c>
      <c r="D50" s="80" t="s">
        <v>1450</v>
      </c>
      <c r="E50" s="81"/>
      <c r="F50" s="81"/>
      <c r="G50" s="81"/>
      <c r="H50" s="81"/>
      <c r="I50" s="81"/>
      <c r="J50" s="81"/>
      <c r="K50" s="81"/>
      <c r="L50" s="81"/>
      <c r="M50" s="82" t="s">
        <v>5631</v>
      </c>
      <c r="N50" s="76" t="s">
        <v>47</v>
      </c>
      <c r="P50" s="76" t="s">
        <v>5795</v>
      </c>
      <c r="Q50" s="76" t="s">
        <v>47</v>
      </c>
      <c r="R50" s="76" t="s">
        <v>6541</v>
      </c>
      <c r="T50" s="76" t="s">
        <v>55</v>
      </c>
      <c r="BI50" s="83" t="s">
        <v>11106</v>
      </c>
    </row>
    <row r="51" spans="1:61" ht="18.399999999999999" customHeight="1">
      <c r="A51" s="79" t="s">
        <v>6542</v>
      </c>
      <c r="B51" s="80" t="s">
        <v>6535</v>
      </c>
      <c r="C51" s="80">
        <v>50</v>
      </c>
      <c r="D51" s="80" t="s">
        <v>1450</v>
      </c>
      <c r="E51" s="81"/>
      <c r="F51" s="81"/>
      <c r="G51" s="81"/>
      <c r="H51" s="81"/>
      <c r="I51" s="81"/>
      <c r="J51" s="81"/>
      <c r="K51" s="81"/>
      <c r="L51" s="81"/>
      <c r="M51" s="82" t="s">
        <v>5634</v>
      </c>
      <c r="N51" s="76" t="s">
        <v>47</v>
      </c>
      <c r="P51" s="76" t="s">
        <v>2791</v>
      </c>
      <c r="Q51" s="76" t="s">
        <v>47</v>
      </c>
      <c r="R51" s="76" t="s">
        <v>6543</v>
      </c>
      <c r="T51" s="76" t="s">
        <v>55</v>
      </c>
      <c r="BI51" s="83" t="s">
        <v>11107</v>
      </c>
    </row>
    <row r="52" spans="1:61" ht="18.399999999999999" customHeight="1">
      <c r="A52" s="79" t="s">
        <v>6544</v>
      </c>
      <c r="B52" s="80" t="s">
        <v>6535</v>
      </c>
      <c r="C52" s="80">
        <v>60</v>
      </c>
      <c r="D52" s="80" t="s">
        <v>1450</v>
      </c>
      <c r="E52" s="81"/>
      <c r="F52" s="81"/>
      <c r="G52" s="81"/>
      <c r="H52" s="81"/>
      <c r="I52" s="81"/>
      <c r="J52" s="81"/>
      <c r="K52" s="81"/>
      <c r="L52" s="81"/>
      <c r="M52" s="82" t="s">
        <v>5639</v>
      </c>
      <c r="N52" s="76" t="s">
        <v>47</v>
      </c>
      <c r="P52" s="76" t="s">
        <v>5818</v>
      </c>
      <c r="Q52" s="76" t="s">
        <v>47</v>
      </c>
      <c r="R52" s="76" t="s">
        <v>6545</v>
      </c>
      <c r="T52" s="76" t="s">
        <v>55</v>
      </c>
      <c r="BI52" s="83" t="s">
        <v>11108</v>
      </c>
    </row>
    <row r="53" spans="1:61" ht="18.399999999999999" customHeight="1">
      <c r="A53" s="79" t="s">
        <v>6546</v>
      </c>
      <c r="B53" s="80" t="s">
        <v>6538</v>
      </c>
      <c r="C53" s="80">
        <v>100</v>
      </c>
      <c r="D53" s="80" t="s">
        <v>1450</v>
      </c>
      <c r="E53" s="81"/>
      <c r="F53" s="81"/>
      <c r="G53" s="81"/>
      <c r="H53" s="81"/>
      <c r="I53" s="81"/>
      <c r="J53" s="81"/>
      <c r="K53" s="81"/>
      <c r="L53" s="81"/>
      <c r="M53" s="82" t="s">
        <v>5643</v>
      </c>
      <c r="N53" s="76" t="s">
        <v>47</v>
      </c>
      <c r="P53" s="76" t="s">
        <v>5822</v>
      </c>
      <c r="Q53" s="76" t="s">
        <v>47</v>
      </c>
      <c r="R53" s="76" t="s">
        <v>6547</v>
      </c>
      <c r="T53" s="76" t="s">
        <v>55</v>
      </c>
      <c r="BI53" s="83" t="s">
        <v>11109</v>
      </c>
    </row>
    <row r="54" spans="1:61" ht="18.399999999999999" customHeight="1">
      <c r="A54" s="79" t="s">
        <v>6548</v>
      </c>
      <c r="B54" s="80" t="s">
        <v>6538</v>
      </c>
      <c r="C54" s="80">
        <v>60</v>
      </c>
      <c r="D54" s="80" t="s">
        <v>1450</v>
      </c>
      <c r="E54" s="81"/>
      <c r="F54" s="81"/>
      <c r="G54" s="81"/>
      <c r="H54" s="81"/>
      <c r="I54" s="81"/>
      <c r="J54" s="81"/>
      <c r="K54" s="81"/>
      <c r="L54" s="81"/>
      <c r="M54" s="82" t="s">
        <v>5647</v>
      </c>
      <c r="N54" s="76" t="s">
        <v>47</v>
      </c>
      <c r="P54" s="76" t="s">
        <v>5427</v>
      </c>
      <c r="Q54" s="76" t="s">
        <v>47</v>
      </c>
      <c r="R54" s="76" t="s">
        <v>6549</v>
      </c>
      <c r="T54" s="76" t="s">
        <v>55</v>
      </c>
      <c r="BI54" s="83" t="s">
        <v>11110</v>
      </c>
    </row>
    <row r="55" spans="1:61" ht="18.399999999999999" customHeight="1">
      <c r="A55" s="79" t="s">
        <v>6550</v>
      </c>
      <c r="B55" s="80" t="s">
        <v>6551</v>
      </c>
      <c r="C55" s="80">
        <v>60</v>
      </c>
      <c r="D55" s="80" t="s">
        <v>1450</v>
      </c>
      <c r="E55" s="81"/>
      <c r="F55" s="81"/>
      <c r="G55" s="81"/>
      <c r="H55" s="81"/>
      <c r="I55" s="81"/>
      <c r="J55" s="81"/>
      <c r="K55" s="81"/>
      <c r="L55" s="81"/>
      <c r="M55" s="82" t="s">
        <v>5652</v>
      </c>
      <c r="N55" s="76" t="s">
        <v>47</v>
      </c>
      <c r="P55" s="76" t="s">
        <v>5828</v>
      </c>
      <c r="Q55" s="76" t="s">
        <v>47</v>
      </c>
      <c r="R55" s="76" t="s">
        <v>6552</v>
      </c>
      <c r="T55" s="76" t="s">
        <v>55</v>
      </c>
      <c r="BI55" s="83" t="s">
        <v>11111</v>
      </c>
    </row>
    <row r="56" spans="1:61" ht="18.399999999999999" customHeight="1">
      <c r="A56" s="79" t="s">
        <v>6553</v>
      </c>
      <c r="B56" s="80" t="s">
        <v>6554</v>
      </c>
      <c r="C56" s="80">
        <v>7</v>
      </c>
      <c r="D56" s="80" t="s">
        <v>5938</v>
      </c>
      <c r="E56" s="81"/>
      <c r="F56" s="81"/>
      <c r="G56" s="81"/>
      <c r="H56" s="81"/>
      <c r="I56" s="81"/>
      <c r="J56" s="81"/>
      <c r="K56" s="81"/>
      <c r="L56" s="81"/>
      <c r="M56" s="82" t="s">
        <v>6555</v>
      </c>
      <c r="N56" s="76" t="s">
        <v>47</v>
      </c>
      <c r="P56" s="76" t="s">
        <v>6556</v>
      </c>
      <c r="Q56" s="76" t="s">
        <v>47</v>
      </c>
      <c r="R56" s="76" t="s">
        <v>6555</v>
      </c>
      <c r="BI56" s="83" t="s">
        <v>11112</v>
      </c>
    </row>
    <row r="57" spans="1:61" ht="18.399999999999999" customHeight="1">
      <c r="A57" s="79" t="s">
        <v>6553</v>
      </c>
      <c r="B57" s="80" t="s">
        <v>6557</v>
      </c>
      <c r="C57" s="80">
        <v>31</v>
      </c>
      <c r="D57" s="80" t="s">
        <v>5938</v>
      </c>
      <c r="E57" s="81"/>
      <c r="F57" s="81"/>
      <c r="G57" s="81"/>
      <c r="H57" s="81"/>
      <c r="I57" s="81"/>
      <c r="J57" s="81"/>
      <c r="K57" s="81"/>
      <c r="L57" s="81"/>
      <c r="M57" s="82" t="s">
        <v>6558</v>
      </c>
      <c r="N57" s="76" t="s">
        <v>47</v>
      </c>
      <c r="P57" s="76" t="s">
        <v>6559</v>
      </c>
      <c r="Q57" s="76" t="s">
        <v>47</v>
      </c>
      <c r="R57" s="76" t="s">
        <v>6558</v>
      </c>
      <c r="BI57" s="83" t="s">
        <v>11113</v>
      </c>
    </row>
    <row r="58" spans="1:61" ht="18.399999999999999" customHeight="1">
      <c r="A58" s="79" t="s">
        <v>6560</v>
      </c>
      <c r="B58" s="80" t="s">
        <v>47</v>
      </c>
      <c r="C58" s="80">
        <v>46.68</v>
      </c>
      <c r="D58" s="80" t="s">
        <v>2033</v>
      </c>
      <c r="E58" s="81"/>
      <c r="F58" s="81"/>
      <c r="G58" s="81"/>
      <c r="H58" s="81"/>
      <c r="I58" s="81"/>
      <c r="J58" s="81"/>
      <c r="K58" s="81"/>
      <c r="L58" s="81"/>
      <c r="M58" s="82" t="s">
        <v>5664</v>
      </c>
      <c r="N58" s="76" t="s">
        <v>47</v>
      </c>
      <c r="P58" s="76" t="s">
        <v>6561</v>
      </c>
      <c r="Q58" s="76" t="s">
        <v>47</v>
      </c>
      <c r="R58" s="76" t="s">
        <v>6562</v>
      </c>
      <c r="T58" s="76" t="s">
        <v>55</v>
      </c>
      <c r="BI58" s="83" t="s">
        <v>11114</v>
      </c>
    </row>
    <row r="59" spans="1:61" ht="18.399999999999999" customHeight="1">
      <c r="A59" s="79" t="s">
        <v>5470</v>
      </c>
      <c r="B59" s="80" t="s">
        <v>47</v>
      </c>
      <c r="C59" s="80"/>
      <c r="D59" s="80" t="s">
        <v>47</v>
      </c>
      <c r="E59" s="81"/>
      <c r="F59" s="81"/>
      <c r="G59" s="78"/>
      <c r="H59" s="81"/>
      <c r="I59" s="78"/>
      <c r="J59" s="81"/>
      <c r="K59" s="78"/>
      <c r="L59" s="81"/>
      <c r="M59" s="82" t="s">
        <v>47</v>
      </c>
      <c r="N59" s="76" t="s">
        <v>47</v>
      </c>
      <c r="P59" s="76" t="s">
        <v>6563</v>
      </c>
      <c r="Q59" s="76" t="s">
        <v>5472</v>
      </c>
      <c r="R59" s="76" t="s">
        <v>47</v>
      </c>
    </row>
    <row r="60" spans="1:61" ht="18.399999999999999" customHeight="1">
      <c r="A60" s="79"/>
      <c r="B60" s="80"/>
      <c r="C60" s="80"/>
      <c r="D60" s="80"/>
      <c r="E60" s="81"/>
      <c r="F60" s="81"/>
      <c r="G60" s="78"/>
      <c r="H60" s="81"/>
      <c r="I60" s="78"/>
      <c r="J60" s="81"/>
      <c r="K60" s="78"/>
      <c r="L60" s="81"/>
      <c r="M60" s="82"/>
    </row>
    <row r="61" spans="1:61" ht="18.399999999999999" customHeight="1">
      <c r="A61" s="79"/>
      <c r="B61" s="80"/>
      <c r="C61" s="80"/>
      <c r="D61" s="80"/>
      <c r="E61" s="81"/>
      <c r="F61" s="81"/>
      <c r="G61" s="78"/>
      <c r="H61" s="81"/>
      <c r="I61" s="78"/>
      <c r="J61" s="81"/>
      <c r="K61" s="78"/>
      <c r="L61" s="81"/>
      <c r="M61" s="82"/>
    </row>
    <row r="62" spans="1:61" ht="18.399999999999999" customHeight="1">
      <c r="A62" s="79"/>
      <c r="B62" s="80"/>
      <c r="C62" s="80"/>
      <c r="D62" s="80"/>
      <c r="E62" s="81"/>
      <c r="F62" s="81"/>
      <c r="G62" s="78"/>
      <c r="H62" s="81"/>
      <c r="I62" s="78"/>
      <c r="J62" s="81"/>
      <c r="K62" s="78"/>
      <c r="L62" s="81"/>
      <c r="M62" s="82"/>
    </row>
    <row r="63" spans="1:61" ht="18.399999999999999" customHeight="1">
      <c r="A63" s="79"/>
      <c r="B63" s="80"/>
      <c r="C63" s="80"/>
      <c r="D63" s="80"/>
      <c r="E63" s="81"/>
      <c r="F63" s="81"/>
      <c r="G63" s="78"/>
      <c r="H63" s="81"/>
      <c r="I63" s="78"/>
      <c r="J63" s="81"/>
      <c r="K63" s="78"/>
      <c r="L63" s="81"/>
      <c r="M63" s="82"/>
    </row>
    <row r="64" spans="1:61" ht="18.399999999999999" customHeight="1">
      <c r="A64" s="79"/>
      <c r="B64" s="80"/>
      <c r="C64" s="80"/>
      <c r="D64" s="80"/>
      <c r="E64" s="81"/>
      <c r="F64" s="81"/>
      <c r="G64" s="78"/>
      <c r="H64" s="81"/>
      <c r="I64" s="78"/>
      <c r="J64" s="81"/>
      <c r="K64" s="78"/>
      <c r="L64" s="81"/>
      <c r="M64" s="82"/>
    </row>
    <row r="65" spans="1:61" ht="18.399999999999999" customHeight="1">
      <c r="A65" s="79"/>
      <c r="B65" s="80"/>
      <c r="C65" s="80"/>
      <c r="D65" s="80"/>
      <c r="E65" s="81"/>
      <c r="F65" s="81"/>
      <c r="G65" s="78"/>
      <c r="H65" s="81"/>
      <c r="I65" s="78"/>
      <c r="J65" s="81"/>
      <c r="K65" s="78"/>
      <c r="L65" s="81"/>
      <c r="M65" s="82"/>
    </row>
    <row r="66" spans="1:61" ht="18.399999999999999" customHeight="1">
      <c r="A66" s="79"/>
      <c r="B66" s="80"/>
      <c r="C66" s="80"/>
      <c r="D66" s="80"/>
      <c r="E66" s="81"/>
      <c r="F66" s="81"/>
      <c r="G66" s="78"/>
      <c r="H66" s="81"/>
      <c r="I66" s="78"/>
      <c r="J66" s="81"/>
      <c r="K66" s="78"/>
      <c r="L66" s="81"/>
      <c r="M66" s="82"/>
    </row>
    <row r="67" spans="1:61" ht="18.399999999999999" customHeight="1">
      <c r="A67" s="79"/>
      <c r="B67" s="80"/>
      <c r="C67" s="80"/>
      <c r="D67" s="80"/>
      <c r="E67" s="81"/>
      <c r="F67" s="81"/>
      <c r="G67" s="78"/>
      <c r="H67" s="81"/>
      <c r="I67" s="78"/>
      <c r="J67" s="81"/>
      <c r="K67" s="78"/>
      <c r="L67" s="81"/>
      <c r="M67" s="82"/>
    </row>
    <row r="68" spans="1:61" ht="18.399999999999999" customHeight="1">
      <c r="A68" s="79"/>
      <c r="B68" s="80"/>
      <c r="C68" s="80"/>
      <c r="D68" s="80"/>
      <c r="E68" s="81"/>
      <c r="F68" s="81"/>
      <c r="G68" s="78"/>
      <c r="H68" s="81"/>
      <c r="I68" s="78"/>
      <c r="J68" s="81"/>
      <c r="K68" s="78"/>
      <c r="L68" s="81"/>
      <c r="M68" s="82"/>
    </row>
    <row r="69" spans="1:61" ht="18.399999999999999" customHeight="1">
      <c r="A69" s="79"/>
      <c r="B69" s="80"/>
      <c r="C69" s="80"/>
      <c r="D69" s="80"/>
      <c r="E69" s="81"/>
      <c r="F69" s="81"/>
      <c r="G69" s="78"/>
      <c r="H69" s="81"/>
      <c r="I69" s="78"/>
      <c r="J69" s="81"/>
      <c r="K69" s="78"/>
      <c r="L69" s="81"/>
      <c r="M69" s="82"/>
    </row>
    <row r="70" spans="1:61" ht="18.399999999999999" customHeight="1">
      <c r="A70" s="79"/>
      <c r="B70" s="80"/>
      <c r="C70" s="80"/>
      <c r="D70" s="80"/>
      <c r="E70" s="81"/>
      <c r="F70" s="81"/>
      <c r="G70" s="78"/>
      <c r="H70" s="81"/>
      <c r="I70" s="78"/>
      <c r="J70" s="81"/>
      <c r="K70" s="78"/>
      <c r="L70" s="81"/>
      <c r="M70" s="82"/>
    </row>
    <row r="71" spans="1:61" ht="18.399999999999999" customHeight="1">
      <c r="A71" s="79"/>
      <c r="B71" s="80"/>
      <c r="C71" s="80"/>
      <c r="D71" s="80"/>
      <c r="E71" s="81"/>
      <c r="F71" s="81"/>
      <c r="G71" s="78"/>
      <c r="H71" s="81"/>
      <c r="I71" s="78"/>
      <c r="J71" s="81"/>
      <c r="K71" s="78"/>
      <c r="L71" s="81"/>
      <c r="M71" s="82"/>
    </row>
    <row r="72" spans="1:61" ht="18.399999999999999" customHeight="1">
      <c r="A72" s="79"/>
      <c r="B72" s="80"/>
      <c r="C72" s="80"/>
      <c r="D72" s="80"/>
      <c r="E72" s="81"/>
      <c r="F72" s="81"/>
      <c r="G72" s="78"/>
      <c r="H72" s="81"/>
      <c r="I72" s="78"/>
      <c r="J72" s="81"/>
      <c r="K72" s="78"/>
      <c r="L72" s="81"/>
      <c r="M72" s="82"/>
    </row>
    <row r="73" spans="1:61" ht="18.399999999999999" customHeight="1">
      <c r="A73" s="79"/>
      <c r="B73" s="80"/>
      <c r="C73" s="80"/>
      <c r="D73" s="80"/>
      <c r="E73" s="81"/>
      <c r="F73" s="81"/>
      <c r="G73" s="78"/>
      <c r="H73" s="81"/>
      <c r="I73" s="78"/>
      <c r="J73" s="81"/>
      <c r="K73" s="78"/>
      <c r="L73" s="81"/>
      <c r="M73" s="82"/>
    </row>
    <row r="74" spans="1:61" ht="18.399999999999999" customHeight="1">
      <c r="A74" s="79"/>
      <c r="B74" s="80"/>
      <c r="C74" s="80"/>
      <c r="D74" s="80"/>
      <c r="E74" s="81"/>
      <c r="F74" s="81"/>
      <c r="G74" s="78"/>
      <c r="H74" s="81"/>
      <c r="I74" s="78"/>
      <c r="J74" s="81"/>
      <c r="K74" s="78"/>
      <c r="L74" s="81"/>
      <c r="M74" s="82"/>
    </row>
    <row r="75" spans="1:61" ht="18.399999999999999" customHeight="1">
      <c r="A75" s="79"/>
      <c r="B75" s="80"/>
      <c r="C75" s="80"/>
      <c r="D75" s="80"/>
      <c r="E75" s="81"/>
      <c r="F75" s="81"/>
      <c r="G75" s="78"/>
      <c r="H75" s="81"/>
      <c r="I75" s="78"/>
      <c r="J75" s="81"/>
      <c r="K75" s="78"/>
      <c r="L75" s="81"/>
      <c r="M75" s="82"/>
    </row>
    <row r="76" spans="1:61" ht="18.399999999999999" customHeight="1">
      <c r="A76" s="79"/>
      <c r="B76" s="80"/>
      <c r="C76" s="80"/>
      <c r="D76" s="80"/>
      <c r="E76" s="81"/>
      <c r="F76" s="81"/>
      <c r="G76" s="78"/>
      <c r="H76" s="81"/>
      <c r="I76" s="78"/>
      <c r="J76" s="81"/>
      <c r="K76" s="78"/>
      <c r="L76" s="81"/>
      <c r="M76" s="82"/>
    </row>
    <row r="77" spans="1:61" ht="18.399999999999999" customHeight="1">
      <c r="A77" s="79"/>
      <c r="B77" s="80"/>
      <c r="C77" s="80"/>
      <c r="D77" s="80"/>
      <c r="E77" s="81"/>
      <c r="F77" s="81"/>
      <c r="G77" s="78"/>
      <c r="H77" s="81"/>
      <c r="I77" s="78"/>
      <c r="J77" s="81"/>
      <c r="K77" s="78"/>
      <c r="L77" s="81"/>
      <c r="M77" s="82"/>
    </row>
    <row r="78" spans="1:61" ht="18.399999999999999" customHeight="1">
      <c r="A78" s="79"/>
      <c r="B78" s="80"/>
      <c r="C78" s="80"/>
      <c r="D78" s="80"/>
      <c r="E78" s="81"/>
      <c r="F78" s="81"/>
      <c r="G78" s="78"/>
      <c r="H78" s="81"/>
      <c r="I78" s="78"/>
      <c r="J78" s="81"/>
      <c r="K78" s="78"/>
      <c r="L78" s="81"/>
      <c r="M78" s="82"/>
    </row>
    <row r="79" spans="1:61" ht="18.399999999999999" customHeight="1">
      <c r="A79" s="79" t="s">
        <v>6564</v>
      </c>
      <c r="B79" s="80" t="s">
        <v>47</v>
      </c>
      <c r="C79" s="80">
        <v>1</v>
      </c>
      <c r="D79" s="80" t="s">
        <v>352</v>
      </c>
      <c r="E79" s="78"/>
      <c r="F79" s="81"/>
      <c r="G79" s="78"/>
      <c r="H79" s="81"/>
      <c r="I79" s="78"/>
      <c r="J79" s="81"/>
      <c r="K79" s="78"/>
      <c r="L79" s="81"/>
      <c r="M79" s="82" t="s">
        <v>47</v>
      </c>
      <c r="N79" s="76" t="s">
        <v>47</v>
      </c>
      <c r="O79" s="76" t="s">
        <v>6460</v>
      </c>
    </row>
    <row r="80" spans="1:61" ht="18.399999999999999" customHeight="1">
      <c r="A80" s="79" t="s">
        <v>6565</v>
      </c>
      <c r="B80" s="80" t="s">
        <v>6566</v>
      </c>
      <c r="C80" s="80">
        <v>3.2</v>
      </c>
      <c r="D80" s="80" t="s">
        <v>4112</v>
      </c>
      <c r="E80" s="81"/>
      <c r="F80" s="81"/>
      <c r="G80" s="81"/>
      <c r="H80" s="81"/>
      <c r="I80" s="81"/>
      <c r="J80" s="81"/>
      <c r="K80" s="81"/>
      <c r="L80" s="81"/>
      <c r="M80" s="82" t="s">
        <v>5671</v>
      </c>
      <c r="N80" s="76" t="s">
        <v>47</v>
      </c>
      <c r="P80" s="76" t="s">
        <v>5450</v>
      </c>
      <c r="Q80" s="76" t="s">
        <v>47</v>
      </c>
      <c r="R80" s="76" t="s">
        <v>6567</v>
      </c>
      <c r="T80" s="76" t="s">
        <v>55</v>
      </c>
      <c r="BI80" s="83" t="s">
        <v>11115</v>
      </c>
    </row>
    <row r="81" spans="1:61" ht="18.399999999999999" customHeight="1">
      <c r="A81" s="79" t="s">
        <v>6568</v>
      </c>
      <c r="B81" s="80" t="s">
        <v>6569</v>
      </c>
      <c r="C81" s="80">
        <v>25.1</v>
      </c>
      <c r="D81" s="80" t="s">
        <v>4112</v>
      </c>
      <c r="E81" s="81"/>
      <c r="F81" s="81"/>
      <c r="G81" s="81"/>
      <c r="H81" s="81"/>
      <c r="I81" s="81"/>
      <c r="J81" s="81"/>
      <c r="K81" s="81"/>
      <c r="L81" s="81"/>
      <c r="M81" s="82" t="s">
        <v>5676</v>
      </c>
      <c r="N81" s="76" t="s">
        <v>47</v>
      </c>
      <c r="P81" s="76" t="s">
        <v>5467</v>
      </c>
      <c r="Q81" s="76" t="s">
        <v>47</v>
      </c>
      <c r="R81" s="76" t="s">
        <v>6570</v>
      </c>
      <c r="T81" s="76" t="s">
        <v>55</v>
      </c>
      <c r="BI81" s="83" t="s">
        <v>11116</v>
      </c>
    </row>
    <row r="82" spans="1:61" ht="18.399999999999999" customHeight="1">
      <c r="A82" s="79" t="s">
        <v>6571</v>
      </c>
      <c r="B82" s="80" t="s">
        <v>6572</v>
      </c>
      <c r="C82" s="80">
        <v>26</v>
      </c>
      <c r="D82" s="80" t="s">
        <v>4112</v>
      </c>
      <c r="E82" s="81"/>
      <c r="F82" s="81"/>
      <c r="G82" s="81"/>
      <c r="H82" s="81"/>
      <c r="I82" s="81"/>
      <c r="J82" s="81"/>
      <c r="K82" s="81"/>
      <c r="L82" s="81"/>
      <c r="M82" s="82" t="s">
        <v>5684</v>
      </c>
      <c r="N82" s="76" t="s">
        <v>47</v>
      </c>
      <c r="P82" s="76" t="s">
        <v>2792</v>
      </c>
      <c r="Q82" s="76" t="s">
        <v>47</v>
      </c>
      <c r="R82" s="76" t="s">
        <v>6573</v>
      </c>
      <c r="T82" s="76" t="s">
        <v>55</v>
      </c>
      <c r="BI82" s="83" t="s">
        <v>11117</v>
      </c>
    </row>
    <row r="83" spans="1:61" ht="18.399999999999999" customHeight="1">
      <c r="A83" s="79" t="s">
        <v>6574</v>
      </c>
      <c r="B83" s="80" t="s">
        <v>6575</v>
      </c>
      <c r="C83" s="80">
        <v>3</v>
      </c>
      <c r="D83" s="80" t="s">
        <v>63</v>
      </c>
      <c r="E83" s="81"/>
      <c r="F83" s="81"/>
      <c r="G83" s="81"/>
      <c r="H83" s="81"/>
      <c r="I83" s="81"/>
      <c r="J83" s="81"/>
      <c r="K83" s="81"/>
      <c r="L83" s="81"/>
      <c r="M83" s="82" t="s">
        <v>6576</v>
      </c>
      <c r="N83" s="76" t="s">
        <v>47</v>
      </c>
      <c r="P83" s="76" t="s">
        <v>5471</v>
      </c>
      <c r="Q83" s="76" t="s">
        <v>47</v>
      </c>
      <c r="R83" s="76" t="s">
        <v>6576</v>
      </c>
      <c r="BI83" s="83" t="s">
        <v>11118</v>
      </c>
    </row>
    <row r="84" spans="1:61" ht="18.399999999999999" customHeight="1">
      <c r="A84" s="79" t="s">
        <v>5470</v>
      </c>
      <c r="B84" s="80" t="s">
        <v>47</v>
      </c>
      <c r="C84" s="80"/>
      <c r="D84" s="80" t="s">
        <v>47</v>
      </c>
      <c r="E84" s="81"/>
      <c r="F84" s="81"/>
      <c r="G84" s="78"/>
      <c r="H84" s="81"/>
      <c r="I84" s="78"/>
      <c r="J84" s="81"/>
      <c r="K84" s="78"/>
      <c r="L84" s="81"/>
      <c r="M84" s="82" t="s">
        <v>47</v>
      </c>
      <c r="N84" s="76" t="s">
        <v>47</v>
      </c>
      <c r="P84" s="76" t="s">
        <v>6577</v>
      </c>
      <c r="Q84" s="76" t="s">
        <v>5472</v>
      </c>
      <c r="R84" s="76" t="s">
        <v>47</v>
      </c>
    </row>
    <row r="85" spans="1:61" ht="18.399999999999999" customHeight="1">
      <c r="A85" s="79"/>
      <c r="B85" s="80"/>
      <c r="C85" s="80"/>
      <c r="D85" s="80"/>
      <c r="E85" s="81"/>
      <c r="F85" s="81"/>
      <c r="G85" s="78"/>
      <c r="H85" s="81"/>
      <c r="I85" s="78"/>
      <c r="J85" s="81"/>
      <c r="K85" s="78"/>
      <c r="L85" s="81"/>
      <c r="M85" s="82"/>
    </row>
    <row r="86" spans="1:61" ht="18.399999999999999" customHeight="1">
      <c r="A86" s="79"/>
      <c r="B86" s="80"/>
      <c r="C86" s="80"/>
      <c r="D86" s="80"/>
      <c r="E86" s="81"/>
      <c r="F86" s="81"/>
      <c r="G86" s="78"/>
      <c r="H86" s="81"/>
      <c r="I86" s="78"/>
      <c r="J86" s="81"/>
      <c r="K86" s="78"/>
      <c r="L86" s="81"/>
      <c r="M86" s="82"/>
    </row>
    <row r="87" spans="1:61" ht="18.399999999999999" customHeight="1">
      <c r="A87" s="79"/>
      <c r="B87" s="80"/>
      <c r="C87" s="80"/>
      <c r="D87" s="80"/>
      <c r="E87" s="81"/>
      <c r="F87" s="81"/>
      <c r="G87" s="78"/>
      <c r="H87" s="81"/>
      <c r="I87" s="78"/>
      <c r="J87" s="81"/>
      <c r="K87" s="78"/>
      <c r="L87" s="81"/>
      <c r="M87" s="82"/>
    </row>
    <row r="88" spans="1:61" ht="18.399999999999999" customHeight="1">
      <c r="A88" s="79"/>
      <c r="B88" s="80"/>
      <c r="C88" s="80"/>
      <c r="D88" s="80"/>
      <c r="E88" s="81"/>
      <c r="F88" s="81"/>
      <c r="G88" s="78"/>
      <c r="H88" s="81"/>
      <c r="I88" s="78"/>
      <c r="J88" s="81"/>
      <c r="K88" s="78"/>
      <c r="L88" s="81"/>
      <c r="M88" s="82"/>
    </row>
    <row r="89" spans="1:61" ht="18.399999999999999" customHeight="1">
      <c r="A89" s="79"/>
      <c r="B89" s="80"/>
      <c r="C89" s="80"/>
      <c r="D89" s="80"/>
      <c r="E89" s="81"/>
      <c r="F89" s="81"/>
      <c r="G89" s="78"/>
      <c r="H89" s="81"/>
      <c r="I89" s="78"/>
      <c r="J89" s="81"/>
      <c r="K89" s="78"/>
      <c r="L89" s="81"/>
      <c r="M89" s="82"/>
    </row>
    <row r="90" spans="1:61" ht="18.399999999999999" customHeight="1">
      <c r="A90" s="79"/>
      <c r="B90" s="80"/>
      <c r="C90" s="80"/>
      <c r="D90" s="80"/>
      <c r="E90" s="81"/>
      <c r="F90" s="81"/>
      <c r="G90" s="78"/>
      <c r="H90" s="81"/>
      <c r="I90" s="78"/>
      <c r="J90" s="81"/>
      <c r="K90" s="78"/>
      <c r="L90" s="81"/>
      <c r="M90" s="82"/>
    </row>
    <row r="91" spans="1:61" ht="18.399999999999999" customHeight="1">
      <c r="A91" s="79"/>
      <c r="B91" s="80"/>
      <c r="C91" s="80"/>
      <c r="D91" s="80"/>
      <c r="E91" s="81"/>
      <c r="F91" s="81"/>
      <c r="G91" s="78"/>
      <c r="H91" s="81"/>
      <c r="I91" s="78"/>
      <c r="J91" s="81"/>
      <c r="K91" s="78"/>
      <c r="L91" s="81"/>
      <c r="M91" s="82"/>
    </row>
    <row r="92" spans="1:61" ht="18.399999999999999" customHeight="1">
      <c r="A92" s="79"/>
      <c r="B92" s="80"/>
      <c r="C92" s="80"/>
      <c r="D92" s="80"/>
      <c r="E92" s="81"/>
      <c r="F92" s="81"/>
      <c r="G92" s="78"/>
      <c r="H92" s="81"/>
      <c r="I92" s="78"/>
      <c r="J92" s="81"/>
      <c r="K92" s="78"/>
      <c r="L92" s="81"/>
      <c r="M92" s="82"/>
    </row>
    <row r="93" spans="1:61" ht="18.399999999999999" customHeight="1">
      <c r="A93" s="79"/>
      <c r="B93" s="80"/>
      <c r="C93" s="80"/>
      <c r="D93" s="80"/>
      <c r="E93" s="81"/>
      <c r="F93" s="81"/>
      <c r="G93" s="78"/>
      <c r="H93" s="81"/>
      <c r="I93" s="78"/>
      <c r="J93" s="81"/>
      <c r="K93" s="78"/>
      <c r="L93" s="81"/>
      <c r="M93" s="82"/>
    </row>
    <row r="94" spans="1:61" ht="18.399999999999999" customHeight="1">
      <c r="A94" s="79"/>
      <c r="B94" s="80"/>
      <c r="C94" s="80"/>
      <c r="D94" s="80"/>
      <c r="E94" s="81"/>
      <c r="F94" s="81"/>
      <c r="G94" s="78"/>
      <c r="H94" s="81"/>
      <c r="I94" s="78"/>
      <c r="J94" s="81"/>
      <c r="K94" s="78"/>
      <c r="L94" s="81"/>
      <c r="M94" s="82"/>
    </row>
    <row r="95" spans="1:61" ht="18.399999999999999" customHeight="1">
      <c r="A95" s="79"/>
      <c r="B95" s="80"/>
      <c r="C95" s="80"/>
      <c r="D95" s="80"/>
      <c r="E95" s="81"/>
      <c r="F95" s="81"/>
      <c r="G95" s="78"/>
      <c r="H95" s="81"/>
      <c r="I95" s="78"/>
      <c r="J95" s="81"/>
      <c r="K95" s="78"/>
      <c r="L95" s="81"/>
      <c r="M95" s="82"/>
    </row>
    <row r="96" spans="1:61" ht="18.399999999999999" customHeight="1">
      <c r="A96" s="79"/>
      <c r="B96" s="80"/>
      <c r="C96" s="80"/>
      <c r="D96" s="80"/>
      <c r="E96" s="81"/>
      <c r="F96" s="81"/>
      <c r="G96" s="78"/>
      <c r="H96" s="81"/>
      <c r="I96" s="78"/>
      <c r="J96" s="81"/>
      <c r="K96" s="78"/>
      <c r="L96" s="81"/>
      <c r="M96" s="82"/>
    </row>
    <row r="97" spans="1:61" ht="18.399999999999999" customHeight="1">
      <c r="A97" s="79"/>
      <c r="B97" s="80"/>
      <c r="C97" s="80"/>
      <c r="D97" s="80"/>
      <c r="E97" s="81"/>
      <c r="F97" s="81"/>
      <c r="G97" s="78"/>
      <c r="H97" s="81"/>
      <c r="I97" s="78"/>
      <c r="J97" s="81"/>
      <c r="K97" s="78"/>
      <c r="L97" s="81"/>
      <c r="M97" s="82"/>
    </row>
    <row r="98" spans="1:61" ht="18.399999999999999" customHeight="1">
      <c r="A98" s="79"/>
      <c r="B98" s="80"/>
      <c r="C98" s="80"/>
      <c r="D98" s="80"/>
      <c r="E98" s="81"/>
      <c r="F98" s="81"/>
      <c r="G98" s="78"/>
      <c r="H98" s="81"/>
      <c r="I98" s="78"/>
      <c r="J98" s="81"/>
      <c r="K98" s="78"/>
      <c r="L98" s="81"/>
      <c r="M98" s="82"/>
    </row>
    <row r="99" spans="1:61" ht="18.399999999999999" customHeight="1">
      <c r="A99" s="79"/>
      <c r="B99" s="80"/>
      <c r="C99" s="80"/>
      <c r="D99" s="80"/>
      <c r="E99" s="81"/>
      <c r="F99" s="81"/>
      <c r="G99" s="78"/>
      <c r="H99" s="81"/>
      <c r="I99" s="78"/>
      <c r="J99" s="81"/>
      <c r="K99" s="78"/>
      <c r="L99" s="81"/>
      <c r="M99" s="82"/>
    </row>
    <row r="100" spans="1:61" ht="18.399999999999999" customHeight="1">
      <c r="A100" s="79"/>
      <c r="B100" s="80"/>
      <c r="C100" s="80"/>
      <c r="D100" s="80"/>
      <c r="E100" s="81"/>
      <c r="F100" s="81"/>
      <c r="G100" s="78"/>
      <c r="H100" s="81"/>
      <c r="I100" s="78"/>
      <c r="J100" s="81"/>
      <c r="K100" s="78"/>
      <c r="L100" s="81"/>
      <c r="M100" s="82"/>
    </row>
    <row r="101" spans="1:61" ht="18.399999999999999" customHeight="1">
      <c r="A101" s="79"/>
      <c r="B101" s="80"/>
      <c r="C101" s="80"/>
      <c r="D101" s="80"/>
      <c r="E101" s="81"/>
      <c r="F101" s="81"/>
      <c r="G101" s="78"/>
      <c r="H101" s="81"/>
      <c r="I101" s="78"/>
      <c r="J101" s="81"/>
      <c r="K101" s="78"/>
      <c r="L101" s="81"/>
      <c r="M101" s="82"/>
    </row>
    <row r="102" spans="1:61" ht="18.399999999999999" customHeight="1">
      <c r="A102" s="79"/>
      <c r="B102" s="80"/>
      <c r="C102" s="80"/>
      <c r="D102" s="80"/>
      <c r="E102" s="81"/>
      <c r="F102" s="81"/>
      <c r="G102" s="78"/>
      <c r="H102" s="81"/>
      <c r="I102" s="78"/>
      <c r="J102" s="81"/>
      <c r="K102" s="78"/>
      <c r="L102" s="81"/>
      <c r="M102" s="82"/>
    </row>
    <row r="103" spans="1:61" ht="18.399999999999999" customHeight="1">
      <c r="A103" s="79"/>
      <c r="B103" s="80"/>
      <c r="C103" s="80"/>
      <c r="D103" s="80"/>
      <c r="E103" s="81"/>
      <c r="F103" s="81"/>
      <c r="G103" s="78"/>
      <c r="H103" s="81"/>
      <c r="I103" s="78"/>
      <c r="J103" s="81"/>
      <c r="K103" s="78"/>
      <c r="L103" s="81"/>
      <c r="M103" s="82"/>
    </row>
    <row r="104" spans="1:61" ht="18.399999999999999" customHeight="1">
      <c r="A104" s="79" t="s">
        <v>6578</v>
      </c>
      <c r="B104" s="80" t="s">
        <v>47</v>
      </c>
      <c r="C104" s="80">
        <v>1</v>
      </c>
      <c r="D104" s="80" t="s">
        <v>352</v>
      </c>
      <c r="E104" s="78"/>
      <c r="F104" s="81"/>
      <c r="G104" s="78"/>
      <c r="H104" s="81"/>
      <c r="I104" s="78"/>
      <c r="J104" s="81"/>
      <c r="K104" s="78"/>
      <c r="L104" s="81"/>
      <c r="M104" s="82" t="s">
        <v>47</v>
      </c>
      <c r="N104" s="76" t="s">
        <v>47</v>
      </c>
      <c r="O104" s="76" t="s">
        <v>6462</v>
      </c>
    </row>
    <row r="105" spans="1:61" ht="18.399999999999999" customHeight="1">
      <c r="A105" s="79" t="s">
        <v>6579</v>
      </c>
      <c r="B105" s="80" t="s">
        <v>6580</v>
      </c>
      <c r="C105" s="80">
        <v>12.4</v>
      </c>
      <c r="D105" s="80" t="s">
        <v>1910</v>
      </c>
      <c r="E105" s="81"/>
      <c r="F105" s="81"/>
      <c r="G105" s="81"/>
      <c r="H105" s="81"/>
      <c r="I105" s="81"/>
      <c r="J105" s="81"/>
      <c r="K105" s="81"/>
      <c r="L105" s="81"/>
      <c r="M105" s="82" t="s">
        <v>5693</v>
      </c>
      <c r="N105" s="76" t="s">
        <v>47</v>
      </c>
      <c r="P105" s="76" t="s">
        <v>6478</v>
      </c>
      <c r="Q105" s="76" t="s">
        <v>47</v>
      </c>
      <c r="R105" s="76" t="s">
        <v>6581</v>
      </c>
      <c r="T105" s="76" t="s">
        <v>55</v>
      </c>
      <c r="BI105" s="83" t="s">
        <v>11119</v>
      </c>
    </row>
    <row r="106" spans="1:61" ht="18.399999999999999" customHeight="1">
      <c r="A106" s="79" t="s">
        <v>6582</v>
      </c>
      <c r="B106" s="80" t="s">
        <v>6580</v>
      </c>
      <c r="C106" s="80">
        <v>49.5</v>
      </c>
      <c r="D106" s="80" t="s">
        <v>1910</v>
      </c>
      <c r="E106" s="81"/>
      <c r="F106" s="81"/>
      <c r="G106" s="81"/>
      <c r="H106" s="81"/>
      <c r="I106" s="81"/>
      <c r="J106" s="81"/>
      <c r="K106" s="81"/>
      <c r="L106" s="81"/>
      <c r="M106" s="82" t="s">
        <v>5696</v>
      </c>
      <c r="N106" s="76" t="s">
        <v>47</v>
      </c>
      <c r="P106" s="76" t="s">
        <v>6583</v>
      </c>
      <c r="Q106" s="76" t="s">
        <v>47</v>
      </c>
      <c r="R106" s="76" t="s">
        <v>6584</v>
      </c>
      <c r="T106" s="76" t="s">
        <v>55</v>
      </c>
      <c r="BI106" s="83" t="s">
        <v>11120</v>
      </c>
    </row>
    <row r="107" spans="1:61" ht="18.399999999999999" customHeight="1">
      <c r="A107" s="79" t="s">
        <v>6585</v>
      </c>
      <c r="B107" s="80" t="s">
        <v>6586</v>
      </c>
      <c r="C107" s="80">
        <v>32.340000000000003</v>
      </c>
      <c r="D107" s="80" t="s">
        <v>1910</v>
      </c>
      <c r="E107" s="81"/>
      <c r="F107" s="81"/>
      <c r="G107" s="81"/>
      <c r="H107" s="81"/>
      <c r="I107" s="81"/>
      <c r="J107" s="81"/>
      <c r="K107" s="81"/>
      <c r="L107" s="81"/>
      <c r="M107" s="82" t="s">
        <v>5700</v>
      </c>
      <c r="N107" s="76" t="s">
        <v>47</v>
      </c>
      <c r="P107" s="76" t="s">
        <v>6587</v>
      </c>
      <c r="Q107" s="76" t="s">
        <v>47</v>
      </c>
      <c r="R107" s="76" t="s">
        <v>6588</v>
      </c>
      <c r="T107" s="76" t="s">
        <v>55</v>
      </c>
      <c r="BI107" s="83" t="s">
        <v>11121</v>
      </c>
    </row>
    <row r="108" spans="1:61" ht="18.399999999999999" customHeight="1">
      <c r="A108" s="79" t="s">
        <v>6589</v>
      </c>
      <c r="B108" s="80" t="s">
        <v>6590</v>
      </c>
      <c r="C108" s="80">
        <v>12.5</v>
      </c>
      <c r="D108" s="80" t="s">
        <v>1910</v>
      </c>
      <c r="E108" s="81"/>
      <c r="F108" s="81"/>
      <c r="G108" s="81"/>
      <c r="H108" s="81"/>
      <c r="I108" s="81"/>
      <c r="J108" s="81"/>
      <c r="K108" s="81"/>
      <c r="L108" s="81"/>
      <c r="M108" s="82" t="s">
        <v>5704</v>
      </c>
      <c r="N108" s="76" t="s">
        <v>47</v>
      </c>
      <c r="P108" s="76" t="s">
        <v>6591</v>
      </c>
      <c r="Q108" s="76" t="s">
        <v>47</v>
      </c>
      <c r="R108" s="76" t="s">
        <v>6592</v>
      </c>
      <c r="T108" s="76" t="s">
        <v>55</v>
      </c>
      <c r="BI108" s="83" t="s">
        <v>11122</v>
      </c>
    </row>
    <row r="109" spans="1:61" ht="18.399999999999999" customHeight="1">
      <c r="A109" s="79" t="s">
        <v>6593</v>
      </c>
      <c r="B109" s="80" t="s">
        <v>6594</v>
      </c>
      <c r="C109" s="80">
        <v>1.76</v>
      </c>
      <c r="D109" s="80" t="s">
        <v>1910</v>
      </c>
      <c r="E109" s="81"/>
      <c r="F109" s="81"/>
      <c r="G109" s="81"/>
      <c r="H109" s="81"/>
      <c r="I109" s="81"/>
      <c r="J109" s="81"/>
      <c r="K109" s="81"/>
      <c r="L109" s="81"/>
      <c r="M109" s="82" t="s">
        <v>5723</v>
      </c>
      <c r="N109" s="76" t="s">
        <v>47</v>
      </c>
      <c r="P109" s="76" t="s">
        <v>6556</v>
      </c>
      <c r="Q109" s="76" t="s">
        <v>47</v>
      </c>
      <c r="R109" s="76" t="s">
        <v>6595</v>
      </c>
      <c r="T109" s="76" t="s">
        <v>55</v>
      </c>
      <c r="BI109" s="83" t="s">
        <v>11123</v>
      </c>
    </row>
    <row r="110" spans="1:61" ht="18.399999999999999" customHeight="1">
      <c r="A110" s="79" t="s">
        <v>6596</v>
      </c>
      <c r="B110" s="80" t="s">
        <v>6597</v>
      </c>
      <c r="C110" s="80">
        <v>11</v>
      </c>
      <c r="D110" s="80" t="s">
        <v>59</v>
      </c>
      <c r="E110" s="81"/>
      <c r="F110" s="81"/>
      <c r="G110" s="81"/>
      <c r="H110" s="81"/>
      <c r="I110" s="81"/>
      <c r="J110" s="81"/>
      <c r="K110" s="81"/>
      <c r="L110" s="81"/>
      <c r="M110" s="82" t="s">
        <v>5727</v>
      </c>
      <c r="N110" s="76" t="s">
        <v>47</v>
      </c>
      <c r="P110" s="76" t="s">
        <v>5426</v>
      </c>
      <c r="Q110" s="76" t="s">
        <v>47</v>
      </c>
      <c r="R110" s="76" t="s">
        <v>6598</v>
      </c>
      <c r="T110" s="76" t="s">
        <v>55</v>
      </c>
      <c r="BI110" s="83" t="s">
        <v>11124</v>
      </c>
    </row>
    <row r="111" spans="1:61" ht="18.399999999999999" customHeight="1">
      <c r="A111" s="79" t="s">
        <v>6599</v>
      </c>
      <c r="B111" s="80" t="s">
        <v>6597</v>
      </c>
      <c r="C111" s="80">
        <v>15</v>
      </c>
      <c r="D111" s="80" t="s">
        <v>59</v>
      </c>
      <c r="E111" s="81"/>
      <c r="F111" s="81"/>
      <c r="G111" s="81"/>
      <c r="H111" s="81"/>
      <c r="I111" s="81"/>
      <c r="J111" s="81"/>
      <c r="K111" s="81"/>
      <c r="L111" s="81"/>
      <c r="M111" s="82" t="s">
        <v>5732</v>
      </c>
      <c r="N111" s="76" t="s">
        <v>47</v>
      </c>
      <c r="P111" s="76" t="s">
        <v>6600</v>
      </c>
      <c r="Q111" s="76" t="s">
        <v>47</v>
      </c>
      <c r="R111" s="76" t="s">
        <v>6601</v>
      </c>
      <c r="T111" s="76" t="s">
        <v>55</v>
      </c>
      <c r="BI111" s="83" t="s">
        <v>11125</v>
      </c>
    </row>
    <row r="112" spans="1:61" ht="18.399999999999999" customHeight="1">
      <c r="A112" s="79" t="s">
        <v>6602</v>
      </c>
      <c r="B112" s="80" t="s">
        <v>6603</v>
      </c>
      <c r="C112" s="80">
        <v>31.5</v>
      </c>
      <c r="D112" s="80" t="s">
        <v>4112</v>
      </c>
      <c r="E112" s="81"/>
      <c r="F112" s="81"/>
      <c r="G112" s="81"/>
      <c r="H112" s="81"/>
      <c r="I112" s="81"/>
      <c r="J112" s="81"/>
      <c r="K112" s="81"/>
      <c r="L112" s="81"/>
      <c r="M112" s="82" t="s">
        <v>5736</v>
      </c>
      <c r="N112" s="76" t="s">
        <v>47</v>
      </c>
      <c r="P112" s="76" t="s">
        <v>6561</v>
      </c>
      <c r="Q112" s="76" t="s">
        <v>47</v>
      </c>
      <c r="R112" s="76" t="s">
        <v>6604</v>
      </c>
      <c r="T112" s="76" t="s">
        <v>55</v>
      </c>
      <c r="BI112" s="83" t="s">
        <v>11126</v>
      </c>
    </row>
    <row r="113" spans="1:61" ht="18.399999999999999" customHeight="1">
      <c r="A113" s="79" t="s">
        <v>6605</v>
      </c>
      <c r="B113" s="80" t="s">
        <v>6603</v>
      </c>
      <c r="C113" s="80">
        <v>10</v>
      </c>
      <c r="D113" s="80" t="s">
        <v>4112</v>
      </c>
      <c r="E113" s="81"/>
      <c r="F113" s="81"/>
      <c r="G113" s="81"/>
      <c r="H113" s="81"/>
      <c r="I113" s="81"/>
      <c r="J113" s="81"/>
      <c r="K113" s="81"/>
      <c r="L113" s="81"/>
      <c r="M113" s="82" t="s">
        <v>5739</v>
      </c>
      <c r="N113" s="76" t="s">
        <v>47</v>
      </c>
      <c r="P113" s="76" t="s">
        <v>6606</v>
      </c>
      <c r="Q113" s="76" t="s">
        <v>47</v>
      </c>
      <c r="R113" s="76" t="s">
        <v>6607</v>
      </c>
      <c r="T113" s="76" t="s">
        <v>55</v>
      </c>
      <c r="BI113" s="83" t="s">
        <v>11127</v>
      </c>
    </row>
    <row r="114" spans="1:61" ht="18.399999999999999" customHeight="1">
      <c r="A114" s="79" t="s">
        <v>5470</v>
      </c>
      <c r="B114" s="80" t="s">
        <v>47</v>
      </c>
      <c r="C114" s="80"/>
      <c r="D114" s="80" t="s">
        <v>47</v>
      </c>
      <c r="E114" s="81"/>
      <c r="F114" s="81"/>
      <c r="G114" s="78"/>
      <c r="H114" s="81"/>
      <c r="I114" s="78"/>
      <c r="J114" s="81"/>
      <c r="K114" s="78"/>
      <c r="L114" s="81"/>
      <c r="M114" s="82" t="s">
        <v>47</v>
      </c>
      <c r="N114" s="76" t="s">
        <v>47</v>
      </c>
      <c r="P114" s="76" t="s">
        <v>6608</v>
      </c>
      <c r="Q114" s="76" t="s">
        <v>5472</v>
      </c>
      <c r="R114" s="76" t="s">
        <v>47</v>
      </c>
    </row>
    <row r="115" spans="1:61" ht="18.399999999999999" customHeight="1">
      <c r="A115" s="79"/>
      <c r="B115" s="80"/>
      <c r="C115" s="80"/>
      <c r="D115" s="80"/>
      <c r="E115" s="81"/>
      <c r="F115" s="81"/>
      <c r="G115" s="78"/>
      <c r="H115" s="81"/>
      <c r="I115" s="78"/>
      <c r="J115" s="81"/>
      <c r="K115" s="78"/>
      <c r="L115" s="81"/>
      <c r="M115" s="82"/>
    </row>
    <row r="116" spans="1:61" ht="18.399999999999999" customHeight="1">
      <c r="A116" s="79"/>
      <c r="B116" s="80"/>
      <c r="C116" s="80"/>
      <c r="D116" s="80"/>
      <c r="E116" s="81"/>
      <c r="F116" s="81"/>
      <c r="G116" s="78"/>
      <c r="H116" s="81"/>
      <c r="I116" s="78"/>
      <c r="J116" s="81"/>
      <c r="K116" s="78"/>
      <c r="L116" s="81"/>
      <c r="M116" s="82"/>
    </row>
    <row r="117" spans="1:61" ht="18.399999999999999" customHeight="1">
      <c r="A117" s="79"/>
      <c r="B117" s="80"/>
      <c r="C117" s="80"/>
      <c r="D117" s="80"/>
      <c r="E117" s="81"/>
      <c r="F117" s="81"/>
      <c r="G117" s="78"/>
      <c r="H117" s="81"/>
      <c r="I117" s="78"/>
      <c r="J117" s="81"/>
      <c r="K117" s="78"/>
      <c r="L117" s="81"/>
      <c r="M117" s="82"/>
    </row>
    <row r="118" spans="1:61" ht="18.399999999999999" customHeight="1">
      <c r="A118" s="79"/>
      <c r="B118" s="80"/>
      <c r="C118" s="80"/>
      <c r="D118" s="80"/>
      <c r="E118" s="81"/>
      <c r="F118" s="81"/>
      <c r="G118" s="78"/>
      <c r="H118" s="81"/>
      <c r="I118" s="78"/>
      <c r="J118" s="81"/>
      <c r="K118" s="78"/>
      <c r="L118" s="81"/>
      <c r="M118" s="82"/>
    </row>
    <row r="119" spans="1:61" ht="18.399999999999999" customHeight="1">
      <c r="A119" s="79"/>
      <c r="B119" s="80"/>
      <c r="C119" s="80"/>
      <c r="D119" s="80"/>
      <c r="E119" s="81"/>
      <c r="F119" s="81"/>
      <c r="G119" s="78"/>
      <c r="H119" s="81"/>
      <c r="I119" s="78"/>
      <c r="J119" s="81"/>
      <c r="K119" s="78"/>
      <c r="L119" s="81"/>
      <c r="M119" s="82"/>
    </row>
    <row r="120" spans="1:61" ht="18.399999999999999" customHeight="1">
      <c r="A120" s="79"/>
      <c r="B120" s="80"/>
      <c r="C120" s="80"/>
      <c r="D120" s="80"/>
      <c r="E120" s="81"/>
      <c r="F120" s="81"/>
      <c r="G120" s="78"/>
      <c r="H120" s="81"/>
      <c r="I120" s="78"/>
      <c r="J120" s="81"/>
      <c r="K120" s="78"/>
      <c r="L120" s="81"/>
      <c r="M120" s="82"/>
    </row>
    <row r="121" spans="1:61" ht="18.399999999999999" customHeight="1">
      <c r="A121" s="79"/>
      <c r="B121" s="80"/>
      <c r="C121" s="80"/>
      <c r="D121" s="80"/>
      <c r="E121" s="81"/>
      <c r="F121" s="81"/>
      <c r="G121" s="78"/>
      <c r="H121" s="81"/>
      <c r="I121" s="78"/>
      <c r="J121" s="81"/>
      <c r="K121" s="78"/>
      <c r="L121" s="81"/>
      <c r="M121" s="82"/>
    </row>
    <row r="122" spans="1:61" ht="18.399999999999999" customHeight="1">
      <c r="A122" s="79"/>
      <c r="B122" s="80"/>
      <c r="C122" s="80"/>
      <c r="D122" s="80"/>
      <c r="E122" s="81"/>
      <c r="F122" s="81"/>
      <c r="G122" s="78"/>
      <c r="H122" s="81"/>
      <c r="I122" s="78"/>
      <c r="J122" s="81"/>
      <c r="K122" s="78"/>
      <c r="L122" s="81"/>
      <c r="M122" s="82"/>
    </row>
    <row r="123" spans="1:61" ht="18.399999999999999" customHeight="1">
      <c r="A123" s="79"/>
      <c r="B123" s="80"/>
      <c r="C123" s="80"/>
      <c r="D123" s="80"/>
      <c r="E123" s="81"/>
      <c r="F123" s="81"/>
      <c r="G123" s="78"/>
      <c r="H123" s="81"/>
      <c r="I123" s="78"/>
      <c r="J123" s="81"/>
      <c r="K123" s="78"/>
      <c r="L123" s="81"/>
      <c r="M123" s="82"/>
    </row>
    <row r="124" spans="1:61" ht="18.399999999999999" customHeight="1">
      <c r="A124" s="79"/>
      <c r="B124" s="80"/>
      <c r="C124" s="80"/>
      <c r="D124" s="80"/>
      <c r="E124" s="81"/>
      <c r="F124" s="81"/>
      <c r="G124" s="78"/>
      <c r="H124" s="81"/>
      <c r="I124" s="78"/>
      <c r="J124" s="81"/>
      <c r="K124" s="78"/>
      <c r="L124" s="81"/>
      <c r="M124" s="82"/>
    </row>
    <row r="125" spans="1:61" ht="18.399999999999999" customHeight="1">
      <c r="A125" s="79"/>
      <c r="B125" s="80"/>
      <c r="C125" s="80"/>
      <c r="D125" s="80"/>
      <c r="E125" s="81"/>
      <c r="F125" s="81"/>
      <c r="G125" s="78"/>
      <c r="H125" s="81"/>
      <c r="I125" s="78"/>
      <c r="J125" s="81"/>
      <c r="K125" s="78"/>
      <c r="L125" s="81"/>
      <c r="M125" s="82"/>
    </row>
    <row r="126" spans="1:61" ht="18.399999999999999" customHeight="1">
      <c r="A126" s="79"/>
      <c r="B126" s="80"/>
      <c r="C126" s="80"/>
      <c r="D126" s="80"/>
      <c r="E126" s="81"/>
      <c r="F126" s="81"/>
      <c r="G126" s="78"/>
      <c r="H126" s="81"/>
      <c r="I126" s="78"/>
      <c r="J126" s="81"/>
      <c r="K126" s="78"/>
      <c r="L126" s="81"/>
      <c r="M126" s="82"/>
    </row>
    <row r="127" spans="1:61" ht="18.399999999999999" customHeight="1">
      <c r="A127" s="79"/>
      <c r="B127" s="80"/>
      <c r="C127" s="80"/>
      <c r="D127" s="80"/>
      <c r="E127" s="81"/>
      <c r="F127" s="81"/>
      <c r="G127" s="78"/>
      <c r="H127" s="81"/>
      <c r="I127" s="78"/>
      <c r="J127" s="81"/>
      <c r="K127" s="78"/>
      <c r="L127" s="81"/>
      <c r="M127" s="82"/>
    </row>
    <row r="128" spans="1:61" ht="18.399999999999999" customHeight="1">
      <c r="A128" s="79"/>
      <c r="B128" s="80"/>
      <c r="C128" s="80"/>
      <c r="D128" s="80"/>
      <c r="E128" s="81"/>
      <c r="F128" s="81"/>
      <c r="G128" s="78"/>
      <c r="H128" s="81"/>
      <c r="I128" s="78"/>
      <c r="J128" s="81"/>
      <c r="K128" s="78"/>
      <c r="L128" s="81"/>
      <c r="M128" s="82"/>
    </row>
    <row r="129" spans="1:61" ht="18.399999999999999" customHeight="1">
      <c r="A129" s="79" t="s">
        <v>6609</v>
      </c>
      <c r="B129" s="80" t="s">
        <v>47</v>
      </c>
      <c r="C129" s="80">
        <v>1</v>
      </c>
      <c r="D129" s="80" t="s">
        <v>352</v>
      </c>
      <c r="E129" s="78"/>
      <c r="F129" s="81"/>
      <c r="G129" s="78"/>
      <c r="H129" s="81"/>
      <c r="I129" s="78"/>
      <c r="J129" s="81"/>
      <c r="K129" s="78"/>
      <c r="L129" s="81"/>
      <c r="M129" s="82" t="s">
        <v>47</v>
      </c>
      <c r="N129" s="76" t="s">
        <v>47</v>
      </c>
      <c r="O129" s="76" t="s">
        <v>6464</v>
      </c>
    </row>
    <row r="130" spans="1:61" ht="18.399999999999999" customHeight="1">
      <c r="A130" s="79" t="s">
        <v>6610</v>
      </c>
      <c r="B130" s="80" t="s">
        <v>6611</v>
      </c>
      <c r="C130" s="80">
        <v>11.88</v>
      </c>
      <c r="D130" s="80" t="s">
        <v>6612</v>
      </c>
      <c r="E130" s="81"/>
      <c r="F130" s="81"/>
      <c r="G130" s="81"/>
      <c r="H130" s="81"/>
      <c r="I130" s="81"/>
      <c r="J130" s="81"/>
      <c r="K130" s="81"/>
      <c r="L130" s="81"/>
      <c r="M130" s="82" t="s">
        <v>5742</v>
      </c>
      <c r="N130" s="76" t="s">
        <v>47</v>
      </c>
      <c r="P130" s="76" t="s">
        <v>5447</v>
      </c>
      <c r="Q130" s="76" t="s">
        <v>47</v>
      </c>
      <c r="R130" s="76" t="s">
        <v>6613</v>
      </c>
      <c r="T130" s="76" t="s">
        <v>55</v>
      </c>
      <c r="BI130" s="83" t="s">
        <v>11128</v>
      </c>
    </row>
    <row r="131" spans="1:61" ht="18.399999999999999" customHeight="1">
      <c r="A131" s="79" t="s">
        <v>6614</v>
      </c>
      <c r="B131" s="80" t="s">
        <v>6615</v>
      </c>
      <c r="C131" s="80">
        <v>25.98</v>
      </c>
      <c r="D131" s="80" t="s">
        <v>6612</v>
      </c>
      <c r="E131" s="81"/>
      <c r="F131" s="81"/>
      <c r="G131" s="81"/>
      <c r="H131" s="81"/>
      <c r="I131" s="81"/>
      <c r="J131" s="81"/>
      <c r="K131" s="81"/>
      <c r="L131" s="81"/>
      <c r="M131" s="82" t="s">
        <v>5745</v>
      </c>
      <c r="N131" s="76" t="s">
        <v>47</v>
      </c>
      <c r="P131" s="76" t="s">
        <v>5450</v>
      </c>
      <c r="Q131" s="76" t="s">
        <v>47</v>
      </c>
      <c r="R131" s="76" t="s">
        <v>6616</v>
      </c>
      <c r="T131" s="76" t="s">
        <v>55</v>
      </c>
      <c r="BI131" s="83" t="s">
        <v>11129</v>
      </c>
    </row>
    <row r="132" spans="1:61" ht="18.399999999999999" customHeight="1">
      <c r="A132" s="79" t="s">
        <v>6617</v>
      </c>
      <c r="B132" s="80" t="s">
        <v>47</v>
      </c>
      <c r="C132" s="80">
        <v>82.71</v>
      </c>
      <c r="D132" s="80" t="s">
        <v>1910</v>
      </c>
      <c r="E132" s="81"/>
      <c r="F132" s="81"/>
      <c r="G132" s="81"/>
      <c r="H132" s="81"/>
      <c r="I132" s="81"/>
      <c r="J132" s="81"/>
      <c r="K132" s="81"/>
      <c r="L132" s="81"/>
      <c r="M132" s="82" t="s">
        <v>5751</v>
      </c>
      <c r="N132" s="76" t="s">
        <v>47</v>
      </c>
      <c r="P132" s="76" t="s">
        <v>2789</v>
      </c>
      <c r="Q132" s="76" t="s">
        <v>47</v>
      </c>
      <c r="R132" s="76" t="s">
        <v>6618</v>
      </c>
      <c r="T132" s="76" t="s">
        <v>55</v>
      </c>
      <c r="BI132" s="83" t="s">
        <v>11130</v>
      </c>
    </row>
    <row r="133" spans="1:61" ht="18.399999999999999" customHeight="1">
      <c r="A133" s="79" t="s">
        <v>6619</v>
      </c>
      <c r="B133" s="80" t="s">
        <v>6620</v>
      </c>
      <c r="C133" s="80">
        <v>68.930000000000007</v>
      </c>
      <c r="D133" s="80" t="s">
        <v>1910</v>
      </c>
      <c r="E133" s="81"/>
      <c r="F133" s="81"/>
      <c r="G133" s="81"/>
      <c r="H133" s="81"/>
      <c r="I133" s="81"/>
      <c r="J133" s="81"/>
      <c r="K133" s="81"/>
      <c r="L133" s="81"/>
      <c r="M133" s="82" t="s">
        <v>5756</v>
      </c>
      <c r="N133" s="76" t="s">
        <v>47</v>
      </c>
      <c r="P133" s="76" t="s">
        <v>5455</v>
      </c>
      <c r="Q133" s="76" t="s">
        <v>47</v>
      </c>
      <c r="R133" s="76" t="s">
        <v>6621</v>
      </c>
      <c r="T133" s="76" t="s">
        <v>55</v>
      </c>
      <c r="BI133" s="83" t="s">
        <v>11131</v>
      </c>
    </row>
    <row r="134" spans="1:61" ht="18.399999999999999" customHeight="1">
      <c r="A134" s="79" t="s">
        <v>6622</v>
      </c>
      <c r="B134" s="80" t="s">
        <v>47</v>
      </c>
      <c r="C134" s="80">
        <v>68.930000000000007</v>
      </c>
      <c r="D134" s="80" t="s">
        <v>1910</v>
      </c>
      <c r="E134" s="81"/>
      <c r="F134" s="81"/>
      <c r="G134" s="81"/>
      <c r="H134" s="81"/>
      <c r="I134" s="81"/>
      <c r="J134" s="81"/>
      <c r="K134" s="81"/>
      <c r="L134" s="81"/>
      <c r="M134" s="82" t="s">
        <v>5762</v>
      </c>
      <c r="N134" s="76" t="s">
        <v>47</v>
      </c>
      <c r="P134" s="76" t="s">
        <v>2788</v>
      </c>
      <c r="Q134" s="76" t="s">
        <v>47</v>
      </c>
      <c r="R134" s="76" t="s">
        <v>6623</v>
      </c>
      <c r="T134" s="76" t="s">
        <v>55</v>
      </c>
      <c r="BI134" s="83" t="s">
        <v>11132</v>
      </c>
    </row>
    <row r="135" spans="1:61" ht="18.399999999999999" customHeight="1">
      <c r="A135" s="79" t="s">
        <v>5470</v>
      </c>
      <c r="B135" s="80" t="s">
        <v>47</v>
      </c>
      <c r="C135" s="80"/>
      <c r="D135" s="80" t="s">
        <v>47</v>
      </c>
      <c r="E135" s="81"/>
      <c r="F135" s="81"/>
      <c r="G135" s="78"/>
      <c r="H135" s="81"/>
      <c r="I135" s="78"/>
      <c r="J135" s="81"/>
      <c r="K135" s="78"/>
      <c r="L135" s="81"/>
      <c r="M135" s="82" t="s">
        <v>47</v>
      </c>
      <c r="N135" s="76" t="s">
        <v>47</v>
      </c>
      <c r="P135" s="76" t="s">
        <v>5460</v>
      </c>
      <c r="Q135" s="76" t="s">
        <v>5472</v>
      </c>
      <c r="R135" s="76" t="s">
        <v>47</v>
      </c>
    </row>
    <row r="136" spans="1:61" ht="18.399999999999999" customHeight="1">
      <c r="A136" s="79"/>
      <c r="B136" s="80"/>
      <c r="C136" s="80"/>
      <c r="D136" s="80"/>
      <c r="E136" s="81"/>
      <c r="F136" s="81"/>
      <c r="G136" s="78"/>
      <c r="H136" s="81"/>
      <c r="I136" s="78"/>
      <c r="J136" s="81"/>
      <c r="K136" s="78"/>
      <c r="L136" s="81"/>
      <c r="M136" s="82"/>
    </row>
    <row r="137" spans="1:61" ht="18.399999999999999" customHeight="1">
      <c r="A137" s="79"/>
      <c r="B137" s="80"/>
      <c r="C137" s="80"/>
      <c r="D137" s="80"/>
      <c r="E137" s="81"/>
      <c r="F137" s="81"/>
      <c r="G137" s="78"/>
      <c r="H137" s="81"/>
      <c r="I137" s="78"/>
      <c r="J137" s="81"/>
      <c r="K137" s="78"/>
      <c r="L137" s="81"/>
      <c r="M137" s="82"/>
    </row>
    <row r="138" spans="1:61" ht="18.399999999999999" customHeight="1">
      <c r="A138" s="79"/>
      <c r="B138" s="80"/>
      <c r="C138" s="80"/>
      <c r="D138" s="80"/>
      <c r="E138" s="81"/>
      <c r="F138" s="81"/>
      <c r="G138" s="78"/>
      <c r="H138" s="81"/>
      <c r="I138" s="78"/>
      <c r="J138" s="81"/>
      <c r="K138" s="78"/>
      <c r="L138" s="81"/>
      <c r="M138" s="82"/>
    </row>
    <row r="139" spans="1:61" ht="18.399999999999999" customHeight="1">
      <c r="A139" s="79"/>
      <c r="B139" s="80"/>
      <c r="C139" s="80"/>
      <c r="D139" s="80"/>
      <c r="E139" s="81"/>
      <c r="F139" s="81"/>
      <c r="G139" s="78"/>
      <c r="H139" s="81"/>
      <c r="I139" s="78"/>
      <c r="J139" s="81"/>
      <c r="K139" s="78"/>
      <c r="L139" s="81"/>
      <c r="M139" s="82"/>
    </row>
    <row r="140" spans="1:61" ht="18.399999999999999" customHeight="1">
      <c r="A140" s="79"/>
      <c r="B140" s="80"/>
      <c r="C140" s="80"/>
      <c r="D140" s="80"/>
      <c r="E140" s="81"/>
      <c r="F140" s="81"/>
      <c r="G140" s="78"/>
      <c r="H140" s="81"/>
      <c r="I140" s="78"/>
      <c r="J140" s="81"/>
      <c r="K140" s="78"/>
      <c r="L140" s="81"/>
      <c r="M140" s="82"/>
    </row>
    <row r="141" spans="1:61" ht="18.399999999999999" customHeight="1">
      <c r="A141" s="79"/>
      <c r="B141" s="80"/>
      <c r="C141" s="80"/>
      <c r="D141" s="80"/>
      <c r="E141" s="81"/>
      <c r="F141" s="81"/>
      <c r="G141" s="78"/>
      <c r="H141" s="81"/>
      <c r="I141" s="78"/>
      <c r="J141" s="81"/>
      <c r="K141" s="78"/>
      <c r="L141" s="81"/>
      <c r="M141" s="82"/>
    </row>
    <row r="142" spans="1:61" ht="18.399999999999999" customHeight="1">
      <c r="A142" s="79"/>
      <c r="B142" s="80"/>
      <c r="C142" s="80"/>
      <c r="D142" s="80"/>
      <c r="E142" s="81"/>
      <c r="F142" s="81"/>
      <c r="G142" s="78"/>
      <c r="H142" s="81"/>
      <c r="I142" s="78"/>
      <c r="J142" s="81"/>
      <c r="K142" s="78"/>
      <c r="L142" s="81"/>
      <c r="M142" s="82"/>
    </row>
    <row r="143" spans="1:61" ht="18.399999999999999" customHeight="1">
      <c r="A143" s="79"/>
      <c r="B143" s="80"/>
      <c r="C143" s="80"/>
      <c r="D143" s="80"/>
      <c r="E143" s="81"/>
      <c r="F143" s="81"/>
      <c r="G143" s="78"/>
      <c r="H143" s="81"/>
      <c r="I143" s="78"/>
      <c r="J143" s="81"/>
      <c r="K143" s="78"/>
      <c r="L143" s="81"/>
      <c r="M143" s="82"/>
    </row>
    <row r="144" spans="1:61" ht="18.399999999999999" customHeight="1">
      <c r="A144" s="79"/>
      <c r="B144" s="80"/>
      <c r="C144" s="80"/>
      <c r="D144" s="80"/>
      <c r="E144" s="81"/>
      <c r="F144" s="81"/>
      <c r="G144" s="78"/>
      <c r="H144" s="81"/>
      <c r="I144" s="78"/>
      <c r="J144" s="81"/>
      <c r="K144" s="78"/>
      <c r="L144" s="81"/>
      <c r="M144" s="82"/>
    </row>
    <row r="145" spans="1:61" ht="18.399999999999999" customHeight="1">
      <c r="A145" s="79"/>
      <c r="B145" s="80"/>
      <c r="C145" s="80"/>
      <c r="D145" s="80"/>
      <c r="E145" s="81"/>
      <c r="F145" s="81"/>
      <c r="G145" s="78"/>
      <c r="H145" s="81"/>
      <c r="I145" s="78"/>
      <c r="J145" s="81"/>
      <c r="K145" s="78"/>
      <c r="L145" s="81"/>
      <c r="M145" s="82"/>
    </row>
    <row r="146" spans="1:61" ht="18.399999999999999" customHeight="1">
      <c r="A146" s="79"/>
      <c r="B146" s="80"/>
      <c r="C146" s="80"/>
      <c r="D146" s="80"/>
      <c r="E146" s="81"/>
      <c r="F146" s="81"/>
      <c r="G146" s="78"/>
      <c r="H146" s="81"/>
      <c r="I146" s="78"/>
      <c r="J146" s="81"/>
      <c r="K146" s="78"/>
      <c r="L146" s="81"/>
      <c r="M146" s="82"/>
    </row>
    <row r="147" spans="1:61" ht="18.399999999999999" customHeight="1">
      <c r="A147" s="79"/>
      <c r="B147" s="80"/>
      <c r="C147" s="80"/>
      <c r="D147" s="80"/>
      <c r="E147" s="81"/>
      <c r="F147" s="81"/>
      <c r="G147" s="78"/>
      <c r="H147" s="81"/>
      <c r="I147" s="78"/>
      <c r="J147" s="81"/>
      <c r="K147" s="78"/>
      <c r="L147" s="81"/>
      <c r="M147" s="82"/>
    </row>
    <row r="148" spans="1:61" ht="18.399999999999999" customHeight="1">
      <c r="A148" s="79"/>
      <c r="B148" s="80"/>
      <c r="C148" s="80"/>
      <c r="D148" s="80"/>
      <c r="E148" s="81"/>
      <c r="F148" s="81"/>
      <c r="G148" s="78"/>
      <c r="H148" s="81"/>
      <c r="I148" s="78"/>
      <c r="J148" s="81"/>
      <c r="K148" s="78"/>
      <c r="L148" s="81"/>
      <c r="M148" s="82"/>
    </row>
    <row r="149" spans="1:61" ht="18.399999999999999" customHeight="1">
      <c r="A149" s="79"/>
      <c r="B149" s="80"/>
      <c r="C149" s="80"/>
      <c r="D149" s="80"/>
      <c r="E149" s="81"/>
      <c r="F149" s="81"/>
      <c r="G149" s="78"/>
      <c r="H149" s="81"/>
      <c r="I149" s="78"/>
      <c r="J149" s="81"/>
      <c r="K149" s="78"/>
      <c r="L149" s="81"/>
      <c r="M149" s="82"/>
    </row>
    <row r="150" spans="1:61" ht="18.399999999999999" customHeight="1">
      <c r="A150" s="79"/>
      <c r="B150" s="80"/>
      <c r="C150" s="80"/>
      <c r="D150" s="80"/>
      <c r="E150" s="81"/>
      <c r="F150" s="81"/>
      <c r="G150" s="78"/>
      <c r="H150" s="81"/>
      <c r="I150" s="78"/>
      <c r="J150" s="81"/>
      <c r="K150" s="78"/>
      <c r="L150" s="81"/>
      <c r="M150" s="82"/>
    </row>
    <row r="151" spans="1:61" ht="18.399999999999999" customHeight="1">
      <c r="A151" s="79"/>
      <c r="B151" s="80"/>
      <c r="C151" s="80"/>
      <c r="D151" s="80"/>
      <c r="E151" s="81"/>
      <c r="F151" s="81"/>
      <c r="G151" s="78"/>
      <c r="H151" s="81"/>
      <c r="I151" s="78"/>
      <c r="J151" s="81"/>
      <c r="K151" s="78"/>
      <c r="L151" s="81"/>
      <c r="M151" s="82"/>
    </row>
    <row r="152" spans="1:61" ht="18.399999999999999" customHeight="1">
      <c r="A152" s="79"/>
      <c r="B152" s="80"/>
      <c r="C152" s="80"/>
      <c r="D152" s="80"/>
      <c r="E152" s="81"/>
      <c r="F152" s="81"/>
      <c r="G152" s="78"/>
      <c r="H152" s="81"/>
      <c r="I152" s="78"/>
      <c r="J152" s="81"/>
      <c r="K152" s="78"/>
      <c r="L152" s="81"/>
      <c r="M152" s="82"/>
    </row>
    <row r="153" spans="1:61" ht="18.399999999999999" customHeight="1">
      <c r="A153" s="79"/>
      <c r="B153" s="80"/>
      <c r="C153" s="80"/>
      <c r="D153" s="80"/>
      <c r="E153" s="81"/>
      <c r="F153" s="81"/>
      <c r="G153" s="78"/>
      <c r="H153" s="81"/>
      <c r="I153" s="78"/>
      <c r="J153" s="81"/>
      <c r="K153" s="78"/>
      <c r="L153" s="81"/>
      <c r="M153" s="82"/>
    </row>
    <row r="154" spans="1:61" ht="18.399999999999999" customHeight="1">
      <c r="A154" s="79" t="s">
        <v>6624</v>
      </c>
      <c r="B154" s="80" t="s">
        <v>47</v>
      </c>
      <c r="C154" s="80">
        <v>1</v>
      </c>
      <c r="D154" s="80" t="s">
        <v>352</v>
      </c>
      <c r="E154" s="78"/>
      <c r="F154" s="81"/>
      <c r="G154" s="78"/>
      <c r="H154" s="81"/>
      <c r="I154" s="78"/>
      <c r="J154" s="81"/>
      <c r="K154" s="78"/>
      <c r="L154" s="81"/>
      <c r="M154" s="82" t="s">
        <v>47</v>
      </c>
      <c r="N154" s="76" t="s">
        <v>47</v>
      </c>
      <c r="O154" s="76" t="s">
        <v>6625</v>
      </c>
    </row>
    <row r="155" spans="1:61" ht="18.399999999999999" customHeight="1">
      <c r="A155" s="79" t="s">
        <v>6626</v>
      </c>
      <c r="B155" s="80" t="s">
        <v>6627</v>
      </c>
      <c r="C155" s="80"/>
      <c r="D155" s="80" t="s">
        <v>47</v>
      </c>
      <c r="E155" s="81"/>
      <c r="F155" s="81"/>
      <c r="G155" s="78"/>
      <c r="H155" s="81"/>
      <c r="I155" s="78"/>
      <c r="J155" s="81"/>
      <c r="K155" s="78"/>
      <c r="L155" s="81"/>
      <c r="M155" s="82" t="s">
        <v>47</v>
      </c>
      <c r="N155" s="76" t="s">
        <v>47</v>
      </c>
      <c r="P155" s="76" t="s">
        <v>5467</v>
      </c>
      <c r="Q155" s="76" t="s">
        <v>5546</v>
      </c>
      <c r="R155" s="76" t="s">
        <v>47</v>
      </c>
    </row>
    <row r="156" spans="1:61" ht="18.399999999999999" customHeight="1">
      <c r="A156" s="79" t="s">
        <v>6628</v>
      </c>
      <c r="B156" s="80" t="s">
        <v>6629</v>
      </c>
      <c r="C156" s="80">
        <v>64.400000000000006</v>
      </c>
      <c r="D156" s="80" t="s">
        <v>1910</v>
      </c>
      <c r="E156" s="81"/>
      <c r="F156" s="81"/>
      <c r="G156" s="81"/>
      <c r="H156" s="81"/>
      <c r="I156" s="81"/>
      <c r="J156" s="81"/>
      <c r="K156" s="81"/>
      <c r="L156" s="81"/>
      <c r="M156" s="82" t="s">
        <v>6630</v>
      </c>
      <c r="N156" s="76" t="s">
        <v>47</v>
      </c>
      <c r="P156" s="76" t="s">
        <v>5471</v>
      </c>
      <c r="Q156" s="76" t="s">
        <v>47</v>
      </c>
      <c r="R156" s="76" t="s">
        <v>6630</v>
      </c>
      <c r="AA156" s="90" t="s">
        <v>5923</v>
      </c>
      <c r="AB156" s="91">
        <v>5710.2192000000005</v>
      </c>
      <c r="AC156" s="90" t="s">
        <v>5924</v>
      </c>
      <c r="AD156" s="92">
        <v>5710.2192000000005</v>
      </c>
      <c r="BI156" s="83" t="s">
        <v>11133</v>
      </c>
    </row>
    <row r="157" spans="1:61" ht="18.399999999999999" customHeight="1">
      <c r="A157" s="79" t="s">
        <v>6631</v>
      </c>
      <c r="B157" s="80" t="s">
        <v>6632</v>
      </c>
      <c r="C157" s="80">
        <v>0.54</v>
      </c>
      <c r="D157" s="80" t="s">
        <v>6633</v>
      </c>
      <c r="E157" s="81"/>
      <c r="F157" s="81"/>
      <c r="G157" s="78"/>
      <c r="H157" s="81"/>
      <c r="I157" s="78"/>
      <c r="J157" s="81"/>
      <c r="K157" s="78"/>
      <c r="L157" s="81"/>
      <c r="M157" s="82" t="s">
        <v>47</v>
      </c>
      <c r="N157" s="76" t="s">
        <v>47</v>
      </c>
      <c r="P157" s="76" t="s">
        <v>5476</v>
      </c>
      <c r="Q157" s="76" t="s">
        <v>47</v>
      </c>
      <c r="R157" s="76" t="s">
        <v>56</v>
      </c>
      <c r="X157" s="76" t="s">
        <v>6634</v>
      </c>
    </row>
    <row r="158" spans="1:61" ht="18.399999999999999" customHeight="1">
      <c r="A158" s="79" t="s">
        <v>6635</v>
      </c>
      <c r="B158" s="80" t="s">
        <v>47</v>
      </c>
      <c r="C158" s="80">
        <v>1</v>
      </c>
      <c r="D158" s="80" t="s">
        <v>352</v>
      </c>
      <c r="E158" s="81"/>
      <c r="F158" s="81"/>
      <c r="G158" s="81"/>
      <c r="H158" s="81"/>
      <c r="I158" s="81"/>
      <c r="J158" s="81"/>
      <c r="K158" s="81"/>
      <c r="L158" s="81"/>
      <c r="M158" s="82" t="s">
        <v>6636</v>
      </c>
      <c r="N158" s="76" t="s">
        <v>47</v>
      </c>
      <c r="P158" s="76" t="s">
        <v>5477</v>
      </c>
      <c r="Q158" s="76" t="s">
        <v>47</v>
      </c>
      <c r="R158" s="76" t="s">
        <v>6636</v>
      </c>
      <c r="BI158" s="83" t="s">
        <v>11134</v>
      </c>
    </row>
    <row r="159" spans="1:61" ht="18.399999999999999" customHeight="1">
      <c r="A159" s="100"/>
      <c r="B159" s="101"/>
      <c r="C159" s="101"/>
      <c r="D159" s="101"/>
      <c r="E159" s="102"/>
      <c r="F159" s="102"/>
      <c r="G159" s="102"/>
      <c r="H159" s="102"/>
      <c r="I159" s="102"/>
      <c r="J159" s="102"/>
      <c r="K159" s="102"/>
      <c r="L159" s="102"/>
      <c r="M159" s="103"/>
      <c r="BI159" s="83"/>
    </row>
    <row r="160" spans="1:61" ht="18.399999999999999" customHeight="1">
      <c r="A160" s="100"/>
      <c r="B160" s="101"/>
      <c r="C160" s="101"/>
      <c r="D160" s="101"/>
      <c r="E160" s="102"/>
      <c r="F160" s="102"/>
      <c r="G160" s="102"/>
      <c r="H160" s="102"/>
      <c r="I160" s="102"/>
      <c r="J160" s="102"/>
      <c r="K160" s="102"/>
      <c r="L160" s="102"/>
      <c r="M160" s="103"/>
      <c r="BI160" s="83"/>
    </row>
    <row r="161" spans="1:61" ht="18.399999999999999" customHeight="1">
      <c r="A161" s="100"/>
      <c r="B161" s="101"/>
      <c r="C161" s="101"/>
      <c r="D161" s="101"/>
      <c r="E161" s="102"/>
      <c r="F161" s="102"/>
      <c r="G161" s="102"/>
      <c r="H161" s="102"/>
      <c r="I161" s="102"/>
      <c r="J161" s="102"/>
      <c r="K161" s="102"/>
      <c r="L161" s="102"/>
      <c r="M161" s="103"/>
      <c r="BI161" s="83"/>
    </row>
    <row r="162" spans="1:61" ht="18.399999999999999" customHeight="1">
      <c r="A162" s="100"/>
      <c r="B162" s="101"/>
      <c r="C162" s="101"/>
      <c r="D162" s="101"/>
      <c r="E162" s="102"/>
      <c r="F162" s="102"/>
      <c r="G162" s="102"/>
      <c r="H162" s="102"/>
      <c r="I162" s="102"/>
      <c r="J162" s="102"/>
      <c r="K162" s="102"/>
      <c r="L162" s="102"/>
      <c r="M162" s="103"/>
      <c r="BI162" s="83"/>
    </row>
    <row r="163" spans="1:61" ht="18.399999999999999" customHeight="1">
      <c r="A163" s="100"/>
      <c r="B163" s="101"/>
      <c r="C163" s="101"/>
      <c r="D163" s="101"/>
      <c r="E163" s="102"/>
      <c r="F163" s="102"/>
      <c r="G163" s="102"/>
      <c r="H163" s="102"/>
      <c r="I163" s="102"/>
      <c r="J163" s="102"/>
      <c r="K163" s="102"/>
      <c r="L163" s="102"/>
      <c r="M163" s="103"/>
      <c r="BI163" s="83"/>
    </row>
    <row r="164" spans="1:61" ht="18.399999999999999" customHeight="1">
      <c r="A164" s="100"/>
      <c r="B164" s="101"/>
      <c r="C164" s="101"/>
      <c r="D164" s="101"/>
      <c r="E164" s="102"/>
      <c r="F164" s="102"/>
      <c r="G164" s="102"/>
      <c r="H164" s="102"/>
      <c r="I164" s="102"/>
      <c r="J164" s="102"/>
      <c r="K164" s="102"/>
      <c r="L164" s="102"/>
      <c r="M164" s="103"/>
      <c r="BI164" s="83"/>
    </row>
    <row r="165" spans="1:61" ht="18.399999999999999" customHeight="1">
      <c r="A165" s="100"/>
      <c r="B165" s="101"/>
      <c r="C165" s="101"/>
      <c r="D165" s="101"/>
      <c r="E165" s="102"/>
      <c r="F165" s="102"/>
      <c r="G165" s="102"/>
      <c r="H165" s="102"/>
      <c r="I165" s="102"/>
      <c r="J165" s="102"/>
      <c r="K165" s="102"/>
      <c r="L165" s="102"/>
      <c r="M165" s="103"/>
      <c r="BI165" s="83"/>
    </row>
    <row r="166" spans="1:61" ht="18.399999999999999" customHeight="1">
      <c r="A166" s="100"/>
      <c r="B166" s="101"/>
      <c r="C166" s="101"/>
      <c r="D166" s="101"/>
      <c r="E166" s="102"/>
      <c r="F166" s="102"/>
      <c r="G166" s="102"/>
      <c r="H166" s="102"/>
      <c r="I166" s="102"/>
      <c r="J166" s="102"/>
      <c r="K166" s="102"/>
      <c r="L166" s="102"/>
      <c r="M166" s="103"/>
      <c r="BI166" s="83"/>
    </row>
    <row r="167" spans="1:61" ht="18.399999999999999" customHeight="1">
      <c r="A167" s="100"/>
      <c r="B167" s="101"/>
      <c r="C167" s="101"/>
      <c r="D167" s="101"/>
      <c r="E167" s="102"/>
      <c r="F167" s="102"/>
      <c r="G167" s="102"/>
      <c r="H167" s="102"/>
      <c r="I167" s="102"/>
      <c r="J167" s="102"/>
      <c r="K167" s="102"/>
      <c r="L167" s="102"/>
      <c r="M167" s="103"/>
      <c r="BI167" s="83"/>
    </row>
    <row r="168" spans="1:61" ht="18.399999999999999" customHeight="1">
      <c r="A168" s="100"/>
      <c r="B168" s="101"/>
      <c r="C168" s="101"/>
      <c r="D168" s="101"/>
      <c r="E168" s="102"/>
      <c r="F168" s="102"/>
      <c r="G168" s="102"/>
      <c r="H168" s="102"/>
      <c r="I168" s="102"/>
      <c r="J168" s="102"/>
      <c r="K168" s="102"/>
      <c r="L168" s="102"/>
      <c r="M168" s="103"/>
      <c r="BI168" s="83"/>
    </row>
    <row r="169" spans="1:61" ht="18.399999999999999" customHeight="1">
      <c r="A169" s="100"/>
      <c r="B169" s="101"/>
      <c r="C169" s="101"/>
      <c r="D169" s="101"/>
      <c r="E169" s="102"/>
      <c r="F169" s="102"/>
      <c r="G169" s="102"/>
      <c r="H169" s="102"/>
      <c r="I169" s="102"/>
      <c r="J169" s="102"/>
      <c r="K169" s="102"/>
      <c r="L169" s="102"/>
      <c r="M169" s="103"/>
      <c r="BI169" s="83"/>
    </row>
    <row r="170" spans="1:61" ht="18.399999999999999" customHeight="1">
      <c r="A170" s="100"/>
      <c r="B170" s="101"/>
      <c r="C170" s="101"/>
      <c r="D170" s="101"/>
      <c r="E170" s="102"/>
      <c r="F170" s="102"/>
      <c r="G170" s="102"/>
      <c r="H170" s="102"/>
      <c r="I170" s="102"/>
      <c r="J170" s="102"/>
      <c r="K170" s="102"/>
      <c r="L170" s="102"/>
      <c r="M170" s="103"/>
      <c r="BI170" s="83"/>
    </row>
    <row r="171" spans="1:61" ht="18.399999999999999" customHeight="1">
      <c r="A171" s="100"/>
      <c r="B171" s="101"/>
      <c r="C171" s="101"/>
      <c r="D171" s="101"/>
      <c r="E171" s="102"/>
      <c r="F171" s="102"/>
      <c r="G171" s="102"/>
      <c r="H171" s="102"/>
      <c r="I171" s="102"/>
      <c r="J171" s="102"/>
      <c r="K171" s="102"/>
      <c r="L171" s="102"/>
      <c r="M171" s="103"/>
      <c r="BI171" s="83"/>
    </row>
    <row r="172" spans="1:61" ht="18.399999999999999" customHeight="1">
      <c r="A172" s="100"/>
      <c r="B172" s="101"/>
      <c r="C172" s="101"/>
      <c r="D172" s="101"/>
      <c r="E172" s="102"/>
      <c r="F172" s="102"/>
      <c r="G172" s="102"/>
      <c r="H172" s="102"/>
      <c r="I172" s="102"/>
      <c r="J172" s="102"/>
      <c r="K172" s="102"/>
      <c r="L172" s="102"/>
      <c r="M172" s="103"/>
      <c r="BI172" s="83"/>
    </row>
    <row r="173" spans="1:61" ht="18.399999999999999" customHeight="1">
      <c r="A173" s="100"/>
      <c r="B173" s="101"/>
      <c r="C173" s="101"/>
      <c r="D173" s="101"/>
      <c r="E173" s="102"/>
      <c r="F173" s="102"/>
      <c r="G173" s="102"/>
      <c r="H173" s="102"/>
      <c r="I173" s="102"/>
      <c r="J173" s="102"/>
      <c r="K173" s="102"/>
      <c r="L173" s="102"/>
      <c r="M173" s="103"/>
      <c r="BI173" s="83"/>
    </row>
    <row r="174" spans="1:61" ht="18.399999999999999" customHeight="1">
      <c r="A174" s="100"/>
      <c r="B174" s="101"/>
      <c r="C174" s="101"/>
      <c r="D174" s="101"/>
      <c r="E174" s="102"/>
      <c r="F174" s="102"/>
      <c r="G174" s="102"/>
      <c r="H174" s="102"/>
      <c r="I174" s="102"/>
      <c r="J174" s="102"/>
      <c r="K174" s="102"/>
      <c r="L174" s="102"/>
      <c r="M174" s="103"/>
      <c r="BI174" s="83"/>
    </row>
    <row r="175" spans="1:61" ht="18.399999999999999" customHeight="1">
      <c r="A175" s="100"/>
      <c r="B175" s="101"/>
      <c r="C175" s="101"/>
      <c r="D175" s="101"/>
      <c r="E175" s="102"/>
      <c r="F175" s="102"/>
      <c r="G175" s="102"/>
      <c r="H175" s="102"/>
      <c r="I175" s="102"/>
      <c r="J175" s="102"/>
      <c r="K175" s="102"/>
      <c r="L175" s="102"/>
      <c r="M175" s="103"/>
      <c r="BI175" s="83"/>
    </row>
    <row r="176" spans="1:61" ht="18.399999999999999" customHeight="1">
      <c r="A176" s="100"/>
      <c r="B176" s="101"/>
      <c r="C176" s="101"/>
      <c r="D176" s="101"/>
      <c r="E176" s="102"/>
      <c r="F176" s="102"/>
      <c r="G176" s="102"/>
      <c r="H176" s="102"/>
      <c r="I176" s="102"/>
      <c r="J176" s="102"/>
      <c r="K176" s="102"/>
      <c r="L176" s="102"/>
      <c r="M176" s="103"/>
      <c r="BI176" s="83"/>
    </row>
    <row r="177" spans="1:61" ht="18.399999999999999" customHeight="1">
      <c r="A177" s="100"/>
      <c r="B177" s="101"/>
      <c r="C177" s="101"/>
      <c r="D177" s="101"/>
      <c r="E177" s="102"/>
      <c r="F177" s="102"/>
      <c r="G177" s="102"/>
      <c r="H177" s="102"/>
      <c r="I177" s="102"/>
      <c r="J177" s="102"/>
      <c r="K177" s="102"/>
      <c r="L177" s="102"/>
      <c r="M177" s="103"/>
      <c r="BI177" s="83"/>
    </row>
    <row r="178" spans="1:61" ht="18.399999999999999" customHeight="1" thickBot="1">
      <c r="A178" s="93"/>
      <c r="B178" s="94"/>
      <c r="C178" s="94"/>
      <c r="D178" s="94"/>
      <c r="E178" s="94"/>
      <c r="F178" s="94"/>
      <c r="G178" s="94"/>
      <c r="H178" s="94"/>
      <c r="I178" s="94"/>
      <c r="J178" s="94"/>
      <c r="K178" s="94"/>
      <c r="L178" s="94"/>
      <c r="M178" s="95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1" type="noConversion"/>
  <pageMargins left="0.31496062992125984" right="0.31496062992125984" top="0.78740157480314965" bottom="0.59055118110236227" header="0.51181102362204722" footer="0.31496062992125984"/>
  <pageSetup paperSize="9" orientation="landscape" r:id="rId1"/>
  <headerFooter alignWithMargins="0">
    <oddHeader>&amp;RPage : &amp;P/&amp;N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theme="2" tint="-0.499984740745262"/>
  </sheetPr>
  <dimension ref="A1:BK517"/>
  <sheetViews>
    <sheetView view="pageBreakPreview" zoomScale="115" zoomScaleNormal="100" zoomScaleSheetLayoutView="115" workbookViewId="0">
      <selection activeCell="J19" sqref="J19"/>
    </sheetView>
  </sheetViews>
  <sheetFormatPr defaultRowHeight="18.399999999999999" customHeight="1"/>
  <cols>
    <col min="1" max="1" width="18.75" style="76" customWidth="1"/>
    <col min="2" max="2" width="15" style="76" customWidth="1"/>
    <col min="3" max="3" width="6" style="76" customWidth="1"/>
    <col min="4" max="4" width="3.75" style="76" customWidth="1"/>
    <col min="5" max="12" width="9.75" style="76" customWidth="1"/>
    <col min="13" max="13" width="7" style="76" customWidth="1"/>
    <col min="14" max="59" width="0" style="76" hidden="1" customWidth="1"/>
    <col min="60" max="63" width="7" style="76" hidden="1" customWidth="1"/>
    <col min="64" max="256" width="9" style="76"/>
    <col min="257" max="257" width="18.75" style="76" customWidth="1"/>
    <col min="258" max="258" width="15" style="76" customWidth="1"/>
    <col min="259" max="259" width="6" style="76" customWidth="1"/>
    <col min="260" max="260" width="3.75" style="76" customWidth="1"/>
    <col min="261" max="268" width="9.75" style="76" customWidth="1"/>
    <col min="269" max="269" width="7" style="76" customWidth="1"/>
    <col min="270" max="319" width="0" style="76" hidden="1" customWidth="1"/>
    <col min="320" max="512" width="9" style="76"/>
    <col min="513" max="513" width="18.75" style="76" customWidth="1"/>
    <col min="514" max="514" width="15" style="76" customWidth="1"/>
    <col min="515" max="515" width="6" style="76" customWidth="1"/>
    <col min="516" max="516" width="3.75" style="76" customWidth="1"/>
    <col min="517" max="524" width="9.75" style="76" customWidth="1"/>
    <col min="525" max="525" width="7" style="76" customWidth="1"/>
    <col min="526" max="575" width="0" style="76" hidden="1" customWidth="1"/>
    <col min="576" max="768" width="9" style="76"/>
    <col min="769" max="769" width="18.75" style="76" customWidth="1"/>
    <col min="770" max="770" width="15" style="76" customWidth="1"/>
    <col min="771" max="771" width="6" style="76" customWidth="1"/>
    <col min="772" max="772" width="3.75" style="76" customWidth="1"/>
    <col min="773" max="780" width="9.75" style="76" customWidth="1"/>
    <col min="781" max="781" width="7" style="76" customWidth="1"/>
    <col min="782" max="831" width="0" style="76" hidden="1" customWidth="1"/>
    <col min="832" max="1024" width="9" style="76"/>
    <col min="1025" max="1025" width="18.75" style="76" customWidth="1"/>
    <col min="1026" max="1026" width="15" style="76" customWidth="1"/>
    <col min="1027" max="1027" width="6" style="76" customWidth="1"/>
    <col min="1028" max="1028" width="3.75" style="76" customWidth="1"/>
    <col min="1029" max="1036" width="9.75" style="76" customWidth="1"/>
    <col min="1037" max="1037" width="7" style="76" customWidth="1"/>
    <col min="1038" max="1087" width="0" style="76" hidden="1" customWidth="1"/>
    <col min="1088" max="1280" width="9" style="76"/>
    <col min="1281" max="1281" width="18.75" style="76" customWidth="1"/>
    <col min="1282" max="1282" width="15" style="76" customWidth="1"/>
    <col min="1283" max="1283" width="6" style="76" customWidth="1"/>
    <col min="1284" max="1284" width="3.75" style="76" customWidth="1"/>
    <col min="1285" max="1292" width="9.75" style="76" customWidth="1"/>
    <col min="1293" max="1293" width="7" style="76" customWidth="1"/>
    <col min="1294" max="1343" width="0" style="76" hidden="1" customWidth="1"/>
    <col min="1344" max="1536" width="9" style="76"/>
    <col min="1537" max="1537" width="18.75" style="76" customWidth="1"/>
    <col min="1538" max="1538" width="15" style="76" customWidth="1"/>
    <col min="1539" max="1539" width="6" style="76" customWidth="1"/>
    <col min="1540" max="1540" width="3.75" style="76" customWidth="1"/>
    <col min="1541" max="1548" width="9.75" style="76" customWidth="1"/>
    <col min="1549" max="1549" width="7" style="76" customWidth="1"/>
    <col min="1550" max="1599" width="0" style="76" hidden="1" customWidth="1"/>
    <col min="1600" max="1792" width="9" style="76"/>
    <col min="1793" max="1793" width="18.75" style="76" customWidth="1"/>
    <col min="1794" max="1794" width="15" style="76" customWidth="1"/>
    <col min="1795" max="1795" width="6" style="76" customWidth="1"/>
    <col min="1796" max="1796" width="3.75" style="76" customWidth="1"/>
    <col min="1797" max="1804" width="9.75" style="76" customWidth="1"/>
    <col min="1805" max="1805" width="7" style="76" customWidth="1"/>
    <col min="1806" max="1855" width="0" style="76" hidden="1" customWidth="1"/>
    <col min="1856" max="2048" width="9" style="76"/>
    <col min="2049" max="2049" width="18.75" style="76" customWidth="1"/>
    <col min="2050" max="2050" width="15" style="76" customWidth="1"/>
    <col min="2051" max="2051" width="6" style="76" customWidth="1"/>
    <col min="2052" max="2052" width="3.75" style="76" customWidth="1"/>
    <col min="2053" max="2060" width="9.75" style="76" customWidth="1"/>
    <col min="2061" max="2061" width="7" style="76" customWidth="1"/>
    <col min="2062" max="2111" width="0" style="76" hidden="1" customWidth="1"/>
    <col min="2112" max="2304" width="9" style="76"/>
    <col min="2305" max="2305" width="18.75" style="76" customWidth="1"/>
    <col min="2306" max="2306" width="15" style="76" customWidth="1"/>
    <col min="2307" max="2307" width="6" style="76" customWidth="1"/>
    <col min="2308" max="2308" width="3.75" style="76" customWidth="1"/>
    <col min="2309" max="2316" width="9.75" style="76" customWidth="1"/>
    <col min="2317" max="2317" width="7" style="76" customWidth="1"/>
    <col min="2318" max="2367" width="0" style="76" hidden="1" customWidth="1"/>
    <col min="2368" max="2560" width="9" style="76"/>
    <col min="2561" max="2561" width="18.75" style="76" customWidth="1"/>
    <col min="2562" max="2562" width="15" style="76" customWidth="1"/>
    <col min="2563" max="2563" width="6" style="76" customWidth="1"/>
    <col min="2564" max="2564" width="3.75" style="76" customWidth="1"/>
    <col min="2565" max="2572" width="9.75" style="76" customWidth="1"/>
    <col min="2573" max="2573" width="7" style="76" customWidth="1"/>
    <col min="2574" max="2623" width="0" style="76" hidden="1" customWidth="1"/>
    <col min="2624" max="2816" width="9" style="76"/>
    <col min="2817" max="2817" width="18.75" style="76" customWidth="1"/>
    <col min="2818" max="2818" width="15" style="76" customWidth="1"/>
    <col min="2819" max="2819" width="6" style="76" customWidth="1"/>
    <col min="2820" max="2820" width="3.75" style="76" customWidth="1"/>
    <col min="2821" max="2828" width="9.75" style="76" customWidth="1"/>
    <col min="2829" max="2829" width="7" style="76" customWidth="1"/>
    <col min="2830" max="2879" width="0" style="76" hidden="1" customWidth="1"/>
    <col min="2880" max="3072" width="9" style="76"/>
    <col min="3073" max="3073" width="18.75" style="76" customWidth="1"/>
    <col min="3074" max="3074" width="15" style="76" customWidth="1"/>
    <col min="3075" max="3075" width="6" style="76" customWidth="1"/>
    <col min="3076" max="3076" width="3.75" style="76" customWidth="1"/>
    <col min="3077" max="3084" width="9.75" style="76" customWidth="1"/>
    <col min="3085" max="3085" width="7" style="76" customWidth="1"/>
    <col min="3086" max="3135" width="0" style="76" hidden="1" customWidth="1"/>
    <col min="3136" max="3328" width="9" style="76"/>
    <col min="3329" max="3329" width="18.75" style="76" customWidth="1"/>
    <col min="3330" max="3330" width="15" style="76" customWidth="1"/>
    <col min="3331" max="3331" width="6" style="76" customWidth="1"/>
    <col min="3332" max="3332" width="3.75" style="76" customWidth="1"/>
    <col min="3333" max="3340" width="9.75" style="76" customWidth="1"/>
    <col min="3341" max="3341" width="7" style="76" customWidth="1"/>
    <col min="3342" max="3391" width="0" style="76" hidden="1" customWidth="1"/>
    <col min="3392" max="3584" width="9" style="76"/>
    <col min="3585" max="3585" width="18.75" style="76" customWidth="1"/>
    <col min="3586" max="3586" width="15" style="76" customWidth="1"/>
    <col min="3587" max="3587" width="6" style="76" customWidth="1"/>
    <col min="3588" max="3588" width="3.75" style="76" customWidth="1"/>
    <col min="3589" max="3596" width="9.75" style="76" customWidth="1"/>
    <col min="3597" max="3597" width="7" style="76" customWidth="1"/>
    <col min="3598" max="3647" width="0" style="76" hidden="1" customWidth="1"/>
    <col min="3648" max="3840" width="9" style="76"/>
    <col min="3841" max="3841" width="18.75" style="76" customWidth="1"/>
    <col min="3842" max="3842" width="15" style="76" customWidth="1"/>
    <col min="3843" max="3843" width="6" style="76" customWidth="1"/>
    <col min="3844" max="3844" width="3.75" style="76" customWidth="1"/>
    <col min="3845" max="3852" width="9.75" style="76" customWidth="1"/>
    <col min="3853" max="3853" width="7" style="76" customWidth="1"/>
    <col min="3854" max="3903" width="0" style="76" hidden="1" customWidth="1"/>
    <col min="3904" max="4096" width="9" style="76"/>
    <col min="4097" max="4097" width="18.75" style="76" customWidth="1"/>
    <col min="4098" max="4098" width="15" style="76" customWidth="1"/>
    <col min="4099" max="4099" width="6" style="76" customWidth="1"/>
    <col min="4100" max="4100" width="3.75" style="76" customWidth="1"/>
    <col min="4101" max="4108" width="9.75" style="76" customWidth="1"/>
    <col min="4109" max="4109" width="7" style="76" customWidth="1"/>
    <col min="4110" max="4159" width="0" style="76" hidden="1" customWidth="1"/>
    <col min="4160" max="4352" width="9" style="76"/>
    <col min="4353" max="4353" width="18.75" style="76" customWidth="1"/>
    <col min="4354" max="4354" width="15" style="76" customWidth="1"/>
    <col min="4355" max="4355" width="6" style="76" customWidth="1"/>
    <col min="4356" max="4356" width="3.75" style="76" customWidth="1"/>
    <col min="4357" max="4364" width="9.75" style="76" customWidth="1"/>
    <col min="4365" max="4365" width="7" style="76" customWidth="1"/>
    <col min="4366" max="4415" width="0" style="76" hidden="1" customWidth="1"/>
    <col min="4416" max="4608" width="9" style="76"/>
    <col min="4609" max="4609" width="18.75" style="76" customWidth="1"/>
    <col min="4610" max="4610" width="15" style="76" customWidth="1"/>
    <col min="4611" max="4611" width="6" style="76" customWidth="1"/>
    <col min="4612" max="4612" width="3.75" style="76" customWidth="1"/>
    <col min="4613" max="4620" width="9.75" style="76" customWidth="1"/>
    <col min="4621" max="4621" width="7" style="76" customWidth="1"/>
    <col min="4622" max="4671" width="0" style="76" hidden="1" customWidth="1"/>
    <col min="4672" max="4864" width="9" style="76"/>
    <col min="4865" max="4865" width="18.75" style="76" customWidth="1"/>
    <col min="4866" max="4866" width="15" style="76" customWidth="1"/>
    <col min="4867" max="4867" width="6" style="76" customWidth="1"/>
    <col min="4868" max="4868" width="3.75" style="76" customWidth="1"/>
    <col min="4869" max="4876" width="9.75" style="76" customWidth="1"/>
    <col min="4877" max="4877" width="7" style="76" customWidth="1"/>
    <col min="4878" max="4927" width="0" style="76" hidden="1" customWidth="1"/>
    <col min="4928" max="5120" width="9" style="76"/>
    <col min="5121" max="5121" width="18.75" style="76" customWidth="1"/>
    <col min="5122" max="5122" width="15" style="76" customWidth="1"/>
    <col min="5123" max="5123" width="6" style="76" customWidth="1"/>
    <col min="5124" max="5124" width="3.75" style="76" customWidth="1"/>
    <col min="5125" max="5132" width="9.75" style="76" customWidth="1"/>
    <col min="5133" max="5133" width="7" style="76" customWidth="1"/>
    <col min="5134" max="5183" width="0" style="76" hidden="1" customWidth="1"/>
    <col min="5184" max="5376" width="9" style="76"/>
    <col min="5377" max="5377" width="18.75" style="76" customWidth="1"/>
    <col min="5378" max="5378" width="15" style="76" customWidth="1"/>
    <col min="5379" max="5379" width="6" style="76" customWidth="1"/>
    <col min="5380" max="5380" width="3.75" style="76" customWidth="1"/>
    <col min="5381" max="5388" width="9.75" style="76" customWidth="1"/>
    <col min="5389" max="5389" width="7" style="76" customWidth="1"/>
    <col min="5390" max="5439" width="0" style="76" hidden="1" customWidth="1"/>
    <col min="5440" max="5632" width="9" style="76"/>
    <col min="5633" max="5633" width="18.75" style="76" customWidth="1"/>
    <col min="5634" max="5634" width="15" style="76" customWidth="1"/>
    <col min="5635" max="5635" width="6" style="76" customWidth="1"/>
    <col min="5636" max="5636" width="3.75" style="76" customWidth="1"/>
    <col min="5637" max="5644" width="9.75" style="76" customWidth="1"/>
    <col min="5645" max="5645" width="7" style="76" customWidth="1"/>
    <col min="5646" max="5695" width="0" style="76" hidden="1" customWidth="1"/>
    <col min="5696" max="5888" width="9" style="76"/>
    <col min="5889" max="5889" width="18.75" style="76" customWidth="1"/>
    <col min="5890" max="5890" width="15" style="76" customWidth="1"/>
    <col min="5891" max="5891" width="6" style="76" customWidth="1"/>
    <col min="5892" max="5892" width="3.75" style="76" customWidth="1"/>
    <col min="5893" max="5900" width="9.75" style="76" customWidth="1"/>
    <col min="5901" max="5901" width="7" style="76" customWidth="1"/>
    <col min="5902" max="5951" width="0" style="76" hidden="1" customWidth="1"/>
    <col min="5952" max="6144" width="9" style="76"/>
    <col min="6145" max="6145" width="18.75" style="76" customWidth="1"/>
    <col min="6146" max="6146" width="15" style="76" customWidth="1"/>
    <col min="6147" max="6147" width="6" style="76" customWidth="1"/>
    <col min="6148" max="6148" width="3.75" style="76" customWidth="1"/>
    <col min="6149" max="6156" width="9.75" style="76" customWidth="1"/>
    <col min="6157" max="6157" width="7" style="76" customWidth="1"/>
    <col min="6158" max="6207" width="0" style="76" hidden="1" customWidth="1"/>
    <col min="6208" max="6400" width="9" style="76"/>
    <col min="6401" max="6401" width="18.75" style="76" customWidth="1"/>
    <col min="6402" max="6402" width="15" style="76" customWidth="1"/>
    <col min="6403" max="6403" width="6" style="76" customWidth="1"/>
    <col min="6404" max="6404" width="3.75" style="76" customWidth="1"/>
    <col min="6405" max="6412" width="9.75" style="76" customWidth="1"/>
    <col min="6413" max="6413" width="7" style="76" customWidth="1"/>
    <col min="6414" max="6463" width="0" style="76" hidden="1" customWidth="1"/>
    <col min="6464" max="6656" width="9" style="76"/>
    <col min="6657" max="6657" width="18.75" style="76" customWidth="1"/>
    <col min="6658" max="6658" width="15" style="76" customWidth="1"/>
    <col min="6659" max="6659" width="6" style="76" customWidth="1"/>
    <col min="6660" max="6660" width="3.75" style="76" customWidth="1"/>
    <col min="6661" max="6668" width="9.75" style="76" customWidth="1"/>
    <col min="6669" max="6669" width="7" style="76" customWidth="1"/>
    <col min="6670" max="6719" width="0" style="76" hidden="1" customWidth="1"/>
    <col min="6720" max="6912" width="9" style="76"/>
    <col min="6913" max="6913" width="18.75" style="76" customWidth="1"/>
    <col min="6914" max="6914" width="15" style="76" customWidth="1"/>
    <col min="6915" max="6915" width="6" style="76" customWidth="1"/>
    <col min="6916" max="6916" width="3.75" style="76" customWidth="1"/>
    <col min="6917" max="6924" width="9.75" style="76" customWidth="1"/>
    <col min="6925" max="6925" width="7" style="76" customWidth="1"/>
    <col min="6926" max="6975" width="0" style="76" hidden="1" customWidth="1"/>
    <col min="6976" max="7168" width="9" style="76"/>
    <col min="7169" max="7169" width="18.75" style="76" customWidth="1"/>
    <col min="7170" max="7170" width="15" style="76" customWidth="1"/>
    <col min="7171" max="7171" width="6" style="76" customWidth="1"/>
    <col min="7172" max="7172" width="3.75" style="76" customWidth="1"/>
    <col min="7173" max="7180" width="9.75" style="76" customWidth="1"/>
    <col min="7181" max="7181" width="7" style="76" customWidth="1"/>
    <col min="7182" max="7231" width="0" style="76" hidden="1" customWidth="1"/>
    <col min="7232" max="7424" width="9" style="76"/>
    <col min="7425" max="7425" width="18.75" style="76" customWidth="1"/>
    <col min="7426" max="7426" width="15" style="76" customWidth="1"/>
    <col min="7427" max="7427" width="6" style="76" customWidth="1"/>
    <col min="7428" max="7428" width="3.75" style="76" customWidth="1"/>
    <col min="7429" max="7436" width="9.75" style="76" customWidth="1"/>
    <col min="7437" max="7437" width="7" style="76" customWidth="1"/>
    <col min="7438" max="7487" width="0" style="76" hidden="1" customWidth="1"/>
    <col min="7488" max="7680" width="9" style="76"/>
    <col min="7681" max="7681" width="18.75" style="76" customWidth="1"/>
    <col min="7682" max="7682" width="15" style="76" customWidth="1"/>
    <col min="7683" max="7683" width="6" style="76" customWidth="1"/>
    <col min="7684" max="7684" width="3.75" style="76" customWidth="1"/>
    <col min="7685" max="7692" width="9.75" style="76" customWidth="1"/>
    <col min="7693" max="7693" width="7" style="76" customWidth="1"/>
    <col min="7694" max="7743" width="0" style="76" hidden="1" customWidth="1"/>
    <col min="7744" max="7936" width="9" style="76"/>
    <col min="7937" max="7937" width="18.75" style="76" customWidth="1"/>
    <col min="7938" max="7938" width="15" style="76" customWidth="1"/>
    <col min="7939" max="7939" width="6" style="76" customWidth="1"/>
    <col min="7940" max="7940" width="3.75" style="76" customWidth="1"/>
    <col min="7941" max="7948" width="9.75" style="76" customWidth="1"/>
    <col min="7949" max="7949" width="7" style="76" customWidth="1"/>
    <col min="7950" max="7999" width="0" style="76" hidden="1" customWidth="1"/>
    <col min="8000" max="8192" width="9" style="76"/>
    <col min="8193" max="8193" width="18.75" style="76" customWidth="1"/>
    <col min="8194" max="8194" width="15" style="76" customWidth="1"/>
    <col min="8195" max="8195" width="6" style="76" customWidth="1"/>
    <col min="8196" max="8196" width="3.75" style="76" customWidth="1"/>
    <col min="8197" max="8204" width="9.75" style="76" customWidth="1"/>
    <col min="8205" max="8205" width="7" style="76" customWidth="1"/>
    <col min="8206" max="8255" width="0" style="76" hidden="1" customWidth="1"/>
    <col min="8256" max="8448" width="9" style="76"/>
    <col min="8449" max="8449" width="18.75" style="76" customWidth="1"/>
    <col min="8450" max="8450" width="15" style="76" customWidth="1"/>
    <col min="8451" max="8451" width="6" style="76" customWidth="1"/>
    <col min="8452" max="8452" width="3.75" style="76" customWidth="1"/>
    <col min="8453" max="8460" width="9.75" style="76" customWidth="1"/>
    <col min="8461" max="8461" width="7" style="76" customWidth="1"/>
    <col min="8462" max="8511" width="0" style="76" hidden="1" customWidth="1"/>
    <col min="8512" max="8704" width="9" style="76"/>
    <col min="8705" max="8705" width="18.75" style="76" customWidth="1"/>
    <col min="8706" max="8706" width="15" style="76" customWidth="1"/>
    <col min="8707" max="8707" width="6" style="76" customWidth="1"/>
    <col min="8708" max="8708" width="3.75" style="76" customWidth="1"/>
    <col min="8709" max="8716" width="9.75" style="76" customWidth="1"/>
    <col min="8717" max="8717" width="7" style="76" customWidth="1"/>
    <col min="8718" max="8767" width="0" style="76" hidden="1" customWidth="1"/>
    <col min="8768" max="8960" width="9" style="76"/>
    <col min="8961" max="8961" width="18.75" style="76" customWidth="1"/>
    <col min="8962" max="8962" width="15" style="76" customWidth="1"/>
    <col min="8963" max="8963" width="6" style="76" customWidth="1"/>
    <col min="8964" max="8964" width="3.75" style="76" customWidth="1"/>
    <col min="8965" max="8972" width="9.75" style="76" customWidth="1"/>
    <col min="8973" max="8973" width="7" style="76" customWidth="1"/>
    <col min="8974" max="9023" width="0" style="76" hidden="1" customWidth="1"/>
    <col min="9024" max="9216" width="9" style="76"/>
    <col min="9217" max="9217" width="18.75" style="76" customWidth="1"/>
    <col min="9218" max="9218" width="15" style="76" customWidth="1"/>
    <col min="9219" max="9219" width="6" style="76" customWidth="1"/>
    <col min="9220" max="9220" width="3.75" style="76" customWidth="1"/>
    <col min="9221" max="9228" width="9.75" style="76" customWidth="1"/>
    <col min="9229" max="9229" width="7" style="76" customWidth="1"/>
    <col min="9230" max="9279" width="0" style="76" hidden="1" customWidth="1"/>
    <col min="9280" max="9472" width="9" style="76"/>
    <col min="9473" max="9473" width="18.75" style="76" customWidth="1"/>
    <col min="9474" max="9474" width="15" style="76" customWidth="1"/>
    <col min="9475" max="9475" width="6" style="76" customWidth="1"/>
    <col min="9476" max="9476" width="3.75" style="76" customWidth="1"/>
    <col min="9477" max="9484" width="9.75" style="76" customWidth="1"/>
    <col min="9485" max="9485" width="7" style="76" customWidth="1"/>
    <col min="9486" max="9535" width="0" style="76" hidden="1" customWidth="1"/>
    <col min="9536" max="9728" width="9" style="76"/>
    <col min="9729" max="9729" width="18.75" style="76" customWidth="1"/>
    <col min="9730" max="9730" width="15" style="76" customWidth="1"/>
    <col min="9731" max="9731" width="6" style="76" customWidth="1"/>
    <col min="9732" max="9732" width="3.75" style="76" customWidth="1"/>
    <col min="9733" max="9740" width="9.75" style="76" customWidth="1"/>
    <col min="9741" max="9741" width="7" style="76" customWidth="1"/>
    <col min="9742" max="9791" width="0" style="76" hidden="1" customWidth="1"/>
    <col min="9792" max="9984" width="9" style="76"/>
    <col min="9985" max="9985" width="18.75" style="76" customWidth="1"/>
    <col min="9986" max="9986" width="15" style="76" customWidth="1"/>
    <col min="9987" max="9987" width="6" style="76" customWidth="1"/>
    <col min="9988" max="9988" width="3.75" style="76" customWidth="1"/>
    <col min="9989" max="9996" width="9.75" style="76" customWidth="1"/>
    <col min="9997" max="9997" width="7" style="76" customWidth="1"/>
    <col min="9998" max="10047" width="0" style="76" hidden="1" customWidth="1"/>
    <col min="10048" max="10240" width="9" style="76"/>
    <col min="10241" max="10241" width="18.75" style="76" customWidth="1"/>
    <col min="10242" max="10242" width="15" style="76" customWidth="1"/>
    <col min="10243" max="10243" width="6" style="76" customWidth="1"/>
    <col min="10244" max="10244" width="3.75" style="76" customWidth="1"/>
    <col min="10245" max="10252" width="9.75" style="76" customWidth="1"/>
    <col min="10253" max="10253" width="7" style="76" customWidth="1"/>
    <col min="10254" max="10303" width="0" style="76" hidden="1" customWidth="1"/>
    <col min="10304" max="10496" width="9" style="76"/>
    <col min="10497" max="10497" width="18.75" style="76" customWidth="1"/>
    <col min="10498" max="10498" width="15" style="76" customWidth="1"/>
    <col min="10499" max="10499" width="6" style="76" customWidth="1"/>
    <col min="10500" max="10500" width="3.75" style="76" customWidth="1"/>
    <col min="10501" max="10508" width="9.75" style="76" customWidth="1"/>
    <col min="10509" max="10509" width="7" style="76" customWidth="1"/>
    <col min="10510" max="10559" width="0" style="76" hidden="1" customWidth="1"/>
    <col min="10560" max="10752" width="9" style="76"/>
    <col min="10753" max="10753" width="18.75" style="76" customWidth="1"/>
    <col min="10754" max="10754" width="15" style="76" customWidth="1"/>
    <col min="10755" max="10755" width="6" style="76" customWidth="1"/>
    <col min="10756" max="10756" width="3.75" style="76" customWidth="1"/>
    <col min="10757" max="10764" width="9.75" style="76" customWidth="1"/>
    <col min="10765" max="10765" width="7" style="76" customWidth="1"/>
    <col min="10766" max="10815" width="0" style="76" hidden="1" customWidth="1"/>
    <col min="10816" max="11008" width="9" style="76"/>
    <col min="11009" max="11009" width="18.75" style="76" customWidth="1"/>
    <col min="11010" max="11010" width="15" style="76" customWidth="1"/>
    <col min="11011" max="11011" width="6" style="76" customWidth="1"/>
    <col min="11012" max="11012" width="3.75" style="76" customWidth="1"/>
    <col min="11013" max="11020" width="9.75" style="76" customWidth="1"/>
    <col min="11021" max="11021" width="7" style="76" customWidth="1"/>
    <col min="11022" max="11071" width="0" style="76" hidden="1" customWidth="1"/>
    <col min="11072" max="11264" width="9" style="76"/>
    <col min="11265" max="11265" width="18.75" style="76" customWidth="1"/>
    <col min="11266" max="11266" width="15" style="76" customWidth="1"/>
    <col min="11267" max="11267" width="6" style="76" customWidth="1"/>
    <col min="11268" max="11268" width="3.75" style="76" customWidth="1"/>
    <col min="11269" max="11276" width="9.75" style="76" customWidth="1"/>
    <col min="11277" max="11277" width="7" style="76" customWidth="1"/>
    <col min="11278" max="11327" width="0" style="76" hidden="1" customWidth="1"/>
    <col min="11328" max="11520" width="9" style="76"/>
    <col min="11521" max="11521" width="18.75" style="76" customWidth="1"/>
    <col min="11522" max="11522" width="15" style="76" customWidth="1"/>
    <col min="11523" max="11523" width="6" style="76" customWidth="1"/>
    <col min="11524" max="11524" width="3.75" style="76" customWidth="1"/>
    <col min="11525" max="11532" width="9.75" style="76" customWidth="1"/>
    <col min="11533" max="11533" width="7" style="76" customWidth="1"/>
    <col min="11534" max="11583" width="0" style="76" hidden="1" customWidth="1"/>
    <col min="11584" max="11776" width="9" style="76"/>
    <col min="11777" max="11777" width="18.75" style="76" customWidth="1"/>
    <col min="11778" max="11778" width="15" style="76" customWidth="1"/>
    <col min="11779" max="11779" width="6" style="76" customWidth="1"/>
    <col min="11780" max="11780" width="3.75" style="76" customWidth="1"/>
    <col min="11781" max="11788" width="9.75" style="76" customWidth="1"/>
    <col min="11789" max="11789" width="7" style="76" customWidth="1"/>
    <col min="11790" max="11839" width="0" style="76" hidden="1" customWidth="1"/>
    <col min="11840" max="12032" width="9" style="76"/>
    <col min="12033" max="12033" width="18.75" style="76" customWidth="1"/>
    <col min="12034" max="12034" width="15" style="76" customWidth="1"/>
    <col min="12035" max="12035" width="6" style="76" customWidth="1"/>
    <col min="12036" max="12036" width="3.75" style="76" customWidth="1"/>
    <col min="12037" max="12044" width="9.75" style="76" customWidth="1"/>
    <col min="12045" max="12045" width="7" style="76" customWidth="1"/>
    <col min="12046" max="12095" width="0" style="76" hidden="1" customWidth="1"/>
    <col min="12096" max="12288" width="9" style="76"/>
    <col min="12289" max="12289" width="18.75" style="76" customWidth="1"/>
    <col min="12290" max="12290" width="15" style="76" customWidth="1"/>
    <col min="12291" max="12291" width="6" style="76" customWidth="1"/>
    <col min="12292" max="12292" width="3.75" style="76" customWidth="1"/>
    <col min="12293" max="12300" width="9.75" style="76" customWidth="1"/>
    <col min="12301" max="12301" width="7" style="76" customWidth="1"/>
    <col min="12302" max="12351" width="0" style="76" hidden="1" customWidth="1"/>
    <col min="12352" max="12544" width="9" style="76"/>
    <col min="12545" max="12545" width="18.75" style="76" customWidth="1"/>
    <col min="12546" max="12546" width="15" style="76" customWidth="1"/>
    <col min="12547" max="12547" width="6" style="76" customWidth="1"/>
    <col min="12548" max="12548" width="3.75" style="76" customWidth="1"/>
    <col min="12549" max="12556" width="9.75" style="76" customWidth="1"/>
    <col min="12557" max="12557" width="7" style="76" customWidth="1"/>
    <col min="12558" max="12607" width="0" style="76" hidden="1" customWidth="1"/>
    <col min="12608" max="12800" width="9" style="76"/>
    <col min="12801" max="12801" width="18.75" style="76" customWidth="1"/>
    <col min="12802" max="12802" width="15" style="76" customWidth="1"/>
    <col min="12803" max="12803" width="6" style="76" customWidth="1"/>
    <col min="12804" max="12804" width="3.75" style="76" customWidth="1"/>
    <col min="12805" max="12812" width="9.75" style="76" customWidth="1"/>
    <col min="12813" max="12813" width="7" style="76" customWidth="1"/>
    <col min="12814" max="12863" width="0" style="76" hidden="1" customWidth="1"/>
    <col min="12864" max="13056" width="9" style="76"/>
    <col min="13057" max="13057" width="18.75" style="76" customWidth="1"/>
    <col min="13058" max="13058" width="15" style="76" customWidth="1"/>
    <col min="13059" max="13059" width="6" style="76" customWidth="1"/>
    <col min="13060" max="13060" width="3.75" style="76" customWidth="1"/>
    <col min="13061" max="13068" width="9.75" style="76" customWidth="1"/>
    <col min="13069" max="13069" width="7" style="76" customWidth="1"/>
    <col min="13070" max="13119" width="0" style="76" hidden="1" customWidth="1"/>
    <col min="13120" max="13312" width="9" style="76"/>
    <col min="13313" max="13313" width="18.75" style="76" customWidth="1"/>
    <col min="13314" max="13314" width="15" style="76" customWidth="1"/>
    <col min="13315" max="13315" width="6" style="76" customWidth="1"/>
    <col min="13316" max="13316" width="3.75" style="76" customWidth="1"/>
    <col min="13317" max="13324" width="9.75" style="76" customWidth="1"/>
    <col min="13325" max="13325" width="7" style="76" customWidth="1"/>
    <col min="13326" max="13375" width="0" style="76" hidden="1" customWidth="1"/>
    <col min="13376" max="13568" width="9" style="76"/>
    <col min="13569" max="13569" width="18.75" style="76" customWidth="1"/>
    <col min="13570" max="13570" width="15" style="76" customWidth="1"/>
    <col min="13571" max="13571" width="6" style="76" customWidth="1"/>
    <col min="13572" max="13572" width="3.75" style="76" customWidth="1"/>
    <col min="13573" max="13580" width="9.75" style="76" customWidth="1"/>
    <col min="13581" max="13581" width="7" style="76" customWidth="1"/>
    <col min="13582" max="13631" width="0" style="76" hidden="1" customWidth="1"/>
    <col min="13632" max="13824" width="9" style="76"/>
    <col min="13825" max="13825" width="18.75" style="76" customWidth="1"/>
    <col min="13826" max="13826" width="15" style="76" customWidth="1"/>
    <col min="13827" max="13827" width="6" style="76" customWidth="1"/>
    <col min="13828" max="13828" width="3.75" style="76" customWidth="1"/>
    <col min="13829" max="13836" width="9.75" style="76" customWidth="1"/>
    <col min="13837" max="13837" width="7" style="76" customWidth="1"/>
    <col min="13838" max="13887" width="0" style="76" hidden="1" customWidth="1"/>
    <col min="13888" max="14080" width="9" style="76"/>
    <col min="14081" max="14081" width="18.75" style="76" customWidth="1"/>
    <col min="14082" max="14082" width="15" style="76" customWidth="1"/>
    <col min="14083" max="14083" width="6" style="76" customWidth="1"/>
    <col min="14084" max="14084" width="3.75" style="76" customWidth="1"/>
    <col min="14085" max="14092" width="9.75" style="76" customWidth="1"/>
    <col min="14093" max="14093" width="7" style="76" customWidth="1"/>
    <col min="14094" max="14143" width="0" style="76" hidden="1" customWidth="1"/>
    <col min="14144" max="14336" width="9" style="76"/>
    <col min="14337" max="14337" width="18.75" style="76" customWidth="1"/>
    <col min="14338" max="14338" width="15" style="76" customWidth="1"/>
    <col min="14339" max="14339" width="6" style="76" customWidth="1"/>
    <col min="14340" max="14340" width="3.75" style="76" customWidth="1"/>
    <col min="14341" max="14348" width="9.75" style="76" customWidth="1"/>
    <col min="14349" max="14349" width="7" style="76" customWidth="1"/>
    <col min="14350" max="14399" width="0" style="76" hidden="1" customWidth="1"/>
    <col min="14400" max="14592" width="9" style="76"/>
    <col min="14593" max="14593" width="18.75" style="76" customWidth="1"/>
    <col min="14594" max="14594" width="15" style="76" customWidth="1"/>
    <col min="14595" max="14595" width="6" style="76" customWidth="1"/>
    <col min="14596" max="14596" width="3.75" style="76" customWidth="1"/>
    <col min="14597" max="14604" width="9.75" style="76" customWidth="1"/>
    <col min="14605" max="14605" width="7" style="76" customWidth="1"/>
    <col min="14606" max="14655" width="0" style="76" hidden="1" customWidth="1"/>
    <col min="14656" max="14848" width="9" style="76"/>
    <col min="14849" max="14849" width="18.75" style="76" customWidth="1"/>
    <col min="14850" max="14850" width="15" style="76" customWidth="1"/>
    <col min="14851" max="14851" width="6" style="76" customWidth="1"/>
    <col min="14852" max="14852" width="3.75" style="76" customWidth="1"/>
    <col min="14853" max="14860" width="9.75" style="76" customWidth="1"/>
    <col min="14861" max="14861" width="7" style="76" customWidth="1"/>
    <col min="14862" max="14911" width="0" style="76" hidden="1" customWidth="1"/>
    <col min="14912" max="15104" width="9" style="76"/>
    <col min="15105" max="15105" width="18.75" style="76" customWidth="1"/>
    <col min="15106" max="15106" width="15" style="76" customWidth="1"/>
    <col min="15107" max="15107" width="6" style="76" customWidth="1"/>
    <col min="15108" max="15108" width="3.75" style="76" customWidth="1"/>
    <col min="15109" max="15116" width="9.75" style="76" customWidth="1"/>
    <col min="15117" max="15117" width="7" style="76" customWidth="1"/>
    <col min="15118" max="15167" width="0" style="76" hidden="1" customWidth="1"/>
    <col min="15168" max="15360" width="9" style="76"/>
    <col min="15361" max="15361" width="18.75" style="76" customWidth="1"/>
    <col min="15362" max="15362" width="15" style="76" customWidth="1"/>
    <col min="15363" max="15363" width="6" style="76" customWidth="1"/>
    <col min="15364" max="15364" width="3.75" style="76" customWidth="1"/>
    <col min="15365" max="15372" width="9.75" style="76" customWidth="1"/>
    <col min="15373" max="15373" width="7" style="76" customWidth="1"/>
    <col min="15374" max="15423" width="0" style="76" hidden="1" customWidth="1"/>
    <col min="15424" max="15616" width="9" style="76"/>
    <col min="15617" max="15617" width="18.75" style="76" customWidth="1"/>
    <col min="15618" max="15618" width="15" style="76" customWidth="1"/>
    <col min="15619" max="15619" width="6" style="76" customWidth="1"/>
    <col min="15620" max="15620" width="3.75" style="76" customWidth="1"/>
    <col min="15621" max="15628" width="9.75" style="76" customWidth="1"/>
    <col min="15629" max="15629" width="7" style="76" customWidth="1"/>
    <col min="15630" max="15679" width="0" style="76" hidden="1" customWidth="1"/>
    <col min="15680" max="15872" width="9" style="76"/>
    <col min="15873" max="15873" width="18.75" style="76" customWidth="1"/>
    <col min="15874" max="15874" width="15" style="76" customWidth="1"/>
    <col min="15875" max="15875" width="6" style="76" customWidth="1"/>
    <col min="15876" max="15876" width="3.75" style="76" customWidth="1"/>
    <col min="15877" max="15884" width="9.75" style="76" customWidth="1"/>
    <col min="15885" max="15885" width="7" style="76" customWidth="1"/>
    <col min="15886" max="15935" width="0" style="76" hidden="1" customWidth="1"/>
    <col min="15936" max="16128" width="9" style="76"/>
    <col min="16129" max="16129" width="18.75" style="76" customWidth="1"/>
    <col min="16130" max="16130" width="15" style="76" customWidth="1"/>
    <col min="16131" max="16131" width="6" style="76" customWidth="1"/>
    <col min="16132" max="16132" width="3.75" style="76" customWidth="1"/>
    <col min="16133" max="16140" width="9.75" style="76" customWidth="1"/>
    <col min="16141" max="16141" width="7" style="76" customWidth="1"/>
    <col min="16142" max="16191" width="0" style="76" hidden="1" customWidth="1"/>
    <col min="16192" max="16384" width="9" style="76"/>
  </cols>
  <sheetData>
    <row r="1" spans="1:61" ht="18.399999999999999" customHeight="1" thickBot="1">
      <c r="A1" s="76" t="s">
        <v>5993</v>
      </c>
    </row>
    <row r="2" spans="1:61" ht="18.399999999999999" customHeight="1">
      <c r="A2" s="222" t="s">
        <v>5431</v>
      </c>
      <c r="B2" s="219" t="s">
        <v>5432</v>
      </c>
      <c r="C2" s="219" t="s">
        <v>4</v>
      </c>
      <c r="D2" s="219" t="s">
        <v>3</v>
      </c>
      <c r="E2" s="219" t="s">
        <v>1239</v>
      </c>
      <c r="F2" s="219" t="s">
        <v>47</v>
      </c>
      <c r="G2" s="219" t="s">
        <v>1236</v>
      </c>
      <c r="H2" s="219" t="s">
        <v>47</v>
      </c>
      <c r="I2" s="219" t="s">
        <v>1237</v>
      </c>
      <c r="J2" s="219" t="s">
        <v>47</v>
      </c>
      <c r="K2" s="219" t="s">
        <v>1238</v>
      </c>
      <c r="L2" s="219" t="s">
        <v>47</v>
      </c>
      <c r="M2" s="220" t="s">
        <v>5433</v>
      </c>
    </row>
    <row r="3" spans="1:61" ht="18.399999999999999" customHeight="1" thickBot="1">
      <c r="A3" s="223" t="s">
        <v>47</v>
      </c>
      <c r="B3" s="224" t="s">
        <v>47</v>
      </c>
      <c r="C3" s="224" t="s">
        <v>47</v>
      </c>
      <c r="D3" s="224" t="s">
        <v>47</v>
      </c>
      <c r="E3" s="77" t="s">
        <v>5434</v>
      </c>
      <c r="F3" s="77" t="s">
        <v>5435</v>
      </c>
      <c r="G3" s="77" t="s">
        <v>5434</v>
      </c>
      <c r="H3" s="77" t="s">
        <v>5435</v>
      </c>
      <c r="I3" s="77" t="s">
        <v>5434</v>
      </c>
      <c r="J3" s="77" t="s">
        <v>5435</v>
      </c>
      <c r="K3" s="77" t="s">
        <v>5434</v>
      </c>
      <c r="L3" s="77" t="s">
        <v>5435</v>
      </c>
      <c r="M3" s="221" t="s">
        <v>47</v>
      </c>
      <c r="S3" s="78" t="s">
        <v>5436</v>
      </c>
      <c r="T3" s="78" t="s">
        <v>5437</v>
      </c>
      <c r="U3" s="78" t="s">
        <v>5438</v>
      </c>
      <c r="V3" s="78" t="s">
        <v>5439</v>
      </c>
      <c r="W3" s="78" t="s">
        <v>5440</v>
      </c>
      <c r="X3" s="78" t="s">
        <v>5441</v>
      </c>
      <c r="Y3" s="78" t="s">
        <v>5442</v>
      </c>
    </row>
    <row r="4" spans="1:61" ht="18.399999999999999" customHeight="1">
      <c r="A4" s="79" t="s">
        <v>6741</v>
      </c>
      <c r="B4" s="80" t="s">
        <v>6467</v>
      </c>
      <c r="C4" s="80">
        <v>1</v>
      </c>
      <c r="D4" s="80" t="s">
        <v>6468</v>
      </c>
      <c r="F4" s="81"/>
      <c r="H4" s="81"/>
      <c r="J4" s="81"/>
      <c r="L4" s="81"/>
      <c r="M4" s="82" t="s">
        <v>6638</v>
      </c>
      <c r="N4" s="76" t="s">
        <v>47</v>
      </c>
      <c r="O4" s="76" t="s">
        <v>6469</v>
      </c>
    </row>
    <row r="5" spans="1:61" ht="18.399999999999999" customHeight="1">
      <c r="A5" s="79" t="s">
        <v>5997</v>
      </c>
      <c r="B5" s="80" t="s">
        <v>1264</v>
      </c>
      <c r="C5" s="80">
        <v>7.0000000000000007E-2</v>
      </c>
      <c r="D5" s="80" t="s">
        <v>1265</v>
      </c>
      <c r="E5" s="97"/>
      <c r="F5" s="98"/>
      <c r="G5" s="97"/>
      <c r="H5" s="98"/>
      <c r="I5" s="97"/>
      <c r="J5" s="98"/>
      <c r="K5" s="97"/>
      <c r="L5" s="98"/>
      <c r="M5" s="82" t="s">
        <v>47</v>
      </c>
      <c r="N5" s="76" t="s">
        <v>4122</v>
      </c>
      <c r="P5" s="76" t="s">
        <v>5447</v>
      </c>
      <c r="Q5" s="76" t="s">
        <v>47</v>
      </c>
      <c r="R5" s="76" t="s">
        <v>5998</v>
      </c>
      <c r="BI5" s="96" t="s">
        <v>10969</v>
      </c>
    </row>
    <row r="6" spans="1:61" ht="18.399999999999999" customHeight="1">
      <c r="A6" s="79" t="s">
        <v>6742</v>
      </c>
      <c r="B6" s="80" t="s">
        <v>1264</v>
      </c>
      <c r="C6" s="80">
        <v>1.0999999999999999E-2</v>
      </c>
      <c r="D6" s="80" t="s">
        <v>1265</v>
      </c>
      <c r="E6" s="97"/>
      <c r="F6" s="98"/>
      <c r="G6" s="97"/>
      <c r="H6" s="98"/>
      <c r="I6" s="97"/>
      <c r="J6" s="98"/>
      <c r="K6" s="97"/>
      <c r="L6" s="98"/>
      <c r="M6" s="82" t="s">
        <v>47</v>
      </c>
      <c r="N6" s="76" t="s">
        <v>6743</v>
      </c>
      <c r="P6" s="76" t="s">
        <v>5450</v>
      </c>
      <c r="Q6" s="76" t="s">
        <v>47</v>
      </c>
      <c r="R6" s="76" t="s">
        <v>6744</v>
      </c>
      <c r="BI6" s="96" t="s">
        <v>11135</v>
      </c>
    </row>
    <row r="7" spans="1:61" ht="18.399999999999999" customHeight="1">
      <c r="A7" s="79" t="s">
        <v>5997</v>
      </c>
      <c r="B7" s="80" t="s">
        <v>1264</v>
      </c>
      <c r="C7" s="80">
        <v>4.3999999999999997E-2</v>
      </c>
      <c r="D7" s="80" t="s">
        <v>1265</v>
      </c>
      <c r="E7" s="97"/>
      <c r="F7" s="98"/>
      <c r="G7" s="97"/>
      <c r="H7" s="98"/>
      <c r="I7" s="97"/>
      <c r="J7" s="98"/>
      <c r="K7" s="97"/>
      <c r="L7" s="98"/>
      <c r="M7" s="82" t="s">
        <v>47</v>
      </c>
      <c r="N7" s="76" t="s">
        <v>4122</v>
      </c>
      <c r="P7" s="76" t="s">
        <v>2789</v>
      </c>
      <c r="Q7" s="76" t="s">
        <v>47</v>
      </c>
      <c r="R7" s="76" t="s">
        <v>5998</v>
      </c>
      <c r="BI7" s="96" t="s">
        <v>10969</v>
      </c>
    </row>
    <row r="8" spans="1:61" ht="18.399999999999999" customHeight="1">
      <c r="A8" s="79" t="s">
        <v>6745</v>
      </c>
      <c r="B8" s="80" t="s">
        <v>47</v>
      </c>
      <c r="C8" s="80">
        <v>9.2999999999999999E-2</v>
      </c>
      <c r="D8" s="80" t="s">
        <v>1254</v>
      </c>
      <c r="E8" s="97"/>
      <c r="F8" s="98"/>
      <c r="G8" s="97"/>
      <c r="H8" s="98"/>
      <c r="I8" s="97"/>
      <c r="J8" s="98"/>
      <c r="K8" s="97"/>
      <c r="L8" s="98"/>
      <c r="M8" s="82" t="s">
        <v>47</v>
      </c>
      <c r="N8" s="76" t="s">
        <v>47</v>
      </c>
      <c r="P8" s="76" t="s">
        <v>5455</v>
      </c>
      <c r="Q8" s="76" t="s">
        <v>47</v>
      </c>
      <c r="R8" s="76" t="s">
        <v>6746</v>
      </c>
      <c r="BI8" s="96" t="s">
        <v>11136</v>
      </c>
    </row>
    <row r="9" spans="1:61" ht="18.399999999999999" customHeight="1">
      <c r="A9" s="79" t="s">
        <v>6747</v>
      </c>
      <c r="B9" s="80" t="s">
        <v>6748</v>
      </c>
      <c r="C9" s="80">
        <v>6.5000000000000002E-2</v>
      </c>
      <c r="D9" s="80" t="s">
        <v>4739</v>
      </c>
      <c r="E9" s="97"/>
      <c r="F9" s="98"/>
      <c r="G9" s="97"/>
      <c r="H9" s="98"/>
      <c r="I9" s="97"/>
      <c r="J9" s="98"/>
      <c r="K9" s="97"/>
      <c r="L9" s="98"/>
      <c r="M9" s="82" t="s">
        <v>47</v>
      </c>
      <c r="N9" s="76" t="s">
        <v>47</v>
      </c>
      <c r="P9" s="76" t="s">
        <v>2788</v>
      </c>
      <c r="Q9" s="76" t="s">
        <v>47</v>
      </c>
      <c r="R9" s="76" t="s">
        <v>6749</v>
      </c>
      <c r="BI9" s="96" t="s">
        <v>11137</v>
      </c>
    </row>
    <row r="10" spans="1:61" ht="18.399999999999999" customHeight="1">
      <c r="A10" s="79" t="s">
        <v>6750</v>
      </c>
      <c r="B10" s="80" t="s">
        <v>6751</v>
      </c>
      <c r="C10" s="80">
        <v>2.5999999999999999E-2</v>
      </c>
      <c r="D10" s="80" t="s">
        <v>4739</v>
      </c>
      <c r="E10" s="97"/>
      <c r="F10" s="98"/>
      <c r="G10" s="97"/>
      <c r="H10" s="98"/>
      <c r="I10" s="97"/>
      <c r="J10" s="98"/>
      <c r="K10" s="97"/>
      <c r="L10" s="98"/>
      <c r="M10" s="82" t="s">
        <v>47</v>
      </c>
      <c r="N10" s="76" t="s">
        <v>47</v>
      </c>
      <c r="P10" s="76" t="s">
        <v>5460</v>
      </c>
      <c r="Q10" s="76" t="s">
        <v>47</v>
      </c>
      <c r="R10" s="76" t="s">
        <v>6752</v>
      </c>
      <c r="BI10" s="96" t="s">
        <v>11138</v>
      </c>
    </row>
    <row r="11" spans="1:61" ht="18.399999999999999" customHeight="1">
      <c r="A11" s="79" t="s">
        <v>6753</v>
      </c>
      <c r="B11" s="80" t="s">
        <v>6637</v>
      </c>
      <c r="C11" s="80">
        <v>0.5</v>
      </c>
      <c r="D11" s="80" t="s">
        <v>6468</v>
      </c>
      <c r="E11" s="97"/>
      <c r="F11" s="98"/>
      <c r="G11" s="97"/>
      <c r="H11" s="98"/>
      <c r="I11" s="97"/>
      <c r="J11" s="98"/>
      <c r="K11" s="97"/>
      <c r="L11" s="98"/>
      <c r="M11" s="82" t="s">
        <v>47</v>
      </c>
      <c r="N11" s="76" t="s">
        <v>47</v>
      </c>
      <c r="P11" s="76" t="s">
        <v>5463</v>
      </c>
      <c r="Q11" s="76" t="s">
        <v>47</v>
      </c>
      <c r="R11" s="76" t="s">
        <v>6639</v>
      </c>
      <c r="T11" s="76" t="s">
        <v>56</v>
      </c>
      <c r="BI11" s="96" t="s">
        <v>11139</v>
      </c>
    </row>
    <row r="12" spans="1:61" ht="18.399999999999999" customHeight="1">
      <c r="A12" s="84"/>
      <c r="B12" s="78"/>
      <c r="C12" s="78"/>
      <c r="D12" s="78"/>
      <c r="E12" s="78"/>
      <c r="F12" s="78"/>
      <c r="G12" s="78"/>
      <c r="H12" s="78"/>
      <c r="I12" s="78"/>
      <c r="J12" s="78"/>
      <c r="K12" s="78"/>
      <c r="L12" s="78"/>
      <c r="M12" s="85"/>
    </row>
    <row r="13" spans="1:61" ht="18.399999999999999" customHeight="1">
      <c r="A13" s="79" t="s">
        <v>6754</v>
      </c>
      <c r="B13" s="80" t="s">
        <v>6470</v>
      </c>
      <c r="C13" s="80">
        <v>1</v>
      </c>
      <c r="D13" s="80" t="s">
        <v>6468</v>
      </c>
      <c r="F13" s="81"/>
      <c r="H13" s="81"/>
      <c r="J13" s="81"/>
      <c r="L13" s="81"/>
      <c r="M13" s="82" t="s">
        <v>6638</v>
      </c>
      <c r="N13" s="76" t="s">
        <v>47</v>
      </c>
      <c r="O13" s="76" t="s">
        <v>6471</v>
      </c>
    </row>
    <row r="14" spans="1:61" ht="18.399999999999999" customHeight="1">
      <c r="A14" s="79" t="s">
        <v>5997</v>
      </c>
      <c r="B14" s="80" t="s">
        <v>47</v>
      </c>
      <c r="C14" s="80">
        <v>0.08</v>
      </c>
      <c r="D14" s="80" t="s">
        <v>1265</v>
      </c>
      <c r="E14" s="97"/>
      <c r="F14" s="98"/>
      <c r="G14" s="97"/>
      <c r="H14" s="98"/>
      <c r="I14" s="97"/>
      <c r="J14" s="98"/>
      <c r="K14" s="97"/>
      <c r="L14" s="98"/>
      <c r="M14" s="82" t="s">
        <v>47</v>
      </c>
      <c r="N14" s="76" t="s">
        <v>4122</v>
      </c>
      <c r="P14" s="76" t="s">
        <v>5450</v>
      </c>
      <c r="Q14" s="76" t="s">
        <v>47</v>
      </c>
      <c r="R14" s="76" t="s">
        <v>5998</v>
      </c>
      <c r="BI14" s="96" t="s">
        <v>10969</v>
      </c>
    </row>
    <row r="15" spans="1:61" ht="18.399999999999999" customHeight="1">
      <c r="A15" s="79" t="s">
        <v>6742</v>
      </c>
      <c r="B15" s="80" t="s">
        <v>47</v>
      </c>
      <c r="C15" s="80">
        <v>1.6E-2</v>
      </c>
      <c r="D15" s="80" t="s">
        <v>1265</v>
      </c>
      <c r="E15" s="97"/>
      <c r="F15" s="98"/>
      <c r="G15" s="97"/>
      <c r="H15" s="98"/>
      <c r="I15" s="97"/>
      <c r="J15" s="98"/>
      <c r="K15" s="97"/>
      <c r="L15" s="98"/>
      <c r="M15" s="82" t="s">
        <v>47</v>
      </c>
      <c r="N15" s="76" t="s">
        <v>47</v>
      </c>
      <c r="P15" s="76" t="s">
        <v>2789</v>
      </c>
      <c r="Q15" s="76" t="s">
        <v>47</v>
      </c>
      <c r="R15" s="76" t="s">
        <v>6744</v>
      </c>
      <c r="BI15" s="96" t="s">
        <v>11135</v>
      </c>
    </row>
    <row r="16" spans="1:61" ht="18.399999999999999" customHeight="1">
      <c r="A16" s="79" t="s">
        <v>5997</v>
      </c>
      <c r="B16" s="80" t="s">
        <v>47</v>
      </c>
      <c r="C16" s="80">
        <v>6.4000000000000001E-2</v>
      </c>
      <c r="D16" s="80" t="s">
        <v>1265</v>
      </c>
      <c r="E16" s="97"/>
      <c r="F16" s="98"/>
      <c r="G16" s="97"/>
      <c r="H16" s="98"/>
      <c r="I16" s="97"/>
      <c r="J16" s="98"/>
      <c r="K16" s="97"/>
      <c r="L16" s="98"/>
      <c r="M16" s="82" t="s">
        <v>47</v>
      </c>
      <c r="N16" s="76" t="s">
        <v>4122</v>
      </c>
      <c r="P16" s="76" t="s">
        <v>5455</v>
      </c>
      <c r="Q16" s="76" t="s">
        <v>47</v>
      </c>
      <c r="R16" s="76" t="s">
        <v>5998</v>
      </c>
      <c r="BI16" s="96" t="s">
        <v>10969</v>
      </c>
    </row>
    <row r="17" spans="1:61" ht="18.399999999999999" customHeight="1">
      <c r="A17" s="79" t="s">
        <v>6745</v>
      </c>
      <c r="B17" s="80" t="s">
        <v>47</v>
      </c>
      <c r="C17" s="80">
        <v>0.13500000000000001</v>
      </c>
      <c r="D17" s="80" t="s">
        <v>1254</v>
      </c>
      <c r="E17" s="97"/>
      <c r="F17" s="98"/>
      <c r="G17" s="97"/>
      <c r="H17" s="98"/>
      <c r="I17" s="97"/>
      <c r="J17" s="98"/>
      <c r="K17" s="97"/>
      <c r="L17" s="98"/>
      <c r="M17" s="82" t="s">
        <v>47</v>
      </c>
      <c r="N17" s="76" t="s">
        <v>47</v>
      </c>
      <c r="P17" s="76" t="s">
        <v>2788</v>
      </c>
      <c r="Q17" s="76" t="s">
        <v>47</v>
      </c>
      <c r="R17" s="76" t="s">
        <v>6746</v>
      </c>
      <c r="BI17" s="96" t="s">
        <v>11136</v>
      </c>
    </row>
    <row r="18" spans="1:61" ht="18.399999999999999" customHeight="1">
      <c r="A18" s="79" t="s">
        <v>6747</v>
      </c>
      <c r="B18" s="80" t="s">
        <v>6748</v>
      </c>
      <c r="C18" s="80">
        <v>9.4E-2</v>
      </c>
      <c r="D18" s="80" t="s">
        <v>4739</v>
      </c>
      <c r="E18" s="97"/>
      <c r="F18" s="98"/>
      <c r="G18" s="97"/>
      <c r="H18" s="98"/>
      <c r="I18" s="97"/>
      <c r="J18" s="98"/>
      <c r="K18" s="97"/>
      <c r="L18" s="98"/>
      <c r="M18" s="82" t="s">
        <v>47</v>
      </c>
      <c r="N18" s="76" t="s">
        <v>47</v>
      </c>
      <c r="P18" s="76" t="s">
        <v>5460</v>
      </c>
      <c r="Q18" s="76" t="s">
        <v>47</v>
      </c>
      <c r="R18" s="76" t="s">
        <v>6749</v>
      </c>
      <c r="BI18" s="96" t="s">
        <v>11137</v>
      </c>
    </row>
    <row r="19" spans="1:61" ht="18.399999999999999" customHeight="1">
      <c r="A19" s="79" t="s">
        <v>6750</v>
      </c>
      <c r="B19" s="80" t="s">
        <v>6751</v>
      </c>
      <c r="C19" s="80">
        <v>3.9E-2</v>
      </c>
      <c r="D19" s="80" t="s">
        <v>4739</v>
      </c>
      <c r="E19" s="97"/>
      <c r="F19" s="98"/>
      <c r="G19" s="97"/>
      <c r="H19" s="98"/>
      <c r="I19" s="97"/>
      <c r="J19" s="98"/>
      <c r="K19" s="97"/>
      <c r="L19" s="98"/>
      <c r="M19" s="82" t="s">
        <v>47</v>
      </c>
      <c r="N19" s="76" t="s">
        <v>47</v>
      </c>
      <c r="P19" s="76" t="s">
        <v>5463</v>
      </c>
      <c r="Q19" s="76" t="s">
        <v>47</v>
      </c>
      <c r="R19" s="76" t="s">
        <v>6752</v>
      </c>
      <c r="BI19" s="96" t="s">
        <v>11138</v>
      </c>
    </row>
    <row r="20" spans="1:61" ht="18.399999999999999" customHeight="1">
      <c r="A20" s="79" t="s">
        <v>6755</v>
      </c>
      <c r="B20" s="80" t="s">
        <v>6640</v>
      </c>
      <c r="C20" s="80">
        <v>0.5</v>
      </c>
      <c r="D20" s="80" t="s">
        <v>6468</v>
      </c>
      <c r="E20" s="97"/>
      <c r="F20" s="98"/>
      <c r="G20" s="97"/>
      <c r="H20" s="98"/>
      <c r="I20" s="97"/>
      <c r="J20" s="98"/>
      <c r="K20" s="97"/>
      <c r="L20" s="98"/>
      <c r="M20" s="82" t="s">
        <v>47</v>
      </c>
      <c r="N20" s="76" t="s">
        <v>47</v>
      </c>
      <c r="P20" s="76" t="s">
        <v>5467</v>
      </c>
      <c r="Q20" s="76" t="s">
        <v>47</v>
      </c>
      <c r="R20" s="76" t="s">
        <v>6641</v>
      </c>
      <c r="T20" s="76" t="s">
        <v>56</v>
      </c>
      <c r="BI20" s="96" t="s">
        <v>11140</v>
      </c>
    </row>
    <row r="21" spans="1:61" ht="18.399999999999999" customHeight="1">
      <c r="A21" s="84"/>
      <c r="B21" s="78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85"/>
    </row>
    <row r="22" spans="1:61" ht="18.399999999999999" customHeight="1">
      <c r="A22" s="79" t="s">
        <v>6756</v>
      </c>
      <c r="B22" s="80" t="s">
        <v>6472</v>
      </c>
      <c r="C22" s="80">
        <v>1</v>
      </c>
      <c r="D22" s="80" t="s">
        <v>6468</v>
      </c>
      <c r="F22" s="81"/>
      <c r="H22" s="81"/>
      <c r="J22" s="81"/>
      <c r="L22" s="81"/>
      <c r="M22" s="82" t="s">
        <v>6638</v>
      </c>
      <c r="N22" s="76" t="s">
        <v>47</v>
      </c>
      <c r="O22" s="76" t="s">
        <v>6473</v>
      </c>
    </row>
    <row r="23" spans="1:61" ht="18.399999999999999" customHeight="1">
      <c r="A23" s="79" t="s">
        <v>5997</v>
      </c>
      <c r="B23" s="80" t="s">
        <v>47</v>
      </c>
      <c r="C23" s="80">
        <v>0.11</v>
      </c>
      <c r="D23" s="80" t="s">
        <v>1265</v>
      </c>
      <c r="E23" s="97"/>
      <c r="F23" s="98"/>
      <c r="G23" s="97"/>
      <c r="H23" s="98"/>
      <c r="I23" s="97"/>
      <c r="J23" s="98"/>
      <c r="K23" s="97"/>
      <c r="L23" s="98"/>
      <c r="M23" s="82" t="s">
        <v>47</v>
      </c>
      <c r="N23" s="76" t="s">
        <v>4122</v>
      </c>
      <c r="P23" s="76" t="s">
        <v>5447</v>
      </c>
      <c r="Q23" s="76" t="s">
        <v>47</v>
      </c>
      <c r="R23" s="76" t="s">
        <v>5998</v>
      </c>
      <c r="BI23" s="96" t="s">
        <v>10969</v>
      </c>
    </row>
    <row r="24" spans="1:61" ht="18.399999999999999" customHeight="1">
      <c r="A24" s="79" t="s">
        <v>6742</v>
      </c>
      <c r="B24" s="80" t="s">
        <v>47</v>
      </c>
      <c r="C24" s="80">
        <v>4.2999999999999997E-2</v>
      </c>
      <c r="D24" s="80" t="s">
        <v>1265</v>
      </c>
      <c r="E24" s="97"/>
      <c r="F24" s="98"/>
      <c r="G24" s="97"/>
      <c r="H24" s="98"/>
      <c r="I24" s="97"/>
      <c r="J24" s="98"/>
      <c r="K24" s="97"/>
      <c r="L24" s="98"/>
      <c r="M24" s="82" t="s">
        <v>47</v>
      </c>
      <c r="N24" s="76" t="s">
        <v>47</v>
      </c>
      <c r="P24" s="76" t="s">
        <v>2789</v>
      </c>
      <c r="Q24" s="76" t="s">
        <v>47</v>
      </c>
      <c r="R24" s="76" t="s">
        <v>6744</v>
      </c>
      <c r="BI24" s="96" t="s">
        <v>11135</v>
      </c>
    </row>
    <row r="25" spans="1:61" ht="18.399999999999999" customHeight="1">
      <c r="A25" s="79" t="s">
        <v>5997</v>
      </c>
      <c r="B25" s="80" t="s">
        <v>47</v>
      </c>
      <c r="C25" s="80">
        <v>0.17199999999999999</v>
      </c>
      <c r="D25" s="80" t="s">
        <v>1265</v>
      </c>
      <c r="E25" s="97"/>
      <c r="F25" s="98"/>
      <c r="G25" s="97"/>
      <c r="H25" s="98"/>
      <c r="I25" s="97"/>
      <c r="J25" s="98"/>
      <c r="K25" s="97"/>
      <c r="L25" s="98"/>
      <c r="M25" s="82" t="s">
        <v>47</v>
      </c>
      <c r="N25" s="76" t="s">
        <v>4122</v>
      </c>
      <c r="P25" s="76" t="s">
        <v>5455</v>
      </c>
      <c r="Q25" s="76" t="s">
        <v>47</v>
      </c>
      <c r="R25" s="76" t="s">
        <v>5998</v>
      </c>
      <c r="BI25" s="96" t="s">
        <v>10969</v>
      </c>
    </row>
    <row r="26" spans="1:61" ht="18.399999999999999" customHeight="1">
      <c r="A26" s="79" t="s">
        <v>6745</v>
      </c>
      <c r="B26" s="80" t="s">
        <v>47</v>
      </c>
      <c r="C26" s="80">
        <v>0.34699999999999998</v>
      </c>
      <c r="D26" s="80" t="s">
        <v>1254</v>
      </c>
      <c r="E26" s="97"/>
      <c r="F26" s="98"/>
      <c r="G26" s="97"/>
      <c r="H26" s="98"/>
      <c r="I26" s="97"/>
      <c r="J26" s="98"/>
      <c r="K26" s="97"/>
      <c r="L26" s="98"/>
      <c r="M26" s="82" t="s">
        <v>47</v>
      </c>
      <c r="N26" s="76" t="s">
        <v>47</v>
      </c>
      <c r="P26" s="76" t="s">
        <v>2788</v>
      </c>
      <c r="Q26" s="76" t="s">
        <v>47</v>
      </c>
      <c r="R26" s="76" t="s">
        <v>6746</v>
      </c>
      <c r="BI26" s="96" t="s">
        <v>11136</v>
      </c>
    </row>
    <row r="27" spans="1:61" ht="18.399999999999999" customHeight="1">
      <c r="A27" s="79" t="s">
        <v>6747</v>
      </c>
      <c r="B27" s="80" t="s">
        <v>6748</v>
      </c>
      <c r="C27" s="80">
        <v>0.24199999999999999</v>
      </c>
      <c r="D27" s="80" t="s">
        <v>4739</v>
      </c>
      <c r="E27" s="97"/>
      <c r="F27" s="98"/>
      <c r="G27" s="97"/>
      <c r="H27" s="98"/>
      <c r="I27" s="97"/>
      <c r="J27" s="98"/>
      <c r="K27" s="97"/>
      <c r="L27" s="98"/>
      <c r="M27" s="82" t="s">
        <v>47</v>
      </c>
      <c r="N27" s="76" t="s">
        <v>47</v>
      </c>
      <c r="P27" s="76" t="s">
        <v>5460</v>
      </c>
      <c r="Q27" s="76" t="s">
        <v>47</v>
      </c>
      <c r="R27" s="76" t="s">
        <v>6749</v>
      </c>
      <c r="BI27" s="96" t="s">
        <v>11137</v>
      </c>
    </row>
    <row r="28" spans="1:61" ht="18.399999999999999" customHeight="1">
      <c r="A28" s="79" t="s">
        <v>6750</v>
      </c>
      <c r="B28" s="80" t="s">
        <v>6751</v>
      </c>
      <c r="C28" s="80">
        <v>0.1</v>
      </c>
      <c r="D28" s="80" t="s">
        <v>4739</v>
      </c>
      <c r="E28" s="97"/>
      <c r="F28" s="98"/>
      <c r="G28" s="97"/>
      <c r="H28" s="98"/>
      <c r="I28" s="97"/>
      <c r="J28" s="98"/>
      <c r="K28" s="97"/>
      <c r="L28" s="98"/>
      <c r="M28" s="82" t="s">
        <v>47</v>
      </c>
      <c r="N28" s="76" t="s">
        <v>47</v>
      </c>
      <c r="P28" s="76" t="s">
        <v>5463</v>
      </c>
      <c r="Q28" s="76" t="s">
        <v>47</v>
      </c>
      <c r="R28" s="76" t="s">
        <v>6752</v>
      </c>
      <c r="BI28" s="96" t="s">
        <v>11138</v>
      </c>
    </row>
    <row r="29" spans="1:61" ht="18.399999999999999" customHeight="1">
      <c r="A29" s="79" t="s">
        <v>6755</v>
      </c>
      <c r="B29" s="80" t="s">
        <v>6642</v>
      </c>
      <c r="C29" s="80">
        <v>0.5</v>
      </c>
      <c r="D29" s="80" t="s">
        <v>6468</v>
      </c>
      <c r="E29" s="97"/>
      <c r="F29" s="98"/>
      <c r="G29" s="97"/>
      <c r="H29" s="98"/>
      <c r="I29" s="97"/>
      <c r="J29" s="98"/>
      <c r="K29" s="97"/>
      <c r="L29" s="98"/>
      <c r="M29" s="82" t="s">
        <v>47</v>
      </c>
      <c r="N29" s="76" t="s">
        <v>47</v>
      </c>
      <c r="P29" s="76" t="s">
        <v>5467</v>
      </c>
      <c r="Q29" s="76" t="s">
        <v>47</v>
      </c>
      <c r="R29" s="76" t="s">
        <v>6643</v>
      </c>
      <c r="T29" s="76" t="s">
        <v>56</v>
      </c>
      <c r="BI29" s="96" t="s">
        <v>11141</v>
      </c>
    </row>
    <row r="30" spans="1:61" ht="18.399999999999999" customHeight="1">
      <c r="A30" s="84"/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85"/>
    </row>
    <row r="31" spans="1:61" ht="18.399999999999999" customHeight="1">
      <c r="A31" s="79" t="s">
        <v>6757</v>
      </c>
      <c r="B31" s="80" t="s">
        <v>6474</v>
      </c>
      <c r="C31" s="80">
        <v>1</v>
      </c>
      <c r="D31" s="80" t="s">
        <v>6468</v>
      </c>
      <c r="F31" s="81"/>
      <c r="H31" s="81"/>
      <c r="J31" s="81"/>
      <c r="L31" s="81"/>
      <c r="M31" s="82" t="s">
        <v>6638</v>
      </c>
      <c r="N31" s="76" t="s">
        <v>47</v>
      </c>
      <c r="O31" s="76" t="s">
        <v>6475</v>
      </c>
    </row>
    <row r="32" spans="1:61" ht="18.399999999999999" customHeight="1">
      <c r="A32" s="79" t="s">
        <v>5997</v>
      </c>
      <c r="B32" s="80" t="s">
        <v>47</v>
      </c>
      <c r="C32" s="80">
        <v>0.13</v>
      </c>
      <c r="D32" s="80" t="s">
        <v>1265</v>
      </c>
      <c r="E32" s="97"/>
      <c r="F32" s="98"/>
      <c r="G32" s="97"/>
      <c r="H32" s="98"/>
      <c r="I32" s="97"/>
      <c r="J32" s="98"/>
      <c r="K32" s="97"/>
      <c r="L32" s="98"/>
      <c r="M32" s="82" t="s">
        <v>47</v>
      </c>
      <c r="N32" s="76" t="s">
        <v>4122</v>
      </c>
      <c r="P32" s="76" t="s">
        <v>5450</v>
      </c>
      <c r="Q32" s="76" t="s">
        <v>47</v>
      </c>
      <c r="R32" s="76" t="s">
        <v>5998</v>
      </c>
      <c r="BI32" s="96" t="s">
        <v>10969</v>
      </c>
    </row>
    <row r="33" spans="1:61" ht="18.399999999999999" customHeight="1">
      <c r="A33" s="79" t="s">
        <v>6742</v>
      </c>
      <c r="B33" s="80" t="s">
        <v>47</v>
      </c>
      <c r="C33" s="80">
        <v>7.2999999999999995E-2</v>
      </c>
      <c r="D33" s="80" t="s">
        <v>1265</v>
      </c>
      <c r="E33" s="97"/>
      <c r="F33" s="98"/>
      <c r="G33" s="97"/>
      <c r="H33" s="98"/>
      <c r="I33" s="97"/>
      <c r="J33" s="98"/>
      <c r="K33" s="97"/>
      <c r="L33" s="98"/>
      <c r="M33" s="82" t="s">
        <v>47</v>
      </c>
      <c r="N33" s="76" t="s">
        <v>47</v>
      </c>
      <c r="P33" s="76" t="s">
        <v>2789</v>
      </c>
      <c r="Q33" s="76" t="s">
        <v>47</v>
      </c>
      <c r="R33" s="76" t="s">
        <v>6744</v>
      </c>
      <c r="BI33" s="96" t="s">
        <v>11135</v>
      </c>
    </row>
    <row r="34" spans="1:61" ht="18.399999999999999" customHeight="1">
      <c r="A34" s="79" t="s">
        <v>5997</v>
      </c>
      <c r="B34" s="80" t="s">
        <v>47</v>
      </c>
      <c r="C34" s="80">
        <v>0.29199999999999998</v>
      </c>
      <c r="D34" s="80" t="s">
        <v>1265</v>
      </c>
      <c r="E34" s="97"/>
      <c r="F34" s="98"/>
      <c r="G34" s="97"/>
      <c r="H34" s="98"/>
      <c r="I34" s="97"/>
      <c r="J34" s="98"/>
      <c r="K34" s="97"/>
      <c r="L34" s="98"/>
      <c r="M34" s="82" t="s">
        <v>47</v>
      </c>
      <c r="N34" s="76" t="s">
        <v>4122</v>
      </c>
      <c r="P34" s="76" t="s">
        <v>5455</v>
      </c>
      <c r="Q34" s="76" t="s">
        <v>47</v>
      </c>
      <c r="R34" s="76" t="s">
        <v>5998</v>
      </c>
      <c r="BI34" s="96" t="s">
        <v>10969</v>
      </c>
    </row>
    <row r="35" spans="1:61" ht="18.399999999999999" customHeight="1">
      <c r="A35" s="79" t="s">
        <v>6745</v>
      </c>
      <c r="B35" s="80" t="s">
        <v>47</v>
      </c>
      <c r="C35" s="80">
        <v>0.58899999999999997</v>
      </c>
      <c r="D35" s="80" t="s">
        <v>1254</v>
      </c>
      <c r="E35" s="97"/>
      <c r="F35" s="98"/>
      <c r="G35" s="97"/>
      <c r="H35" s="98"/>
      <c r="I35" s="97"/>
      <c r="J35" s="98"/>
      <c r="K35" s="97"/>
      <c r="L35" s="98"/>
      <c r="M35" s="82" t="s">
        <v>47</v>
      </c>
      <c r="N35" s="76" t="s">
        <v>47</v>
      </c>
      <c r="P35" s="76" t="s">
        <v>2788</v>
      </c>
      <c r="Q35" s="76" t="s">
        <v>47</v>
      </c>
      <c r="R35" s="76" t="s">
        <v>6746</v>
      </c>
      <c r="BI35" s="96" t="s">
        <v>11136</v>
      </c>
    </row>
    <row r="36" spans="1:61" ht="18.399999999999999" customHeight="1">
      <c r="A36" s="79" t="s">
        <v>6747</v>
      </c>
      <c r="B36" s="80" t="s">
        <v>6748</v>
      </c>
      <c r="C36" s="80">
        <v>0.41199999999999998</v>
      </c>
      <c r="D36" s="80" t="s">
        <v>4739</v>
      </c>
      <c r="E36" s="97"/>
      <c r="F36" s="98"/>
      <c r="G36" s="97"/>
      <c r="H36" s="98"/>
      <c r="I36" s="97"/>
      <c r="J36" s="98"/>
      <c r="K36" s="97"/>
      <c r="L36" s="98"/>
      <c r="M36" s="82" t="s">
        <v>47</v>
      </c>
      <c r="N36" s="76" t="s">
        <v>47</v>
      </c>
      <c r="P36" s="76" t="s">
        <v>5460</v>
      </c>
      <c r="Q36" s="76" t="s">
        <v>47</v>
      </c>
      <c r="R36" s="76" t="s">
        <v>6749</v>
      </c>
      <c r="BI36" s="96" t="s">
        <v>11137</v>
      </c>
    </row>
    <row r="37" spans="1:61" ht="18.399999999999999" customHeight="1">
      <c r="A37" s="79" t="s">
        <v>6750</v>
      </c>
      <c r="B37" s="80" t="s">
        <v>6751</v>
      </c>
      <c r="C37" s="80">
        <v>0.17</v>
      </c>
      <c r="D37" s="80" t="s">
        <v>4739</v>
      </c>
      <c r="E37" s="97"/>
      <c r="F37" s="98"/>
      <c r="G37" s="97"/>
      <c r="H37" s="98"/>
      <c r="I37" s="97"/>
      <c r="J37" s="98"/>
      <c r="K37" s="97"/>
      <c r="L37" s="98"/>
      <c r="M37" s="82" t="s">
        <v>47</v>
      </c>
      <c r="N37" s="76" t="s">
        <v>47</v>
      </c>
      <c r="P37" s="76" t="s">
        <v>5463</v>
      </c>
      <c r="Q37" s="76" t="s">
        <v>47</v>
      </c>
      <c r="R37" s="76" t="s">
        <v>6752</v>
      </c>
      <c r="BI37" s="96" t="s">
        <v>11138</v>
      </c>
    </row>
    <row r="38" spans="1:61" ht="18.399999999999999" customHeight="1">
      <c r="A38" s="79" t="s">
        <v>6755</v>
      </c>
      <c r="B38" s="80" t="s">
        <v>6758</v>
      </c>
      <c r="C38" s="80">
        <v>0.5</v>
      </c>
      <c r="D38" s="80" t="s">
        <v>6468</v>
      </c>
      <c r="E38" s="97"/>
      <c r="F38" s="98"/>
      <c r="G38" s="97"/>
      <c r="H38" s="98"/>
      <c r="I38" s="97"/>
      <c r="J38" s="98"/>
      <c r="K38" s="97"/>
      <c r="L38" s="98"/>
      <c r="M38" s="82" t="s">
        <v>47</v>
      </c>
      <c r="N38" s="76" t="s">
        <v>47</v>
      </c>
      <c r="P38" s="76" t="s">
        <v>5467</v>
      </c>
      <c r="Q38" s="76" t="s">
        <v>47</v>
      </c>
      <c r="R38" s="76" t="s">
        <v>6644</v>
      </c>
      <c r="T38" s="76" t="s">
        <v>56</v>
      </c>
      <c r="BI38" s="96" t="s">
        <v>11142</v>
      </c>
    </row>
    <row r="39" spans="1:61" ht="18.399999999999999" customHeight="1">
      <c r="A39" s="84"/>
      <c r="B39" s="78"/>
      <c r="C39" s="78"/>
      <c r="D39" s="78"/>
      <c r="E39" s="78"/>
      <c r="F39" s="78"/>
      <c r="G39" s="78"/>
      <c r="H39" s="78"/>
      <c r="I39" s="78"/>
      <c r="J39" s="78"/>
      <c r="K39" s="78"/>
      <c r="L39" s="78"/>
      <c r="M39" s="85"/>
    </row>
    <row r="40" spans="1:61" ht="18.399999999999999" customHeight="1">
      <c r="A40" s="79" t="s">
        <v>6759</v>
      </c>
      <c r="B40" s="80" t="s">
        <v>6481</v>
      </c>
      <c r="C40" s="80">
        <v>1</v>
      </c>
      <c r="D40" s="80" t="s">
        <v>6468</v>
      </c>
      <c r="F40" s="81"/>
      <c r="H40" s="81"/>
      <c r="J40" s="81"/>
      <c r="L40" s="81"/>
      <c r="M40" s="82" t="s">
        <v>47</v>
      </c>
      <c r="N40" s="76" t="s">
        <v>47</v>
      </c>
      <c r="O40" s="76" t="s">
        <v>6482</v>
      </c>
    </row>
    <row r="41" spans="1:61" ht="18.399999999999999" customHeight="1">
      <c r="A41" s="79" t="s">
        <v>6480</v>
      </c>
      <c r="B41" s="80" t="s">
        <v>6481</v>
      </c>
      <c r="C41" s="80">
        <v>1.1000000000000001</v>
      </c>
      <c r="D41" s="80" t="s">
        <v>6468</v>
      </c>
      <c r="E41" s="97"/>
      <c r="F41" s="98"/>
      <c r="G41" s="97"/>
      <c r="H41" s="98"/>
      <c r="I41" s="97"/>
      <c r="J41" s="98"/>
      <c r="K41" s="97"/>
      <c r="L41" s="98"/>
      <c r="M41" s="82" t="s">
        <v>47</v>
      </c>
      <c r="N41" s="76" t="s">
        <v>47</v>
      </c>
      <c r="P41" s="76" t="s">
        <v>2789</v>
      </c>
      <c r="Q41" s="76" t="s">
        <v>47</v>
      </c>
      <c r="R41" s="76" t="s">
        <v>6760</v>
      </c>
      <c r="BI41" s="96" t="s">
        <v>11143</v>
      </c>
    </row>
    <row r="42" spans="1:61" ht="18.399999999999999" customHeight="1">
      <c r="A42" s="79" t="s">
        <v>6761</v>
      </c>
      <c r="B42" s="80" t="s">
        <v>6762</v>
      </c>
      <c r="C42" s="80">
        <v>1</v>
      </c>
      <c r="D42" s="80" t="s">
        <v>6468</v>
      </c>
      <c r="E42" s="97"/>
      <c r="F42" s="98"/>
      <c r="G42" s="97"/>
      <c r="H42" s="98"/>
      <c r="I42" s="97"/>
      <c r="J42" s="98"/>
      <c r="K42" s="97"/>
      <c r="L42" s="98"/>
      <c r="M42" s="82" t="s">
        <v>47</v>
      </c>
      <c r="N42" s="76" t="s">
        <v>47</v>
      </c>
      <c r="P42" s="76" t="s">
        <v>5455</v>
      </c>
      <c r="Q42" s="76" t="s">
        <v>47</v>
      </c>
      <c r="R42" s="76" t="s">
        <v>6653</v>
      </c>
      <c r="T42" s="76" t="s">
        <v>55</v>
      </c>
      <c r="BI42" s="96" t="s">
        <v>11144</v>
      </c>
    </row>
    <row r="43" spans="1:61" ht="18.399999999999999" customHeight="1">
      <c r="A43" s="79" t="s">
        <v>6763</v>
      </c>
      <c r="B43" s="80" t="s">
        <v>6764</v>
      </c>
      <c r="C43" s="80">
        <v>1</v>
      </c>
      <c r="D43" s="80" t="s">
        <v>2289</v>
      </c>
      <c r="E43" s="97"/>
      <c r="F43" s="98"/>
      <c r="G43" s="97"/>
      <c r="H43" s="98"/>
      <c r="I43" s="97"/>
      <c r="J43" s="98"/>
      <c r="K43" s="97"/>
      <c r="L43" s="98"/>
      <c r="M43" s="82" t="s">
        <v>47</v>
      </c>
      <c r="N43" s="76" t="s">
        <v>47</v>
      </c>
      <c r="P43" s="76" t="s">
        <v>2788</v>
      </c>
      <c r="Q43" s="76" t="s">
        <v>47</v>
      </c>
      <c r="R43" s="76" t="s">
        <v>6765</v>
      </c>
      <c r="BI43" s="96" t="s">
        <v>11145</v>
      </c>
    </row>
    <row r="44" spans="1:61" ht="18.399999999999999" customHeight="1">
      <c r="A44" s="79" t="s">
        <v>6766</v>
      </c>
      <c r="B44" s="80" t="s">
        <v>6767</v>
      </c>
      <c r="C44" s="80">
        <v>5</v>
      </c>
      <c r="D44" s="80" t="s">
        <v>1410</v>
      </c>
      <c r="E44" s="97"/>
      <c r="F44" s="98"/>
      <c r="G44" s="97"/>
      <c r="H44" s="98"/>
      <c r="I44" s="97"/>
      <c r="J44" s="98"/>
      <c r="K44" s="97"/>
      <c r="L44" s="98"/>
      <c r="M44" s="82" t="s">
        <v>47</v>
      </c>
      <c r="N44" s="76" t="s">
        <v>47</v>
      </c>
      <c r="P44" s="76" t="s">
        <v>5460</v>
      </c>
      <c r="Q44" s="76" t="s">
        <v>47</v>
      </c>
      <c r="R44" s="76" t="s">
        <v>6768</v>
      </c>
      <c r="BI44" s="96" t="s">
        <v>11146</v>
      </c>
    </row>
    <row r="45" spans="1:61" ht="18.399999999999999" customHeight="1">
      <c r="A45" s="84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85"/>
    </row>
    <row r="46" spans="1:61" ht="18.399999999999999" customHeight="1">
      <c r="A46" s="79" t="s">
        <v>6769</v>
      </c>
      <c r="B46" s="80" t="s">
        <v>6484</v>
      </c>
      <c r="C46" s="80">
        <v>1</v>
      </c>
      <c r="D46" s="80" t="s">
        <v>6468</v>
      </c>
      <c r="F46" s="81"/>
      <c r="H46" s="81"/>
      <c r="J46" s="81"/>
      <c r="L46" s="81"/>
      <c r="M46" s="82" t="s">
        <v>47</v>
      </c>
      <c r="N46" s="76" t="s">
        <v>47</v>
      </c>
      <c r="O46" s="76" t="s">
        <v>6485</v>
      </c>
    </row>
    <row r="47" spans="1:61" ht="18.399999999999999" customHeight="1">
      <c r="A47" s="79" t="s">
        <v>6483</v>
      </c>
      <c r="B47" s="80" t="s">
        <v>6484</v>
      </c>
      <c r="C47" s="80">
        <v>1.1000000000000001</v>
      </c>
      <c r="D47" s="80" t="s">
        <v>6468</v>
      </c>
      <c r="E47" s="97"/>
      <c r="F47" s="98"/>
      <c r="G47" s="97"/>
      <c r="H47" s="98"/>
      <c r="I47" s="97"/>
      <c r="J47" s="98"/>
      <c r="K47" s="97"/>
      <c r="L47" s="98"/>
      <c r="M47" s="82" t="s">
        <v>47</v>
      </c>
      <c r="N47" s="76" t="s">
        <v>47</v>
      </c>
      <c r="P47" s="76" t="s">
        <v>2789</v>
      </c>
      <c r="Q47" s="76" t="s">
        <v>47</v>
      </c>
      <c r="R47" s="76" t="s">
        <v>6770</v>
      </c>
      <c r="BI47" s="96" t="s">
        <v>11147</v>
      </c>
    </row>
    <row r="48" spans="1:61" ht="18.399999999999999" customHeight="1">
      <c r="A48" s="79" t="s">
        <v>6761</v>
      </c>
      <c r="B48" s="80" t="s">
        <v>6654</v>
      </c>
      <c r="C48" s="80">
        <v>1</v>
      </c>
      <c r="D48" s="80" t="s">
        <v>6468</v>
      </c>
      <c r="E48" s="97"/>
      <c r="F48" s="98"/>
      <c r="G48" s="97"/>
      <c r="H48" s="98"/>
      <c r="I48" s="97"/>
      <c r="J48" s="98"/>
      <c r="K48" s="97"/>
      <c r="L48" s="98"/>
      <c r="M48" s="82" t="s">
        <v>47</v>
      </c>
      <c r="N48" s="76" t="s">
        <v>47</v>
      </c>
      <c r="P48" s="76" t="s">
        <v>5455</v>
      </c>
      <c r="Q48" s="76" t="s">
        <v>47</v>
      </c>
      <c r="R48" s="76" t="s">
        <v>6655</v>
      </c>
      <c r="T48" s="76" t="s">
        <v>55</v>
      </c>
      <c r="BI48" s="96" t="s">
        <v>11148</v>
      </c>
    </row>
    <row r="49" spans="1:61" ht="18.399999999999999" customHeight="1">
      <c r="A49" s="79" t="s">
        <v>6763</v>
      </c>
      <c r="B49" s="80" t="s">
        <v>6764</v>
      </c>
      <c r="C49" s="80">
        <v>1</v>
      </c>
      <c r="D49" s="80" t="s">
        <v>2289</v>
      </c>
      <c r="E49" s="97"/>
      <c r="F49" s="98"/>
      <c r="G49" s="97"/>
      <c r="H49" s="98"/>
      <c r="I49" s="97"/>
      <c r="J49" s="98"/>
      <c r="K49" s="97"/>
      <c r="L49" s="98"/>
      <c r="M49" s="82" t="s">
        <v>47</v>
      </c>
      <c r="N49" s="76" t="s">
        <v>47</v>
      </c>
      <c r="P49" s="76" t="s">
        <v>5460</v>
      </c>
      <c r="Q49" s="76" t="s">
        <v>47</v>
      </c>
      <c r="R49" s="76" t="s">
        <v>6765</v>
      </c>
      <c r="BI49" s="96" t="s">
        <v>11145</v>
      </c>
    </row>
    <row r="50" spans="1:61" ht="18.399999999999999" customHeight="1">
      <c r="A50" s="79" t="s">
        <v>6766</v>
      </c>
      <c r="B50" s="80" t="s">
        <v>6771</v>
      </c>
      <c r="C50" s="80">
        <v>10</v>
      </c>
      <c r="D50" s="80" t="s">
        <v>1410</v>
      </c>
      <c r="E50" s="97"/>
      <c r="F50" s="98"/>
      <c r="G50" s="97"/>
      <c r="H50" s="98"/>
      <c r="I50" s="97"/>
      <c r="J50" s="98"/>
      <c r="K50" s="97"/>
      <c r="L50" s="98"/>
      <c r="M50" s="82" t="s">
        <v>47</v>
      </c>
      <c r="N50" s="76" t="s">
        <v>47</v>
      </c>
      <c r="P50" s="76" t="s">
        <v>5463</v>
      </c>
      <c r="Q50" s="76" t="s">
        <v>47</v>
      </c>
      <c r="R50" s="76" t="s">
        <v>6768</v>
      </c>
      <c r="BI50" s="96" t="s">
        <v>11146</v>
      </c>
    </row>
    <row r="51" spans="1:61" ht="18.399999999999999" customHeight="1">
      <c r="A51" s="84"/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85"/>
    </row>
    <row r="52" spans="1:61" ht="18.399999999999999" customHeight="1">
      <c r="A52" s="79" t="s">
        <v>6772</v>
      </c>
      <c r="B52" s="80" t="s">
        <v>6487</v>
      </c>
      <c r="C52" s="80">
        <v>1</v>
      </c>
      <c r="D52" s="80" t="s">
        <v>6468</v>
      </c>
      <c r="F52" s="81"/>
      <c r="H52" s="81"/>
      <c r="J52" s="81"/>
      <c r="L52" s="81"/>
      <c r="M52" s="82" t="s">
        <v>47</v>
      </c>
      <c r="N52" s="76" t="s">
        <v>47</v>
      </c>
      <c r="O52" s="76" t="s">
        <v>6488</v>
      </c>
    </row>
    <row r="53" spans="1:61" ht="18.399999999999999" customHeight="1">
      <c r="A53" s="79" t="s">
        <v>6486</v>
      </c>
      <c r="B53" s="80" t="s">
        <v>6487</v>
      </c>
      <c r="C53" s="80">
        <v>1.1000000000000001</v>
      </c>
      <c r="D53" s="80" t="s">
        <v>6468</v>
      </c>
      <c r="E53" s="97"/>
      <c r="F53" s="98"/>
      <c r="G53" s="97"/>
      <c r="H53" s="98"/>
      <c r="I53" s="97"/>
      <c r="J53" s="98"/>
      <c r="K53" s="97"/>
      <c r="L53" s="98"/>
      <c r="M53" s="82" t="s">
        <v>47</v>
      </c>
      <c r="N53" s="76" t="s">
        <v>47</v>
      </c>
      <c r="P53" s="76" t="s">
        <v>5447</v>
      </c>
      <c r="Q53" s="76" t="s">
        <v>47</v>
      </c>
      <c r="R53" s="76" t="s">
        <v>6773</v>
      </c>
      <c r="BI53" s="96" t="s">
        <v>11149</v>
      </c>
    </row>
    <row r="54" spans="1:61" ht="18.399999999999999" customHeight="1">
      <c r="A54" s="79" t="s">
        <v>6761</v>
      </c>
      <c r="B54" s="80" t="s">
        <v>6654</v>
      </c>
      <c r="C54" s="80">
        <v>1</v>
      </c>
      <c r="D54" s="80" t="s">
        <v>6468</v>
      </c>
      <c r="E54" s="97"/>
      <c r="F54" s="98"/>
      <c r="G54" s="97"/>
      <c r="H54" s="98"/>
      <c r="I54" s="97"/>
      <c r="J54" s="98"/>
      <c r="K54" s="97"/>
      <c r="L54" s="98"/>
      <c r="M54" s="82" t="s">
        <v>47</v>
      </c>
      <c r="N54" s="76" t="s">
        <v>47</v>
      </c>
      <c r="P54" s="76" t="s">
        <v>5450</v>
      </c>
      <c r="Q54" s="76" t="s">
        <v>47</v>
      </c>
      <c r="R54" s="76" t="s">
        <v>6655</v>
      </c>
      <c r="T54" s="76" t="s">
        <v>55</v>
      </c>
      <c r="BI54" s="96" t="s">
        <v>11148</v>
      </c>
    </row>
    <row r="55" spans="1:61" ht="18.399999999999999" customHeight="1">
      <c r="A55" s="79" t="s">
        <v>6763</v>
      </c>
      <c r="B55" s="80" t="s">
        <v>6764</v>
      </c>
      <c r="C55" s="80">
        <v>1</v>
      </c>
      <c r="D55" s="80" t="s">
        <v>2289</v>
      </c>
      <c r="E55" s="97"/>
      <c r="F55" s="98"/>
      <c r="G55" s="97"/>
      <c r="H55" s="98"/>
      <c r="I55" s="97"/>
      <c r="J55" s="98"/>
      <c r="K55" s="97"/>
      <c r="L55" s="98"/>
      <c r="M55" s="82" t="s">
        <v>47</v>
      </c>
      <c r="N55" s="76" t="s">
        <v>47</v>
      </c>
      <c r="P55" s="76" t="s">
        <v>2789</v>
      </c>
      <c r="Q55" s="76" t="s">
        <v>47</v>
      </c>
      <c r="R55" s="76" t="s">
        <v>6765</v>
      </c>
      <c r="BI55" s="96" t="s">
        <v>11145</v>
      </c>
    </row>
    <row r="56" spans="1:61" ht="18.399999999999999" customHeight="1">
      <c r="A56" s="79" t="s">
        <v>6766</v>
      </c>
      <c r="B56" s="80" t="s">
        <v>6767</v>
      </c>
      <c r="C56" s="80">
        <v>10</v>
      </c>
      <c r="D56" s="80" t="s">
        <v>1410</v>
      </c>
      <c r="E56" s="97"/>
      <c r="F56" s="98"/>
      <c r="G56" s="97"/>
      <c r="H56" s="98"/>
      <c r="I56" s="97"/>
      <c r="J56" s="98"/>
      <c r="K56" s="97"/>
      <c r="L56" s="98"/>
      <c r="M56" s="82" t="s">
        <v>47</v>
      </c>
      <c r="N56" s="76" t="s">
        <v>47</v>
      </c>
      <c r="P56" s="76" t="s">
        <v>5455</v>
      </c>
      <c r="Q56" s="76" t="s">
        <v>47</v>
      </c>
      <c r="R56" s="76" t="s">
        <v>6768</v>
      </c>
      <c r="BI56" s="96" t="s">
        <v>11146</v>
      </c>
    </row>
    <row r="57" spans="1:61" ht="18.399999999999999" customHeight="1">
      <c r="A57" s="84"/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8"/>
      <c r="M57" s="85"/>
    </row>
    <row r="58" spans="1:61" ht="18.399999999999999" customHeight="1">
      <c r="A58" s="79" t="s">
        <v>6774</v>
      </c>
      <c r="B58" s="80" t="s">
        <v>6490</v>
      </c>
      <c r="C58" s="80">
        <v>1</v>
      </c>
      <c r="D58" s="80" t="s">
        <v>6468</v>
      </c>
      <c r="F58" s="81"/>
      <c r="H58" s="81"/>
      <c r="J58" s="81"/>
      <c r="L58" s="81"/>
      <c r="M58" s="82" t="s">
        <v>47</v>
      </c>
      <c r="N58" s="76" t="s">
        <v>47</v>
      </c>
      <c r="O58" s="76" t="s">
        <v>6491</v>
      </c>
    </row>
    <row r="59" spans="1:61" ht="18.399999999999999" customHeight="1">
      <c r="A59" s="79" t="s">
        <v>6489</v>
      </c>
      <c r="B59" s="80" t="s">
        <v>6490</v>
      </c>
      <c r="C59" s="80">
        <v>1.1000000000000001</v>
      </c>
      <c r="D59" s="80" t="s">
        <v>6468</v>
      </c>
      <c r="E59" s="97"/>
      <c r="F59" s="98"/>
      <c r="G59" s="97"/>
      <c r="H59" s="98"/>
      <c r="I59" s="97"/>
      <c r="J59" s="98"/>
      <c r="K59" s="97"/>
      <c r="L59" s="98"/>
      <c r="M59" s="82" t="s">
        <v>47</v>
      </c>
      <c r="N59" s="76" t="s">
        <v>47</v>
      </c>
      <c r="P59" s="76" t="s">
        <v>5447</v>
      </c>
      <c r="Q59" s="76" t="s">
        <v>47</v>
      </c>
      <c r="R59" s="76" t="s">
        <v>6775</v>
      </c>
      <c r="BI59" s="96" t="s">
        <v>11150</v>
      </c>
    </row>
    <row r="60" spans="1:61" ht="18.399999999999999" customHeight="1">
      <c r="A60" s="79" t="s">
        <v>6776</v>
      </c>
      <c r="B60" s="80" t="s">
        <v>6656</v>
      </c>
      <c r="C60" s="80">
        <v>1</v>
      </c>
      <c r="D60" s="80" t="s">
        <v>6468</v>
      </c>
      <c r="E60" s="97"/>
      <c r="F60" s="98"/>
      <c r="G60" s="97"/>
      <c r="H60" s="98"/>
      <c r="I60" s="97"/>
      <c r="J60" s="98"/>
      <c r="K60" s="97"/>
      <c r="L60" s="98"/>
      <c r="M60" s="82" t="s">
        <v>47</v>
      </c>
      <c r="N60" s="76" t="s">
        <v>47</v>
      </c>
      <c r="P60" s="76" t="s">
        <v>5450</v>
      </c>
      <c r="Q60" s="76" t="s">
        <v>47</v>
      </c>
      <c r="R60" s="76" t="s">
        <v>6658</v>
      </c>
      <c r="T60" s="76" t="s">
        <v>55</v>
      </c>
      <c r="BI60" s="96" t="s">
        <v>11151</v>
      </c>
    </row>
    <row r="61" spans="1:61" ht="18.399999999999999" customHeight="1">
      <c r="A61" s="79" t="s">
        <v>6777</v>
      </c>
      <c r="B61" s="80" t="s">
        <v>6778</v>
      </c>
      <c r="C61" s="80">
        <v>1</v>
      </c>
      <c r="D61" s="80" t="s">
        <v>2289</v>
      </c>
      <c r="E61" s="97"/>
      <c r="F61" s="98"/>
      <c r="G61" s="97"/>
      <c r="H61" s="98"/>
      <c r="I61" s="97"/>
      <c r="J61" s="98"/>
      <c r="K61" s="97"/>
      <c r="L61" s="98"/>
      <c r="M61" s="82" t="s">
        <v>47</v>
      </c>
      <c r="N61" s="76" t="s">
        <v>47</v>
      </c>
      <c r="P61" s="76" t="s">
        <v>2789</v>
      </c>
      <c r="Q61" s="76" t="s">
        <v>47</v>
      </c>
      <c r="R61" s="76" t="s">
        <v>6779</v>
      </c>
      <c r="BI61" s="96" t="s">
        <v>11152</v>
      </c>
    </row>
    <row r="62" spans="1:61" ht="18.399999999999999" customHeight="1">
      <c r="A62" s="79" t="s">
        <v>6766</v>
      </c>
      <c r="B62" s="80" t="s">
        <v>6771</v>
      </c>
      <c r="C62" s="80">
        <v>15</v>
      </c>
      <c r="D62" s="80" t="s">
        <v>1410</v>
      </c>
      <c r="E62" s="97"/>
      <c r="F62" s="98"/>
      <c r="G62" s="97"/>
      <c r="H62" s="98"/>
      <c r="I62" s="97"/>
      <c r="J62" s="98"/>
      <c r="K62" s="97"/>
      <c r="L62" s="98"/>
      <c r="M62" s="82" t="s">
        <v>47</v>
      </c>
      <c r="N62" s="76" t="s">
        <v>47</v>
      </c>
      <c r="P62" s="76" t="s">
        <v>5455</v>
      </c>
      <c r="Q62" s="76" t="s">
        <v>47</v>
      </c>
      <c r="R62" s="76" t="s">
        <v>6768</v>
      </c>
      <c r="BI62" s="96" t="s">
        <v>11146</v>
      </c>
    </row>
    <row r="63" spans="1:61" ht="18.399999999999999" customHeight="1">
      <c r="A63" s="84"/>
      <c r="B63" s="78"/>
      <c r="C63" s="78"/>
      <c r="D63" s="78"/>
      <c r="E63" s="78"/>
      <c r="F63" s="78"/>
      <c r="G63" s="78"/>
      <c r="H63" s="78"/>
      <c r="I63" s="78"/>
      <c r="J63" s="78"/>
      <c r="K63" s="78"/>
      <c r="L63" s="78"/>
      <c r="M63" s="85"/>
    </row>
    <row r="64" spans="1:61" ht="18.399999999999999" customHeight="1">
      <c r="A64" s="79" t="s">
        <v>6780</v>
      </c>
      <c r="B64" s="80" t="s">
        <v>6493</v>
      </c>
      <c r="C64" s="80">
        <v>1</v>
      </c>
      <c r="D64" s="80" t="s">
        <v>6468</v>
      </c>
      <c r="F64" s="81"/>
      <c r="H64" s="81"/>
      <c r="J64" s="81"/>
      <c r="L64" s="81"/>
      <c r="M64" s="82" t="s">
        <v>47</v>
      </c>
      <c r="N64" s="76" t="s">
        <v>47</v>
      </c>
      <c r="O64" s="76" t="s">
        <v>6494</v>
      </c>
    </row>
    <row r="65" spans="1:61" ht="18.399999999999999" customHeight="1">
      <c r="A65" s="79" t="s">
        <v>6492</v>
      </c>
      <c r="B65" s="80" t="s">
        <v>6493</v>
      </c>
      <c r="C65" s="80">
        <v>1.1000000000000001</v>
      </c>
      <c r="D65" s="80" t="s">
        <v>6468</v>
      </c>
      <c r="E65" s="97"/>
      <c r="F65" s="98"/>
      <c r="G65" s="97"/>
      <c r="H65" s="98"/>
      <c r="I65" s="97"/>
      <c r="J65" s="98"/>
      <c r="K65" s="97"/>
      <c r="L65" s="98"/>
      <c r="M65" s="82" t="s">
        <v>47</v>
      </c>
      <c r="N65" s="76" t="s">
        <v>47</v>
      </c>
      <c r="P65" s="76" t="s">
        <v>5447</v>
      </c>
      <c r="Q65" s="76" t="s">
        <v>47</v>
      </c>
      <c r="R65" s="76" t="s">
        <v>6781</v>
      </c>
      <c r="BI65" s="96" t="s">
        <v>11153</v>
      </c>
    </row>
    <row r="66" spans="1:61" ht="18.399999999999999" customHeight="1">
      <c r="A66" s="79" t="s">
        <v>6776</v>
      </c>
      <c r="B66" s="80" t="s">
        <v>6659</v>
      </c>
      <c r="C66" s="80">
        <v>1</v>
      </c>
      <c r="D66" s="80" t="s">
        <v>6468</v>
      </c>
      <c r="E66" s="97"/>
      <c r="F66" s="98"/>
      <c r="G66" s="97"/>
      <c r="H66" s="98"/>
      <c r="I66" s="97"/>
      <c r="J66" s="98"/>
      <c r="K66" s="97"/>
      <c r="L66" s="98"/>
      <c r="M66" s="82" t="s">
        <v>47</v>
      </c>
      <c r="N66" s="76" t="s">
        <v>47</v>
      </c>
      <c r="P66" s="76" t="s">
        <v>5450</v>
      </c>
      <c r="Q66" s="76" t="s">
        <v>47</v>
      </c>
      <c r="R66" s="76" t="s">
        <v>6660</v>
      </c>
      <c r="T66" s="76" t="s">
        <v>55</v>
      </c>
      <c r="BI66" s="96" t="s">
        <v>11154</v>
      </c>
    </row>
    <row r="67" spans="1:61" ht="18.399999999999999" customHeight="1">
      <c r="A67" s="79" t="s">
        <v>6777</v>
      </c>
      <c r="B67" s="80" t="s">
        <v>6778</v>
      </c>
      <c r="C67" s="80">
        <v>1</v>
      </c>
      <c r="D67" s="80" t="s">
        <v>2289</v>
      </c>
      <c r="E67" s="97"/>
      <c r="F67" s="98"/>
      <c r="G67" s="97"/>
      <c r="H67" s="98"/>
      <c r="I67" s="97"/>
      <c r="J67" s="98"/>
      <c r="K67" s="97"/>
      <c r="L67" s="98"/>
      <c r="M67" s="82" t="s">
        <v>47</v>
      </c>
      <c r="N67" s="76" t="s">
        <v>47</v>
      </c>
      <c r="P67" s="76" t="s">
        <v>2789</v>
      </c>
      <c r="Q67" s="76" t="s">
        <v>47</v>
      </c>
      <c r="R67" s="76" t="s">
        <v>6779</v>
      </c>
      <c r="BI67" s="96" t="s">
        <v>11152</v>
      </c>
    </row>
    <row r="68" spans="1:61" ht="18.399999999999999" customHeight="1">
      <c r="A68" s="79" t="s">
        <v>6766</v>
      </c>
      <c r="B68" s="80" t="s">
        <v>6767</v>
      </c>
      <c r="C68" s="80">
        <v>10</v>
      </c>
      <c r="D68" s="80" t="s">
        <v>1410</v>
      </c>
      <c r="E68" s="97"/>
      <c r="F68" s="98"/>
      <c r="G68" s="97"/>
      <c r="H68" s="98"/>
      <c r="I68" s="97"/>
      <c r="J68" s="98"/>
      <c r="K68" s="97"/>
      <c r="L68" s="98"/>
      <c r="M68" s="82" t="s">
        <v>47</v>
      </c>
      <c r="N68" s="76" t="s">
        <v>47</v>
      </c>
      <c r="P68" s="76" t="s">
        <v>5455</v>
      </c>
      <c r="Q68" s="76" t="s">
        <v>47</v>
      </c>
      <c r="R68" s="76" t="s">
        <v>6768</v>
      </c>
      <c r="BI68" s="96" t="s">
        <v>11146</v>
      </c>
    </row>
    <row r="69" spans="1:61" ht="18.399999999999999" customHeight="1">
      <c r="A69" s="84"/>
      <c r="B69" s="78"/>
      <c r="C69" s="78"/>
      <c r="D69" s="78"/>
      <c r="E69" s="78"/>
      <c r="F69" s="78"/>
      <c r="G69" s="78"/>
      <c r="H69" s="78"/>
      <c r="I69" s="78"/>
      <c r="J69" s="78"/>
      <c r="K69" s="78"/>
      <c r="L69" s="78"/>
      <c r="M69" s="85"/>
    </row>
    <row r="70" spans="1:61" ht="18.399999999999999" customHeight="1">
      <c r="A70" s="79" t="s">
        <v>6782</v>
      </c>
      <c r="B70" s="80" t="s">
        <v>6496</v>
      </c>
      <c r="C70" s="80">
        <v>1</v>
      </c>
      <c r="D70" s="80" t="s">
        <v>6468</v>
      </c>
      <c r="F70" s="81"/>
      <c r="H70" s="81"/>
      <c r="J70" s="81"/>
      <c r="L70" s="81"/>
      <c r="M70" s="82" t="s">
        <v>47</v>
      </c>
      <c r="N70" s="76" t="s">
        <v>47</v>
      </c>
      <c r="O70" s="76" t="s">
        <v>6498</v>
      </c>
    </row>
    <row r="71" spans="1:61" ht="18.399999999999999" customHeight="1">
      <c r="A71" s="79" t="s">
        <v>6495</v>
      </c>
      <c r="B71" s="80" t="s">
        <v>6496</v>
      </c>
      <c r="C71" s="80">
        <v>1.1000000000000001</v>
      </c>
      <c r="D71" s="80" t="s">
        <v>6468</v>
      </c>
      <c r="E71" s="97"/>
      <c r="F71" s="98"/>
      <c r="G71" s="97"/>
      <c r="H71" s="98"/>
      <c r="I71" s="97"/>
      <c r="J71" s="98"/>
      <c r="K71" s="97"/>
      <c r="L71" s="98"/>
      <c r="M71" s="82" t="s">
        <v>47</v>
      </c>
      <c r="N71" s="76" t="s">
        <v>47</v>
      </c>
      <c r="P71" s="76" t="s">
        <v>2789</v>
      </c>
      <c r="Q71" s="76" t="s">
        <v>47</v>
      </c>
      <c r="R71" s="76" t="s">
        <v>6783</v>
      </c>
      <c r="BI71" s="96" t="s">
        <v>11155</v>
      </c>
    </row>
    <row r="72" spans="1:61" ht="18.399999999999999" customHeight="1">
      <c r="A72" s="79" t="s">
        <v>6776</v>
      </c>
      <c r="B72" s="80" t="s">
        <v>6784</v>
      </c>
      <c r="C72" s="80">
        <v>1</v>
      </c>
      <c r="D72" s="80" t="s">
        <v>6468</v>
      </c>
      <c r="E72" s="97"/>
      <c r="F72" s="98"/>
      <c r="G72" s="97"/>
      <c r="H72" s="98"/>
      <c r="I72" s="97"/>
      <c r="J72" s="98"/>
      <c r="K72" s="97"/>
      <c r="L72" s="98"/>
      <c r="M72" s="82" t="s">
        <v>47</v>
      </c>
      <c r="N72" s="76" t="s">
        <v>47</v>
      </c>
      <c r="P72" s="76" t="s">
        <v>5455</v>
      </c>
      <c r="Q72" s="76" t="s">
        <v>47</v>
      </c>
      <c r="R72" s="76" t="s">
        <v>6658</v>
      </c>
      <c r="T72" s="76" t="s">
        <v>55</v>
      </c>
      <c r="BI72" s="96" t="s">
        <v>11151</v>
      </c>
    </row>
    <row r="73" spans="1:61" ht="18.399999999999999" customHeight="1">
      <c r="A73" s="79" t="s">
        <v>6785</v>
      </c>
      <c r="B73" s="80" t="s">
        <v>6786</v>
      </c>
      <c r="C73" s="80">
        <v>1</v>
      </c>
      <c r="D73" s="80" t="s">
        <v>2289</v>
      </c>
      <c r="E73" s="97"/>
      <c r="F73" s="98"/>
      <c r="G73" s="97"/>
      <c r="H73" s="98"/>
      <c r="I73" s="97"/>
      <c r="J73" s="98"/>
      <c r="K73" s="97"/>
      <c r="L73" s="98"/>
      <c r="M73" s="82" t="s">
        <v>47</v>
      </c>
      <c r="N73" s="76" t="s">
        <v>47</v>
      </c>
      <c r="P73" s="76" t="s">
        <v>2788</v>
      </c>
      <c r="Q73" s="76" t="s">
        <v>47</v>
      </c>
      <c r="R73" s="76" t="s">
        <v>6787</v>
      </c>
      <c r="BI73" s="96" t="s">
        <v>11156</v>
      </c>
    </row>
    <row r="74" spans="1:61" ht="18.399999999999999" customHeight="1">
      <c r="A74" s="79" t="s">
        <v>6766</v>
      </c>
      <c r="B74" s="80" t="s">
        <v>6771</v>
      </c>
      <c r="C74" s="80">
        <v>20</v>
      </c>
      <c r="D74" s="80" t="s">
        <v>1410</v>
      </c>
      <c r="E74" s="97"/>
      <c r="F74" s="98"/>
      <c r="G74" s="97"/>
      <c r="H74" s="98"/>
      <c r="I74" s="97"/>
      <c r="J74" s="98"/>
      <c r="K74" s="97"/>
      <c r="L74" s="98"/>
      <c r="M74" s="82" t="s">
        <v>47</v>
      </c>
      <c r="N74" s="76" t="s">
        <v>47</v>
      </c>
      <c r="P74" s="76" t="s">
        <v>5460</v>
      </c>
      <c r="Q74" s="76" t="s">
        <v>47</v>
      </c>
      <c r="R74" s="76" t="s">
        <v>6768</v>
      </c>
      <c r="BI74" s="96" t="s">
        <v>11146</v>
      </c>
    </row>
    <row r="75" spans="1:61" ht="18.399999999999999" customHeight="1">
      <c r="A75" s="84"/>
      <c r="B75" s="78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85"/>
    </row>
    <row r="76" spans="1:61" ht="18.399999999999999" customHeight="1">
      <c r="A76" s="79" t="s">
        <v>6788</v>
      </c>
      <c r="B76" s="80" t="s">
        <v>6500</v>
      </c>
      <c r="C76" s="80">
        <v>1</v>
      </c>
      <c r="D76" s="80" t="s">
        <v>6468</v>
      </c>
      <c r="F76" s="81"/>
      <c r="H76" s="81"/>
      <c r="J76" s="81"/>
      <c r="L76" s="81"/>
      <c r="M76" s="82" t="s">
        <v>47</v>
      </c>
      <c r="N76" s="76" t="s">
        <v>47</v>
      </c>
      <c r="O76" s="76" t="s">
        <v>6501</v>
      </c>
    </row>
    <row r="77" spans="1:61" ht="18.399999999999999" customHeight="1">
      <c r="A77" s="79" t="s">
        <v>6499</v>
      </c>
      <c r="B77" s="80" t="s">
        <v>6500</v>
      </c>
      <c r="C77" s="80">
        <v>1.1000000000000001</v>
      </c>
      <c r="D77" s="80" t="s">
        <v>6468</v>
      </c>
      <c r="E77" s="97"/>
      <c r="F77" s="98"/>
      <c r="G77" s="97"/>
      <c r="H77" s="98"/>
      <c r="I77" s="97"/>
      <c r="J77" s="98"/>
      <c r="K77" s="97"/>
      <c r="L77" s="98"/>
      <c r="M77" s="82" t="s">
        <v>47</v>
      </c>
      <c r="N77" s="76" t="s">
        <v>47</v>
      </c>
      <c r="P77" s="76" t="s">
        <v>5450</v>
      </c>
      <c r="Q77" s="76" t="s">
        <v>47</v>
      </c>
      <c r="R77" s="76" t="s">
        <v>6789</v>
      </c>
      <c r="BI77" s="96" t="s">
        <v>11157</v>
      </c>
    </row>
    <row r="78" spans="1:61" ht="18.399999999999999" customHeight="1">
      <c r="A78" s="79" t="s">
        <v>6776</v>
      </c>
      <c r="B78" s="80" t="s">
        <v>6790</v>
      </c>
      <c r="C78" s="80">
        <v>1</v>
      </c>
      <c r="D78" s="80" t="s">
        <v>6468</v>
      </c>
      <c r="E78" s="97"/>
      <c r="F78" s="98"/>
      <c r="G78" s="97"/>
      <c r="H78" s="98"/>
      <c r="I78" s="97"/>
      <c r="J78" s="98"/>
      <c r="K78" s="97"/>
      <c r="L78" s="98"/>
      <c r="M78" s="82" t="s">
        <v>47</v>
      </c>
      <c r="N78" s="76" t="s">
        <v>47</v>
      </c>
      <c r="P78" s="76" t="s">
        <v>2789</v>
      </c>
      <c r="Q78" s="76" t="s">
        <v>47</v>
      </c>
      <c r="R78" s="76" t="s">
        <v>6660</v>
      </c>
      <c r="T78" s="76" t="s">
        <v>55</v>
      </c>
      <c r="BI78" s="96" t="s">
        <v>11154</v>
      </c>
    </row>
    <row r="79" spans="1:61" ht="18.399999999999999" customHeight="1">
      <c r="A79" s="79" t="s">
        <v>6777</v>
      </c>
      <c r="B79" s="80" t="s">
        <v>6778</v>
      </c>
      <c r="C79" s="80">
        <v>1</v>
      </c>
      <c r="D79" s="80" t="s">
        <v>2289</v>
      </c>
      <c r="E79" s="97"/>
      <c r="F79" s="98"/>
      <c r="G79" s="97"/>
      <c r="H79" s="98"/>
      <c r="I79" s="97"/>
      <c r="J79" s="98"/>
      <c r="K79" s="97"/>
      <c r="L79" s="98"/>
      <c r="M79" s="82" t="s">
        <v>47</v>
      </c>
      <c r="N79" s="76" t="s">
        <v>47</v>
      </c>
      <c r="P79" s="76" t="s">
        <v>5455</v>
      </c>
      <c r="Q79" s="76" t="s">
        <v>47</v>
      </c>
      <c r="R79" s="76" t="s">
        <v>6779</v>
      </c>
      <c r="BI79" s="96" t="s">
        <v>11152</v>
      </c>
    </row>
    <row r="80" spans="1:61" ht="18.399999999999999" customHeight="1">
      <c r="A80" s="79" t="s">
        <v>6766</v>
      </c>
      <c r="B80" s="80" t="s">
        <v>6767</v>
      </c>
      <c r="C80" s="80">
        <v>10</v>
      </c>
      <c r="D80" s="80" t="s">
        <v>1410</v>
      </c>
      <c r="E80" s="97"/>
      <c r="F80" s="98"/>
      <c r="G80" s="97"/>
      <c r="H80" s="98"/>
      <c r="I80" s="97"/>
      <c r="J80" s="98"/>
      <c r="K80" s="97"/>
      <c r="L80" s="98"/>
      <c r="M80" s="82" t="s">
        <v>47</v>
      </c>
      <c r="N80" s="76" t="s">
        <v>47</v>
      </c>
      <c r="P80" s="76" t="s">
        <v>2788</v>
      </c>
      <c r="Q80" s="76" t="s">
        <v>47</v>
      </c>
      <c r="R80" s="76" t="s">
        <v>6768</v>
      </c>
      <c r="BI80" s="96" t="s">
        <v>11146</v>
      </c>
    </row>
    <row r="81" spans="1:61" ht="18.399999999999999" customHeight="1">
      <c r="A81" s="84"/>
      <c r="B81" s="78"/>
      <c r="C81" s="78"/>
      <c r="D81" s="78"/>
      <c r="E81" s="78"/>
      <c r="F81" s="78"/>
      <c r="G81" s="78"/>
      <c r="H81" s="78"/>
      <c r="I81" s="78"/>
      <c r="J81" s="78"/>
      <c r="K81" s="78"/>
      <c r="L81" s="78"/>
      <c r="M81" s="85"/>
    </row>
    <row r="82" spans="1:61" ht="18.399999999999999" customHeight="1">
      <c r="A82" s="79" t="s">
        <v>6791</v>
      </c>
      <c r="B82" s="80" t="s">
        <v>6503</v>
      </c>
      <c r="C82" s="80">
        <v>1</v>
      </c>
      <c r="D82" s="80" t="s">
        <v>6468</v>
      </c>
      <c r="F82" s="81"/>
      <c r="H82" s="81"/>
      <c r="J82" s="81"/>
      <c r="L82" s="81"/>
      <c r="M82" s="82" t="s">
        <v>47</v>
      </c>
      <c r="N82" s="76" t="s">
        <v>47</v>
      </c>
      <c r="O82" s="76" t="s">
        <v>6504</v>
      </c>
    </row>
    <row r="83" spans="1:61" ht="18.399999999999999" customHeight="1">
      <c r="A83" s="79" t="s">
        <v>6502</v>
      </c>
      <c r="B83" s="80" t="s">
        <v>6503</v>
      </c>
      <c r="C83" s="80">
        <v>1.1000000000000001</v>
      </c>
      <c r="D83" s="80" t="s">
        <v>6468</v>
      </c>
      <c r="E83" s="97"/>
      <c r="F83" s="98"/>
      <c r="G83" s="97"/>
      <c r="H83" s="98"/>
      <c r="I83" s="97"/>
      <c r="J83" s="98"/>
      <c r="K83" s="97"/>
      <c r="L83" s="98"/>
      <c r="M83" s="82" t="s">
        <v>47</v>
      </c>
      <c r="N83" s="76" t="s">
        <v>47</v>
      </c>
      <c r="P83" s="76" t="s">
        <v>5450</v>
      </c>
      <c r="Q83" s="76" t="s">
        <v>47</v>
      </c>
      <c r="R83" s="76" t="s">
        <v>6792</v>
      </c>
      <c r="BI83" s="96" t="s">
        <v>11158</v>
      </c>
    </row>
    <row r="84" spans="1:61" ht="18.399999999999999" customHeight="1">
      <c r="A84" s="79" t="s">
        <v>6793</v>
      </c>
      <c r="B84" s="80" t="s">
        <v>6794</v>
      </c>
      <c r="C84" s="80">
        <v>1</v>
      </c>
      <c r="D84" s="80" t="s">
        <v>6468</v>
      </c>
      <c r="E84" s="97"/>
      <c r="F84" s="98"/>
      <c r="G84" s="97"/>
      <c r="H84" s="98"/>
      <c r="I84" s="97"/>
      <c r="J84" s="98"/>
      <c r="K84" s="97"/>
      <c r="L84" s="98"/>
      <c r="M84" s="82" t="s">
        <v>47</v>
      </c>
      <c r="N84" s="76" t="s">
        <v>47</v>
      </c>
      <c r="P84" s="76" t="s">
        <v>2789</v>
      </c>
      <c r="Q84" s="76" t="s">
        <v>47</v>
      </c>
      <c r="R84" s="76" t="s">
        <v>6663</v>
      </c>
      <c r="T84" s="76" t="s">
        <v>55</v>
      </c>
      <c r="BI84" s="96" t="s">
        <v>11159</v>
      </c>
    </row>
    <row r="85" spans="1:61" ht="18.399999999999999" customHeight="1">
      <c r="A85" s="79" t="s">
        <v>6766</v>
      </c>
      <c r="B85" s="80" t="s">
        <v>6771</v>
      </c>
      <c r="C85" s="80">
        <v>2</v>
      </c>
      <c r="D85" s="80" t="s">
        <v>1410</v>
      </c>
      <c r="E85" s="97"/>
      <c r="F85" s="98"/>
      <c r="G85" s="97"/>
      <c r="H85" s="98"/>
      <c r="I85" s="97"/>
      <c r="J85" s="98"/>
      <c r="K85" s="97"/>
      <c r="L85" s="98"/>
      <c r="M85" s="82" t="s">
        <v>47</v>
      </c>
      <c r="N85" s="76" t="s">
        <v>47</v>
      </c>
      <c r="P85" s="76" t="s">
        <v>2788</v>
      </c>
      <c r="Q85" s="76" t="s">
        <v>47</v>
      </c>
      <c r="R85" s="76" t="s">
        <v>6768</v>
      </c>
      <c r="BI85" s="96" t="s">
        <v>11146</v>
      </c>
    </row>
    <row r="86" spans="1:61" ht="18.399999999999999" customHeight="1">
      <c r="A86" s="84"/>
      <c r="B86" s="78"/>
      <c r="C86" s="78"/>
      <c r="D86" s="78"/>
      <c r="E86" s="78"/>
      <c r="F86" s="78"/>
      <c r="G86" s="78"/>
      <c r="H86" s="78"/>
      <c r="I86" s="78"/>
      <c r="J86" s="78"/>
      <c r="K86" s="78"/>
      <c r="L86" s="78"/>
      <c r="M86" s="85"/>
    </row>
    <row r="87" spans="1:61" ht="18.399999999999999" customHeight="1">
      <c r="A87" s="79" t="s">
        <v>6795</v>
      </c>
      <c r="B87" s="80" t="s">
        <v>6506</v>
      </c>
      <c r="C87" s="80">
        <v>1</v>
      </c>
      <c r="D87" s="80" t="s">
        <v>6468</v>
      </c>
      <c r="F87" s="81"/>
      <c r="H87" s="81"/>
      <c r="J87" s="81"/>
      <c r="L87" s="81"/>
      <c r="M87" s="82" t="s">
        <v>47</v>
      </c>
      <c r="N87" s="76" t="s">
        <v>47</v>
      </c>
      <c r="O87" s="76" t="s">
        <v>6507</v>
      </c>
    </row>
    <row r="88" spans="1:61" ht="18.399999999999999" customHeight="1">
      <c r="A88" s="79" t="s">
        <v>6505</v>
      </c>
      <c r="B88" s="80" t="s">
        <v>6506</v>
      </c>
      <c r="C88" s="80">
        <v>1.1000000000000001</v>
      </c>
      <c r="D88" s="80" t="s">
        <v>6468</v>
      </c>
      <c r="E88" s="97"/>
      <c r="F88" s="98"/>
      <c r="G88" s="97"/>
      <c r="H88" s="98"/>
      <c r="I88" s="97"/>
      <c r="J88" s="98"/>
      <c r="K88" s="97"/>
      <c r="L88" s="98"/>
      <c r="M88" s="82" t="s">
        <v>47</v>
      </c>
      <c r="N88" s="76" t="s">
        <v>47</v>
      </c>
      <c r="P88" s="76" t="s">
        <v>2789</v>
      </c>
      <c r="Q88" s="76" t="s">
        <v>47</v>
      </c>
      <c r="R88" s="76" t="s">
        <v>6796</v>
      </c>
      <c r="BI88" s="96" t="s">
        <v>11160</v>
      </c>
    </row>
    <row r="89" spans="1:61" ht="18.399999999999999" customHeight="1">
      <c r="A89" s="79" t="s">
        <v>6793</v>
      </c>
      <c r="B89" s="80" t="s">
        <v>6794</v>
      </c>
      <c r="C89" s="80">
        <v>1</v>
      </c>
      <c r="D89" s="80" t="s">
        <v>6468</v>
      </c>
      <c r="E89" s="97"/>
      <c r="F89" s="98"/>
      <c r="G89" s="97"/>
      <c r="H89" s="98"/>
      <c r="I89" s="97"/>
      <c r="J89" s="98"/>
      <c r="K89" s="97"/>
      <c r="L89" s="98"/>
      <c r="M89" s="82" t="s">
        <v>47</v>
      </c>
      <c r="N89" s="76" t="s">
        <v>47</v>
      </c>
      <c r="P89" s="76" t="s">
        <v>2788</v>
      </c>
      <c r="Q89" s="76" t="s">
        <v>47</v>
      </c>
      <c r="R89" s="76" t="s">
        <v>6663</v>
      </c>
      <c r="T89" s="76" t="s">
        <v>55</v>
      </c>
      <c r="BI89" s="96" t="s">
        <v>11159</v>
      </c>
    </row>
    <row r="90" spans="1:61" ht="18.399999999999999" customHeight="1">
      <c r="A90" s="79" t="s">
        <v>6766</v>
      </c>
      <c r="B90" s="80" t="s">
        <v>6771</v>
      </c>
      <c r="C90" s="80">
        <v>2</v>
      </c>
      <c r="D90" s="80" t="s">
        <v>1410</v>
      </c>
      <c r="E90" s="97"/>
      <c r="F90" s="98"/>
      <c r="G90" s="97"/>
      <c r="H90" s="98"/>
      <c r="I90" s="97"/>
      <c r="J90" s="98"/>
      <c r="K90" s="97"/>
      <c r="L90" s="98"/>
      <c r="M90" s="82" t="s">
        <v>47</v>
      </c>
      <c r="N90" s="76" t="s">
        <v>47</v>
      </c>
      <c r="P90" s="76" t="s">
        <v>5467</v>
      </c>
      <c r="Q90" s="76" t="s">
        <v>47</v>
      </c>
      <c r="R90" s="76" t="s">
        <v>6768</v>
      </c>
      <c r="BI90" s="96" t="s">
        <v>11146</v>
      </c>
    </row>
    <row r="91" spans="1:61" ht="18.399999999999999" customHeight="1">
      <c r="A91" s="84"/>
      <c r="B91" s="78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85"/>
    </row>
    <row r="92" spans="1:61" ht="18.399999999999999" customHeight="1">
      <c r="A92" s="79" t="s">
        <v>6797</v>
      </c>
      <c r="B92" s="80" t="s">
        <v>6509</v>
      </c>
      <c r="C92" s="80">
        <v>1</v>
      </c>
      <c r="D92" s="80" t="s">
        <v>6468</v>
      </c>
      <c r="F92" s="81"/>
      <c r="H92" s="81"/>
      <c r="J92" s="81"/>
      <c r="L92" s="81"/>
      <c r="M92" s="82" t="s">
        <v>47</v>
      </c>
      <c r="N92" s="76" t="s">
        <v>47</v>
      </c>
      <c r="O92" s="76" t="s">
        <v>6510</v>
      </c>
    </row>
    <row r="93" spans="1:61" ht="18.399999999999999" customHeight="1">
      <c r="A93" s="79" t="s">
        <v>6508</v>
      </c>
      <c r="B93" s="80" t="s">
        <v>6509</v>
      </c>
      <c r="C93" s="80">
        <v>1.1000000000000001</v>
      </c>
      <c r="D93" s="80" t="s">
        <v>6468</v>
      </c>
      <c r="E93" s="97"/>
      <c r="F93" s="98"/>
      <c r="G93" s="97"/>
      <c r="H93" s="98"/>
      <c r="I93" s="97"/>
      <c r="J93" s="98"/>
      <c r="K93" s="97"/>
      <c r="L93" s="98"/>
      <c r="M93" s="82" t="s">
        <v>47</v>
      </c>
      <c r="N93" s="76" t="s">
        <v>47</v>
      </c>
      <c r="P93" s="76" t="s">
        <v>5447</v>
      </c>
      <c r="Q93" s="76" t="s">
        <v>47</v>
      </c>
      <c r="R93" s="76" t="s">
        <v>6792</v>
      </c>
      <c r="BI93" s="96" t="s">
        <v>11158</v>
      </c>
    </row>
    <row r="94" spans="1:61" ht="18.399999999999999" customHeight="1">
      <c r="A94" s="79" t="s">
        <v>6793</v>
      </c>
      <c r="B94" s="80" t="s">
        <v>6798</v>
      </c>
      <c r="C94" s="80">
        <v>1</v>
      </c>
      <c r="D94" s="80" t="s">
        <v>6468</v>
      </c>
      <c r="E94" s="97"/>
      <c r="F94" s="98"/>
      <c r="G94" s="97"/>
      <c r="H94" s="98"/>
      <c r="I94" s="97"/>
      <c r="J94" s="98"/>
      <c r="K94" s="97"/>
      <c r="L94" s="98"/>
      <c r="M94" s="82" t="s">
        <v>47</v>
      </c>
      <c r="N94" s="76" t="s">
        <v>47</v>
      </c>
      <c r="P94" s="76" t="s">
        <v>5450</v>
      </c>
      <c r="Q94" s="76" t="s">
        <v>47</v>
      </c>
      <c r="R94" s="76" t="s">
        <v>6665</v>
      </c>
      <c r="T94" s="76" t="s">
        <v>55</v>
      </c>
      <c r="BI94" s="96" t="s">
        <v>11161</v>
      </c>
    </row>
    <row r="95" spans="1:61" ht="18.399999999999999" customHeight="1">
      <c r="A95" s="79" t="s">
        <v>6766</v>
      </c>
      <c r="B95" s="80" t="s">
        <v>6767</v>
      </c>
      <c r="C95" s="80">
        <v>0.5</v>
      </c>
      <c r="D95" s="80" t="s">
        <v>1410</v>
      </c>
      <c r="E95" s="97"/>
      <c r="F95" s="98"/>
      <c r="G95" s="97"/>
      <c r="H95" s="98"/>
      <c r="I95" s="97"/>
      <c r="J95" s="98"/>
      <c r="K95" s="97"/>
      <c r="L95" s="98"/>
      <c r="M95" s="82" t="s">
        <v>47</v>
      </c>
      <c r="N95" s="76" t="s">
        <v>47</v>
      </c>
      <c r="P95" s="76" t="s">
        <v>2789</v>
      </c>
      <c r="Q95" s="76" t="s">
        <v>47</v>
      </c>
      <c r="R95" s="76" t="s">
        <v>6768</v>
      </c>
      <c r="BI95" s="96" t="s">
        <v>11146</v>
      </c>
    </row>
    <row r="96" spans="1:61" ht="18.399999999999999" customHeight="1">
      <c r="A96" s="84"/>
      <c r="B96" s="78"/>
      <c r="C96" s="78"/>
      <c r="D96" s="78"/>
      <c r="E96" s="78"/>
      <c r="F96" s="78"/>
      <c r="G96" s="78"/>
      <c r="H96" s="78"/>
      <c r="I96" s="78"/>
      <c r="J96" s="78"/>
      <c r="K96" s="78"/>
      <c r="L96" s="78"/>
      <c r="M96" s="85"/>
    </row>
    <row r="97" spans="1:61" ht="18.399999999999999" customHeight="1">
      <c r="A97" s="79" t="s">
        <v>6799</v>
      </c>
      <c r="B97" s="80" t="s">
        <v>6512</v>
      </c>
      <c r="C97" s="80">
        <v>1</v>
      </c>
      <c r="D97" s="80" t="s">
        <v>6468</v>
      </c>
      <c r="F97" s="81"/>
      <c r="H97" s="81"/>
      <c r="J97" s="81"/>
      <c r="L97" s="81"/>
      <c r="M97" s="82" t="s">
        <v>47</v>
      </c>
      <c r="N97" s="76" t="s">
        <v>47</v>
      </c>
      <c r="O97" s="76" t="s">
        <v>6513</v>
      </c>
    </row>
    <row r="98" spans="1:61" ht="18.399999999999999" customHeight="1">
      <c r="A98" s="79" t="s">
        <v>6511</v>
      </c>
      <c r="B98" s="80" t="s">
        <v>6512</v>
      </c>
      <c r="C98" s="80">
        <v>1.1000000000000001</v>
      </c>
      <c r="D98" s="80" t="s">
        <v>6468</v>
      </c>
      <c r="E98" s="97"/>
      <c r="F98" s="98"/>
      <c r="G98" s="97"/>
      <c r="H98" s="98"/>
      <c r="I98" s="97"/>
      <c r="J98" s="98"/>
      <c r="K98" s="97"/>
      <c r="L98" s="98"/>
      <c r="M98" s="82" t="s">
        <v>47</v>
      </c>
      <c r="N98" s="76" t="s">
        <v>47</v>
      </c>
      <c r="P98" s="76" t="s">
        <v>2789</v>
      </c>
      <c r="Q98" s="76" t="s">
        <v>47</v>
      </c>
      <c r="R98" s="76" t="s">
        <v>6800</v>
      </c>
      <c r="BI98" s="96" t="s">
        <v>11162</v>
      </c>
    </row>
    <row r="99" spans="1:61" ht="18.399999999999999" customHeight="1">
      <c r="A99" s="79" t="s">
        <v>6793</v>
      </c>
      <c r="B99" s="80" t="s">
        <v>6666</v>
      </c>
      <c r="C99" s="80">
        <v>1</v>
      </c>
      <c r="D99" s="80" t="s">
        <v>6468</v>
      </c>
      <c r="E99" s="97"/>
      <c r="F99" s="98"/>
      <c r="G99" s="97"/>
      <c r="H99" s="98"/>
      <c r="I99" s="97"/>
      <c r="J99" s="98"/>
      <c r="K99" s="97"/>
      <c r="L99" s="98"/>
      <c r="M99" s="82" t="s">
        <v>47</v>
      </c>
      <c r="N99" s="76" t="s">
        <v>47</v>
      </c>
      <c r="P99" s="76" t="s">
        <v>5455</v>
      </c>
      <c r="Q99" s="76" t="s">
        <v>47</v>
      </c>
      <c r="R99" s="76" t="s">
        <v>6668</v>
      </c>
      <c r="T99" s="76" t="s">
        <v>55</v>
      </c>
      <c r="BI99" s="96" t="s">
        <v>11163</v>
      </c>
    </row>
    <row r="100" spans="1:61" ht="18.399999999999999" customHeight="1">
      <c r="A100" s="79" t="s">
        <v>6766</v>
      </c>
      <c r="B100" s="80" t="s">
        <v>6767</v>
      </c>
      <c r="C100" s="80">
        <v>2</v>
      </c>
      <c r="D100" s="80" t="s">
        <v>1410</v>
      </c>
      <c r="E100" s="97"/>
      <c r="F100" s="98"/>
      <c r="G100" s="97"/>
      <c r="H100" s="98"/>
      <c r="I100" s="97"/>
      <c r="J100" s="98"/>
      <c r="K100" s="97"/>
      <c r="L100" s="98"/>
      <c r="M100" s="82" t="s">
        <v>47</v>
      </c>
      <c r="N100" s="76" t="s">
        <v>47</v>
      </c>
      <c r="P100" s="76" t="s">
        <v>5463</v>
      </c>
      <c r="Q100" s="76" t="s">
        <v>47</v>
      </c>
      <c r="R100" s="76" t="s">
        <v>6768</v>
      </c>
      <c r="BI100" s="96" t="s">
        <v>11146</v>
      </c>
    </row>
    <row r="101" spans="1:61" ht="18.399999999999999" customHeight="1">
      <c r="A101" s="84"/>
      <c r="B101" s="78"/>
      <c r="C101" s="78"/>
      <c r="D101" s="78"/>
      <c r="E101" s="78"/>
      <c r="F101" s="78"/>
      <c r="G101" s="78"/>
      <c r="H101" s="78"/>
      <c r="I101" s="78"/>
      <c r="J101" s="78"/>
      <c r="K101" s="78"/>
      <c r="L101" s="78"/>
      <c r="M101" s="85"/>
    </row>
    <row r="102" spans="1:61" ht="18.399999999999999" customHeight="1">
      <c r="A102" s="79" t="s">
        <v>6801</v>
      </c>
      <c r="B102" s="80" t="s">
        <v>6648</v>
      </c>
      <c r="C102" s="80">
        <v>1</v>
      </c>
      <c r="D102" s="80" t="s">
        <v>6468</v>
      </c>
      <c r="F102" s="81"/>
      <c r="H102" s="81"/>
      <c r="J102" s="81"/>
      <c r="L102" s="81"/>
      <c r="M102" s="82" t="s">
        <v>47</v>
      </c>
      <c r="N102" s="76" t="s">
        <v>47</v>
      </c>
      <c r="O102" s="76" t="s">
        <v>6517</v>
      </c>
    </row>
    <row r="103" spans="1:61" ht="18.399999999999999" customHeight="1">
      <c r="A103" s="79" t="s">
        <v>6514</v>
      </c>
      <c r="B103" s="80" t="s">
        <v>6648</v>
      </c>
      <c r="C103" s="80">
        <v>1.1000000000000001</v>
      </c>
      <c r="D103" s="80" t="s">
        <v>6468</v>
      </c>
      <c r="E103" s="97"/>
      <c r="F103" s="98"/>
      <c r="G103" s="97"/>
      <c r="H103" s="98"/>
      <c r="I103" s="97"/>
      <c r="J103" s="98"/>
      <c r="K103" s="97"/>
      <c r="L103" s="98"/>
      <c r="M103" s="82" t="s">
        <v>47</v>
      </c>
      <c r="N103" s="76" t="s">
        <v>47</v>
      </c>
      <c r="P103" s="76" t="s">
        <v>2789</v>
      </c>
      <c r="Q103" s="76" t="s">
        <v>47</v>
      </c>
      <c r="R103" s="76" t="s">
        <v>6802</v>
      </c>
      <c r="BI103" s="96" t="s">
        <v>11164</v>
      </c>
    </row>
    <row r="104" spans="1:61" ht="18.399999999999999" customHeight="1">
      <c r="A104" s="79" t="s">
        <v>6803</v>
      </c>
      <c r="B104" s="80" t="s">
        <v>6804</v>
      </c>
      <c r="C104" s="80">
        <v>1</v>
      </c>
      <c r="D104" s="80" t="s">
        <v>6468</v>
      </c>
      <c r="E104" s="97"/>
      <c r="F104" s="98"/>
      <c r="G104" s="97"/>
      <c r="H104" s="98"/>
      <c r="I104" s="97"/>
      <c r="J104" s="98"/>
      <c r="K104" s="97"/>
      <c r="L104" s="98"/>
      <c r="M104" s="82" t="s">
        <v>47</v>
      </c>
      <c r="N104" s="76" t="s">
        <v>47</v>
      </c>
      <c r="P104" s="76" t="s">
        <v>5455</v>
      </c>
      <c r="Q104" s="76" t="s">
        <v>47</v>
      </c>
      <c r="R104" s="76" t="s">
        <v>6670</v>
      </c>
      <c r="T104" s="76" t="s">
        <v>55</v>
      </c>
      <c r="BI104" s="96" t="s">
        <v>11165</v>
      </c>
    </row>
    <row r="105" spans="1:61" ht="18.399999999999999" customHeight="1">
      <c r="A105" s="79" t="s">
        <v>6766</v>
      </c>
      <c r="B105" s="80" t="s">
        <v>6767</v>
      </c>
      <c r="C105" s="80">
        <v>2</v>
      </c>
      <c r="D105" s="80" t="s">
        <v>1410</v>
      </c>
      <c r="E105" s="97"/>
      <c r="F105" s="98"/>
      <c r="G105" s="97"/>
      <c r="H105" s="98"/>
      <c r="I105" s="97"/>
      <c r="J105" s="98"/>
      <c r="K105" s="97"/>
      <c r="L105" s="98"/>
      <c r="M105" s="82" t="s">
        <v>47</v>
      </c>
      <c r="N105" s="76" t="s">
        <v>47</v>
      </c>
      <c r="P105" s="76" t="s">
        <v>5463</v>
      </c>
      <c r="Q105" s="76" t="s">
        <v>47</v>
      </c>
      <c r="R105" s="76" t="s">
        <v>6768</v>
      </c>
      <c r="BI105" s="96" t="s">
        <v>11146</v>
      </c>
    </row>
    <row r="106" spans="1:61" ht="18.399999999999999" customHeight="1">
      <c r="A106" s="84"/>
      <c r="B106" s="78"/>
      <c r="C106" s="78"/>
      <c r="D106" s="78"/>
      <c r="E106" s="78"/>
      <c r="F106" s="78"/>
      <c r="G106" s="78"/>
      <c r="H106" s="78"/>
      <c r="I106" s="78"/>
      <c r="J106" s="78"/>
      <c r="K106" s="78"/>
      <c r="L106" s="78"/>
      <c r="M106" s="85"/>
    </row>
    <row r="107" spans="1:61" ht="18.399999999999999" customHeight="1">
      <c r="A107" s="79" t="s">
        <v>6805</v>
      </c>
      <c r="B107" s="80" t="s">
        <v>6519</v>
      </c>
      <c r="C107" s="80">
        <v>1</v>
      </c>
      <c r="D107" s="80" t="s">
        <v>6468</v>
      </c>
      <c r="F107" s="81"/>
      <c r="H107" s="81"/>
      <c r="J107" s="81"/>
      <c r="L107" s="81"/>
      <c r="M107" s="82" t="s">
        <v>47</v>
      </c>
      <c r="N107" s="76" t="s">
        <v>47</v>
      </c>
      <c r="O107" s="76" t="s">
        <v>6520</v>
      </c>
    </row>
    <row r="108" spans="1:61" ht="18.399999999999999" customHeight="1">
      <c r="A108" s="79" t="s">
        <v>6518</v>
      </c>
      <c r="B108" s="80" t="s">
        <v>6806</v>
      </c>
      <c r="C108" s="80">
        <v>1.1000000000000001</v>
      </c>
      <c r="D108" s="80" t="s">
        <v>6468</v>
      </c>
      <c r="E108" s="97"/>
      <c r="F108" s="98"/>
      <c r="G108" s="97"/>
      <c r="H108" s="98"/>
      <c r="I108" s="97"/>
      <c r="J108" s="98"/>
      <c r="K108" s="97"/>
      <c r="L108" s="98"/>
      <c r="M108" s="82" t="s">
        <v>47</v>
      </c>
      <c r="N108" s="76" t="s">
        <v>47</v>
      </c>
      <c r="P108" s="76" t="s">
        <v>5450</v>
      </c>
      <c r="Q108" s="76" t="s">
        <v>47</v>
      </c>
      <c r="R108" s="76" t="s">
        <v>6807</v>
      </c>
      <c r="BI108" s="96" t="s">
        <v>11166</v>
      </c>
    </row>
    <row r="109" spans="1:61" ht="18.399999999999999" customHeight="1">
      <c r="A109" s="79" t="s">
        <v>6793</v>
      </c>
      <c r="B109" s="80" t="s">
        <v>6671</v>
      </c>
      <c r="C109" s="80">
        <v>1</v>
      </c>
      <c r="D109" s="80" t="s">
        <v>6468</v>
      </c>
      <c r="E109" s="97"/>
      <c r="F109" s="98"/>
      <c r="G109" s="97"/>
      <c r="H109" s="98"/>
      <c r="I109" s="97"/>
      <c r="J109" s="98"/>
      <c r="K109" s="97"/>
      <c r="L109" s="98"/>
      <c r="M109" s="82" t="s">
        <v>47</v>
      </c>
      <c r="N109" s="76" t="s">
        <v>47</v>
      </c>
      <c r="P109" s="76" t="s">
        <v>2789</v>
      </c>
      <c r="Q109" s="76" t="s">
        <v>47</v>
      </c>
      <c r="R109" s="76" t="s">
        <v>6672</v>
      </c>
      <c r="T109" s="76" t="s">
        <v>55</v>
      </c>
      <c r="BI109" s="96" t="s">
        <v>11167</v>
      </c>
    </row>
    <row r="110" spans="1:61" ht="18.399999999999999" customHeight="1">
      <c r="A110" s="79" t="s">
        <v>6766</v>
      </c>
      <c r="B110" s="80" t="s">
        <v>6771</v>
      </c>
      <c r="C110" s="80">
        <v>2</v>
      </c>
      <c r="D110" s="80" t="s">
        <v>1410</v>
      </c>
      <c r="E110" s="97"/>
      <c r="F110" s="98"/>
      <c r="G110" s="97"/>
      <c r="H110" s="98"/>
      <c r="I110" s="97"/>
      <c r="J110" s="98"/>
      <c r="K110" s="97"/>
      <c r="L110" s="98"/>
      <c r="M110" s="82" t="s">
        <v>47</v>
      </c>
      <c r="N110" s="76" t="s">
        <v>47</v>
      </c>
      <c r="P110" s="76" t="s">
        <v>5455</v>
      </c>
      <c r="Q110" s="76" t="s">
        <v>47</v>
      </c>
      <c r="R110" s="76" t="s">
        <v>6768</v>
      </c>
      <c r="BI110" s="96" t="s">
        <v>11146</v>
      </c>
    </row>
    <row r="111" spans="1:61" ht="18.399999999999999" customHeight="1">
      <c r="A111" s="84"/>
      <c r="B111" s="78"/>
      <c r="C111" s="78"/>
      <c r="D111" s="78"/>
      <c r="E111" s="78"/>
      <c r="F111" s="78"/>
      <c r="G111" s="78"/>
      <c r="H111" s="78"/>
      <c r="I111" s="78"/>
      <c r="J111" s="78"/>
      <c r="K111" s="78"/>
      <c r="L111" s="78"/>
      <c r="M111" s="85"/>
    </row>
    <row r="112" spans="1:61" ht="18.399999999999999" customHeight="1">
      <c r="A112" s="79" t="s">
        <v>6808</v>
      </c>
      <c r="B112" s="80" t="s">
        <v>6649</v>
      </c>
      <c r="C112" s="80">
        <v>1</v>
      </c>
      <c r="D112" s="80" t="s">
        <v>6468</v>
      </c>
      <c r="F112" s="81"/>
      <c r="H112" s="81"/>
      <c r="J112" s="81"/>
      <c r="L112" s="81"/>
      <c r="M112" s="82" t="s">
        <v>47</v>
      </c>
      <c r="N112" s="76" t="s">
        <v>47</v>
      </c>
      <c r="O112" s="76" t="s">
        <v>6524</v>
      </c>
    </row>
    <row r="113" spans="1:61" ht="18.399999999999999" customHeight="1">
      <c r="A113" s="79" t="s">
        <v>6521</v>
      </c>
      <c r="B113" s="80" t="s">
        <v>6649</v>
      </c>
      <c r="C113" s="80">
        <v>1.1000000000000001</v>
      </c>
      <c r="D113" s="80" t="s">
        <v>6468</v>
      </c>
      <c r="E113" s="97"/>
      <c r="F113" s="98"/>
      <c r="G113" s="97"/>
      <c r="H113" s="98"/>
      <c r="I113" s="97"/>
      <c r="J113" s="98"/>
      <c r="K113" s="97"/>
      <c r="L113" s="98"/>
      <c r="M113" s="82" t="s">
        <v>47</v>
      </c>
      <c r="N113" s="76" t="s">
        <v>47</v>
      </c>
      <c r="P113" s="76" t="s">
        <v>5455</v>
      </c>
      <c r="Q113" s="76" t="s">
        <v>47</v>
      </c>
      <c r="R113" s="76" t="s">
        <v>6809</v>
      </c>
      <c r="BI113" s="96" t="s">
        <v>11168</v>
      </c>
    </row>
    <row r="114" spans="1:61" ht="18.399999999999999" customHeight="1">
      <c r="A114" s="79" t="s">
        <v>6793</v>
      </c>
      <c r="B114" s="80" t="s">
        <v>6666</v>
      </c>
      <c r="C114" s="80">
        <v>1</v>
      </c>
      <c r="D114" s="80" t="s">
        <v>6468</v>
      </c>
      <c r="E114" s="97"/>
      <c r="F114" s="98"/>
      <c r="G114" s="97"/>
      <c r="H114" s="98"/>
      <c r="I114" s="97"/>
      <c r="J114" s="98"/>
      <c r="K114" s="97"/>
      <c r="L114" s="98"/>
      <c r="M114" s="82" t="s">
        <v>47</v>
      </c>
      <c r="N114" s="76" t="s">
        <v>47</v>
      </c>
      <c r="P114" s="76" t="s">
        <v>2788</v>
      </c>
      <c r="Q114" s="76" t="s">
        <v>47</v>
      </c>
      <c r="R114" s="76" t="s">
        <v>6668</v>
      </c>
      <c r="T114" s="76" t="s">
        <v>55</v>
      </c>
      <c r="BI114" s="96" t="s">
        <v>11163</v>
      </c>
    </row>
    <row r="115" spans="1:61" ht="18.399999999999999" customHeight="1">
      <c r="A115" s="79" t="s">
        <v>6766</v>
      </c>
      <c r="B115" s="80" t="s">
        <v>6771</v>
      </c>
      <c r="C115" s="80">
        <v>2</v>
      </c>
      <c r="D115" s="80" t="s">
        <v>1410</v>
      </c>
      <c r="E115" s="97"/>
      <c r="F115" s="98"/>
      <c r="G115" s="97"/>
      <c r="H115" s="98"/>
      <c r="I115" s="97"/>
      <c r="J115" s="98"/>
      <c r="K115" s="97"/>
      <c r="L115" s="98"/>
      <c r="M115" s="82" t="s">
        <v>47</v>
      </c>
      <c r="N115" s="76" t="s">
        <v>47</v>
      </c>
      <c r="P115" s="76" t="s">
        <v>5467</v>
      </c>
      <c r="Q115" s="76" t="s">
        <v>47</v>
      </c>
      <c r="R115" s="76" t="s">
        <v>6768</v>
      </c>
      <c r="BI115" s="96" t="s">
        <v>11146</v>
      </c>
    </row>
    <row r="116" spans="1:61" ht="18.399999999999999" customHeight="1">
      <c r="A116" s="84"/>
      <c r="B116" s="78"/>
      <c r="C116" s="78"/>
      <c r="D116" s="78"/>
      <c r="E116" s="78"/>
      <c r="F116" s="78"/>
      <c r="G116" s="78"/>
      <c r="H116" s="78"/>
      <c r="I116" s="78"/>
      <c r="J116" s="78"/>
      <c r="K116" s="78"/>
      <c r="L116" s="78"/>
      <c r="M116" s="85"/>
    </row>
    <row r="117" spans="1:61" ht="18.399999999999999" customHeight="1">
      <c r="A117" s="79" t="s">
        <v>6810</v>
      </c>
      <c r="B117" s="80" t="s">
        <v>6509</v>
      </c>
      <c r="C117" s="80">
        <v>1</v>
      </c>
      <c r="D117" s="80" t="s">
        <v>6468</v>
      </c>
      <c r="F117" s="81"/>
      <c r="H117" s="81"/>
      <c r="J117" s="81"/>
      <c r="L117" s="81"/>
      <c r="M117" s="82" t="s">
        <v>47</v>
      </c>
      <c r="N117" s="76" t="s">
        <v>47</v>
      </c>
      <c r="O117" s="76" t="s">
        <v>6526</v>
      </c>
    </row>
    <row r="118" spans="1:61" ht="18.399999999999999" customHeight="1">
      <c r="A118" s="79" t="s">
        <v>6525</v>
      </c>
      <c r="B118" s="80" t="s">
        <v>6509</v>
      </c>
      <c r="C118" s="80">
        <v>1.1000000000000001</v>
      </c>
      <c r="D118" s="80" t="s">
        <v>6468</v>
      </c>
      <c r="E118" s="97"/>
      <c r="F118" s="98"/>
      <c r="G118" s="97"/>
      <c r="H118" s="98"/>
      <c r="I118" s="97"/>
      <c r="J118" s="98"/>
      <c r="K118" s="97"/>
      <c r="L118" s="98"/>
      <c r="M118" s="82" t="s">
        <v>47</v>
      </c>
      <c r="N118" s="76" t="s">
        <v>47</v>
      </c>
      <c r="P118" s="76" t="s">
        <v>5447</v>
      </c>
      <c r="Q118" s="76" t="s">
        <v>47</v>
      </c>
      <c r="R118" s="76" t="s">
        <v>6811</v>
      </c>
      <c r="BI118" s="96" t="s">
        <v>11169</v>
      </c>
    </row>
    <row r="119" spans="1:61" ht="18.399999999999999" customHeight="1">
      <c r="A119" s="79" t="s">
        <v>6793</v>
      </c>
      <c r="B119" s="80" t="s">
        <v>6798</v>
      </c>
      <c r="C119" s="80">
        <v>1</v>
      </c>
      <c r="D119" s="80" t="s">
        <v>6468</v>
      </c>
      <c r="E119" s="97"/>
      <c r="F119" s="98"/>
      <c r="G119" s="97"/>
      <c r="H119" s="98"/>
      <c r="I119" s="97"/>
      <c r="J119" s="98"/>
      <c r="K119" s="97"/>
      <c r="L119" s="98"/>
      <c r="M119" s="82" t="s">
        <v>47</v>
      </c>
      <c r="N119" s="76" t="s">
        <v>47</v>
      </c>
      <c r="P119" s="76" t="s">
        <v>5450</v>
      </c>
      <c r="Q119" s="76" t="s">
        <v>47</v>
      </c>
      <c r="R119" s="76" t="s">
        <v>6665</v>
      </c>
      <c r="T119" s="76" t="s">
        <v>55</v>
      </c>
      <c r="BI119" s="96" t="s">
        <v>11161</v>
      </c>
    </row>
    <row r="120" spans="1:61" ht="18.399999999999999" customHeight="1">
      <c r="A120" s="79" t="s">
        <v>6766</v>
      </c>
      <c r="B120" s="80" t="s">
        <v>6767</v>
      </c>
      <c r="C120" s="80">
        <v>0.5</v>
      </c>
      <c r="D120" s="80" t="s">
        <v>1410</v>
      </c>
      <c r="E120" s="97"/>
      <c r="F120" s="98"/>
      <c r="G120" s="97"/>
      <c r="H120" s="98"/>
      <c r="I120" s="97"/>
      <c r="J120" s="98"/>
      <c r="K120" s="97"/>
      <c r="L120" s="98"/>
      <c r="M120" s="82" t="s">
        <v>47</v>
      </c>
      <c r="N120" s="76" t="s">
        <v>47</v>
      </c>
      <c r="P120" s="76" t="s">
        <v>2789</v>
      </c>
      <c r="Q120" s="76" t="s">
        <v>47</v>
      </c>
      <c r="R120" s="76" t="s">
        <v>6768</v>
      </c>
      <c r="BI120" s="96" t="s">
        <v>11146</v>
      </c>
    </row>
    <row r="121" spans="1:61" ht="18.399999999999999" customHeight="1">
      <c r="A121" s="84"/>
      <c r="B121" s="78"/>
      <c r="C121" s="78"/>
      <c r="D121" s="78"/>
      <c r="E121" s="78"/>
      <c r="F121" s="78"/>
      <c r="G121" s="78"/>
      <c r="H121" s="78"/>
      <c r="I121" s="78"/>
      <c r="J121" s="78"/>
      <c r="K121" s="78"/>
      <c r="L121" s="78"/>
      <c r="M121" s="85"/>
    </row>
    <row r="122" spans="1:61" ht="18.399999999999999" customHeight="1">
      <c r="A122" s="79" t="s">
        <v>6812</v>
      </c>
      <c r="B122" s="80" t="s">
        <v>6528</v>
      </c>
      <c r="C122" s="80">
        <v>1</v>
      </c>
      <c r="D122" s="80" t="s">
        <v>6468</v>
      </c>
      <c r="F122" s="81"/>
      <c r="H122" s="81"/>
      <c r="J122" s="81"/>
      <c r="L122" s="81"/>
      <c r="M122" s="82" t="s">
        <v>47</v>
      </c>
      <c r="N122" s="76" t="s">
        <v>47</v>
      </c>
      <c r="O122" s="76" t="s">
        <v>6529</v>
      </c>
    </row>
    <row r="123" spans="1:61" ht="18.399999999999999" customHeight="1">
      <c r="A123" s="79" t="s">
        <v>6527</v>
      </c>
      <c r="B123" s="80" t="s">
        <v>6528</v>
      </c>
      <c r="C123" s="80">
        <v>1.1000000000000001</v>
      </c>
      <c r="D123" s="80" t="s">
        <v>6468</v>
      </c>
      <c r="E123" s="97"/>
      <c r="F123" s="98"/>
      <c r="G123" s="97"/>
      <c r="H123" s="98"/>
      <c r="I123" s="97"/>
      <c r="J123" s="98"/>
      <c r="K123" s="97"/>
      <c r="L123" s="98"/>
      <c r="M123" s="82" t="s">
        <v>47</v>
      </c>
      <c r="N123" s="76" t="s">
        <v>47</v>
      </c>
      <c r="P123" s="76" t="s">
        <v>5455</v>
      </c>
      <c r="Q123" s="76" t="s">
        <v>47</v>
      </c>
      <c r="R123" s="76" t="s">
        <v>6813</v>
      </c>
      <c r="BI123" s="96" t="s">
        <v>11170</v>
      </c>
    </row>
    <row r="124" spans="1:61" ht="18.399999999999999" customHeight="1">
      <c r="A124" s="79" t="s">
        <v>6793</v>
      </c>
      <c r="B124" s="80" t="s">
        <v>6798</v>
      </c>
      <c r="C124" s="80">
        <v>1</v>
      </c>
      <c r="D124" s="80" t="s">
        <v>6468</v>
      </c>
      <c r="E124" s="97"/>
      <c r="F124" s="98"/>
      <c r="G124" s="97"/>
      <c r="H124" s="98"/>
      <c r="I124" s="97"/>
      <c r="J124" s="98"/>
      <c r="K124" s="97"/>
      <c r="L124" s="98"/>
      <c r="M124" s="82" t="s">
        <v>47</v>
      </c>
      <c r="N124" s="76" t="s">
        <v>47</v>
      </c>
      <c r="P124" s="76" t="s">
        <v>2788</v>
      </c>
      <c r="Q124" s="76" t="s">
        <v>47</v>
      </c>
      <c r="R124" s="76" t="s">
        <v>6665</v>
      </c>
      <c r="T124" s="76" t="s">
        <v>55</v>
      </c>
      <c r="BI124" s="96" t="s">
        <v>11161</v>
      </c>
    </row>
    <row r="125" spans="1:61" ht="18.399999999999999" customHeight="1">
      <c r="A125" s="79" t="s">
        <v>6766</v>
      </c>
      <c r="B125" s="80" t="s">
        <v>6771</v>
      </c>
      <c r="C125" s="80">
        <v>0.5</v>
      </c>
      <c r="D125" s="80" t="s">
        <v>1410</v>
      </c>
      <c r="E125" s="97"/>
      <c r="F125" s="98"/>
      <c r="G125" s="97"/>
      <c r="H125" s="98"/>
      <c r="I125" s="97"/>
      <c r="J125" s="98"/>
      <c r="K125" s="97"/>
      <c r="L125" s="98"/>
      <c r="M125" s="82" t="s">
        <v>47</v>
      </c>
      <c r="N125" s="76" t="s">
        <v>47</v>
      </c>
      <c r="P125" s="76" t="s">
        <v>5460</v>
      </c>
      <c r="Q125" s="76" t="s">
        <v>47</v>
      </c>
      <c r="R125" s="76" t="s">
        <v>6768</v>
      </c>
      <c r="BI125" s="96" t="s">
        <v>11146</v>
      </c>
    </row>
    <row r="126" spans="1:61" ht="18.399999999999999" customHeight="1">
      <c r="A126" s="84"/>
      <c r="B126" s="78"/>
      <c r="C126" s="78"/>
      <c r="D126" s="78"/>
      <c r="E126" s="78"/>
      <c r="F126" s="78"/>
      <c r="G126" s="78"/>
      <c r="H126" s="78"/>
      <c r="I126" s="78"/>
      <c r="J126" s="78"/>
      <c r="K126" s="78"/>
      <c r="L126" s="78"/>
      <c r="M126" s="85"/>
    </row>
    <row r="127" spans="1:61" ht="18.399999999999999" customHeight="1">
      <c r="A127" s="79" t="s">
        <v>6814</v>
      </c>
      <c r="B127" s="80" t="s">
        <v>6509</v>
      </c>
      <c r="C127" s="80">
        <v>1</v>
      </c>
      <c r="D127" s="80" t="s">
        <v>6468</v>
      </c>
      <c r="F127" s="81"/>
      <c r="H127" s="81"/>
      <c r="J127" s="81"/>
      <c r="L127" s="81"/>
      <c r="M127" s="82" t="s">
        <v>47</v>
      </c>
      <c r="N127" s="76" t="s">
        <v>47</v>
      </c>
      <c r="O127" s="76" t="s">
        <v>6531</v>
      </c>
    </row>
    <row r="128" spans="1:61" ht="18.399999999999999" customHeight="1">
      <c r="A128" s="79" t="s">
        <v>6530</v>
      </c>
      <c r="B128" s="80" t="s">
        <v>6509</v>
      </c>
      <c r="C128" s="80">
        <v>1.1000000000000001</v>
      </c>
      <c r="D128" s="80" t="s">
        <v>6468</v>
      </c>
      <c r="E128" s="97"/>
      <c r="F128" s="98"/>
      <c r="G128" s="97"/>
      <c r="H128" s="98"/>
      <c r="I128" s="97"/>
      <c r="J128" s="98"/>
      <c r="K128" s="97"/>
      <c r="L128" s="98"/>
      <c r="M128" s="82" t="s">
        <v>47</v>
      </c>
      <c r="N128" s="76" t="s">
        <v>47</v>
      </c>
      <c r="P128" s="76" t="s">
        <v>5447</v>
      </c>
      <c r="Q128" s="76" t="s">
        <v>47</v>
      </c>
      <c r="R128" s="76" t="s">
        <v>6815</v>
      </c>
      <c r="BI128" s="96" t="s">
        <v>11171</v>
      </c>
    </row>
    <row r="129" spans="1:61" ht="18.399999999999999" customHeight="1">
      <c r="A129" s="79" t="s">
        <v>6793</v>
      </c>
      <c r="B129" s="80" t="s">
        <v>6798</v>
      </c>
      <c r="C129" s="80">
        <v>1</v>
      </c>
      <c r="D129" s="80" t="s">
        <v>6468</v>
      </c>
      <c r="E129" s="97"/>
      <c r="F129" s="98"/>
      <c r="G129" s="97"/>
      <c r="H129" s="98"/>
      <c r="I129" s="97"/>
      <c r="J129" s="98"/>
      <c r="K129" s="97"/>
      <c r="L129" s="98"/>
      <c r="M129" s="82" t="s">
        <v>47</v>
      </c>
      <c r="N129" s="76" t="s">
        <v>47</v>
      </c>
      <c r="P129" s="76" t="s">
        <v>5450</v>
      </c>
      <c r="Q129" s="76" t="s">
        <v>47</v>
      </c>
      <c r="R129" s="76" t="s">
        <v>6665</v>
      </c>
      <c r="T129" s="76" t="s">
        <v>55</v>
      </c>
      <c r="BI129" s="96" t="s">
        <v>11161</v>
      </c>
    </row>
    <row r="130" spans="1:61" ht="18.399999999999999" customHeight="1">
      <c r="A130" s="79" t="s">
        <v>6766</v>
      </c>
      <c r="B130" s="80" t="s">
        <v>6771</v>
      </c>
      <c r="C130" s="80">
        <v>0.5</v>
      </c>
      <c r="D130" s="80" t="s">
        <v>1410</v>
      </c>
      <c r="E130" s="97"/>
      <c r="F130" s="98"/>
      <c r="G130" s="97"/>
      <c r="H130" s="98"/>
      <c r="I130" s="97"/>
      <c r="J130" s="98"/>
      <c r="K130" s="97"/>
      <c r="L130" s="98"/>
      <c r="M130" s="82" t="s">
        <v>47</v>
      </c>
      <c r="N130" s="76" t="s">
        <v>47</v>
      </c>
      <c r="P130" s="76" t="s">
        <v>2789</v>
      </c>
      <c r="Q130" s="76" t="s">
        <v>47</v>
      </c>
      <c r="R130" s="76" t="s">
        <v>6768</v>
      </c>
      <c r="BI130" s="96" t="s">
        <v>11146</v>
      </c>
    </row>
    <row r="131" spans="1:61" ht="18.399999999999999" customHeight="1">
      <c r="A131" s="84"/>
      <c r="B131" s="78"/>
      <c r="C131" s="78"/>
      <c r="D131" s="78"/>
      <c r="E131" s="78"/>
      <c r="F131" s="78"/>
      <c r="G131" s="78"/>
      <c r="H131" s="78"/>
      <c r="I131" s="78"/>
      <c r="J131" s="78"/>
      <c r="K131" s="78"/>
      <c r="L131" s="78"/>
      <c r="M131" s="85"/>
    </row>
    <row r="132" spans="1:61" ht="18.399999999999999" customHeight="1">
      <c r="A132" s="79" t="s">
        <v>6816</v>
      </c>
      <c r="B132" s="80" t="s">
        <v>6509</v>
      </c>
      <c r="C132" s="80">
        <v>1</v>
      </c>
      <c r="D132" s="80" t="s">
        <v>6468</v>
      </c>
      <c r="F132" s="81"/>
      <c r="H132" s="81"/>
      <c r="J132" s="81"/>
      <c r="L132" s="81"/>
      <c r="M132" s="82" t="s">
        <v>47</v>
      </c>
      <c r="N132" s="76" t="s">
        <v>47</v>
      </c>
      <c r="O132" s="76" t="s">
        <v>6533</v>
      </c>
    </row>
    <row r="133" spans="1:61" ht="18.399999999999999" customHeight="1">
      <c r="A133" s="79" t="s">
        <v>6532</v>
      </c>
      <c r="B133" s="80" t="s">
        <v>6509</v>
      </c>
      <c r="C133" s="80">
        <v>1.1000000000000001</v>
      </c>
      <c r="D133" s="80" t="s">
        <v>6468</v>
      </c>
      <c r="E133" s="97"/>
      <c r="F133" s="98"/>
      <c r="G133" s="97"/>
      <c r="H133" s="98"/>
      <c r="I133" s="97"/>
      <c r="J133" s="98"/>
      <c r="K133" s="97"/>
      <c r="L133" s="98"/>
      <c r="M133" s="82" t="s">
        <v>47</v>
      </c>
      <c r="N133" s="76" t="s">
        <v>47</v>
      </c>
      <c r="P133" s="76" t="s">
        <v>5447</v>
      </c>
      <c r="Q133" s="76" t="s">
        <v>47</v>
      </c>
      <c r="R133" s="76" t="s">
        <v>6817</v>
      </c>
      <c r="BI133" s="96" t="s">
        <v>11172</v>
      </c>
    </row>
    <row r="134" spans="1:61" ht="18.399999999999999" customHeight="1">
      <c r="A134" s="79" t="s">
        <v>6793</v>
      </c>
      <c r="B134" s="80" t="s">
        <v>6798</v>
      </c>
      <c r="C134" s="80">
        <v>1</v>
      </c>
      <c r="D134" s="80" t="s">
        <v>6468</v>
      </c>
      <c r="E134" s="97"/>
      <c r="F134" s="98"/>
      <c r="G134" s="97"/>
      <c r="H134" s="98"/>
      <c r="I134" s="97"/>
      <c r="J134" s="98"/>
      <c r="K134" s="97"/>
      <c r="L134" s="98"/>
      <c r="M134" s="82" t="s">
        <v>47</v>
      </c>
      <c r="N134" s="76" t="s">
        <v>47</v>
      </c>
      <c r="P134" s="76" t="s">
        <v>5450</v>
      </c>
      <c r="Q134" s="76" t="s">
        <v>47</v>
      </c>
      <c r="R134" s="76" t="s">
        <v>6665</v>
      </c>
      <c r="T134" s="76" t="s">
        <v>55</v>
      </c>
      <c r="BI134" s="96" t="s">
        <v>11161</v>
      </c>
    </row>
    <row r="135" spans="1:61" ht="18.399999999999999" customHeight="1">
      <c r="A135" s="79" t="s">
        <v>6818</v>
      </c>
      <c r="B135" s="80" t="s">
        <v>6819</v>
      </c>
      <c r="C135" s="80">
        <v>0.5</v>
      </c>
      <c r="D135" s="80" t="s">
        <v>1180</v>
      </c>
      <c r="E135" s="97"/>
      <c r="F135" s="98"/>
      <c r="G135" s="97"/>
      <c r="H135" s="98"/>
      <c r="I135" s="97"/>
      <c r="J135" s="98"/>
      <c r="K135" s="97"/>
      <c r="L135" s="98"/>
      <c r="M135" s="82" t="s">
        <v>47</v>
      </c>
      <c r="N135" s="76" t="s">
        <v>47</v>
      </c>
      <c r="P135" s="76" t="s">
        <v>2789</v>
      </c>
      <c r="Q135" s="76" t="s">
        <v>47</v>
      </c>
      <c r="R135" s="76" t="s">
        <v>6768</v>
      </c>
      <c r="BI135" s="96" t="s">
        <v>11146</v>
      </c>
    </row>
    <row r="136" spans="1:61" ht="18.399999999999999" customHeight="1">
      <c r="A136" s="84"/>
      <c r="B136" s="78"/>
      <c r="C136" s="78"/>
      <c r="D136" s="78"/>
      <c r="E136" s="78"/>
      <c r="F136" s="78"/>
      <c r="G136" s="78"/>
      <c r="H136" s="78"/>
      <c r="I136" s="78"/>
      <c r="J136" s="78"/>
      <c r="K136" s="78"/>
      <c r="L136" s="78"/>
      <c r="M136" s="85"/>
    </row>
    <row r="137" spans="1:61" ht="18.399999999999999" customHeight="1">
      <c r="A137" s="79" t="s">
        <v>6820</v>
      </c>
      <c r="B137" s="80" t="s">
        <v>6535</v>
      </c>
      <c r="C137" s="80">
        <v>1</v>
      </c>
      <c r="D137" s="80" t="s">
        <v>1450</v>
      </c>
      <c r="F137" s="81"/>
      <c r="H137" s="81"/>
      <c r="J137" s="81"/>
      <c r="L137" s="81"/>
      <c r="M137" s="82" t="s">
        <v>47</v>
      </c>
      <c r="N137" s="76" t="s">
        <v>47</v>
      </c>
      <c r="O137" s="76" t="s">
        <v>6536</v>
      </c>
    </row>
    <row r="138" spans="1:61" ht="18.399999999999999" customHeight="1">
      <c r="A138" s="79" t="s">
        <v>6534</v>
      </c>
      <c r="B138" s="80" t="s">
        <v>6535</v>
      </c>
      <c r="C138" s="80">
        <v>1.1000000000000001</v>
      </c>
      <c r="D138" s="80" t="s">
        <v>1450</v>
      </c>
      <c r="E138" s="97"/>
      <c r="F138" s="98"/>
      <c r="G138" s="97"/>
      <c r="H138" s="98"/>
      <c r="I138" s="97"/>
      <c r="J138" s="98"/>
      <c r="K138" s="97"/>
      <c r="L138" s="98"/>
      <c r="M138" s="82" t="s">
        <v>47</v>
      </c>
      <c r="N138" s="76" t="s">
        <v>47</v>
      </c>
      <c r="P138" s="76" t="s">
        <v>5447</v>
      </c>
      <c r="Q138" s="76" t="s">
        <v>47</v>
      </c>
      <c r="R138" s="76" t="s">
        <v>6821</v>
      </c>
      <c r="BI138" s="96" t="s">
        <v>11173</v>
      </c>
    </row>
    <row r="139" spans="1:61" ht="18.399999999999999" customHeight="1">
      <c r="A139" s="79" t="s">
        <v>6822</v>
      </c>
      <c r="B139" s="80" t="s">
        <v>6673</v>
      </c>
      <c r="C139" s="80">
        <v>1</v>
      </c>
      <c r="D139" s="80" t="s">
        <v>1450</v>
      </c>
      <c r="E139" s="97"/>
      <c r="F139" s="98"/>
      <c r="G139" s="97"/>
      <c r="H139" s="98"/>
      <c r="I139" s="97"/>
      <c r="J139" s="98"/>
      <c r="K139" s="97"/>
      <c r="L139" s="98"/>
      <c r="M139" s="82" t="s">
        <v>47</v>
      </c>
      <c r="N139" s="76" t="s">
        <v>47</v>
      </c>
      <c r="P139" s="76" t="s">
        <v>5450</v>
      </c>
      <c r="Q139" s="76" t="s">
        <v>47</v>
      </c>
      <c r="R139" s="76" t="s">
        <v>6675</v>
      </c>
      <c r="T139" s="76" t="s">
        <v>55</v>
      </c>
      <c r="BI139" s="96" t="s">
        <v>11174</v>
      </c>
    </row>
    <row r="140" spans="1:61" ht="18.399999999999999" customHeight="1">
      <c r="A140" s="79" t="s">
        <v>6766</v>
      </c>
      <c r="B140" s="80" t="s">
        <v>6771</v>
      </c>
      <c r="C140" s="80">
        <v>0.1</v>
      </c>
      <c r="D140" s="80" t="s">
        <v>1410</v>
      </c>
      <c r="E140" s="97"/>
      <c r="F140" s="98"/>
      <c r="G140" s="97"/>
      <c r="H140" s="98"/>
      <c r="I140" s="97"/>
      <c r="J140" s="98"/>
      <c r="K140" s="97"/>
      <c r="L140" s="98"/>
      <c r="M140" s="82" t="s">
        <v>47</v>
      </c>
      <c r="N140" s="76" t="s">
        <v>47</v>
      </c>
      <c r="P140" s="76" t="s">
        <v>2789</v>
      </c>
      <c r="Q140" s="76" t="s">
        <v>47</v>
      </c>
      <c r="R140" s="76" t="s">
        <v>6768</v>
      </c>
      <c r="BI140" s="96" t="s">
        <v>11146</v>
      </c>
    </row>
    <row r="141" spans="1:61" ht="18.399999999999999" customHeight="1">
      <c r="A141" s="84"/>
      <c r="B141" s="78"/>
      <c r="C141" s="78"/>
      <c r="D141" s="78"/>
      <c r="E141" s="78"/>
      <c r="F141" s="78"/>
      <c r="G141" s="78"/>
      <c r="H141" s="78"/>
      <c r="I141" s="78"/>
      <c r="J141" s="78"/>
      <c r="K141" s="78"/>
      <c r="L141" s="78"/>
      <c r="M141" s="85"/>
    </row>
    <row r="142" spans="1:61" ht="18.399999999999999" customHeight="1">
      <c r="A142" s="79" t="s">
        <v>6823</v>
      </c>
      <c r="B142" s="80" t="s">
        <v>6538</v>
      </c>
      <c r="C142" s="80">
        <v>1</v>
      </c>
      <c r="D142" s="80" t="s">
        <v>1450</v>
      </c>
      <c r="F142" s="81"/>
      <c r="H142" s="81"/>
      <c r="J142" s="81"/>
      <c r="L142" s="81"/>
      <c r="M142" s="82" t="s">
        <v>47</v>
      </c>
      <c r="N142" s="76" t="s">
        <v>47</v>
      </c>
      <c r="O142" s="76" t="s">
        <v>6539</v>
      </c>
    </row>
    <row r="143" spans="1:61" ht="18.399999999999999" customHeight="1">
      <c r="A143" s="79" t="s">
        <v>6537</v>
      </c>
      <c r="B143" s="80" t="s">
        <v>6538</v>
      </c>
      <c r="C143" s="80">
        <v>1.1000000000000001</v>
      </c>
      <c r="D143" s="80" t="s">
        <v>1450</v>
      </c>
      <c r="E143" s="97"/>
      <c r="F143" s="98"/>
      <c r="G143" s="97"/>
      <c r="H143" s="98"/>
      <c r="I143" s="97"/>
      <c r="J143" s="98"/>
      <c r="K143" s="97"/>
      <c r="L143" s="98"/>
      <c r="M143" s="82" t="s">
        <v>47</v>
      </c>
      <c r="N143" s="76" t="s">
        <v>47</v>
      </c>
      <c r="P143" s="76" t="s">
        <v>5447</v>
      </c>
      <c r="Q143" s="76" t="s">
        <v>47</v>
      </c>
      <c r="R143" s="76" t="s">
        <v>6824</v>
      </c>
      <c r="BI143" s="96" t="s">
        <v>11175</v>
      </c>
    </row>
    <row r="144" spans="1:61" ht="18.399999999999999" customHeight="1">
      <c r="A144" s="79" t="s">
        <v>6822</v>
      </c>
      <c r="B144" s="80" t="s">
        <v>6673</v>
      </c>
      <c r="C144" s="80">
        <v>1</v>
      </c>
      <c r="D144" s="80" t="s">
        <v>1450</v>
      </c>
      <c r="E144" s="97"/>
      <c r="F144" s="98"/>
      <c r="G144" s="97"/>
      <c r="H144" s="98"/>
      <c r="I144" s="97"/>
      <c r="J144" s="98"/>
      <c r="K144" s="97"/>
      <c r="L144" s="98"/>
      <c r="M144" s="82" t="s">
        <v>47</v>
      </c>
      <c r="N144" s="76" t="s">
        <v>47</v>
      </c>
      <c r="P144" s="76" t="s">
        <v>5450</v>
      </c>
      <c r="Q144" s="76" t="s">
        <v>47</v>
      </c>
      <c r="R144" s="76" t="s">
        <v>6675</v>
      </c>
      <c r="T144" s="76" t="s">
        <v>55</v>
      </c>
      <c r="BI144" s="96" t="s">
        <v>11174</v>
      </c>
    </row>
    <row r="145" spans="1:61" ht="18.399999999999999" customHeight="1">
      <c r="A145" s="79" t="s">
        <v>6766</v>
      </c>
      <c r="B145" s="80" t="s">
        <v>6771</v>
      </c>
      <c r="C145" s="80">
        <v>0.1</v>
      </c>
      <c r="D145" s="80" t="s">
        <v>1410</v>
      </c>
      <c r="E145" s="97"/>
      <c r="F145" s="98"/>
      <c r="G145" s="97"/>
      <c r="H145" s="98"/>
      <c r="I145" s="97"/>
      <c r="J145" s="98"/>
      <c r="K145" s="97"/>
      <c r="L145" s="98"/>
      <c r="M145" s="82" t="s">
        <v>47</v>
      </c>
      <c r="N145" s="76" t="s">
        <v>47</v>
      </c>
      <c r="P145" s="76" t="s">
        <v>2789</v>
      </c>
      <c r="Q145" s="76" t="s">
        <v>47</v>
      </c>
      <c r="R145" s="76" t="s">
        <v>6768</v>
      </c>
      <c r="BI145" s="96" t="s">
        <v>11146</v>
      </c>
    </row>
    <row r="146" spans="1:61" ht="18.399999999999999" customHeight="1">
      <c r="A146" s="84"/>
      <c r="B146" s="78"/>
      <c r="C146" s="78"/>
      <c r="D146" s="78"/>
      <c r="E146" s="78"/>
      <c r="F146" s="78"/>
      <c r="G146" s="78"/>
      <c r="H146" s="78"/>
      <c r="I146" s="78"/>
      <c r="J146" s="78"/>
      <c r="K146" s="78"/>
      <c r="L146" s="78"/>
      <c r="M146" s="85"/>
    </row>
    <row r="147" spans="1:61" ht="18.399999999999999" customHeight="1">
      <c r="A147" s="79" t="s">
        <v>6825</v>
      </c>
      <c r="B147" s="80" t="s">
        <v>6535</v>
      </c>
      <c r="C147" s="80">
        <v>1</v>
      </c>
      <c r="D147" s="80" t="s">
        <v>1450</v>
      </c>
      <c r="F147" s="81"/>
      <c r="H147" s="81"/>
      <c r="J147" s="81"/>
      <c r="L147" s="81"/>
      <c r="M147" s="82" t="s">
        <v>47</v>
      </c>
      <c r="N147" s="76" t="s">
        <v>47</v>
      </c>
      <c r="O147" s="76" t="s">
        <v>6541</v>
      </c>
    </row>
    <row r="148" spans="1:61" ht="18.399999999999999" customHeight="1">
      <c r="A148" s="79" t="s">
        <v>6540</v>
      </c>
      <c r="B148" s="80" t="s">
        <v>6535</v>
      </c>
      <c r="C148" s="80">
        <v>1.1000000000000001</v>
      </c>
      <c r="D148" s="80" t="s">
        <v>1450</v>
      </c>
      <c r="E148" s="97"/>
      <c r="F148" s="98"/>
      <c r="G148" s="97"/>
      <c r="H148" s="98"/>
      <c r="I148" s="97"/>
      <c r="J148" s="98"/>
      <c r="K148" s="97"/>
      <c r="L148" s="98"/>
      <c r="M148" s="82" t="s">
        <v>47</v>
      </c>
      <c r="N148" s="76" t="s">
        <v>47</v>
      </c>
      <c r="P148" s="76" t="s">
        <v>5455</v>
      </c>
      <c r="Q148" s="76" t="s">
        <v>47</v>
      </c>
      <c r="R148" s="76" t="s">
        <v>6826</v>
      </c>
      <c r="BI148" s="96" t="s">
        <v>11176</v>
      </c>
    </row>
    <row r="149" spans="1:61" ht="18.399999999999999" customHeight="1">
      <c r="A149" s="79" t="s">
        <v>6822</v>
      </c>
      <c r="B149" s="80" t="s">
        <v>6673</v>
      </c>
      <c r="C149" s="80">
        <v>1</v>
      </c>
      <c r="D149" s="80" t="s">
        <v>1450</v>
      </c>
      <c r="E149" s="97"/>
      <c r="F149" s="98"/>
      <c r="G149" s="97"/>
      <c r="H149" s="98"/>
      <c r="I149" s="97"/>
      <c r="J149" s="98"/>
      <c r="K149" s="97"/>
      <c r="L149" s="98"/>
      <c r="M149" s="82" t="s">
        <v>47</v>
      </c>
      <c r="N149" s="76" t="s">
        <v>47</v>
      </c>
      <c r="P149" s="76" t="s">
        <v>2788</v>
      </c>
      <c r="Q149" s="76" t="s">
        <v>47</v>
      </c>
      <c r="R149" s="76" t="s">
        <v>6675</v>
      </c>
      <c r="T149" s="76" t="s">
        <v>55</v>
      </c>
      <c r="BI149" s="96" t="s">
        <v>11174</v>
      </c>
    </row>
    <row r="150" spans="1:61" ht="18.399999999999999" customHeight="1">
      <c r="A150" s="79" t="s">
        <v>6766</v>
      </c>
      <c r="B150" s="80" t="s">
        <v>6771</v>
      </c>
      <c r="C150" s="80">
        <v>0.1</v>
      </c>
      <c r="D150" s="80" t="s">
        <v>1410</v>
      </c>
      <c r="E150" s="97"/>
      <c r="F150" s="98"/>
      <c r="G150" s="97"/>
      <c r="H150" s="98"/>
      <c r="I150" s="97"/>
      <c r="J150" s="98"/>
      <c r="K150" s="97"/>
      <c r="L150" s="98"/>
      <c r="M150" s="82" t="s">
        <v>47</v>
      </c>
      <c r="N150" s="76" t="s">
        <v>47</v>
      </c>
      <c r="P150" s="76" t="s">
        <v>5460</v>
      </c>
      <c r="Q150" s="76" t="s">
        <v>47</v>
      </c>
      <c r="R150" s="76" t="s">
        <v>6768</v>
      </c>
      <c r="BI150" s="96" t="s">
        <v>11146</v>
      </c>
    </row>
    <row r="151" spans="1:61" ht="18.399999999999999" customHeight="1">
      <c r="A151" s="84"/>
      <c r="B151" s="78"/>
      <c r="C151" s="78"/>
      <c r="D151" s="78"/>
      <c r="E151" s="78"/>
      <c r="F151" s="78"/>
      <c r="G151" s="78"/>
      <c r="H151" s="78"/>
      <c r="I151" s="78"/>
      <c r="J151" s="78"/>
      <c r="K151" s="78"/>
      <c r="L151" s="78"/>
      <c r="M151" s="85"/>
    </row>
    <row r="152" spans="1:61" ht="18.399999999999999" customHeight="1">
      <c r="A152" s="79" t="s">
        <v>6827</v>
      </c>
      <c r="B152" s="80" t="s">
        <v>6535</v>
      </c>
      <c r="C152" s="80">
        <v>1</v>
      </c>
      <c r="D152" s="80" t="s">
        <v>1450</v>
      </c>
      <c r="F152" s="81"/>
      <c r="H152" s="81"/>
      <c r="J152" s="81"/>
      <c r="L152" s="81"/>
      <c r="M152" s="82" t="s">
        <v>47</v>
      </c>
      <c r="N152" s="76" t="s">
        <v>47</v>
      </c>
      <c r="O152" s="76" t="s">
        <v>6543</v>
      </c>
    </row>
    <row r="153" spans="1:61" ht="18.399999999999999" customHeight="1">
      <c r="A153" s="79" t="s">
        <v>6542</v>
      </c>
      <c r="B153" s="80" t="s">
        <v>6535</v>
      </c>
      <c r="C153" s="80">
        <v>1.1000000000000001</v>
      </c>
      <c r="D153" s="80" t="s">
        <v>1450</v>
      </c>
      <c r="E153" s="97"/>
      <c r="F153" s="98"/>
      <c r="G153" s="97"/>
      <c r="H153" s="98"/>
      <c r="I153" s="97"/>
      <c r="J153" s="98"/>
      <c r="K153" s="97"/>
      <c r="L153" s="98"/>
      <c r="M153" s="82" t="s">
        <v>47</v>
      </c>
      <c r="N153" s="76" t="s">
        <v>47</v>
      </c>
      <c r="P153" s="76" t="s">
        <v>5447</v>
      </c>
      <c r="Q153" s="76" t="s">
        <v>47</v>
      </c>
      <c r="R153" s="76" t="s">
        <v>6828</v>
      </c>
      <c r="BI153" s="96" t="s">
        <v>11177</v>
      </c>
    </row>
    <row r="154" spans="1:61" ht="18.399999999999999" customHeight="1">
      <c r="A154" s="79" t="s">
        <v>6822</v>
      </c>
      <c r="B154" s="80" t="s">
        <v>6673</v>
      </c>
      <c r="C154" s="80">
        <v>1</v>
      </c>
      <c r="D154" s="80" t="s">
        <v>1450</v>
      </c>
      <c r="E154" s="97"/>
      <c r="F154" s="98"/>
      <c r="G154" s="97"/>
      <c r="H154" s="98"/>
      <c r="I154" s="97"/>
      <c r="J154" s="98"/>
      <c r="K154" s="97"/>
      <c r="L154" s="98"/>
      <c r="M154" s="82" t="s">
        <v>47</v>
      </c>
      <c r="N154" s="76" t="s">
        <v>47</v>
      </c>
      <c r="P154" s="76" t="s">
        <v>5450</v>
      </c>
      <c r="Q154" s="76" t="s">
        <v>47</v>
      </c>
      <c r="R154" s="76" t="s">
        <v>6675</v>
      </c>
      <c r="T154" s="76" t="s">
        <v>55</v>
      </c>
      <c r="BI154" s="96" t="s">
        <v>11174</v>
      </c>
    </row>
    <row r="155" spans="1:61" ht="18.399999999999999" customHeight="1">
      <c r="A155" s="79" t="s">
        <v>6766</v>
      </c>
      <c r="B155" s="80" t="s">
        <v>6771</v>
      </c>
      <c r="C155" s="80">
        <v>0.1</v>
      </c>
      <c r="D155" s="80" t="s">
        <v>1410</v>
      </c>
      <c r="E155" s="97"/>
      <c r="F155" s="98"/>
      <c r="G155" s="97"/>
      <c r="H155" s="98"/>
      <c r="I155" s="97"/>
      <c r="J155" s="98"/>
      <c r="K155" s="97"/>
      <c r="L155" s="98"/>
      <c r="M155" s="82" t="s">
        <v>47</v>
      </c>
      <c r="N155" s="76" t="s">
        <v>47</v>
      </c>
      <c r="P155" s="76" t="s">
        <v>2789</v>
      </c>
      <c r="Q155" s="76" t="s">
        <v>47</v>
      </c>
      <c r="R155" s="76" t="s">
        <v>6768</v>
      </c>
      <c r="BI155" s="96" t="s">
        <v>11146</v>
      </c>
    </row>
    <row r="156" spans="1:61" ht="18.399999999999999" customHeight="1">
      <c r="A156" s="84"/>
      <c r="B156" s="78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85"/>
    </row>
    <row r="157" spans="1:61" ht="18.399999999999999" customHeight="1">
      <c r="A157" s="79" t="s">
        <v>6829</v>
      </c>
      <c r="B157" s="80" t="s">
        <v>6535</v>
      </c>
      <c r="C157" s="80">
        <v>1</v>
      </c>
      <c r="D157" s="80" t="s">
        <v>1450</v>
      </c>
      <c r="F157" s="81"/>
      <c r="H157" s="81"/>
      <c r="J157" s="81"/>
      <c r="L157" s="81"/>
      <c r="M157" s="82" t="s">
        <v>47</v>
      </c>
      <c r="N157" s="76" t="s">
        <v>47</v>
      </c>
      <c r="O157" s="76" t="s">
        <v>6545</v>
      </c>
    </row>
    <row r="158" spans="1:61" ht="18.399999999999999" customHeight="1">
      <c r="A158" s="79" t="s">
        <v>6544</v>
      </c>
      <c r="B158" s="80" t="s">
        <v>6535</v>
      </c>
      <c r="C158" s="80">
        <v>1.1000000000000001</v>
      </c>
      <c r="D158" s="80" t="s">
        <v>1450</v>
      </c>
      <c r="E158" s="97"/>
      <c r="F158" s="98"/>
      <c r="G158" s="97"/>
      <c r="H158" s="98"/>
      <c r="I158" s="97"/>
      <c r="J158" s="98"/>
      <c r="K158" s="97"/>
      <c r="L158" s="98"/>
      <c r="M158" s="82" t="s">
        <v>47</v>
      </c>
      <c r="N158" s="76" t="s">
        <v>47</v>
      </c>
      <c r="P158" s="76" t="s">
        <v>5455</v>
      </c>
      <c r="Q158" s="76" t="s">
        <v>47</v>
      </c>
      <c r="R158" s="76" t="s">
        <v>6830</v>
      </c>
      <c r="BI158" s="96" t="s">
        <v>11178</v>
      </c>
    </row>
    <row r="159" spans="1:61" ht="18.399999999999999" customHeight="1">
      <c r="A159" s="79" t="s">
        <v>6822</v>
      </c>
      <c r="B159" s="80" t="s">
        <v>6673</v>
      </c>
      <c r="C159" s="80">
        <v>1</v>
      </c>
      <c r="D159" s="80" t="s">
        <v>1450</v>
      </c>
      <c r="E159" s="97"/>
      <c r="F159" s="98"/>
      <c r="G159" s="97"/>
      <c r="H159" s="98"/>
      <c r="I159" s="97"/>
      <c r="J159" s="98"/>
      <c r="K159" s="97"/>
      <c r="L159" s="98"/>
      <c r="M159" s="82" t="s">
        <v>47</v>
      </c>
      <c r="N159" s="76" t="s">
        <v>47</v>
      </c>
      <c r="P159" s="76" t="s">
        <v>2788</v>
      </c>
      <c r="Q159" s="76" t="s">
        <v>47</v>
      </c>
      <c r="R159" s="76" t="s">
        <v>6675</v>
      </c>
      <c r="T159" s="76" t="s">
        <v>55</v>
      </c>
      <c r="BI159" s="96" t="s">
        <v>11174</v>
      </c>
    </row>
    <row r="160" spans="1:61" ht="18.399999999999999" customHeight="1">
      <c r="A160" s="79" t="s">
        <v>6766</v>
      </c>
      <c r="B160" s="80" t="s">
        <v>6767</v>
      </c>
      <c r="C160" s="80">
        <v>0.1</v>
      </c>
      <c r="D160" s="80" t="s">
        <v>1410</v>
      </c>
      <c r="E160" s="97"/>
      <c r="F160" s="98"/>
      <c r="G160" s="97"/>
      <c r="H160" s="98"/>
      <c r="I160" s="97"/>
      <c r="J160" s="98"/>
      <c r="K160" s="97"/>
      <c r="L160" s="98"/>
      <c r="M160" s="82" t="s">
        <v>47</v>
      </c>
      <c r="N160" s="76" t="s">
        <v>47</v>
      </c>
      <c r="P160" s="76" t="s">
        <v>5460</v>
      </c>
      <c r="Q160" s="76" t="s">
        <v>47</v>
      </c>
      <c r="R160" s="76" t="s">
        <v>6768</v>
      </c>
      <c r="BI160" s="96" t="s">
        <v>11146</v>
      </c>
    </row>
    <row r="161" spans="1:61" ht="18.399999999999999" customHeight="1">
      <c r="A161" s="84"/>
      <c r="B161" s="78"/>
      <c r="C161" s="78"/>
      <c r="D161" s="78"/>
      <c r="E161" s="78"/>
      <c r="F161" s="78"/>
      <c r="G161" s="78"/>
      <c r="H161" s="78"/>
      <c r="I161" s="78"/>
      <c r="J161" s="78"/>
      <c r="K161" s="78"/>
      <c r="L161" s="78"/>
      <c r="M161" s="85"/>
    </row>
    <row r="162" spans="1:61" ht="18.399999999999999" customHeight="1">
      <c r="A162" s="79" t="s">
        <v>6831</v>
      </c>
      <c r="B162" s="80" t="s">
        <v>6538</v>
      </c>
      <c r="C162" s="80">
        <v>1</v>
      </c>
      <c r="D162" s="80" t="s">
        <v>1450</v>
      </c>
      <c r="F162" s="81"/>
      <c r="H162" s="81"/>
      <c r="J162" s="81"/>
      <c r="L162" s="81"/>
      <c r="M162" s="82" t="s">
        <v>47</v>
      </c>
      <c r="N162" s="76" t="s">
        <v>47</v>
      </c>
      <c r="O162" s="76" t="s">
        <v>6547</v>
      </c>
    </row>
    <row r="163" spans="1:61" ht="18.399999999999999" customHeight="1">
      <c r="A163" s="79" t="s">
        <v>6546</v>
      </c>
      <c r="B163" s="80" t="s">
        <v>6538</v>
      </c>
      <c r="C163" s="80">
        <v>1.1000000000000001</v>
      </c>
      <c r="D163" s="80" t="s">
        <v>1450</v>
      </c>
      <c r="E163" s="97"/>
      <c r="F163" s="98"/>
      <c r="G163" s="97"/>
      <c r="H163" s="98"/>
      <c r="I163" s="97"/>
      <c r="J163" s="98"/>
      <c r="K163" s="97"/>
      <c r="L163" s="98"/>
      <c r="M163" s="82" t="s">
        <v>47</v>
      </c>
      <c r="N163" s="76" t="s">
        <v>47</v>
      </c>
      <c r="P163" s="76" t="s">
        <v>5450</v>
      </c>
      <c r="Q163" s="76" t="s">
        <v>47</v>
      </c>
      <c r="R163" s="76" t="s">
        <v>6832</v>
      </c>
      <c r="BI163" s="96" t="s">
        <v>11179</v>
      </c>
    </row>
    <row r="164" spans="1:61" ht="18.399999999999999" customHeight="1">
      <c r="A164" s="79" t="s">
        <v>6822</v>
      </c>
      <c r="B164" s="80" t="s">
        <v>6673</v>
      </c>
      <c r="C164" s="80">
        <v>1</v>
      </c>
      <c r="D164" s="80" t="s">
        <v>1450</v>
      </c>
      <c r="E164" s="97"/>
      <c r="F164" s="98"/>
      <c r="G164" s="97"/>
      <c r="H164" s="98"/>
      <c r="I164" s="97"/>
      <c r="J164" s="98"/>
      <c r="K164" s="97"/>
      <c r="L164" s="98"/>
      <c r="M164" s="82" t="s">
        <v>47</v>
      </c>
      <c r="N164" s="76" t="s">
        <v>47</v>
      </c>
      <c r="P164" s="76" t="s">
        <v>2789</v>
      </c>
      <c r="Q164" s="76" t="s">
        <v>47</v>
      </c>
      <c r="R164" s="76" t="s">
        <v>6675</v>
      </c>
      <c r="T164" s="76" t="s">
        <v>55</v>
      </c>
      <c r="BI164" s="96" t="s">
        <v>11174</v>
      </c>
    </row>
    <row r="165" spans="1:61" ht="18.399999999999999" customHeight="1">
      <c r="A165" s="79" t="s">
        <v>6766</v>
      </c>
      <c r="B165" s="80" t="s">
        <v>6771</v>
      </c>
      <c r="C165" s="80">
        <v>0.1</v>
      </c>
      <c r="D165" s="80" t="s">
        <v>1410</v>
      </c>
      <c r="E165" s="97"/>
      <c r="F165" s="98"/>
      <c r="G165" s="97"/>
      <c r="H165" s="98"/>
      <c r="I165" s="97"/>
      <c r="J165" s="98"/>
      <c r="K165" s="97"/>
      <c r="L165" s="98"/>
      <c r="M165" s="82" t="s">
        <v>47</v>
      </c>
      <c r="N165" s="76" t="s">
        <v>47</v>
      </c>
      <c r="P165" s="76" t="s">
        <v>5455</v>
      </c>
      <c r="Q165" s="76" t="s">
        <v>47</v>
      </c>
      <c r="R165" s="76" t="s">
        <v>6768</v>
      </c>
      <c r="BI165" s="96" t="s">
        <v>11146</v>
      </c>
    </row>
    <row r="166" spans="1:61" ht="18.399999999999999" customHeight="1">
      <c r="A166" s="84"/>
      <c r="B166" s="78"/>
      <c r="C166" s="78"/>
      <c r="D166" s="78"/>
      <c r="E166" s="78"/>
      <c r="F166" s="78"/>
      <c r="G166" s="78"/>
      <c r="H166" s="78"/>
      <c r="I166" s="78"/>
      <c r="J166" s="78"/>
      <c r="K166" s="78"/>
      <c r="L166" s="78"/>
      <c r="M166" s="85"/>
    </row>
    <row r="167" spans="1:61" ht="18.399999999999999" customHeight="1">
      <c r="A167" s="79" t="s">
        <v>6833</v>
      </c>
      <c r="B167" s="80" t="s">
        <v>6538</v>
      </c>
      <c r="C167" s="80">
        <v>1</v>
      </c>
      <c r="D167" s="80" t="s">
        <v>1450</v>
      </c>
      <c r="F167" s="81"/>
      <c r="H167" s="81"/>
      <c r="J167" s="81"/>
      <c r="L167" s="81"/>
      <c r="M167" s="82" t="s">
        <v>47</v>
      </c>
      <c r="N167" s="76" t="s">
        <v>47</v>
      </c>
      <c r="O167" s="76" t="s">
        <v>6549</v>
      </c>
    </row>
    <row r="168" spans="1:61" ht="18.399999999999999" customHeight="1">
      <c r="A168" s="79" t="s">
        <v>6548</v>
      </c>
      <c r="B168" s="80" t="s">
        <v>6538</v>
      </c>
      <c r="C168" s="80">
        <v>1.1000000000000001</v>
      </c>
      <c r="D168" s="80" t="s">
        <v>1450</v>
      </c>
      <c r="E168" s="97"/>
      <c r="F168" s="98"/>
      <c r="G168" s="97"/>
      <c r="H168" s="98"/>
      <c r="I168" s="97"/>
      <c r="J168" s="98"/>
      <c r="K168" s="97"/>
      <c r="L168" s="98"/>
      <c r="M168" s="82" t="s">
        <v>47</v>
      </c>
      <c r="N168" s="76" t="s">
        <v>47</v>
      </c>
      <c r="P168" s="76" t="s">
        <v>5450</v>
      </c>
      <c r="Q168" s="76" t="s">
        <v>47</v>
      </c>
      <c r="R168" s="76" t="s">
        <v>6834</v>
      </c>
      <c r="BI168" s="96" t="s">
        <v>11180</v>
      </c>
    </row>
    <row r="169" spans="1:61" ht="18.399999999999999" customHeight="1">
      <c r="A169" s="79" t="s">
        <v>6822</v>
      </c>
      <c r="B169" s="80" t="s">
        <v>6673</v>
      </c>
      <c r="C169" s="80">
        <v>1</v>
      </c>
      <c r="D169" s="80" t="s">
        <v>1450</v>
      </c>
      <c r="E169" s="97"/>
      <c r="F169" s="98"/>
      <c r="G169" s="97"/>
      <c r="H169" s="98"/>
      <c r="I169" s="97"/>
      <c r="J169" s="98"/>
      <c r="K169" s="97"/>
      <c r="L169" s="98"/>
      <c r="M169" s="82" t="s">
        <v>47</v>
      </c>
      <c r="N169" s="76" t="s">
        <v>47</v>
      </c>
      <c r="P169" s="76" t="s">
        <v>2789</v>
      </c>
      <c r="Q169" s="76" t="s">
        <v>47</v>
      </c>
      <c r="R169" s="76" t="s">
        <v>6675</v>
      </c>
      <c r="T169" s="76" t="s">
        <v>55</v>
      </c>
      <c r="BI169" s="96" t="s">
        <v>11174</v>
      </c>
    </row>
    <row r="170" spans="1:61" ht="18.399999999999999" customHeight="1">
      <c r="A170" s="79" t="s">
        <v>6766</v>
      </c>
      <c r="B170" s="80" t="s">
        <v>6771</v>
      </c>
      <c r="C170" s="80">
        <v>0.1</v>
      </c>
      <c r="D170" s="80" t="s">
        <v>1410</v>
      </c>
      <c r="E170" s="97"/>
      <c r="F170" s="98"/>
      <c r="G170" s="97"/>
      <c r="H170" s="98"/>
      <c r="I170" s="97"/>
      <c r="J170" s="98"/>
      <c r="K170" s="97"/>
      <c r="L170" s="98"/>
      <c r="M170" s="82" t="s">
        <v>47</v>
      </c>
      <c r="N170" s="76" t="s">
        <v>47</v>
      </c>
      <c r="P170" s="76" t="s">
        <v>5455</v>
      </c>
      <c r="Q170" s="76" t="s">
        <v>47</v>
      </c>
      <c r="R170" s="76" t="s">
        <v>6768</v>
      </c>
      <c r="BI170" s="96" t="s">
        <v>11146</v>
      </c>
    </row>
    <row r="171" spans="1:61" ht="18.399999999999999" customHeight="1">
      <c r="A171" s="84"/>
      <c r="B171" s="78"/>
      <c r="C171" s="78"/>
      <c r="D171" s="78"/>
      <c r="E171" s="78"/>
      <c r="F171" s="78"/>
      <c r="G171" s="78"/>
      <c r="H171" s="78"/>
      <c r="I171" s="78"/>
      <c r="J171" s="78"/>
      <c r="K171" s="78"/>
      <c r="L171" s="78"/>
      <c r="M171" s="85"/>
    </row>
    <row r="172" spans="1:61" ht="18.399999999999999" customHeight="1">
      <c r="A172" s="79" t="s">
        <v>6835</v>
      </c>
      <c r="B172" s="80" t="s">
        <v>6551</v>
      </c>
      <c r="C172" s="80">
        <v>1</v>
      </c>
      <c r="D172" s="80" t="s">
        <v>1450</v>
      </c>
      <c r="F172" s="81"/>
      <c r="H172" s="81"/>
      <c r="J172" s="81"/>
      <c r="L172" s="81"/>
      <c r="M172" s="82" t="s">
        <v>47</v>
      </c>
      <c r="N172" s="76" t="s">
        <v>47</v>
      </c>
      <c r="O172" s="76" t="s">
        <v>6552</v>
      </c>
    </row>
    <row r="173" spans="1:61" ht="18.399999999999999" customHeight="1">
      <c r="A173" s="79" t="s">
        <v>6550</v>
      </c>
      <c r="B173" s="80" t="s">
        <v>6551</v>
      </c>
      <c r="C173" s="80">
        <v>1.1000000000000001</v>
      </c>
      <c r="D173" s="80" t="s">
        <v>1450</v>
      </c>
      <c r="E173" s="97"/>
      <c r="F173" s="98"/>
      <c r="G173" s="97"/>
      <c r="H173" s="98"/>
      <c r="I173" s="97"/>
      <c r="J173" s="98"/>
      <c r="K173" s="97"/>
      <c r="L173" s="98"/>
      <c r="M173" s="82" t="s">
        <v>47</v>
      </c>
      <c r="N173" s="76" t="s">
        <v>47</v>
      </c>
      <c r="P173" s="76" t="s">
        <v>5460</v>
      </c>
      <c r="Q173" s="76" t="s">
        <v>47</v>
      </c>
      <c r="R173" s="76" t="s">
        <v>6836</v>
      </c>
      <c r="BI173" s="96" t="s">
        <v>11181</v>
      </c>
    </row>
    <row r="174" spans="1:61" ht="18.399999999999999" customHeight="1">
      <c r="A174" s="79" t="s">
        <v>6822</v>
      </c>
      <c r="B174" s="80" t="s">
        <v>6673</v>
      </c>
      <c r="C174" s="80">
        <v>1</v>
      </c>
      <c r="D174" s="80" t="s">
        <v>1450</v>
      </c>
      <c r="E174" s="97"/>
      <c r="F174" s="98"/>
      <c r="G174" s="97"/>
      <c r="H174" s="98"/>
      <c r="I174" s="97"/>
      <c r="J174" s="98"/>
      <c r="K174" s="97"/>
      <c r="L174" s="98"/>
      <c r="M174" s="82" t="s">
        <v>47</v>
      </c>
      <c r="N174" s="76" t="s">
        <v>47</v>
      </c>
      <c r="P174" s="76" t="s">
        <v>5467</v>
      </c>
      <c r="Q174" s="76" t="s">
        <v>47</v>
      </c>
      <c r="R174" s="76" t="s">
        <v>6675</v>
      </c>
      <c r="T174" s="76" t="s">
        <v>55</v>
      </c>
      <c r="BI174" s="96" t="s">
        <v>11174</v>
      </c>
    </row>
    <row r="175" spans="1:61" ht="18.399999999999999" customHeight="1">
      <c r="A175" s="79" t="s">
        <v>6766</v>
      </c>
      <c r="B175" s="80" t="s">
        <v>6771</v>
      </c>
      <c r="C175" s="80">
        <v>0.1</v>
      </c>
      <c r="D175" s="80" t="s">
        <v>1410</v>
      </c>
      <c r="E175" s="97"/>
      <c r="F175" s="98"/>
      <c r="G175" s="97"/>
      <c r="H175" s="98"/>
      <c r="I175" s="97"/>
      <c r="J175" s="98"/>
      <c r="K175" s="97"/>
      <c r="L175" s="98"/>
      <c r="M175" s="82" t="s">
        <v>47</v>
      </c>
      <c r="N175" s="76" t="s">
        <v>47</v>
      </c>
      <c r="P175" s="76" t="s">
        <v>2792</v>
      </c>
      <c r="Q175" s="76" t="s">
        <v>47</v>
      </c>
      <c r="R175" s="76" t="s">
        <v>6768</v>
      </c>
      <c r="BI175" s="96" t="s">
        <v>11146</v>
      </c>
    </row>
    <row r="176" spans="1:61" ht="18.399999999999999" customHeight="1">
      <c r="A176" s="84"/>
      <c r="B176" s="78"/>
      <c r="C176" s="78"/>
      <c r="D176" s="78"/>
      <c r="E176" s="78"/>
      <c r="F176" s="78"/>
      <c r="G176" s="78"/>
      <c r="H176" s="78"/>
      <c r="I176" s="78"/>
      <c r="J176" s="78"/>
      <c r="K176" s="78"/>
      <c r="L176" s="78"/>
      <c r="M176" s="85"/>
    </row>
    <row r="177" spans="1:61" ht="18.399999999999999" customHeight="1">
      <c r="A177" s="79" t="s">
        <v>6837</v>
      </c>
      <c r="B177" s="80" t="s">
        <v>6650</v>
      </c>
      <c r="C177" s="80">
        <v>1</v>
      </c>
      <c r="D177" s="80" t="s">
        <v>2033</v>
      </c>
      <c r="F177" s="81"/>
      <c r="H177" s="81"/>
      <c r="J177" s="81"/>
      <c r="L177" s="81"/>
      <c r="M177" s="82" t="s">
        <v>47</v>
      </c>
      <c r="N177" s="76" t="s">
        <v>47</v>
      </c>
      <c r="O177" s="76" t="s">
        <v>6562</v>
      </c>
    </row>
    <row r="178" spans="1:61" ht="18.399999999999999" customHeight="1">
      <c r="A178" s="79" t="s">
        <v>6560</v>
      </c>
      <c r="B178" s="80" t="s">
        <v>6838</v>
      </c>
      <c r="C178" s="80">
        <v>11.11</v>
      </c>
      <c r="D178" s="80" t="s">
        <v>1464</v>
      </c>
      <c r="E178" s="97"/>
      <c r="F178" s="98"/>
      <c r="G178" s="97"/>
      <c r="H178" s="98"/>
      <c r="I178" s="97"/>
      <c r="J178" s="98"/>
      <c r="K178" s="97"/>
      <c r="L178" s="98"/>
      <c r="M178" s="82" t="s">
        <v>47</v>
      </c>
      <c r="N178" s="76" t="s">
        <v>6839</v>
      </c>
      <c r="P178" s="76" t="s">
        <v>5447</v>
      </c>
      <c r="Q178" s="76" t="s">
        <v>47</v>
      </c>
      <c r="R178" s="76" t="s">
        <v>6840</v>
      </c>
      <c r="BI178" s="96" t="s">
        <v>11182</v>
      </c>
    </row>
    <row r="179" spans="1:61" ht="18.399999999999999" customHeight="1">
      <c r="A179" s="79" t="s">
        <v>6841</v>
      </c>
      <c r="B179" s="80" t="s">
        <v>6842</v>
      </c>
      <c r="C179" s="80">
        <v>1</v>
      </c>
      <c r="D179" s="80" t="s">
        <v>2033</v>
      </c>
      <c r="E179" s="97"/>
      <c r="F179" s="98"/>
      <c r="G179" s="97"/>
      <c r="H179" s="98"/>
      <c r="I179" s="97"/>
      <c r="J179" s="98"/>
      <c r="K179" s="97"/>
      <c r="L179" s="98"/>
      <c r="M179" s="82" t="s">
        <v>47</v>
      </c>
      <c r="N179" s="76" t="s">
        <v>47</v>
      </c>
      <c r="P179" s="76" t="s">
        <v>2789</v>
      </c>
      <c r="Q179" s="76" t="s">
        <v>47</v>
      </c>
      <c r="R179" s="76" t="s">
        <v>6676</v>
      </c>
      <c r="T179" s="76" t="s">
        <v>55</v>
      </c>
      <c r="BI179" s="96" t="s">
        <v>11183</v>
      </c>
    </row>
    <row r="180" spans="1:61" ht="18.399999999999999" customHeight="1">
      <c r="A180" s="84"/>
      <c r="B180" s="78"/>
      <c r="C180" s="78"/>
      <c r="D180" s="78"/>
      <c r="E180" s="78"/>
      <c r="F180" s="78"/>
      <c r="G180" s="78"/>
      <c r="H180" s="78"/>
      <c r="I180" s="78"/>
      <c r="J180" s="78"/>
      <c r="K180" s="78"/>
      <c r="L180" s="78"/>
      <c r="M180" s="85"/>
    </row>
    <row r="181" spans="1:61" ht="18.399999999999999" customHeight="1">
      <c r="A181" s="79" t="s">
        <v>6843</v>
      </c>
      <c r="B181" s="80" t="s">
        <v>6566</v>
      </c>
      <c r="C181" s="80">
        <v>1</v>
      </c>
      <c r="D181" s="80" t="s">
        <v>4112</v>
      </c>
      <c r="F181" s="81"/>
      <c r="H181" s="81"/>
      <c r="J181" s="81"/>
      <c r="L181" s="81"/>
      <c r="M181" s="82" t="s">
        <v>47</v>
      </c>
      <c r="N181" s="76" t="s">
        <v>47</v>
      </c>
      <c r="O181" s="76" t="s">
        <v>6567</v>
      </c>
    </row>
    <row r="182" spans="1:61" ht="18.399999999999999" customHeight="1">
      <c r="A182" s="79" t="s">
        <v>6844</v>
      </c>
      <c r="B182" s="80" t="s">
        <v>6677</v>
      </c>
      <c r="C182" s="80">
        <v>0.42</v>
      </c>
      <c r="D182" s="80" t="s">
        <v>71</v>
      </c>
      <c r="E182" s="97"/>
      <c r="F182" s="98"/>
      <c r="G182" s="97"/>
      <c r="H182" s="98"/>
      <c r="I182" s="97"/>
      <c r="J182" s="98"/>
      <c r="K182" s="97"/>
      <c r="L182" s="98"/>
      <c r="M182" s="82" t="s">
        <v>47</v>
      </c>
      <c r="N182" s="76" t="s">
        <v>47</v>
      </c>
      <c r="P182" s="76" t="s">
        <v>5467</v>
      </c>
      <c r="Q182" s="76" t="s">
        <v>47</v>
      </c>
      <c r="R182" s="76" t="s">
        <v>6678</v>
      </c>
      <c r="T182" s="76" t="s">
        <v>55</v>
      </c>
      <c r="BI182" s="96" t="s">
        <v>11184</v>
      </c>
    </row>
    <row r="183" spans="1:61" ht="18.399999999999999" customHeight="1">
      <c r="A183" s="79" t="s">
        <v>6845</v>
      </c>
      <c r="B183" s="80" t="s">
        <v>5902</v>
      </c>
      <c r="C183" s="80">
        <v>0.112</v>
      </c>
      <c r="D183" s="80" t="s">
        <v>6680</v>
      </c>
      <c r="E183" s="97"/>
      <c r="F183" s="98"/>
      <c r="G183" s="97"/>
      <c r="H183" s="98"/>
      <c r="I183" s="97"/>
      <c r="J183" s="98"/>
      <c r="K183" s="97"/>
      <c r="L183" s="98"/>
      <c r="M183" s="82" t="s">
        <v>47</v>
      </c>
      <c r="N183" s="76" t="s">
        <v>47</v>
      </c>
      <c r="P183" s="76" t="s">
        <v>2792</v>
      </c>
      <c r="Q183" s="76" t="s">
        <v>47</v>
      </c>
      <c r="R183" s="76" t="s">
        <v>6846</v>
      </c>
      <c r="BI183" s="96" t="s">
        <v>11185</v>
      </c>
    </row>
    <row r="184" spans="1:61" ht="18.399999999999999" customHeight="1">
      <c r="A184" s="79" t="s">
        <v>6847</v>
      </c>
      <c r="B184" s="80" t="s">
        <v>1662</v>
      </c>
      <c r="C184" s="80">
        <v>0.11</v>
      </c>
      <c r="D184" s="80" t="s">
        <v>6612</v>
      </c>
      <c r="E184" s="97"/>
      <c r="F184" s="98"/>
      <c r="G184" s="97"/>
      <c r="H184" s="98"/>
      <c r="I184" s="97"/>
      <c r="J184" s="98"/>
      <c r="K184" s="97"/>
      <c r="L184" s="98"/>
      <c r="M184" s="82" t="s">
        <v>47</v>
      </c>
      <c r="N184" s="76" t="s">
        <v>47</v>
      </c>
      <c r="P184" s="76" t="s">
        <v>6848</v>
      </c>
      <c r="Q184" s="76" t="s">
        <v>47</v>
      </c>
      <c r="R184" s="76" t="s">
        <v>6679</v>
      </c>
      <c r="T184" s="76" t="s">
        <v>55</v>
      </c>
      <c r="BI184" s="96" t="s">
        <v>11186</v>
      </c>
    </row>
    <row r="185" spans="1:61" ht="18.399999999999999" customHeight="1">
      <c r="A185" s="79" t="s">
        <v>6849</v>
      </c>
      <c r="B185" s="80" t="s">
        <v>5965</v>
      </c>
      <c r="C185" s="80">
        <v>2.5999999999999999E-2</v>
      </c>
      <c r="D185" s="80" t="s">
        <v>6680</v>
      </c>
      <c r="E185" s="97"/>
      <c r="F185" s="98"/>
      <c r="G185" s="97"/>
      <c r="H185" s="98"/>
      <c r="I185" s="97"/>
      <c r="J185" s="98"/>
      <c r="K185" s="97"/>
      <c r="L185" s="98"/>
      <c r="M185" s="82" t="s">
        <v>47</v>
      </c>
      <c r="N185" s="76" t="s">
        <v>47</v>
      </c>
      <c r="P185" s="76" t="s">
        <v>5474</v>
      </c>
      <c r="Q185" s="76" t="s">
        <v>47</v>
      </c>
      <c r="R185" s="76" t="s">
        <v>6682</v>
      </c>
      <c r="T185" s="76" t="s">
        <v>55</v>
      </c>
      <c r="BI185" s="96" t="s">
        <v>11187</v>
      </c>
    </row>
    <row r="186" spans="1:61" ht="18.399999999999999" customHeight="1">
      <c r="A186" s="79" t="s">
        <v>6850</v>
      </c>
      <c r="B186" s="80" t="s">
        <v>237</v>
      </c>
      <c r="C186" s="80">
        <v>0.35</v>
      </c>
      <c r="D186" s="80" t="s">
        <v>71</v>
      </c>
      <c r="E186" s="97"/>
      <c r="F186" s="98"/>
      <c r="G186" s="97"/>
      <c r="H186" s="98"/>
      <c r="I186" s="97"/>
      <c r="J186" s="98"/>
      <c r="K186" s="97"/>
      <c r="L186" s="98"/>
      <c r="M186" s="82" t="s">
        <v>47</v>
      </c>
      <c r="N186" s="76" t="s">
        <v>47</v>
      </c>
      <c r="P186" s="76" t="s">
        <v>5477</v>
      </c>
      <c r="Q186" s="76" t="s">
        <v>47</v>
      </c>
      <c r="R186" s="76" t="s">
        <v>6683</v>
      </c>
      <c r="T186" s="76" t="s">
        <v>55</v>
      </c>
      <c r="BI186" s="96" t="s">
        <v>11188</v>
      </c>
    </row>
    <row r="187" spans="1:61" ht="18.399999999999999" customHeight="1">
      <c r="A187" s="79" t="s">
        <v>6851</v>
      </c>
      <c r="B187" s="80" t="s">
        <v>6852</v>
      </c>
      <c r="C187" s="80">
        <v>21.02</v>
      </c>
      <c r="D187" s="80" t="s">
        <v>1438</v>
      </c>
      <c r="E187" s="97"/>
      <c r="F187" s="98"/>
      <c r="G187" s="97"/>
      <c r="H187" s="98"/>
      <c r="I187" s="97"/>
      <c r="J187" s="98"/>
      <c r="K187" s="97"/>
      <c r="L187" s="98"/>
      <c r="M187" s="82" t="s">
        <v>47</v>
      </c>
      <c r="N187" s="76" t="s">
        <v>47</v>
      </c>
      <c r="P187" s="76" t="s">
        <v>5480</v>
      </c>
      <c r="Q187" s="76" t="s">
        <v>47</v>
      </c>
      <c r="R187" s="76" t="s">
        <v>6853</v>
      </c>
      <c r="BI187" s="96" t="s">
        <v>11189</v>
      </c>
    </row>
    <row r="188" spans="1:61" ht="18.399999999999999" customHeight="1">
      <c r="A188" s="79" t="s">
        <v>6854</v>
      </c>
      <c r="B188" s="80" t="s">
        <v>6684</v>
      </c>
      <c r="C188" s="80">
        <v>0.7</v>
      </c>
      <c r="D188" s="80" t="s">
        <v>2033</v>
      </c>
      <c r="E188" s="97"/>
      <c r="F188" s="98"/>
      <c r="G188" s="97"/>
      <c r="H188" s="98"/>
      <c r="I188" s="97"/>
      <c r="J188" s="98"/>
      <c r="K188" s="97"/>
      <c r="L188" s="98"/>
      <c r="M188" s="82" t="s">
        <v>47</v>
      </c>
      <c r="N188" s="76" t="s">
        <v>47</v>
      </c>
      <c r="P188" s="76" t="s">
        <v>5483</v>
      </c>
      <c r="Q188" s="76" t="s">
        <v>47</v>
      </c>
      <c r="R188" s="76" t="s">
        <v>6685</v>
      </c>
      <c r="T188" s="76" t="s">
        <v>55</v>
      </c>
      <c r="BI188" s="96" t="s">
        <v>11190</v>
      </c>
    </row>
    <row r="189" spans="1:61" ht="18.399999999999999" customHeight="1">
      <c r="A189" s="79" t="s">
        <v>6855</v>
      </c>
      <c r="B189" s="80" t="s">
        <v>6856</v>
      </c>
      <c r="C189" s="80">
        <v>5.7999999999999996E-3</v>
      </c>
      <c r="D189" s="80" t="s">
        <v>6857</v>
      </c>
      <c r="E189" s="97"/>
      <c r="F189" s="98"/>
      <c r="G189" s="97"/>
      <c r="H189" s="98"/>
      <c r="I189" s="97"/>
      <c r="J189" s="98"/>
      <c r="K189" s="97"/>
      <c r="L189" s="98"/>
      <c r="M189" s="82" t="s">
        <v>47</v>
      </c>
      <c r="N189" s="76" t="s">
        <v>47</v>
      </c>
      <c r="P189" s="76" t="s">
        <v>6858</v>
      </c>
      <c r="Q189" s="76" t="s">
        <v>47</v>
      </c>
      <c r="R189" s="76" t="s">
        <v>6859</v>
      </c>
      <c r="BI189" s="96" t="s">
        <v>11191</v>
      </c>
    </row>
    <row r="190" spans="1:61" ht="18.399999999999999" customHeight="1">
      <c r="A190" s="79" t="s">
        <v>6860</v>
      </c>
      <c r="B190" s="80" t="s">
        <v>47</v>
      </c>
      <c r="C190" s="80">
        <v>5.0000000000000001E-3</v>
      </c>
      <c r="D190" s="80" t="s">
        <v>217</v>
      </c>
      <c r="E190" s="97"/>
      <c r="F190" s="98"/>
      <c r="G190" s="97"/>
      <c r="H190" s="98"/>
      <c r="I190" s="97"/>
      <c r="J190" s="98"/>
      <c r="K190" s="97"/>
      <c r="L190" s="98"/>
      <c r="M190" s="82" t="s">
        <v>47</v>
      </c>
      <c r="N190" s="76" t="s">
        <v>47</v>
      </c>
      <c r="P190" s="76" t="s">
        <v>5484</v>
      </c>
      <c r="Q190" s="76" t="s">
        <v>47</v>
      </c>
      <c r="R190" s="76" t="s">
        <v>6686</v>
      </c>
      <c r="T190" s="76" t="s">
        <v>55</v>
      </c>
      <c r="BI190" s="96" t="s">
        <v>11192</v>
      </c>
    </row>
    <row r="191" spans="1:61" ht="18.399999999999999" customHeight="1">
      <c r="A191" s="79" t="s">
        <v>6861</v>
      </c>
      <c r="B191" s="80" t="s">
        <v>47</v>
      </c>
      <c r="C191" s="80">
        <v>3.2000000000000001E-2</v>
      </c>
      <c r="D191" s="80" t="s">
        <v>168</v>
      </c>
      <c r="E191" s="97"/>
      <c r="F191" s="98"/>
      <c r="G191" s="97"/>
      <c r="H191" s="98"/>
      <c r="I191" s="97"/>
      <c r="J191" s="98"/>
      <c r="K191" s="97"/>
      <c r="L191" s="98"/>
      <c r="M191" s="82" t="s">
        <v>47</v>
      </c>
      <c r="N191" s="76" t="s">
        <v>47</v>
      </c>
      <c r="P191" s="76" t="s">
        <v>6452</v>
      </c>
      <c r="Q191" s="76" t="s">
        <v>47</v>
      </c>
      <c r="R191" s="76" t="s">
        <v>6862</v>
      </c>
      <c r="BI191" s="96" t="s">
        <v>11193</v>
      </c>
    </row>
    <row r="192" spans="1:61" ht="18.399999999999999" customHeight="1">
      <c r="A192" s="79" t="s">
        <v>6863</v>
      </c>
      <c r="B192" s="80" t="s">
        <v>6687</v>
      </c>
      <c r="C192" s="80">
        <v>0.03</v>
      </c>
      <c r="D192" s="80" t="s">
        <v>168</v>
      </c>
      <c r="E192" s="97"/>
      <c r="F192" s="98"/>
      <c r="G192" s="97"/>
      <c r="H192" s="98"/>
      <c r="I192" s="97"/>
      <c r="J192" s="98"/>
      <c r="K192" s="97"/>
      <c r="L192" s="98"/>
      <c r="M192" s="82" t="s">
        <v>47</v>
      </c>
      <c r="N192" s="76" t="s">
        <v>47</v>
      </c>
      <c r="P192" s="76" t="s">
        <v>6864</v>
      </c>
      <c r="Q192" s="76" t="s">
        <v>47</v>
      </c>
      <c r="R192" s="76" t="s">
        <v>6689</v>
      </c>
      <c r="T192" s="76" t="s">
        <v>55</v>
      </c>
      <c r="BI192" s="96" t="s">
        <v>11194</v>
      </c>
    </row>
    <row r="193" spans="1:61" ht="18.399999999999999" customHeight="1">
      <c r="A193" s="79" t="s">
        <v>6865</v>
      </c>
      <c r="B193" s="80" t="s">
        <v>1606</v>
      </c>
      <c r="C193" s="80">
        <v>1.06</v>
      </c>
      <c r="D193" s="80" t="s">
        <v>71</v>
      </c>
      <c r="E193" s="97"/>
      <c r="F193" s="98"/>
      <c r="G193" s="97"/>
      <c r="H193" s="98"/>
      <c r="I193" s="97"/>
      <c r="J193" s="98"/>
      <c r="K193" s="97"/>
      <c r="L193" s="98"/>
      <c r="M193" s="82" t="s">
        <v>47</v>
      </c>
      <c r="N193" s="76" t="s">
        <v>47</v>
      </c>
      <c r="P193" s="76" t="s">
        <v>6516</v>
      </c>
      <c r="Q193" s="76" t="s">
        <v>47</v>
      </c>
      <c r="R193" s="76" t="s">
        <v>6691</v>
      </c>
      <c r="T193" s="76" t="s">
        <v>55</v>
      </c>
      <c r="BI193" s="96" t="s">
        <v>11195</v>
      </c>
    </row>
    <row r="194" spans="1:61" ht="18.399999999999999" customHeight="1">
      <c r="A194" s="79" t="s">
        <v>6866</v>
      </c>
      <c r="B194" s="80" t="s">
        <v>6867</v>
      </c>
      <c r="C194" s="80">
        <v>1.9079999999999999</v>
      </c>
      <c r="D194" s="80" t="s">
        <v>59</v>
      </c>
      <c r="E194" s="97"/>
      <c r="F194" s="98"/>
      <c r="G194" s="97"/>
      <c r="H194" s="98"/>
      <c r="I194" s="97"/>
      <c r="J194" s="98"/>
      <c r="K194" s="97"/>
      <c r="L194" s="98"/>
      <c r="M194" s="82" t="s">
        <v>47</v>
      </c>
      <c r="N194" s="76" t="s">
        <v>47</v>
      </c>
      <c r="P194" s="76" t="s">
        <v>6868</v>
      </c>
      <c r="Q194" s="76" t="s">
        <v>47</v>
      </c>
      <c r="R194" s="76" t="s">
        <v>6869</v>
      </c>
      <c r="BI194" s="96" t="s">
        <v>11196</v>
      </c>
    </row>
    <row r="195" spans="1:61" ht="18.399999999999999" customHeight="1">
      <c r="A195" s="79" t="s">
        <v>6870</v>
      </c>
      <c r="B195" s="80" t="s">
        <v>6871</v>
      </c>
      <c r="C195" s="80">
        <v>1.8180000000000001</v>
      </c>
      <c r="D195" s="80" t="s">
        <v>5938</v>
      </c>
      <c r="E195" s="97"/>
      <c r="F195" s="98"/>
      <c r="G195" s="97"/>
      <c r="H195" s="98"/>
      <c r="I195" s="97"/>
      <c r="J195" s="98"/>
      <c r="K195" s="97"/>
      <c r="L195" s="98"/>
      <c r="M195" s="82" t="s">
        <v>47</v>
      </c>
      <c r="N195" s="76" t="s">
        <v>47</v>
      </c>
      <c r="P195" s="76" t="s">
        <v>5668</v>
      </c>
      <c r="Q195" s="76" t="s">
        <v>47</v>
      </c>
      <c r="R195" s="76" t="s">
        <v>6694</v>
      </c>
      <c r="T195" s="76" t="s">
        <v>55</v>
      </c>
      <c r="BI195" s="96" t="s">
        <v>11197</v>
      </c>
    </row>
    <row r="196" spans="1:61" ht="18.399999999999999" customHeight="1">
      <c r="A196" s="79" t="s">
        <v>6872</v>
      </c>
      <c r="B196" s="80" t="s">
        <v>6873</v>
      </c>
      <c r="C196" s="80">
        <v>40</v>
      </c>
      <c r="D196" s="80" t="s">
        <v>59</v>
      </c>
      <c r="E196" s="97"/>
      <c r="F196" s="98"/>
      <c r="G196" s="97"/>
      <c r="H196" s="98"/>
      <c r="I196" s="97"/>
      <c r="J196" s="98"/>
      <c r="K196" s="97"/>
      <c r="L196" s="98"/>
      <c r="M196" s="82" t="s">
        <v>47</v>
      </c>
      <c r="N196" s="76" t="s">
        <v>47</v>
      </c>
      <c r="P196" s="76" t="s">
        <v>6874</v>
      </c>
      <c r="Q196" s="76" t="s">
        <v>47</v>
      </c>
      <c r="R196" s="76" t="s">
        <v>6875</v>
      </c>
      <c r="BI196" s="96" t="s">
        <v>11198</v>
      </c>
    </row>
    <row r="197" spans="1:61" ht="18.399999999999999" customHeight="1">
      <c r="A197" s="84"/>
      <c r="B197" s="78"/>
      <c r="C197" s="78"/>
      <c r="D197" s="78"/>
      <c r="E197" s="78"/>
      <c r="F197" s="78"/>
      <c r="G197" s="78"/>
      <c r="H197" s="78"/>
      <c r="I197" s="78"/>
      <c r="J197" s="78"/>
      <c r="K197" s="78"/>
      <c r="L197" s="78"/>
      <c r="M197" s="85"/>
    </row>
    <row r="198" spans="1:61" ht="18.399999999999999" customHeight="1">
      <c r="A198" s="79" t="s">
        <v>6876</v>
      </c>
      <c r="B198" s="80" t="s">
        <v>6569</v>
      </c>
      <c r="C198" s="80">
        <v>1</v>
      </c>
      <c r="D198" s="80" t="s">
        <v>4112</v>
      </c>
      <c r="F198" s="81"/>
      <c r="H198" s="81"/>
      <c r="J198" s="81"/>
      <c r="L198" s="81"/>
      <c r="M198" s="82" t="s">
        <v>47</v>
      </c>
      <c r="N198" s="76" t="s">
        <v>47</v>
      </c>
      <c r="O198" s="76" t="s">
        <v>6570</v>
      </c>
    </row>
    <row r="199" spans="1:61" ht="18.399999999999999" customHeight="1">
      <c r="A199" s="79" t="s">
        <v>6844</v>
      </c>
      <c r="B199" s="80" t="s">
        <v>6677</v>
      </c>
      <c r="C199" s="80">
        <v>0.19500000000000001</v>
      </c>
      <c r="D199" s="80" t="s">
        <v>71</v>
      </c>
      <c r="E199" s="97"/>
      <c r="F199" s="98"/>
      <c r="G199" s="97"/>
      <c r="H199" s="98"/>
      <c r="I199" s="97"/>
      <c r="J199" s="98"/>
      <c r="K199" s="97"/>
      <c r="L199" s="98"/>
      <c r="M199" s="82" t="s">
        <v>47</v>
      </c>
      <c r="N199" s="76" t="s">
        <v>47</v>
      </c>
      <c r="P199" s="76" t="s">
        <v>5447</v>
      </c>
      <c r="Q199" s="76" t="s">
        <v>47</v>
      </c>
      <c r="R199" s="76" t="s">
        <v>6678</v>
      </c>
      <c r="T199" s="76" t="s">
        <v>55</v>
      </c>
      <c r="BI199" s="96" t="s">
        <v>11184</v>
      </c>
    </row>
    <row r="200" spans="1:61" ht="18.399999999999999" customHeight="1">
      <c r="A200" s="79" t="s">
        <v>6845</v>
      </c>
      <c r="B200" s="80" t="s">
        <v>5902</v>
      </c>
      <c r="C200" s="80">
        <v>1.0999999999999999E-2</v>
      </c>
      <c r="D200" s="80" t="s">
        <v>6680</v>
      </c>
      <c r="E200" s="97"/>
      <c r="F200" s="98"/>
      <c r="G200" s="97"/>
      <c r="H200" s="98"/>
      <c r="I200" s="97"/>
      <c r="J200" s="98"/>
      <c r="K200" s="97"/>
      <c r="L200" s="98"/>
      <c r="M200" s="82" t="s">
        <v>47</v>
      </c>
      <c r="N200" s="76" t="s">
        <v>47</v>
      </c>
      <c r="P200" s="76" t="s">
        <v>2789</v>
      </c>
      <c r="Q200" s="76" t="s">
        <v>47</v>
      </c>
      <c r="R200" s="76" t="s">
        <v>6846</v>
      </c>
      <c r="BI200" s="96" t="s">
        <v>11185</v>
      </c>
    </row>
    <row r="201" spans="1:61" ht="18.399999999999999" customHeight="1">
      <c r="A201" s="79" t="s">
        <v>6847</v>
      </c>
      <c r="B201" s="80" t="s">
        <v>1662</v>
      </c>
      <c r="C201" s="80">
        <v>1.0999999999999999E-2</v>
      </c>
      <c r="D201" s="80" t="s">
        <v>6612</v>
      </c>
      <c r="E201" s="97"/>
      <c r="F201" s="98"/>
      <c r="G201" s="97"/>
      <c r="H201" s="98"/>
      <c r="I201" s="97"/>
      <c r="J201" s="98"/>
      <c r="K201" s="97"/>
      <c r="L201" s="98"/>
      <c r="M201" s="82" t="s">
        <v>47</v>
      </c>
      <c r="N201" s="76" t="s">
        <v>47</v>
      </c>
      <c r="P201" s="76" t="s">
        <v>5455</v>
      </c>
      <c r="Q201" s="76" t="s">
        <v>47</v>
      </c>
      <c r="R201" s="76" t="s">
        <v>6679</v>
      </c>
      <c r="T201" s="76" t="s">
        <v>55</v>
      </c>
      <c r="BI201" s="96" t="s">
        <v>11186</v>
      </c>
    </row>
    <row r="202" spans="1:61" ht="18.399999999999999" customHeight="1">
      <c r="A202" s="79" t="s">
        <v>6860</v>
      </c>
      <c r="B202" s="80" t="s">
        <v>47</v>
      </c>
      <c r="C202" s="80">
        <v>2.1999999999999999E-2</v>
      </c>
      <c r="D202" s="80" t="s">
        <v>217</v>
      </c>
      <c r="E202" s="97"/>
      <c r="F202" s="98"/>
      <c r="G202" s="97"/>
      <c r="H202" s="98"/>
      <c r="I202" s="97"/>
      <c r="J202" s="98"/>
      <c r="K202" s="97"/>
      <c r="L202" s="98"/>
      <c r="M202" s="82" t="s">
        <v>47</v>
      </c>
      <c r="N202" s="76" t="s">
        <v>47</v>
      </c>
      <c r="P202" s="76" t="s">
        <v>5467</v>
      </c>
      <c r="Q202" s="76" t="s">
        <v>47</v>
      </c>
      <c r="R202" s="76" t="s">
        <v>6695</v>
      </c>
      <c r="T202" s="76" t="s">
        <v>55</v>
      </c>
      <c r="BI202" s="96" t="s">
        <v>11199</v>
      </c>
    </row>
    <row r="203" spans="1:61" ht="18.399999999999999" customHeight="1">
      <c r="A203" s="79" t="s">
        <v>6877</v>
      </c>
      <c r="B203" s="80" t="s">
        <v>6878</v>
      </c>
      <c r="C203" s="80">
        <v>1.03</v>
      </c>
      <c r="D203" s="80" t="s">
        <v>53</v>
      </c>
      <c r="E203" s="97"/>
      <c r="F203" s="98"/>
      <c r="G203" s="97"/>
      <c r="H203" s="98"/>
      <c r="I203" s="97"/>
      <c r="J203" s="98"/>
      <c r="K203" s="97"/>
      <c r="L203" s="98"/>
      <c r="M203" s="82" t="s">
        <v>47</v>
      </c>
      <c r="N203" s="76" t="s">
        <v>47</v>
      </c>
      <c r="P203" s="76" t="s">
        <v>5471</v>
      </c>
      <c r="Q203" s="76" t="s">
        <v>47</v>
      </c>
      <c r="R203" s="76" t="s">
        <v>6879</v>
      </c>
      <c r="BI203" s="96" t="s">
        <v>11200</v>
      </c>
    </row>
    <row r="204" spans="1:61" ht="18.399999999999999" customHeight="1">
      <c r="A204" s="84"/>
      <c r="B204" s="78"/>
      <c r="C204" s="78"/>
      <c r="D204" s="78"/>
      <c r="E204" s="78"/>
      <c r="F204" s="78"/>
      <c r="G204" s="78"/>
      <c r="H204" s="78"/>
      <c r="I204" s="78"/>
      <c r="J204" s="78"/>
      <c r="K204" s="78"/>
      <c r="L204" s="78"/>
      <c r="M204" s="85"/>
    </row>
    <row r="205" spans="1:61" ht="18.399999999999999" customHeight="1">
      <c r="A205" s="79" t="s">
        <v>6880</v>
      </c>
      <c r="B205" s="80" t="s">
        <v>6572</v>
      </c>
      <c r="C205" s="80">
        <v>1</v>
      </c>
      <c r="D205" s="80" t="s">
        <v>4112</v>
      </c>
      <c r="F205" s="81"/>
      <c r="H205" s="81"/>
      <c r="J205" s="81"/>
      <c r="L205" s="81"/>
      <c r="M205" s="82" t="s">
        <v>47</v>
      </c>
      <c r="N205" s="76" t="s">
        <v>47</v>
      </c>
      <c r="O205" s="76" t="s">
        <v>6573</v>
      </c>
    </row>
    <row r="206" spans="1:61" ht="18.399999999999999" customHeight="1">
      <c r="A206" s="79" t="s">
        <v>6844</v>
      </c>
      <c r="B206" s="80" t="s">
        <v>6677</v>
      </c>
      <c r="C206" s="80">
        <v>0.19500000000000001</v>
      </c>
      <c r="D206" s="80" t="s">
        <v>71</v>
      </c>
      <c r="E206" s="97"/>
      <c r="F206" s="98"/>
      <c r="G206" s="97"/>
      <c r="H206" s="98"/>
      <c r="I206" s="97"/>
      <c r="J206" s="98"/>
      <c r="K206" s="97"/>
      <c r="L206" s="98"/>
      <c r="M206" s="82" t="s">
        <v>47</v>
      </c>
      <c r="N206" s="76" t="s">
        <v>47</v>
      </c>
      <c r="P206" s="76" t="s">
        <v>5447</v>
      </c>
      <c r="Q206" s="76" t="s">
        <v>47</v>
      </c>
      <c r="R206" s="76" t="s">
        <v>6678</v>
      </c>
      <c r="T206" s="76" t="s">
        <v>55</v>
      </c>
      <c r="BI206" s="96" t="s">
        <v>11184</v>
      </c>
    </row>
    <row r="207" spans="1:61" ht="18.399999999999999" customHeight="1">
      <c r="A207" s="79" t="s">
        <v>6845</v>
      </c>
      <c r="B207" s="80" t="s">
        <v>5902</v>
      </c>
      <c r="C207" s="80">
        <v>1.0999999999999999E-2</v>
      </c>
      <c r="D207" s="80" t="s">
        <v>6680</v>
      </c>
      <c r="E207" s="97"/>
      <c r="F207" s="98"/>
      <c r="G207" s="97"/>
      <c r="H207" s="98"/>
      <c r="I207" s="97"/>
      <c r="J207" s="98"/>
      <c r="K207" s="97"/>
      <c r="L207" s="98"/>
      <c r="M207" s="82" t="s">
        <v>47</v>
      </c>
      <c r="N207" s="76" t="s">
        <v>47</v>
      </c>
      <c r="P207" s="76" t="s">
        <v>2789</v>
      </c>
      <c r="Q207" s="76" t="s">
        <v>47</v>
      </c>
      <c r="R207" s="76" t="s">
        <v>6846</v>
      </c>
      <c r="BI207" s="96" t="s">
        <v>11185</v>
      </c>
    </row>
    <row r="208" spans="1:61" ht="18.399999999999999" customHeight="1">
      <c r="A208" s="79" t="s">
        <v>6847</v>
      </c>
      <c r="B208" s="80" t="s">
        <v>1662</v>
      </c>
      <c r="C208" s="80">
        <v>1.0999999999999999E-2</v>
      </c>
      <c r="D208" s="80" t="s">
        <v>6612</v>
      </c>
      <c r="E208" s="97"/>
      <c r="F208" s="98"/>
      <c r="G208" s="97"/>
      <c r="H208" s="98"/>
      <c r="I208" s="97"/>
      <c r="J208" s="98"/>
      <c r="K208" s="97"/>
      <c r="L208" s="98"/>
      <c r="M208" s="82" t="s">
        <v>47</v>
      </c>
      <c r="N208" s="76" t="s">
        <v>47</v>
      </c>
      <c r="P208" s="76" t="s">
        <v>5455</v>
      </c>
      <c r="Q208" s="76" t="s">
        <v>47</v>
      </c>
      <c r="R208" s="76" t="s">
        <v>6679</v>
      </c>
      <c r="T208" s="76" t="s">
        <v>55</v>
      </c>
      <c r="BI208" s="96" t="s">
        <v>11186</v>
      </c>
    </row>
    <row r="209" spans="1:61" ht="18.399999999999999" customHeight="1">
      <c r="A209" s="79" t="s">
        <v>6860</v>
      </c>
      <c r="B209" s="80" t="s">
        <v>47</v>
      </c>
      <c r="C209" s="80">
        <v>1.7999999999999999E-2</v>
      </c>
      <c r="D209" s="80" t="s">
        <v>217</v>
      </c>
      <c r="E209" s="97"/>
      <c r="F209" s="98"/>
      <c r="G209" s="97"/>
      <c r="H209" s="98"/>
      <c r="I209" s="97"/>
      <c r="J209" s="98"/>
      <c r="K209" s="97"/>
      <c r="L209" s="98"/>
      <c r="M209" s="82" t="s">
        <v>47</v>
      </c>
      <c r="N209" s="76" t="s">
        <v>47</v>
      </c>
      <c r="P209" s="76" t="s">
        <v>5463</v>
      </c>
      <c r="Q209" s="76" t="s">
        <v>47</v>
      </c>
      <c r="R209" s="76" t="s">
        <v>6695</v>
      </c>
      <c r="T209" s="76" t="s">
        <v>55</v>
      </c>
      <c r="BI209" s="96" t="s">
        <v>11199</v>
      </c>
    </row>
    <row r="210" spans="1:61" ht="18.399999999999999" customHeight="1">
      <c r="A210" s="79" t="s">
        <v>6877</v>
      </c>
      <c r="B210" s="80" t="s">
        <v>6881</v>
      </c>
      <c r="C210" s="80">
        <v>1.03</v>
      </c>
      <c r="D210" s="80" t="s">
        <v>53</v>
      </c>
      <c r="E210" s="97"/>
      <c r="F210" s="98"/>
      <c r="G210" s="97"/>
      <c r="H210" s="98"/>
      <c r="I210" s="97"/>
      <c r="J210" s="98"/>
      <c r="K210" s="97"/>
      <c r="L210" s="98"/>
      <c r="M210" s="82" t="s">
        <v>47</v>
      </c>
      <c r="N210" s="76" t="s">
        <v>47</v>
      </c>
      <c r="P210" s="76" t="s">
        <v>2792</v>
      </c>
      <c r="Q210" s="76" t="s">
        <v>47</v>
      </c>
      <c r="R210" s="76" t="s">
        <v>6882</v>
      </c>
      <c r="BI210" s="96" t="s">
        <v>11201</v>
      </c>
    </row>
    <row r="211" spans="1:61" ht="18.399999999999999" customHeight="1">
      <c r="A211" s="84"/>
      <c r="B211" s="78"/>
      <c r="C211" s="78"/>
      <c r="D211" s="78"/>
      <c r="E211" s="78"/>
      <c r="F211" s="78"/>
      <c r="G211" s="78"/>
      <c r="H211" s="78"/>
      <c r="I211" s="78"/>
      <c r="J211" s="78"/>
      <c r="K211" s="78"/>
      <c r="L211" s="78"/>
      <c r="M211" s="85"/>
    </row>
    <row r="212" spans="1:61" ht="18.399999999999999" customHeight="1">
      <c r="A212" s="79" t="s">
        <v>6883</v>
      </c>
      <c r="B212" s="80" t="s">
        <v>6580</v>
      </c>
      <c r="C212" s="80">
        <v>1</v>
      </c>
      <c r="D212" s="80" t="s">
        <v>1910</v>
      </c>
      <c r="F212" s="81"/>
      <c r="H212" s="81"/>
      <c r="J212" s="81"/>
      <c r="L212" s="81"/>
      <c r="M212" s="82" t="s">
        <v>47</v>
      </c>
      <c r="N212" s="76" t="s">
        <v>47</v>
      </c>
      <c r="O212" s="76" t="s">
        <v>6581</v>
      </c>
    </row>
    <row r="213" spans="1:61" ht="18.399999999999999" customHeight="1">
      <c r="A213" s="79" t="s">
        <v>6884</v>
      </c>
      <c r="B213" s="80" t="s">
        <v>6645</v>
      </c>
      <c r="C213" s="80">
        <v>1</v>
      </c>
      <c r="D213" s="80" t="s">
        <v>2033</v>
      </c>
      <c r="E213" s="97"/>
      <c r="F213" s="98"/>
      <c r="G213" s="97"/>
      <c r="H213" s="98"/>
      <c r="I213" s="97"/>
      <c r="J213" s="98"/>
      <c r="K213" s="97"/>
      <c r="L213" s="98"/>
      <c r="M213" s="82" t="s">
        <v>47</v>
      </c>
      <c r="N213" s="76" t="s">
        <v>47</v>
      </c>
      <c r="P213" s="76" t="s">
        <v>2789</v>
      </c>
      <c r="Q213" s="76" t="s">
        <v>47</v>
      </c>
      <c r="R213" s="76" t="s">
        <v>6646</v>
      </c>
      <c r="T213" s="76" t="s">
        <v>56</v>
      </c>
      <c r="BI213" s="96" t="s">
        <v>11202</v>
      </c>
    </row>
    <row r="214" spans="1:61" ht="18.399999999999999" customHeight="1">
      <c r="A214" s="79" t="s">
        <v>6885</v>
      </c>
      <c r="B214" s="80" t="s">
        <v>6696</v>
      </c>
      <c r="C214" s="80">
        <v>0.25</v>
      </c>
      <c r="D214" s="80" t="s">
        <v>6680</v>
      </c>
      <c r="E214" s="97"/>
      <c r="F214" s="98"/>
      <c r="G214" s="97"/>
      <c r="H214" s="98"/>
      <c r="I214" s="97"/>
      <c r="J214" s="98"/>
      <c r="K214" s="97"/>
      <c r="L214" s="98"/>
      <c r="M214" s="82" t="s">
        <v>47</v>
      </c>
      <c r="N214" s="76" t="s">
        <v>47</v>
      </c>
      <c r="P214" s="76" t="s">
        <v>5455</v>
      </c>
      <c r="Q214" s="76" t="s">
        <v>47</v>
      </c>
      <c r="R214" s="76" t="s">
        <v>6697</v>
      </c>
      <c r="T214" s="76" t="s">
        <v>55</v>
      </c>
      <c r="BI214" s="96" t="s">
        <v>11203</v>
      </c>
    </row>
    <row r="215" spans="1:61" ht="18.399999999999999" customHeight="1">
      <c r="A215" s="79" t="s">
        <v>6886</v>
      </c>
      <c r="B215" s="80" t="s">
        <v>6696</v>
      </c>
      <c r="C215" s="80">
        <v>0.25</v>
      </c>
      <c r="D215" s="80" t="s">
        <v>6680</v>
      </c>
      <c r="E215" s="97"/>
      <c r="F215" s="98"/>
      <c r="G215" s="97"/>
      <c r="H215" s="98"/>
      <c r="I215" s="97"/>
      <c r="J215" s="98"/>
      <c r="K215" s="97"/>
      <c r="L215" s="98"/>
      <c r="M215" s="82" t="s">
        <v>47</v>
      </c>
      <c r="N215" s="76" t="s">
        <v>47</v>
      </c>
      <c r="P215" s="76" t="s">
        <v>2788</v>
      </c>
      <c r="Q215" s="76" t="s">
        <v>47</v>
      </c>
      <c r="R215" s="76" t="s">
        <v>6698</v>
      </c>
      <c r="T215" s="76" t="s">
        <v>55</v>
      </c>
      <c r="BI215" s="96" t="s">
        <v>11204</v>
      </c>
    </row>
    <row r="216" spans="1:61" ht="18.399999999999999" customHeight="1">
      <c r="A216" s="79" t="s">
        <v>6147</v>
      </c>
      <c r="B216" s="80" t="s">
        <v>6887</v>
      </c>
      <c r="C216" s="80">
        <v>0.156</v>
      </c>
      <c r="D216" s="80" t="s">
        <v>6680</v>
      </c>
      <c r="E216" s="97"/>
      <c r="F216" s="98"/>
      <c r="G216" s="97"/>
      <c r="H216" s="98"/>
      <c r="I216" s="97"/>
      <c r="J216" s="98"/>
      <c r="K216" s="97"/>
      <c r="L216" s="98"/>
      <c r="M216" s="82" t="s">
        <v>47</v>
      </c>
      <c r="N216" s="76" t="s">
        <v>47</v>
      </c>
      <c r="P216" s="76" t="s">
        <v>5460</v>
      </c>
      <c r="Q216" s="76" t="s">
        <v>47</v>
      </c>
      <c r="R216" s="76" t="s">
        <v>6888</v>
      </c>
      <c r="BI216" s="96" t="s">
        <v>11205</v>
      </c>
    </row>
    <row r="217" spans="1:61" ht="18.399999999999999" customHeight="1">
      <c r="A217" s="79" t="s">
        <v>6889</v>
      </c>
      <c r="B217" s="80" t="s">
        <v>6699</v>
      </c>
      <c r="C217" s="80">
        <v>0.15</v>
      </c>
      <c r="D217" s="80" t="s">
        <v>6680</v>
      </c>
      <c r="E217" s="97"/>
      <c r="F217" s="98"/>
      <c r="G217" s="97"/>
      <c r="H217" s="98"/>
      <c r="I217" s="97"/>
      <c r="J217" s="98"/>
      <c r="K217" s="97"/>
      <c r="L217" s="98"/>
      <c r="M217" s="82" t="s">
        <v>47</v>
      </c>
      <c r="N217" s="76" t="s">
        <v>47</v>
      </c>
      <c r="P217" s="76" t="s">
        <v>5463</v>
      </c>
      <c r="Q217" s="76" t="s">
        <v>47</v>
      </c>
      <c r="R217" s="76" t="s">
        <v>6700</v>
      </c>
      <c r="T217" s="76" t="s">
        <v>55</v>
      </c>
      <c r="BI217" s="96" t="s">
        <v>11206</v>
      </c>
    </row>
    <row r="218" spans="1:61" ht="18.399999999999999" customHeight="1">
      <c r="A218" s="79" t="s">
        <v>6050</v>
      </c>
      <c r="B218" s="80" t="s">
        <v>6890</v>
      </c>
      <c r="C218" s="80">
        <v>1.04</v>
      </c>
      <c r="D218" s="80" t="s">
        <v>1910</v>
      </c>
      <c r="E218" s="97"/>
      <c r="F218" s="98"/>
      <c r="G218" s="97"/>
      <c r="H218" s="98"/>
      <c r="I218" s="97"/>
      <c r="J218" s="98"/>
      <c r="K218" s="97"/>
      <c r="L218" s="98"/>
      <c r="M218" s="82" t="s">
        <v>47</v>
      </c>
      <c r="N218" s="76" t="s">
        <v>47</v>
      </c>
      <c r="P218" s="76" t="s">
        <v>2794</v>
      </c>
      <c r="Q218" s="76" t="s">
        <v>47</v>
      </c>
      <c r="R218" s="76" t="s">
        <v>6891</v>
      </c>
      <c r="BI218" s="96" t="s">
        <v>11207</v>
      </c>
    </row>
    <row r="219" spans="1:61" ht="18.399999999999999" customHeight="1">
      <c r="A219" s="79" t="s">
        <v>6617</v>
      </c>
      <c r="B219" s="80" t="s">
        <v>47</v>
      </c>
      <c r="C219" s="80">
        <v>1</v>
      </c>
      <c r="D219" s="80" t="s">
        <v>1910</v>
      </c>
      <c r="E219" s="97"/>
      <c r="F219" s="98"/>
      <c r="G219" s="97"/>
      <c r="H219" s="98"/>
      <c r="I219" s="97"/>
      <c r="J219" s="98"/>
      <c r="K219" s="97"/>
      <c r="L219" s="98"/>
      <c r="M219" s="82" t="s">
        <v>47</v>
      </c>
      <c r="N219" s="76" t="s">
        <v>47</v>
      </c>
      <c r="P219" s="76" t="s">
        <v>6892</v>
      </c>
      <c r="Q219" s="76" t="s">
        <v>47</v>
      </c>
      <c r="R219" s="76" t="s">
        <v>6618</v>
      </c>
      <c r="T219" s="76" t="s">
        <v>55</v>
      </c>
      <c r="BI219" s="96" t="s">
        <v>11130</v>
      </c>
    </row>
    <row r="220" spans="1:61" ht="18.399999999999999" customHeight="1">
      <c r="A220" s="79" t="s">
        <v>6189</v>
      </c>
      <c r="B220" s="80" t="s">
        <v>6893</v>
      </c>
      <c r="C220" s="80">
        <v>4.2000000000000003E-2</v>
      </c>
      <c r="D220" s="80" t="s">
        <v>6612</v>
      </c>
      <c r="E220" s="97"/>
      <c r="F220" s="98"/>
      <c r="G220" s="97"/>
      <c r="H220" s="98"/>
      <c r="I220" s="97"/>
      <c r="J220" s="98"/>
      <c r="K220" s="97"/>
      <c r="L220" s="98"/>
      <c r="M220" s="82" t="s">
        <v>47</v>
      </c>
      <c r="N220" s="76" t="s">
        <v>47</v>
      </c>
      <c r="P220" s="76" t="s">
        <v>5467</v>
      </c>
      <c r="Q220" s="76" t="s">
        <v>47</v>
      </c>
      <c r="R220" s="76" t="s">
        <v>6894</v>
      </c>
      <c r="BI220" s="96" t="s">
        <v>11208</v>
      </c>
    </row>
    <row r="221" spans="1:61" ht="18.399999999999999" customHeight="1">
      <c r="A221" s="79" t="s">
        <v>6895</v>
      </c>
      <c r="B221" s="80" t="s">
        <v>6629</v>
      </c>
      <c r="C221" s="80">
        <v>1.04</v>
      </c>
      <c r="D221" s="80" t="s">
        <v>1910</v>
      </c>
      <c r="E221" s="97"/>
      <c r="F221" s="98"/>
      <c r="G221" s="97"/>
      <c r="H221" s="98"/>
      <c r="I221" s="97"/>
      <c r="J221" s="98"/>
      <c r="K221" s="97"/>
      <c r="L221" s="98"/>
      <c r="M221" s="82" t="s">
        <v>6896</v>
      </c>
      <c r="N221" s="76" t="s">
        <v>47</v>
      </c>
      <c r="P221" s="76" t="s">
        <v>5486</v>
      </c>
      <c r="Q221" s="76" t="s">
        <v>5546</v>
      </c>
      <c r="R221" s="76" t="s">
        <v>6630</v>
      </c>
      <c r="W221" s="76" t="s">
        <v>6896</v>
      </c>
      <c r="BI221" s="96" t="s">
        <v>11133</v>
      </c>
    </row>
    <row r="222" spans="1:61" ht="18.399999999999999" customHeight="1">
      <c r="A222" s="79" t="s">
        <v>6897</v>
      </c>
      <c r="B222" s="80" t="s">
        <v>6898</v>
      </c>
      <c r="C222" s="80">
        <v>1</v>
      </c>
      <c r="D222" s="80" t="s">
        <v>2033</v>
      </c>
      <c r="E222" s="97"/>
      <c r="F222" s="98"/>
      <c r="G222" s="97"/>
      <c r="H222" s="98"/>
      <c r="I222" s="97"/>
      <c r="J222" s="98"/>
      <c r="K222" s="97"/>
      <c r="L222" s="98"/>
      <c r="M222" s="82" t="s">
        <v>47</v>
      </c>
      <c r="N222" s="76" t="s">
        <v>47</v>
      </c>
      <c r="P222" s="76" t="s">
        <v>5488</v>
      </c>
      <c r="Q222" s="76" t="s">
        <v>47</v>
      </c>
      <c r="R222" s="76" t="s">
        <v>6701</v>
      </c>
      <c r="T222" s="76" t="s">
        <v>55</v>
      </c>
      <c r="BI222" s="96" t="s">
        <v>11209</v>
      </c>
    </row>
    <row r="223" spans="1:61" ht="18.399999999999999" customHeight="1">
      <c r="A223" s="84"/>
      <c r="B223" s="78"/>
      <c r="C223" s="78"/>
      <c r="D223" s="78"/>
      <c r="E223" s="78"/>
      <c r="F223" s="78"/>
      <c r="G223" s="78"/>
      <c r="H223" s="78"/>
      <c r="I223" s="78"/>
      <c r="J223" s="78"/>
      <c r="K223" s="78"/>
      <c r="L223" s="78"/>
      <c r="M223" s="85"/>
    </row>
    <row r="224" spans="1:61" ht="18.399999999999999" customHeight="1">
      <c r="A224" s="79" t="s">
        <v>6899</v>
      </c>
      <c r="B224" s="80" t="s">
        <v>6580</v>
      </c>
      <c r="C224" s="80">
        <v>1</v>
      </c>
      <c r="D224" s="80" t="s">
        <v>1910</v>
      </c>
      <c r="F224" s="81"/>
      <c r="H224" s="81"/>
      <c r="J224" s="81"/>
      <c r="L224" s="81"/>
      <c r="M224" s="82" t="s">
        <v>47</v>
      </c>
      <c r="N224" s="76" t="s">
        <v>47</v>
      </c>
      <c r="O224" s="76" t="s">
        <v>6584</v>
      </c>
    </row>
    <row r="225" spans="1:61" ht="18.399999999999999" customHeight="1">
      <c r="A225" s="79" t="s">
        <v>6189</v>
      </c>
      <c r="B225" s="80" t="s">
        <v>6893</v>
      </c>
      <c r="C225" s="80">
        <v>4.2000000000000003E-2</v>
      </c>
      <c r="D225" s="80" t="s">
        <v>6612</v>
      </c>
      <c r="E225" s="97"/>
      <c r="F225" s="98"/>
      <c r="G225" s="97"/>
      <c r="H225" s="98"/>
      <c r="I225" s="97"/>
      <c r="J225" s="98"/>
      <c r="K225" s="97"/>
      <c r="L225" s="98"/>
      <c r="M225" s="82" t="s">
        <v>47</v>
      </c>
      <c r="N225" s="76" t="s">
        <v>47</v>
      </c>
      <c r="P225" s="76" t="s">
        <v>5460</v>
      </c>
      <c r="Q225" s="76" t="s">
        <v>47</v>
      </c>
      <c r="R225" s="76" t="s">
        <v>6894</v>
      </c>
      <c r="BI225" s="96" t="s">
        <v>11208</v>
      </c>
    </row>
    <row r="226" spans="1:61" ht="18.399999999999999" customHeight="1">
      <c r="A226" s="79" t="s">
        <v>6895</v>
      </c>
      <c r="B226" s="80" t="s">
        <v>6629</v>
      </c>
      <c r="C226" s="80">
        <v>1.04</v>
      </c>
      <c r="D226" s="80" t="s">
        <v>1910</v>
      </c>
      <c r="E226" s="97"/>
      <c r="F226" s="98"/>
      <c r="G226" s="97"/>
      <c r="H226" s="98"/>
      <c r="I226" s="97"/>
      <c r="J226" s="98"/>
      <c r="K226" s="97"/>
      <c r="L226" s="98"/>
      <c r="M226" s="82" t="s">
        <v>2790</v>
      </c>
      <c r="N226" s="76" t="s">
        <v>47</v>
      </c>
      <c r="P226" s="76" t="s">
        <v>5467</v>
      </c>
      <c r="Q226" s="76" t="s">
        <v>5546</v>
      </c>
      <c r="R226" s="76" t="s">
        <v>6630</v>
      </c>
      <c r="BI226" s="96" t="s">
        <v>11133</v>
      </c>
    </row>
    <row r="227" spans="1:61" ht="18.399999999999999" customHeight="1">
      <c r="A227" s="79" t="s">
        <v>6897</v>
      </c>
      <c r="B227" s="80" t="s">
        <v>6898</v>
      </c>
      <c r="C227" s="80">
        <v>1</v>
      </c>
      <c r="D227" s="80" t="s">
        <v>2033</v>
      </c>
      <c r="E227" s="97"/>
      <c r="F227" s="98"/>
      <c r="G227" s="97"/>
      <c r="H227" s="98"/>
      <c r="I227" s="97"/>
      <c r="J227" s="98"/>
      <c r="K227" s="97"/>
      <c r="L227" s="98"/>
      <c r="M227" s="82" t="s">
        <v>47</v>
      </c>
      <c r="N227" s="76" t="s">
        <v>47</v>
      </c>
      <c r="P227" s="76" t="s">
        <v>2792</v>
      </c>
      <c r="Q227" s="76" t="s">
        <v>47</v>
      </c>
      <c r="R227" s="76" t="s">
        <v>6701</v>
      </c>
      <c r="T227" s="76" t="s">
        <v>55</v>
      </c>
      <c r="BI227" s="96" t="s">
        <v>11209</v>
      </c>
    </row>
    <row r="228" spans="1:61" ht="18.399999999999999" customHeight="1">
      <c r="A228" s="79" t="s">
        <v>6147</v>
      </c>
      <c r="B228" s="80" t="s">
        <v>6887</v>
      </c>
      <c r="C228" s="80">
        <v>7.2999999999999995E-2</v>
      </c>
      <c r="D228" s="80" t="s">
        <v>6680</v>
      </c>
      <c r="E228" s="97"/>
      <c r="F228" s="98"/>
      <c r="G228" s="97"/>
      <c r="H228" s="98"/>
      <c r="I228" s="97"/>
      <c r="J228" s="98"/>
      <c r="K228" s="97"/>
      <c r="L228" s="98"/>
      <c r="M228" s="82" t="s">
        <v>47</v>
      </c>
      <c r="N228" s="76" t="s">
        <v>47</v>
      </c>
      <c r="P228" s="76" t="s">
        <v>5471</v>
      </c>
      <c r="Q228" s="76" t="s">
        <v>47</v>
      </c>
      <c r="R228" s="76" t="s">
        <v>6888</v>
      </c>
      <c r="BI228" s="96" t="s">
        <v>11205</v>
      </c>
    </row>
    <row r="229" spans="1:61" ht="18.399999999999999" customHeight="1">
      <c r="A229" s="79" t="s">
        <v>6889</v>
      </c>
      <c r="B229" s="80" t="s">
        <v>6699</v>
      </c>
      <c r="C229" s="80">
        <v>7.0000000000000007E-2</v>
      </c>
      <c r="D229" s="80" t="s">
        <v>6680</v>
      </c>
      <c r="E229" s="97"/>
      <c r="F229" s="98"/>
      <c r="G229" s="97"/>
      <c r="H229" s="98"/>
      <c r="I229" s="97"/>
      <c r="J229" s="98"/>
      <c r="K229" s="97"/>
      <c r="L229" s="98"/>
      <c r="M229" s="82" t="s">
        <v>47</v>
      </c>
      <c r="N229" s="76" t="s">
        <v>47</v>
      </c>
      <c r="P229" s="76" t="s">
        <v>5474</v>
      </c>
      <c r="Q229" s="76" t="s">
        <v>47</v>
      </c>
      <c r="R229" s="76" t="s">
        <v>6702</v>
      </c>
      <c r="T229" s="76" t="s">
        <v>55</v>
      </c>
      <c r="BI229" s="96" t="s">
        <v>11210</v>
      </c>
    </row>
    <row r="230" spans="1:61" ht="18.399999999999999" customHeight="1">
      <c r="A230" s="79" t="s">
        <v>6617</v>
      </c>
      <c r="B230" s="80" t="s">
        <v>47</v>
      </c>
      <c r="C230" s="80">
        <v>1</v>
      </c>
      <c r="D230" s="80" t="s">
        <v>1910</v>
      </c>
      <c r="E230" s="97"/>
      <c r="F230" s="98"/>
      <c r="G230" s="97"/>
      <c r="H230" s="98"/>
      <c r="I230" s="97"/>
      <c r="J230" s="98"/>
      <c r="K230" s="97"/>
      <c r="L230" s="98"/>
      <c r="M230" s="82" t="s">
        <v>47</v>
      </c>
      <c r="N230" s="76" t="s">
        <v>47</v>
      </c>
      <c r="P230" s="76" t="s">
        <v>5476</v>
      </c>
      <c r="Q230" s="76" t="s">
        <v>47</v>
      </c>
      <c r="R230" s="76" t="s">
        <v>6618</v>
      </c>
      <c r="T230" s="76" t="s">
        <v>55</v>
      </c>
      <c r="BI230" s="96" t="s">
        <v>11130</v>
      </c>
    </row>
    <row r="231" spans="1:61" ht="18.399999999999999" customHeight="1">
      <c r="A231" s="84"/>
      <c r="B231" s="78"/>
      <c r="C231" s="78"/>
      <c r="D231" s="78"/>
      <c r="E231" s="78"/>
      <c r="F231" s="78"/>
      <c r="G231" s="78"/>
      <c r="H231" s="78"/>
      <c r="I231" s="78"/>
      <c r="J231" s="78"/>
      <c r="K231" s="78"/>
      <c r="L231" s="78"/>
      <c r="M231" s="85"/>
    </row>
    <row r="232" spans="1:61" ht="18.399999999999999" customHeight="1">
      <c r="A232" s="79" t="s">
        <v>6900</v>
      </c>
      <c r="B232" s="80" t="s">
        <v>6586</v>
      </c>
      <c r="C232" s="80">
        <v>1</v>
      </c>
      <c r="D232" s="80" t="s">
        <v>71</v>
      </c>
      <c r="F232" s="81"/>
      <c r="H232" s="81"/>
      <c r="J232" s="81"/>
      <c r="L232" s="81"/>
      <c r="M232" s="82" t="s">
        <v>47</v>
      </c>
      <c r="N232" s="76" t="s">
        <v>47</v>
      </c>
      <c r="O232" s="76" t="s">
        <v>6588</v>
      </c>
    </row>
    <row r="233" spans="1:61" ht="18.399999999999999" customHeight="1">
      <c r="A233" s="79" t="s">
        <v>6901</v>
      </c>
      <c r="B233" s="80" t="s">
        <v>6902</v>
      </c>
      <c r="C233" s="80">
        <v>3.36</v>
      </c>
      <c r="D233" s="80" t="s">
        <v>53</v>
      </c>
      <c r="E233" s="97"/>
      <c r="F233" s="98"/>
      <c r="G233" s="97"/>
      <c r="H233" s="98"/>
      <c r="I233" s="97"/>
      <c r="J233" s="98"/>
      <c r="K233" s="97"/>
      <c r="L233" s="98"/>
      <c r="M233" s="82" t="s">
        <v>47</v>
      </c>
      <c r="N233" s="76" t="s">
        <v>47</v>
      </c>
      <c r="P233" s="76" t="s">
        <v>5483</v>
      </c>
      <c r="Q233" s="76" t="s">
        <v>47</v>
      </c>
      <c r="R233" s="76" t="s">
        <v>6903</v>
      </c>
      <c r="BI233" s="96" t="s">
        <v>11211</v>
      </c>
    </row>
    <row r="234" spans="1:61" ht="18.399999999999999" customHeight="1">
      <c r="A234" s="79" t="s">
        <v>6901</v>
      </c>
      <c r="B234" s="80" t="s">
        <v>6904</v>
      </c>
      <c r="C234" s="80">
        <v>1.26</v>
      </c>
      <c r="D234" s="80" t="s">
        <v>53</v>
      </c>
      <c r="E234" s="97"/>
      <c r="F234" s="98"/>
      <c r="G234" s="97"/>
      <c r="H234" s="98"/>
      <c r="I234" s="97"/>
      <c r="J234" s="98"/>
      <c r="K234" s="97"/>
      <c r="L234" s="98"/>
      <c r="M234" s="82" t="s">
        <v>47</v>
      </c>
      <c r="N234" s="76" t="s">
        <v>47</v>
      </c>
      <c r="P234" s="76" t="s">
        <v>5746</v>
      </c>
      <c r="Q234" s="76" t="s">
        <v>47</v>
      </c>
      <c r="R234" s="76" t="s">
        <v>6905</v>
      </c>
      <c r="BI234" s="96" t="s">
        <v>11212</v>
      </c>
    </row>
    <row r="235" spans="1:61" ht="18.399999999999999" customHeight="1">
      <c r="A235" s="79" t="s">
        <v>6906</v>
      </c>
      <c r="B235" s="80" t="s">
        <v>47</v>
      </c>
      <c r="C235" s="80">
        <v>1.2E-2</v>
      </c>
      <c r="D235" s="80" t="s">
        <v>191</v>
      </c>
      <c r="E235" s="97"/>
      <c r="F235" s="98"/>
      <c r="G235" s="97"/>
      <c r="H235" s="98"/>
      <c r="I235" s="97"/>
      <c r="J235" s="98"/>
      <c r="K235" s="97"/>
      <c r="L235" s="98"/>
      <c r="M235" s="82" t="s">
        <v>47</v>
      </c>
      <c r="N235" s="76" t="s">
        <v>47</v>
      </c>
      <c r="P235" s="76" t="s">
        <v>5792</v>
      </c>
      <c r="Q235" s="76" t="s">
        <v>47</v>
      </c>
      <c r="R235" s="76" t="s">
        <v>6705</v>
      </c>
      <c r="T235" s="76" t="s">
        <v>55</v>
      </c>
      <c r="BI235" s="96" t="s">
        <v>11213</v>
      </c>
    </row>
    <row r="236" spans="1:61" ht="18.399999999999999" customHeight="1">
      <c r="A236" s="79" t="s">
        <v>6907</v>
      </c>
      <c r="B236" s="80" t="s">
        <v>6586</v>
      </c>
      <c r="C236" s="80">
        <v>1.1000000000000001</v>
      </c>
      <c r="D236" s="80" t="s">
        <v>71</v>
      </c>
      <c r="E236" s="97"/>
      <c r="F236" s="98"/>
      <c r="G236" s="97"/>
      <c r="H236" s="98"/>
      <c r="I236" s="97"/>
      <c r="J236" s="98"/>
      <c r="K236" s="97"/>
      <c r="L236" s="98"/>
      <c r="M236" s="82" t="s">
        <v>47</v>
      </c>
      <c r="N236" s="76" t="s">
        <v>47</v>
      </c>
      <c r="P236" s="76" t="s">
        <v>5427</v>
      </c>
      <c r="Q236" s="76" t="s">
        <v>47</v>
      </c>
      <c r="R236" s="76" t="s">
        <v>6908</v>
      </c>
      <c r="U236" s="76">
        <v>1</v>
      </c>
      <c r="V236" s="76">
        <v>1</v>
      </c>
      <c r="BI236" s="96" t="s">
        <v>11214</v>
      </c>
    </row>
    <row r="237" spans="1:61" ht="18.399999999999999" customHeight="1">
      <c r="A237" s="79" t="s">
        <v>6909</v>
      </c>
      <c r="B237" s="80" t="s">
        <v>47</v>
      </c>
      <c r="C237" s="80">
        <v>1</v>
      </c>
      <c r="D237" s="80" t="s">
        <v>71</v>
      </c>
      <c r="E237" s="97"/>
      <c r="F237" s="98"/>
      <c r="G237" s="97"/>
      <c r="H237" s="98"/>
      <c r="I237" s="97"/>
      <c r="J237" s="98"/>
      <c r="K237" s="97"/>
      <c r="L237" s="98"/>
      <c r="M237" s="82" t="s">
        <v>47</v>
      </c>
      <c r="N237" s="76" t="s">
        <v>47</v>
      </c>
      <c r="P237" s="76" t="s">
        <v>6910</v>
      </c>
      <c r="Q237" s="76" t="s">
        <v>47</v>
      </c>
      <c r="R237" s="76" t="s">
        <v>6707</v>
      </c>
      <c r="T237" s="76" t="s">
        <v>55</v>
      </c>
      <c r="BI237" s="96" t="s">
        <v>11215</v>
      </c>
    </row>
    <row r="238" spans="1:61" ht="18.399999999999999" customHeight="1">
      <c r="A238" s="79" t="s">
        <v>6911</v>
      </c>
      <c r="B238" s="80" t="s">
        <v>6912</v>
      </c>
      <c r="C238" s="80">
        <v>4.2</v>
      </c>
      <c r="D238" s="80" t="s">
        <v>59</v>
      </c>
      <c r="E238" s="97"/>
      <c r="F238" s="98"/>
      <c r="G238" s="97"/>
      <c r="H238" s="98"/>
      <c r="I238" s="97"/>
      <c r="J238" s="98"/>
      <c r="K238" s="97"/>
      <c r="L238" s="98"/>
      <c r="M238" s="82" t="s">
        <v>47</v>
      </c>
      <c r="N238" s="76" t="s">
        <v>47</v>
      </c>
      <c r="P238" s="76" t="s">
        <v>6913</v>
      </c>
      <c r="Q238" s="76" t="s">
        <v>47</v>
      </c>
      <c r="R238" s="76" t="s">
        <v>6914</v>
      </c>
      <c r="BI238" s="96" t="s">
        <v>11216</v>
      </c>
    </row>
    <row r="239" spans="1:61" ht="18.399999999999999" customHeight="1">
      <c r="A239" s="79" t="s">
        <v>6915</v>
      </c>
      <c r="B239" s="80" t="s">
        <v>6916</v>
      </c>
      <c r="C239" s="80">
        <v>4</v>
      </c>
      <c r="D239" s="80" t="s">
        <v>59</v>
      </c>
      <c r="E239" s="97"/>
      <c r="F239" s="98"/>
      <c r="G239" s="97"/>
      <c r="H239" s="98"/>
      <c r="I239" s="97"/>
      <c r="J239" s="98"/>
      <c r="K239" s="97"/>
      <c r="L239" s="98"/>
      <c r="M239" s="82" t="s">
        <v>47</v>
      </c>
      <c r="N239" s="76" t="s">
        <v>47</v>
      </c>
      <c r="P239" s="76" t="s">
        <v>6917</v>
      </c>
      <c r="Q239" s="76" t="s">
        <v>47</v>
      </c>
      <c r="R239" s="76" t="s">
        <v>6708</v>
      </c>
      <c r="T239" s="76" t="s">
        <v>55</v>
      </c>
      <c r="BI239" s="96" t="s">
        <v>11217</v>
      </c>
    </row>
    <row r="240" spans="1:61" ht="18.399999999999999" customHeight="1">
      <c r="A240" s="84"/>
      <c r="B240" s="78"/>
      <c r="C240" s="78"/>
      <c r="D240" s="78"/>
      <c r="E240" s="78"/>
      <c r="F240" s="78"/>
      <c r="G240" s="78"/>
      <c r="H240" s="78"/>
      <c r="I240" s="78"/>
      <c r="J240" s="78"/>
      <c r="K240" s="78"/>
      <c r="L240" s="78"/>
      <c r="M240" s="85"/>
    </row>
    <row r="241" spans="1:61" ht="18.399999999999999" customHeight="1">
      <c r="A241" s="79" t="s">
        <v>6918</v>
      </c>
      <c r="B241" s="80" t="s">
        <v>6590</v>
      </c>
      <c r="C241" s="80">
        <v>1</v>
      </c>
      <c r="D241" s="80" t="s">
        <v>1910</v>
      </c>
      <c r="F241" s="81"/>
      <c r="H241" s="81"/>
      <c r="J241" s="81"/>
      <c r="L241" s="81"/>
      <c r="M241" s="82" t="s">
        <v>47</v>
      </c>
      <c r="N241" s="76" t="s">
        <v>47</v>
      </c>
      <c r="O241" s="76" t="s">
        <v>6592</v>
      </c>
    </row>
    <row r="242" spans="1:61" ht="18.399999999999999" customHeight="1">
      <c r="A242" s="79" t="s">
        <v>6884</v>
      </c>
      <c r="B242" s="80" t="s">
        <v>6645</v>
      </c>
      <c r="C242" s="80">
        <v>1</v>
      </c>
      <c r="D242" s="80" t="s">
        <v>2033</v>
      </c>
      <c r="E242" s="97"/>
      <c r="F242" s="98"/>
      <c r="G242" s="97"/>
      <c r="H242" s="98"/>
      <c r="I242" s="97"/>
      <c r="J242" s="98"/>
      <c r="K242" s="97"/>
      <c r="L242" s="98"/>
      <c r="M242" s="82" t="s">
        <v>47</v>
      </c>
      <c r="N242" s="76" t="s">
        <v>47</v>
      </c>
      <c r="P242" s="76" t="s">
        <v>2789</v>
      </c>
      <c r="Q242" s="76" t="s">
        <v>47</v>
      </c>
      <c r="R242" s="76" t="s">
        <v>6646</v>
      </c>
      <c r="T242" s="76" t="s">
        <v>56</v>
      </c>
      <c r="BI242" s="96" t="s">
        <v>11202</v>
      </c>
    </row>
    <row r="243" spans="1:61" ht="18.399999999999999" customHeight="1">
      <c r="A243" s="79" t="s">
        <v>6885</v>
      </c>
      <c r="B243" s="80" t="s">
        <v>6696</v>
      </c>
      <c r="C243" s="80">
        <v>0.31</v>
      </c>
      <c r="D243" s="80" t="s">
        <v>6680</v>
      </c>
      <c r="E243" s="97"/>
      <c r="F243" s="98"/>
      <c r="G243" s="97"/>
      <c r="H243" s="98"/>
      <c r="I243" s="97"/>
      <c r="J243" s="98"/>
      <c r="K243" s="97"/>
      <c r="L243" s="98"/>
      <c r="M243" s="82" t="s">
        <v>47</v>
      </c>
      <c r="N243" s="76" t="s">
        <v>47</v>
      </c>
      <c r="P243" s="76" t="s">
        <v>5455</v>
      </c>
      <c r="Q243" s="76" t="s">
        <v>47</v>
      </c>
      <c r="R243" s="76" t="s">
        <v>6697</v>
      </c>
      <c r="T243" s="76" t="s">
        <v>55</v>
      </c>
      <c r="BI243" s="96" t="s">
        <v>11203</v>
      </c>
    </row>
    <row r="244" spans="1:61" ht="18.399999999999999" customHeight="1">
      <c r="A244" s="79" t="s">
        <v>6886</v>
      </c>
      <c r="B244" s="80" t="s">
        <v>6696</v>
      </c>
      <c r="C244" s="80">
        <v>0.31</v>
      </c>
      <c r="D244" s="80" t="s">
        <v>6680</v>
      </c>
      <c r="E244" s="97"/>
      <c r="F244" s="98"/>
      <c r="G244" s="97"/>
      <c r="H244" s="98"/>
      <c r="I244" s="97"/>
      <c r="J244" s="98"/>
      <c r="K244" s="97"/>
      <c r="L244" s="98"/>
      <c r="M244" s="82" t="s">
        <v>47</v>
      </c>
      <c r="N244" s="76" t="s">
        <v>47</v>
      </c>
      <c r="P244" s="76" t="s">
        <v>2788</v>
      </c>
      <c r="Q244" s="76" t="s">
        <v>47</v>
      </c>
      <c r="R244" s="76" t="s">
        <v>6698</v>
      </c>
      <c r="T244" s="76" t="s">
        <v>55</v>
      </c>
      <c r="BI244" s="96" t="s">
        <v>11204</v>
      </c>
    </row>
    <row r="245" spans="1:61" ht="18.399999999999999" customHeight="1">
      <c r="A245" s="79" t="s">
        <v>6147</v>
      </c>
      <c r="B245" s="80" t="s">
        <v>6887</v>
      </c>
      <c r="C245" s="80">
        <v>0.20799999999999999</v>
      </c>
      <c r="D245" s="80" t="s">
        <v>6680</v>
      </c>
      <c r="E245" s="97"/>
      <c r="F245" s="98"/>
      <c r="G245" s="97"/>
      <c r="H245" s="98"/>
      <c r="I245" s="97"/>
      <c r="J245" s="98"/>
      <c r="K245" s="97"/>
      <c r="L245" s="98"/>
      <c r="M245" s="82" t="s">
        <v>47</v>
      </c>
      <c r="N245" s="76" t="s">
        <v>47</v>
      </c>
      <c r="P245" s="76" t="s">
        <v>5460</v>
      </c>
      <c r="Q245" s="76" t="s">
        <v>47</v>
      </c>
      <c r="R245" s="76" t="s">
        <v>6888</v>
      </c>
      <c r="BI245" s="96" t="s">
        <v>11205</v>
      </c>
    </row>
    <row r="246" spans="1:61" ht="18.399999999999999" customHeight="1">
      <c r="A246" s="79" t="s">
        <v>6889</v>
      </c>
      <c r="B246" s="80" t="s">
        <v>6699</v>
      </c>
      <c r="C246" s="80">
        <v>0.2</v>
      </c>
      <c r="D246" s="80" t="s">
        <v>6680</v>
      </c>
      <c r="E246" s="97"/>
      <c r="F246" s="98"/>
      <c r="G246" s="97"/>
      <c r="H246" s="98"/>
      <c r="I246" s="97"/>
      <c r="J246" s="98"/>
      <c r="K246" s="97"/>
      <c r="L246" s="98"/>
      <c r="M246" s="82" t="s">
        <v>47</v>
      </c>
      <c r="N246" s="76" t="s">
        <v>47</v>
      </c>
      <c r="P246" s="76" t="s">
        <v>5463</v>
      </c>
      <c r="Q246" s="76" t="s">
        <v>47</v>
      </c>
      <c r="R246" s="76" t="s">
        <v>6700</v>
      </c>
      <c r="T246" s="76" t="s">
        <v>55</v>
      </c>
      <c r="BI246" s="96" t="s">
        <v>11206</v>
      </c>
    </row>
    <row r="247" spans="1:61" ht="18.399999999999999" customHeight="1">
      <c r="A247" s="79" t="s">
        <v>6050</v>
      </c>
      <c r="B247" s="80" t="s">
        <v>6890</v>
      </c>
      <c r="C247" s="80">
        <v>1.04</v>
      </c>
      <c r="D247" s="80" t="s">
        <v>1910</v>
      </c>
      <c r="E247" s="97"/>
      <c r="F247" s="98"/>
      <c r="G247" s="97"/>
      <c r="H247" s="98"/>
      <c r="I247" s="97"/>
      <c r="J247" s="98"/>
      <c r="K247" s="97"/>
      <c r="L247" s="98"/>
      <c r="M247" s="82" t="s">
        <v>47</v>
      </c>
      <c r="N247" s="76" t="s">
        <v>47</v>
      </c>
      <c r="P247" s="76" t="s">
        <v>2794</v>
      </c>
      <c r="Q247" s="76" t="s">
        <v>47</v>
      </c>
      <c r="R247" s="76" t="s">
        <v>6891</v>
      </c>
      <c r="BI247" s="96" t="s">
        <v>11207</v>
      </c>
    </row>
    <row r="248" spans="1:61" ht="18.399999999999999" customHeight="1">
      <c r="A248" s="79" t="s">
        <v>6617</v>
      </c>
      <c r="B248" s="80" t="s">
        <v>47</v>
      </c>
      <c r="C248" s="80">
        <v>1</v>
      </c>
      <c r="D248" s="80" t="s">
        <v>1910</v>
      </c>
      <c r="E248" s="97"/>
      <c r="F248" s="98"/>
      <c r="G248" s="97"/>
      <c r="H248" s="98"/>
      <c r="I248" s="97"/>
      <c r="J248" s="98"/>
      <c r="K248" s="97"/>
      <c r="L248" s="98"/>
      <c r="M248" s="82" t="s">
        <v>47</v>
      </c>
      <c r="N248" s="76" t="s">
        <v>47</v>
      </c>
      <c r="P248" s="76" t="s">
        <v>6892</v>
      </c>
      <c r="Q248" s="76" t="s">
        <v>47</v>
      </c>
      <c r="R248" s="76" t="s">
        <v>6618</v>
      </c>
      <c r="T248" s="76" t="s">
        <v>55</v>
      </c>
      <c r="BI248" s="96" t="s">
        <v>11130</v>
      </c>
    </row>
    <row r="249" spans="1:61" ht="18.399999999999999" customHeight="1">
      <c r="A249" s="79" t="s">
        <v>6189</v>
      </c>
      <c r="B249" s="80" t="s">
        <v>6893</v>
      </c>
      <c r="C249" s="80">
        <v>3.2000000000000001E-2</v>
      </c>
      <c r="D249" s="80" t="s">
        <v>6612</v>
      </c>
      <c r="E249" s="97"/>
      <c r="F249" s="98"/>
      <c r="G249" s="97"/>
      <c r="H249" s="98"/>
      <c r="I249" s="97"/>
      <c r="J249" s="98"/>
      <c r="K249" s="97"/>
      <c r="L249" s="98"/>
      <c r="M249" s="82" t="s">
        <v>47</v>
      </c>
      <c r="N249" s="76" t="s">
        <v>47</v>
      </c>
      <c r="P249" s="76" t="s">
        <v>5467</v>
      </c>
      <c r="Q249" s="76" t="s">
        <v>47</v>
      </c>
      <c r="R249" s="76" t="s">
        <v>6894</v>
      </c>
      <c r="BI249" s="96" t="s">
        <v>11208</v>
      </c>
    </row>
    <row r="250" spans="1:61" ht="18.399999999999999" customHeight="1">
      <c r="A250" s="79" t="s">
        <v>6919</v>
      </c>
      <c r="B250" s="80" t="s">
        <v>6590</v>
      </c>
      <c r="C250" s="80">
        <v>1.04</v>
      </c>
      <c r="D250" s="80" t="s">
        <v>1910</v>
      </c>
      <c r="E250" s="97"/>
      <c r="F250" s="98"/>
      <c r="G250" s="97"/>
      <c r="H250" s="98"/>
      <c r="I250" s="97"/>
      <c r="J250" s="98"/>
      <c r="K250" s="97"/>
      <c r="L250" s="98"/>
      <c r="M250" s="82" t="s">
        <v>47</v>
      </c>
      <c r="N250" s="76" t="s">
        <v>47</v>
      </c>
      <c r="P250" s="76" t="s">
        <v>5486</v>
      </c>
      <c r="Q250" s="76" t="s">
        <v>47</v>
      </c>
      <c r="R250" s="76" t="s">
        <v>6920</v>
      </c>
      <c r="BI250" s="96" t="s">
        <v>11218</v>
      </c>
    </row>
    <row r="251" spans="1:61" ht="18.399999999999999" customHeight="1">
      <c r="A251" s="79" t="s">
        <v>6897</v>
      </c>
      <c r="B251" s="80" t="s">
        <v>6898</v>
      </c>
      <c r="C251" s="80">
        <v>1</v>
      </c>
      <c r="D251" s="80" t="s">
        <v>2033</v>
      </c>
      <c r="E251" s="97"/>
      <c r="F251" s="98"/>
      <c r="G251" s="97"/>
      <c r="H251" s="98"/>
      <c r="I251" s="97"/>
      <c r="J251" s="98"/>
      <c r="K251" s="97"/>
      <c r="L251" s="98"/>
      <c r="M251" s="82" t="s">
        <v>47</v>
      </c>
      <c r="N251" s="76" t="s">
        <v>47</v>
      </c>
      <c r="P251" s="76" t="s">
        <v>5488</v>
      </c>
      <c r="Q251" s="76" t="s">
        <v>47</v>
      </c>
      <c r="R251" s="76" t="s">
        <v>6701</v>
      </c>
      <c r="T251" s="76" t="s">
        <v>55</v>
      </c>
      <c r="BI251" s="96" t="s">
        <v>11209</v>
      </c>
    </row>
    <row r="252" spans="1:61" ht="18.399999999999999" customHeight="1">
      <c r="A252" s="79" t="s">
        <v>6560</v>
      </c>
      <c r="B252" s="80" t="s">
        <v>6650</v>
      </c>
      <c r="C252" s="80">
        <v>0.67</v>
      </c>
      <c r="D252" s="80" t="s">
        <v>2033</v>
      </c>
      <c r="E252" s="97"/>
      <c r="F252" s="98"/>
      <c r="G252" s="97"/>
      <c r="H252" s="98"/>
      <c r="I252" s="97"/>
      <c r="J252" s="98"/>
      <c r="K252" s="97"/>
      <c r="L252" s="98"/>
      <c r="M252" s="82" t="s">
        <v>47</v>
      </c>
      <c r="N252" s="76" t="s">
        <v>47</v>
      </c>
      <c r="P252" s="76" t="s">
        <v>5489</v>
      </c>
      <c r="Q252" s="76" t="s">
        <v>47</v>
      </c>
      <c r="R252" s="76" t="s">
        <v>6562</v>
      </c>
      <c r="T252" s="76" t="s">
        <v>55</v>
      </c>
      <c r="BI252" s="96" t="s">
        <v>11114</v>
      </c>
    </row>
    <row r="253" spans="1:61" ht="18.399999999999999" customHeight="1">
      <c r="A253" s="79" t="s">
        <v>6921</v>
      </c>
      <c r="B253" s="80" t="s">
        <v>6893</v>
      </c>
      <c r="C253" s="80">
        <v>0.03</v>
      </c>
      <c r="D253" s="80" t="s">
        <v>6612</v>
      </c>
      <c r="E253" s="97"/>
      <c r="F253" s="98"/>
      <c r="G253" s="97"/>
      <c r="H253" s="98"/>
      <c r="I253" s="97"/>
      <c r="J253" s="98"/>
      <c r="K253" s="97"/>
      <c r="L253" s="98"/>
      <c r="M253" s="82" t="s">
        <v>47</v>
      </c>
      <c r="N253" s="76" t="s">
        <v>47</v>
      </c>
      <c r="P253" s="76" t="s">
        <v>5665</v>
      </c>
      <c r="Q253" s="76" t="s">
        <v>47</v>
      </c>
      <c r="R253" s="76" t="s">
        <v>6894</v>
      </c>
      <c r="BI253" s="96" t="s">
        <v>11208</v>
      </c>
    </row>
    <row r="254" spans="1:61" ht="18.399999999999999" customHeight="1">
      <c r="A254" s="79" t="s">
        <v>6766</v>
      </c>
      <c r="B254" s="80" t="s">
        <v>6771</v>
      </c>
      <c r="C254" s="80">
        <v>2.0099999999999998</v>
      </c>
      <c r="D254" s="80" t="s">
        <v>1410</v>
      </c>
      <c r="E254" s="97"/>
      <c r="F254" s="98"/>
      <c r="G254" s="97"/>
      <c r="H254" s="98"/>
      <c r="I254" s="97"/>
      <c r="J254" s="98"/>
      <c r="K254" s="97"/>
      <c r="L254" s="98"/>
      <c r="M254" s="82" t="s">
        <v>47</v>
      </c>
      <c r="N254" s="76" t="s">
        <v>47</v>
      </c>
      <c r="P254" s="76" t="s">
        <v>5668</v>
      </c>
      <c r="Q254" s="76" t="s">
        <v>47</v>
      </c>
      <c r="R254" s="76" t="s">
        <v>6768</v>
      </c>
      <c r="BI254" s="96" t="s">
        <v>11146</v>
      </c>
    </row>
    <row r="255" spans="1:61" ht="18.399999999999999" customHeight="1">
      <c r="A255" s="84"/>
      <c r="B255" s="78"/>
      <c r="C255" s="78"/>
      <c r="D255" s="78"/>
      <c r="E255" s="78"/>
      <c r="F255" s="78"/>
      <c r="G255" s="78"/>
      <c r="H255" s="78"/>
      <c r="I255" s="78"/>
      <c r="J255" s="78"/>
      <c r="K255" s="78"/>
      <c r="L255" s="78"/>
      <c r="M255" s="85"/>
    </row>
    <row r="256" spans="1:61" ht="18.399999999999999" customHeight="1">
      <c r="A256" s="79" t="s">
        <v>6922</v>
      </c>
      <c r="B256" s="80" t="s">
        <v>6594</v>
      </c>
      <c r="C256" s="80">
        <v>1</v>
      </c>
      <c r="D256" s="80" t="s">
        <v>1910</v>
      </c>
      <c r="F256" s="81"/>
      <c r="H256" s="81"/>
      <c r="J256" s="81"/>
      <c r="L256" s="81"/>
      <c r="M256" s="82" t="s">
        <v>47</v>
      </c>
      <c r="N256" s="76" t="s">
        <v>47</v>
      </c>
      <c r="O256" s="76" t="s">
        <v>6595</v>
      </c>
    </row>
    <row r="257" spans="1:61" ht="18.399999999999999" customHeight="1">
      <c r="A257" s="79" t="s">
        <v>6845</v>
      </c>
      <c r="B257" s="80" t="s">
        <v>5902</v>
      </c>
      <c r="C257" s="80">
        <v>0.112</v>
      </c>
      <c r="D257" s="80" t="s">
        <v>6680</v>
      </c>
      <c r="E257" s="97"/>
      <c r="F257" s="98"/>
      <c r="G257" s="97"/>
      <c r="H257" s="98"/>
      <c r="I257" s="97"/>
      <c r="J257" s="98"/>
      <c r="K257" s="97"/>
      <c r="L257" s="98"/>
      <c r="M257" s="82" t="s">
        <v>47</v>
      </c>
      <c r="N257" s="76" t="s">
        <v>47</v>
      </c>
      <c r="P257" s="76" t="s">
        <v>2789</v>
      </c>
      <c r="Q257" s="76" t="s">
        <v>47</v>
      </c>
      <c r="R257" s="76" t="s">
        <v>6846</v>
      </c>
      <c r="BI257" s="96" t="s">
        <v>11185</v>
      </c>
    </row>
    <row r="258" spans="1:61" ht="18.399999999999999" customHeight="1">
      <c r="A258" s="79" t="s">
        <v>6847</v>
      </c>
      <c r="B258" s="80" t="s">
        <v>1662</v>
      </c>
      <c r="C258" s="80">
        <v>0.11</v>
      </c>
      <c r="D258" s="80" t="s">
        <v>6612</v>
      </c>
      <c r="E258" s="97"/>
      <c r="F258" s="98"/>
      <c r="G258" s="97"/>
      <c r="H258" s="98"/>
      <c r="I258" s="97"/>
      <c r="J258" s="98"/>
      <c r="K258" s="97"/>
      <c r="L258" s="98"/>
      <c r="M258" s="82" t="s">
        <v>47</v>
      </c>
      <c r="N258" s="76" t="s">
        <v>47</v>
      </c>
      <c r="P258" s="76" t="s">
        <v>5455</v>
      </c>
      <c r="Q258" s="76" t="s">
        <v>47</v>
      </c>
      <c r="R258" s="76" t="s">
        <v>6679</v>
      </c>
      <c r="T258" s="76" t="s">
        <v>55</v>
      </c>
      <c r="BI258" s="96" t="s">
        <v>11186</v>
      </c>
    </row>
    <row r="259" spans="1:61" ht="18.399999999999999" customHeight="1">
      <c r="A259" s="79" t="s">
        <v>6923</v>
      </c>
      <c r="B259" s="80" t="s">
        <v>6924</v>
      </c>
      <c r="C259" s="80">
        <v>8.8400000000000006E-2</v>
      </c>
      <c r="D259" s="80" t="s">
        <v>217</v>
      </c>
      <c r="E259" s="97"/>
      <c r="F259" s="98"/>
      <c r="G259" s="97"/>
      <c r="H259" s="98"/>
      <c r="I259" s="97"/>
      <c r="J259" s="98"/>
      <c r="K259" s="97"/>
      <c r="L259" s="98"/>
      <c r="M259" s="82" t="s">
        <v>47</v>
      </c>
      <c r="N259" s="76" t="s">
        <v>47</v>
      </c>
      <c r="P259" s="76" t="s">
        <v>2788</v>
      </c>
      <c r="Q259" s="76" t="s">
        <v>47</v>
      </c>
      <c r="R259" s="76" t="s">
        <v>6925</v>
      </c>
      <c r="BI259" s="96" t="s">
        <v>11219</v>
      </c>
    </row>
    <row r="260" spans="1:61" ht="18.399999999999999" customHeight="1">
      <c r="A260" s="79" t="s">
        <v>6849</v>
      </c>
      <c r="B260" s="80" t="s">
        <v>5965</v>
      </c>
      <c r="C260" s="80">
        <v>0.05</v>
      </c>
      <c r="D260" s="80" t="s">
        <v>6680</v>
      </c>
      <c r="E260" s="97"/>
      <c r="F260" s="98"/>
      <c r="G260" s="97"/>
      <c r="H260" s="98"/>
      <c r="I260" s="97"/>
      <c r="J260" s="98"/>
      <c r="K260" s="97"/>
      <c r="L260" s="98"/>
      <c r="M260" s="82" t="s">
        <v>47</v>
      </c>
      <c r="N260" s="76" t="s">
        <v>47</v>
      </c>
      <c r="P260" s="76" t="s">
        <v>5460</v>
      </c>
      <c r="Q260" s="76" t="s">
        <v>47</v>
      </c>
      <c r="R260" s="76" t="s">
        <v>6682</v>
      </c>
      <c r="T260" s="76" t="s">
        <v>55</v>
      </c>
      <c r="BI260" s="96" t="s">
        <v>11187</v>
      </c>
    </row>
    <row r="261" spans="1:61" ht="18.399999999999999" customHeight="1">
      <c r="A261" s="79" t="s">
        <v>6926</v>
      </c>
      <c r="B261" s="80" t="s">
        <v>6709</v>
      </c>
      <c r="C261" s="80">
        <v>1</v>
      </c>
      <c r="D261" s="80" t="s">
        <v>1910</v>
      </c>
      <c r="E261" s="97"/>
      <c r="F261" s="98"/>
      <c r="G261" s="97"/>
      <c r="H261" s="98"/>
      <c r="I261" s="97"/>
      <c r="J261" s="98"/>
      <c r="K261" s="97"/>
      <c r="L261" s="98"/>
      <c r="M261" s="82" t="s">
        <v>47</v>
      </c>
      <c r="N261" s="76" t="s">
        <v>47</v>
      </c>
      <c r="P261" s="76" t="s">
        <v>5463</v>
      </c>
      <c r="Q261" s="76" t="s">
        <v>47</v>
      </c>
      <c r="R261" s="76" t="s">
        <v>6710</v>
      </c>
      <c r="T261" s="76" t="s">
        <v>55</v>
      </c>
      <c r="BI261" s="96" t="s">
        <v>11220</v>
      </c>
    </row>
    <row r="262" spans="1:61" ht="18.399999999999999" customHeight="1">
      <c r="A262" s="84"/>
      <c r="B262" s="78"/>
      <c r="C262" s="78"/>
      <c r="D262" s="78"/>
      <c r="E262" s="78"/>
      <c r="F262" s="78"/>
      <c r="G262" s="78"/>
      <c r="H262" s="78"/>
      <c r="I262" s="78"/>
      <c r="J262" s="78"/>
      <c r="K262" s="78"/>
      <c r="L262" s="78"/>
      <c r="M262" s="85"/>
    </row>
    <row r="263" spans="1:61" ht="18.399999999999999" customHeight="1">
      <c r="A263" s="79" t="s">
        <v>6927</v>
      </c>
      <c r="B263" s="80" t="s">
        <v>6597</v>
      </c>
      <c r="C263" s="80">
        <v>1</v>
      </c>
      <c r="D263" s="80" t="s">
        <v>59</v>
      </c>
      <c r="F263" s="81"/>
      <c r="H263" s="81"/>
      <c r="J263" s="81"/>
      <c r="L263" s="81"/>
      <c r="M263" s="82" t="s">
        <v>47</v>
      </c>
      <c r="N263" s="76" t="s">
        <v>47</v>
      </c>
      <c r="O263" s="76" t="s">
        <v>6598</v>
      </c>
    </row>
    <row r="264" spans="1:61" ht="18.399999999999999" customHeight="1">
      <c r="A264" s="79" t="s">
        <v>6884</v>
      </c>
      <c r="B264" s="80" t="s">
        <v>6645</v>
      </c>
      <c r="C264" s="80">
        <v>0.09</v>
      </c>
      <c r="D264" s="80" t="s">
        <v>2033</v>
      </c>
      <c r="E264" s="97"/>
      <c r="F264" s="98"/>
      <c r="G264" s="97"/>
      <c r="H264" s="98"/>
      <c r="I264" s="97"/>
      <c r="J264" s="98"/>
      <c r="K264" s="97"/>
      <c r="L264" s="98"/>
      <c r="M264" s="82" t="s">
        <v>47</v>
      </c>
      <c r="N264" s="76" t="s">
        <v>47</v>
      </c>
      <c r="P264" s="76" t="s">
        <v>6357</v>
      </c>
      <c r="Q264" s="76" t="s">
        <v>47</v>
      </c>
      <c r="R264" s="76" t="s">
        <v>6647</v>
      </c>
      <c r="T264" s="76" t="s">
        <v>56</v>
      </c>
      <c r="BI264" s="96" t="s">
        <v>11221</v>
      </c>
    </row>
    <row r="265" spans="1:61" ht="18.399999999999999" customHeight="1">
      <c r="A265" s="79" t="s">
        <v>6885</v>
      </c>
      <c r="B265" s="80" t="s">
        <v>6696</v>
      </c>
      <c r="C265" s="80">
        <v>2.3E-2</v>
      </c>
      <c r="D265" s="80" t="s">
        <v>6680</v>
      </c>
      <c r="E265" s="97"/>
      <c r="F265" s="98"/>
      <c r="G265" s="97"/>
      <c r="H265" s="98"/>
      <c r="I265" s="97"/>
      <c r="J265" s="98"/>
      <c r="K265" s="97"/>
      <c r="L265" s="98"/>
      <c r="M265" s="82" t="s">
        <v>47</v>
      </c>
      <c r="N265" s="76" t="s">
        <v>47</v>
      </c>
      <c r="P265" s="76" t="s">
        <v>2795</v>
      </c>
      <c r="Q265" s="76" t="s">
        <v>47</v>
      </c>
      <c r="R265" s="76" t="s">
        <v>6697</v>
      </c>
      <c r="T265" s="76" t="s">
        <v>55</v>
      </c>
      <c r="BI265" s="96" t="s">
        <v>11203</v>
      </c>
    </row>
    <row r="266" spans="1:61" ht="18.399999999999999" customHeight="1">
      <c r="A266" s="79" t="s">
        <v>6886</v>
      </c>
      <c r="B266" s="80" t="s">
        <v>6696</v>
      </c>
      <c r="C266" s="80">
        <v>2.3E-2</v>
      </c>
      <c r="D266" s="80" t="s">
        <v>6680</v>
      </c>
      <c r="E266" s="97"/>
      <c r="F266" s="98"/>
      <c r="G266" s="97"/>
      <c r="H266" s="98"/>
      <c r="I266" s="97"/>
      <c r="J266" s="98"/>
      <c r="K266" s="97"/>
      <c r="L266" s="98"/>
      <c r="M266" s="82" t="s">
        <v>47</v>
      </c>
      <c r="N266" s="76" t="s">
        <v>47</v>
      </c>
      <c r="P266" s="76" t="s">
        <v>6928</v>
      </c>
      <c r="Q266" s="76" t="s">
        <v>47</v>
      </c>
      <c r="R266" s="76" t="s">
        <v>6698</v>
      </c>
      <c r="T266" s="76" t="s">
        <v>55</v>
      </c>
      <c r="BI266" s="96" t="s">
        <v>11204</v>
      </c>
    </row>
    <row r="267" spans="1:61" ht="18.399999999999999" customHeight="1">
      <c r="A267" s="79" t="s">
        <v>6147</v>
      </c>
      <c r="B267" s="80" t="s">
        <v>6887</v>
      </c>
      <c r="C267" s="80">
        <v>1.4999999999999999E-2</v>
      </c>
      <c r="D267" s="80" t="s">
        <v>6680</v>
      </c>
      <c r="E267" s="97"/>
      <c r="F267" s="98"/>
      <c r="G267" s="97"/>
      <c r="H267" s="98"/>
      <c r="I267" s="97"/>
      <c r="J267" s="98"/>
      <c r="K267" s="97"/>
      <c r="L267" s="98"/>
      <c r="M267" s="82" t="s">
        <v>47</v>
      </c>
      <c r="N267" s="76" t="s">
        <v>47</v>
      </c>
      <c r="P267" s="76" t="s">
        <v>6078</v>
      </c>
      <c r="Q267" s="76" t="s">
        <v>47</v>
      </c>
      <c r="R267" s="76" t="s">
        <v>6888</v>
      </c>
      <c r="BI267" s="96" t="s">
        <v>11205</v>
      </c>
    </row>
    <row r="268" spans="1:61" ht="18.399999999999999" customHeight="1">
      <c r="A268" s="79" t="s">
        <v>6889</v>
      </c>
      <c r="B268" s="80" t="s">
        <v>6699</v>
      </c>
      <c r="C268" s="80">
        <v>1.4E-2</v>
      </c>
      <c r="D268" s="80" t="s">
        <v>6680</v>
      </c>
      <c r="E268" s="97"/>
      <c r="F268" s="98"/>
      <c r="G268" s="97"/>
      <c r="H268" s="98"/>
      <c r="I268" s="97"/>
      <c r="J268" s="98"/>
      <c r="K268" s="97"/>
      <c r="L268" s="98"/>
      <c r="M268" s="82" t="s">
        <v>47</v>
      </c>
      <c r="N268" s="76" t="s">
        <v>47</v>
      </c>
      <c r="P268" s="76" t="s">
        <v>2787</v>
      </c>
      <c r="Q268" s="76" t="s">
        <v>47</v>
      </c>
      <c r="R268" s="76" t="s">
        <v>6702</v>
      </c>
      <c r="T268" s="76" t="s">
        <v>55</v>
      </c>
      <c r="BI268" s="96" t="s">
        <v>11210</v>
      </c>
    </row>
    <row r="269" spans="1:61" ht="18.399999999999999" customHeight="1">
      <c r="A269" s="79" t="s">
        <v>6189</v>
      </c>
      <c r="B269" s="80" t="s">
        <v>6893</v>
      </c>
      <c r="C269" s="80">
        <v>4.0000000000000001E-3</v>
      </c>
      <c r="D269" s="80" t="s">
        <v>6612</v>
      </c>
      <c r="E269" s="97"/>
      <c r="F269" s="98"/>
      <c r="G269" s="97"/>
      <c r="H269" s="98"/>
      <c r="I269" s="97"/>
      <c r="J269" s="98"/>
      <c r="K269" s="97"/>
      <c r="L269" s="98"/>
      <c r="M269" s="82" t="s">
        <v>47</v>
      </c>
      <c r="N269" s="76" t="s">
        <v>47</v>
      </c>
      <c r="P269" s="76" t="s">
        <v>5460</v>
      </c>
      <c r="Q269" s="76" t="s">
        <v>47</v>
      </c>
      <c r="R269" s="76" t="s">
        <v>6894</v>
      </c>
      <c r="BI269" s="96" t="s">
        <v>11208</v>
      </c>
    </row>
    <row r="270" spans="1:61" ht="18.399999999999999" customHeight="1">
      <c r="A270" s="79" t="s">
        <v>6617</v>
      </c>
      <c r="B270" s="80" t="s">
        <v>47</v>
      </c>
      <c r="C270" s="80">
        <v>0.09</v>
      </c>
      <c r="D270" s="80" t="s">
        <v>1910</v>
      </c>
      <c r="E270" s="97"/>
      <c r="F270" s="98"/>
      <c r="G270" s="97"/>
      <c r="H270" s="98"/>
      <c r="I270" s="97"/>
      <c r="J270" s="98"/>
      <c r="K270" s="97"/>
      <c r="L270" s="98"/>
      <c r="M270" s="82" t="s">
        <v>47</v>
      </c>
      <c r="N270" s="76" t="s">
        <v>47</v>
      </c>
      <c r="P270" s="76" t="s">
        <v>5463</v>
      </c>
      <c r="Q270" s="76" t="s">
        <v>47</v>
      </c>
      <c r="R270" s="76" t="s">
        <v>6618</v>
      </c>
      <c r="T270" s="76" t="s">
        <v>55</v>
      </c>
      <c r="BI270" s="96" t="s">
        <v>11130</v>
      </c>
    </row>
    <row r="271" spans="1:61" ht="18.399999999999999" customHeight="1">
      <c r="A271" s="79" t="s">
        <v>6929</v>
      </c>
      <c r="B271" s="80" t="s">
        <v>6597</v>
      </c>
      <c r="C271" s="80">
        <v>1.04</v>
      </c>
      <c r="D271" s="80" t="s">
        <v>5938</v>
      </c>
      <c r="E271" s="97"/>
      <c r="F271" s="98"/>
      <c r="G271" s="97"/>
      <c r="H271" s="98"/>
      <c r="I271" s="97"/>
      <c r="J271" s="98"/>
      <c r="K271" s="97"/>
      <c r="L271" s="98"/>
      <c r="M271" s="82" t="s">
        <v>2790</v>
      </c>
      <c r="N271" s="76" t="s">
        <v>47</v>
      </c>
      <c r="P271" s="76" t="s">
        <v>5467</v>
      </c>
      <c r="Q271" s="76" t="s">
        <v>47</v>
      </c>
      <c r="R271" s="76" t="s">
        <v>6930</v>
      </c>
      <c r="BI271" s="96" t="s">
        <v>11222</v>
      </c>
    </row>
    <row r="272" spans="1:61" ht="18.399999999999999" customHeight="1">
      <c r="A272" s="79" t="s">
        <v>6931</v>
      </c>
      <c r="B272" s="80" t="s">
        <v>6711</v>
      </c>
      <c r="C272" s="80">
        <v>0.09</v>
      </c>
      <c r="D272" s="80" t="s">
        <v>2033</v>
      </c>
      <c r="E272" s="97"/>
      <c r="F272" s="98"/>
      <c r="G272" s="97"/>
      <c r="H272" s="98"/>
      <c r="I272" s="97"/>
      <c r="J272" s="98"/>
      <c r="K272" s="97"/>
      <c r="L272" s="98"/>
      <c r="M272" s="82" t="s">
        <v>47</v>
      </c>
      <c r="N272" s="76" t="s">
        <v>47</v>
      </c>
      <c r="P272" s="76" t="s">
        <v>2792</v>
      </c>
      <c r="Q272" s="76" t="s">
        <v>47</v>
      </c>
      <c r="R272" s="76" t="s">
        <v>6712</v>
      </c>
      <c r="T272" s="76" t="s">
        <v>55</v>
      </c>
      <c r="BI272" s="96" t="s">
        <v>11223</v>
      </c>
    </row>
    <row r="273" spans="1:61" ht="18.399999999999999" customHeight="1">
      <c r="A273" s="84"/>
      <c r="B273" s="78"/>
      <c r="C273" s="78"/>
      <c r="D273" s="78"/>
      <c r="E273" s="78"/>
      <c r="F273" s="78"/>
      <c r="G273" s="78"/>
      <c r="H273" s="78"/>
      <c r="I273" s="78"/>
      <c r="J273" s="78"/>
      <c r="K273" s="78"/>
      <c r="L273" s="78"/>
      <c r="M273" s="85"/>
    </row>
    <row r="274" spans="1:61" ht="18.399999999999999" customHeight="1">
      <c r="A274" s="79" t="s">
        <v>6932</v>
      </c>
      <c r="B274" s="80" t="s">
        <v>6597</v>
      </c>
      <c r="C274" s="80">
        <v>1</v>
      </c>
      <c r="D274" s="80" t="s">
        <v>59</v>
      </c>
      <c r="F274" s="81"/>
      <c r="H274" s="81"/>
      <c r="J274" s="81"/>
      <c r="L274" s="81"/>
      <c r="M274" s="82" t="s">
        <v>47</v>
      </c>
      <c r="N274" s="76" t="s">
        <v>47</v>
      </c>
      <c r="O274" s="76" t="s">
        <v>6601</v>
      </c>
    </row>
    <row r="275" spans="1:61" ht="18.399999999999999" customHeight="1">
      <c r="A275" s="79" t="s">
        <v>6189</v>
      </c>
      <c r="B275" s="80" t="s">
        <v>6893</v>
      </c>
      <c r="C275" s="80">
        <v>4.0000000000000001E-3</v>
      </c>
      <c r="D275" s="80" t="s">
        <v>6612</v>
      </c>
      <c r="E275" s="97"/>
      <c r="F275" s="98"/>
      <c r="G275" s="97"/>
      <c r="H275" s="98"/>
      <c r="I275" s="97"/>
      <c r="J275" s="98"/>
      <c r="K275" s="97"/>
      <c r="L275" s="98"/>
      <c r="M275" s="82" t="s">
        <v>47</v>
      </c>
      <c r="N275" s="76" t="s">
        <v>47</v>
      </c>
      <c r="P275" s="76" t="s">
        <v>5450</v>
      </c>
      <c r="Q275" s="76" t="s">
        <v>47</v>
      </c>
      <c r="R275" s="76" t="s">
        <v>6894</v>
      </c>
      <c r="BI275" s="96" t="s">
        <v>11208</v>
      </c>
    </row>
    <row r="276" spans="1:61" ht="18.399999999999999" customHeight="1">
      <c r="A276" s="79" t="s">
        <v>6929</v>
      </c>
      <c r="B276" s="80" t="s">
        <v>6597</v>
      </c>
      <c r="C276" s="80">
        <v>1.04</v>
      </c>
      <c r="D276" s="80" t="s">
        <v>5938</v>
      </c>
      <c r="E276" s="97"/>
      <c r="F276" s="98"/>
      <c r="G276" s="97"/>
      <c r="H276" s="98"/>
      <c r="I276" s="97"/>
      <c r="J276" s="98"/>
      <c r="K276" s="97"/>
      <c r="L276" s="98"/>
      <c r="M276" s="82" t="s">
        <v>2790</v>
      </c>
      <c r="N276" s="76" t="s">
        <v>47</v>
      </c>
      <c r="P276" s="76" t="s">
        <v>2789</v>
      </c>
      <c r="Q276" s="76" t="s">
        <v>47</v>
      </c>
      <c r="R276" s="76" t="s">
        <v>6930</v>
      </c>
      <c r="BI276" s="96" t="s">
        <v>11222</v>
      </c>
    </row>
    <row r="277" spans="1:61" ht="18.399999999999999" customHeight="1">
      <c r="A277" s="79" t="s">
        <v>6931</v>
      </c>
      <c r="B277" s="80" t="s">
        <v>6711</v>
      </c>
      <c r="C277" s="80">
        <v>0.09</v>
      </c>
      <c r="D277" s="80" t="s">
        <v>2033</v>
      </c>
      <c r="E277" s="97"/>
      <c r="F277" s="98"/>
      <c r="G277" s="97"/>
      <c r="H277" s="98"/>
      <c r="I277" s="97"/>
      <c r="J277" s="98"/>
      <c r="K277" s="97"/>
      <c r="L277" s="98"/>
      <c r="M277" s="82" t="s">
        <v>47</v>
      </c>
      <c r="N277" s="76" t="s">
        <v>47</v>
      </c>
      <c r="P277" s="76" t="s">
        <v>5455</v>
      </c>
      <c r="Q277" s="76" t="s">
        <v>47</v>
      </c>
      <c r="R277" s="76" t="s">
        <v>6712</v>
      </c>
      <c r="T277" s="76" t="s">
        <v>55</v>
      </c>
      <c r="BI277" s="96" t="s">
        <v>11223</v>
      </c>
    </row>
    <row r="278" spans="1:61" ht="18.399999999999999" customHeight="1">
      <c r="A278" s="79" t="s">
        <v>6147</v>
      </c>
      <c r="B278" s="80" t="s">
        <v>6887</v>
      </c>
      <c r="C278" s="80">
        <v>6.0000000000000001E-3</v>
      </c>
      <c r="D278" s="80" t="s">
        <v>6680</v>
      </c>
      <c r="E278" s="97"/>
      <c r="F278" s="98"/>
      <c r="G278" s="97"/>
      <c r="H278" s="98"/>
      <c r="I278" s="97"/>
      <c r="J278" s="98"/>
      <c r="K278" s="97"/>
      <c r="L278" s="98"/>
      <c r="M278" s="82" t="s">
        <v>47</v>
      </c>
      <c r="N278" s="76" t="s">
        <v>47</v>
      </c>
      <c r="P278" s="76" t="s">
        <v>2788</v>
      </c>
      <c r="Q278" s="76" t="s">
        <v>47</v>
      </c>
      <c r="R278" s="76" t="s">
        <v>6888</v>
      </c>
      <c r="BI278" s="96" t="s">
        <v>11205</v>
      </c>
    </row>
    <row r="279" spans="1:61" ht="18.399999999999999" customHeight="1">
      <c r="A279" s="79" t="s">
        <v>6889</v>
      </c>
      <c r="B279" s="80" t="s">
        <v>6699</v>
      </c>
      <c r="C279" s="80">
        <v>6.0000000000000001E-3</v>
      </c>
      <c r="D279" s="80" t="s">
        <v>6680</v>
      </c>
      <c r="E279" s="97"/>
      <c r="F279" s="98"/>
      <c r="G279" s="97"/>
      <c r="H279" s="98"/>
      <c r="I279" s="97"/>
      <c r="J279" s="98"/>
      <c r="K279" s="97"/>
      <c r="L279" s="98"/>
      <c r="M279" s="82" t="s">
        <v>47</v>
      </c>
      <c r="N279" s="76" t="s">
        <v>47</v>
      </c>
      <c r="P279" s="76" t="s">
        <v>5460</v>
      </c>
      <c r="Q279" s="76" t="s">
        <v>47</v>
      </c>
      <c r="R279" s="76" t="s">
        <v>6702</v>
      </c>
      <c r="T279" s="76" t="s">
        <v>55</v>
      </c>
      <c r="BI279" s="96" t="s">
        <v>11210</v>
      </c>
    </row>
    <row r="280" spans="1:61" ht="18.399999999999999" customHeight="1">
      <c r="A280" s="79" t="s">
        <v>6617</v>
      </c>
      <c r="B280" s="80" t="s">
        <v>47</v>
      </c>
      <c r="C280" s="80">
        <v>0.09</v>
      </c>
      <c r="D280" s="80" t="s">
        <v>1910</v>
      </c>
      <c r="E280" s="97"/>
      <c r="F280" s="98"/>
      <c r="G280" s="97"/>
      <c r="H280" s="98"/>
      <c r="I280" s="97"/>
      <c r="J280" s="98"/>
      <c r="K280" s="97"/>
      <c r="L280" s="98"/>
      <c r="M280" s="82" t="s">
        <v>47</v>
      </c>
      <c r="N280" s="76" t="s">
        <v>47</v>
      </c>
      <c r="P280" s="76" t="s">
        <v>5537</v>
      </c>
      <c r="Q280" s="76" t="s">
        <v>47</v>
      </c>
      <c r="R280" s="76" t="s">
        <v>6618</v>
      </c>
      <c r="T280" s="76" t="s">
        <v>55</v>
      </c>
      <c r="BI280" s="96" t="s">
        <v>11130</v>
      </c>
    </row>
    <row r="281" spans="1:61" ht="18.399999999999999" customHeight="1">
      <c r="A281" s="84"/>
      <c r="B281" s="78"/>
      <c r="C281" s="78"/>
      <c r="D281" s="78"/>
      <c r="E281" s="78"/>
      <c r="F281" s="78"/>
      <c r="G281" s="78"/>
      <c r="H281" s="78"/>
      <c r="I281" s="78"/>
      <c r="J281" s="78"/>
      <c r="K281" s="78"/>
      <c r="L281" s="78"/>
      <c r="M281" s="85"/>
    </row>
    <row r="282" spans="1:61" ht="18.399999999999999" customHeight="1">
      <c r="A282" s="79" t="s">
        <v>6933</v>
      </c>
      <c r="B282" s="80" t="s">
        <v>6603</v>
      </c>
      <c r="C282" s="80">
        <v>1</v>
      </c>
      <c r="D282" s="80" t="s">
        <v>4112</v>
      </c>
      <c r="F282" s="81"/>
      <c r="H282" s="81"/>
      <c r="J282" s="81"/>
      <c r="L282" s="81"/>
      <c r="M282" s="82" t="s">
        <v>47</v>
      </c>
      <c r="N282" s="76" t="s">
        <v>47</v>
      </c>
      <c r="O282" s="76" t="s">
        <v>6604</v>
      </c>
    </row>
    <row r="283" spans="1:61" ht="18.399999999999999" customHeight="1">
      <c r="A283" s="79" t="s">
        <v>6885</v>
      </c>
      <c r="B283" s="80" t="s">
        <v>6696</v>
      </c>
      <c r="C283" s="80">
        <v>0.15</v>
      </c>
      <c r="D283" s="80" t="s">
        <v>6680</v>
      </c>
      <c r="E283" s="97"/>
      <c r="F283" s="98"/>
      <c r="G283" s="97"/>
      <c r="H283" s="98"/>
      <c r="I283" s="97"/>
      <c r="J283" s="98"/>
      <c r="K283" s="97"/>
      <c r="L283" s="98"/>
      <c r="M283" s="82" t="s">
        <v>47</v>
      </c>
      <c r="N283" s="76" t="s">
        <v>47</v>
      </c>
      <c r="P283" s="76" t="s">
        <v>5447</v>
      </c>
      <c r="Q283" s="76" t="s">
        <v>47</v>
      </c>
      <c r="R283" s="76" t="s">
        <v>6697</v>
      </c>
      <c r="T283" s="76" t="s">
        <v>55</v>
      </c>
      <c r="BI283" s="96" t="s">
        <v>11203</v>
      </c>
    </row>
    <row r="284" spans="1:61" ht="18.399999999999999" customHeight="1">
      <c r="A284" s="79" t="s">
        <v>6886</v>
      </c>
      <c r="B284" s="80" t="s">
        <v>6696</v>
      </c>
      <c r="C284" s="80">
        <v>4.4999999999999998E-2</v>
      </c>
      <c r="D284" s="80" t="s">
        <v>6680</v>
      </c>
      <c r="E284" s="97"/>
      <c r="F284" s="98"/>
      <c r="G284" s="97"/>
      <c r="H284" s="98"/>
      <c r="I284" s="97"/>
      <c r="J284" s="98"/>
      <c r="K284" s="97"/>
      <c r="L284" s="98"/>
      <c r="M284" s="82" t="s">
        <v>47</v>
      </c>
      <c r="N284" s="76" t="s">
        <v>47</v>
      </c>
      <c r="P284" s="76" t="s">
        <v>5450</v>
      </c>
      <c r="Q284" s="76" t="s">
        <v>47</v>
      </c>
      <c r="R284" s="76" t="s">
        <v>6698</v>
      </c>
      <c r="T284" s="76" t="s">
        <v>55</v>
      </c>
      <c r="BI284" s="96" t="s">
        <v>11204</v>
      </c>
    </row>
    <row r="285" spans="1:61" ht="18.399999999999999" customHeight="1">
      <c r="A285" s="79" t="s">
        <v>6934</v>
      </c>
      <c r="B285" s="80" t="s">
        <v>6696</v>
      </c>
      <c r="C285" s="80">
        <v>0.105</v>
      </c>
      <c r="D285" s="80" t="s">
        <v>6680</v>
      </c>
      <c r="E285" s="97"/>
      <c r="F285" s="98"/>
      <c r="G285" s="97"/>
      <c r="H285" s="98"/>
      <c r="I285" s="97"/>
      <c r="J285" s="98"/>
      <c r="K285" s="97"/>
      <c r="L285" s="98"/>
      <c r="M285" s="82" t="s">
        <v>47</v>
      </c>
      <c r="N285" s="76" t="s">
        <v>47</v>
      </c>
      <c r="P285" s="76" t="s">
        <v>2789</v>
      </c>
      <c r="Q285" s="76" t="s">
        <v>47</v>
      </c>
      <c r="R285" s="76" t="s">
        <v>6713</v>
      </c>
      <c r="T285" s="76" t="s">
        <v>55</v>
      </c>
      <c r="BI285" s="96" t="s">
        <v>11224</v>
      </c>
    </row>
    <row r="286" spans="1:61" ht="18.399999999999999" customHeight="1">
      <c r="A286" s="79" t="s">
        <v>6844</v>
      </c>
      <c r="B286" s="80" t="s">
        <v>6677</v>
      </c>
      <c r="C286" s="80">
        <v>0.3</v>
      </c>
      <c r="D286" s="80" t="s">
        <v>71</v>
      </c>
      <c r="E286" s="97"/>
      <c r="F286" s="98"/>
      <c r="G286" s="97"/>
      <c r="H286" s="98"/>
      <c r="I286" s="97"/>
      <c r="J286" s="98"/>
      <c r="K286" s="97"/>
      <c r="L286" s="98"/>
      <c r="M286" s="82" t="s">
        <v>47</v>
      </c>
      <c r="N286" s="76" t="s">
        <v>47</v>
      </c>
      <c r="P286" s="76" t="s">
        <v>5455</v>
      </c>
      <c r="Q286" s="76" t="s">
        <v>47</v>
      </c>
      <c r="R286" s="76" t="s">
        <v>6678</v>
      </c>
      <c r="T286" s="76" t="s">
        <v>55</v>
      </c>
      <c r="BI286" s="96" t="s">
        <v>11184</v>
      </c>
    </row>
    <row r="287" spans="1:61" ht="18.399999999999999" customHeight="1">
      <c r="A287" s="79" t="s">
        <v>6845</v>
      </c>
      <c r="B287" s="80" t="s">
        <v>5902</v>
      </c>
      <c r="C287" s="80">
        <v>2.4E-2</v>
      </c>
      <c r="D287" s="80" t="s">
        <v>6680</v>
      </c>
      <c r="E287" s="97"/>
      <c r="F287" s="98"/>
      <c r="G287" s="97"/>
      <c r="H287" s="98"/>
      <c r="I287" s="97"/>
      <c r="J287" s="98"/>
      <c r="K287" s="97"/>
      <c r="L287" s="98"/>
      <c r="M287" s="82" t="s">
        <v>47</v>
      </c>
      <c r="N287" s="76" t="s">
        <v>47</v>
      </c>
      <c r="P287" s="76" t="s">
        <v>2788</v>
      </c>
      <c r="Q287" s="76" t="s">
        <v>47</v>
      </c>
      <c r="R287" s="76" t="s">
        <v>6846</v>
      </c>
      <c r="BI287" s="96" t="s">
        <v>11185</v>
      </c>
    </row>
    <row r="288" spans="1:61" ht="18.399999999999999" customHeight="1">
      <c r="A288" s="79" t="s">
        <v>6847</v>
      </c>
      <c r="B288" s="80" t="s">
        <v>1662</v>
      </c>
      <c r="C288" s="80">
        <v>2.3E-2</v>
      </c>
      <c r="D288" s="80" t="s">
        <v>6612</v>
      </c>
      <c r="E288" s="97"/>
      <c r="F288" s="98"/>
      <c r="G288" s="97"/>
      <c r="H288" s="98"/>
      <c r="I288" s="97"/>
      <c r="J288" s="98"/>
      <c r="K288" s="97"/>
      <c r="L288" s="98"/>
      <c r="M288" s="82" t="s">
        <v>47</v>
      </c>
      <c r="N288" s="76" t="s">
        <v>47</v>
      </c>
      <c r="P288" s="76" t="s">
        <v>5460</v>
      </c>
      <c r="Q288" s="76" t="s">
        <v>47</v>
      </c>
      <c r="R288" s="76" t="s">
        <v>6679</v>
      </c>
      <c r="T288" s="76" t="s">
        <v>55</v>
      </c>
      <c r="BI288" s="96" t="s">
        <v>11186</v>
      </c>
    </row>
    <row r="289" spans="1:61" ht="18.399999999999999" customHeight="1">
      <c r="A289" s="79" t="s">
        <v>6849</v>
      </c>
      <c r="B289" s="80" t="s">
        <v>5965</v>
      </c>
      <c r="C289" s="80">
        <v>2E-3</v>
      </c>
      <c r="D289" s="80" t="s">
        <v>6680</v>
      </c>
      <c r="E289" s="97"/>
      <c r="F289" s="98"/>
      <c r="G289" s="97"/>
      <c r="H289" s="98"/>
      <c r="I289" s="97"/>
      <c r="J289" s="98"/>
      <c r="K289" s="97"/>
      <c r="L289" s="98"/>
      <c r="M289" s="82" t="s">
        <v>47</v>
      </c>
      <c r="N289" s="76" t="s">
        <v>47</v>
      </c>
      <c r="P289" s="76" t="s">
        <v>5474</v>
      </c>
      <c r="Q289" s="76" t="s">
        <v>47</v>
      </c>
      <c r="R289" s="76" t="s">
        <v>6682</v>
      </c>
      <c r="T289" s="76" t="s">
        <v>55</v>
      </c>
      <c r="BI289" s="96" t="s">
        <v>11187</v>
      </c>
    </row>
    <row r="290" spans="1:61" ht="18.399999999999999" customHeight="1">
      <c r="A290" s="79" t="s">
        <v>6935</v>
      </c>
      <c r="B290" s="80" t="s">
        <v>6936</v>
      </c>
      <c r="C290" s="80">
        <v>1.03</v>
      </c>
      <c r="D290" s="80" t="s">
        <v>4112</v>
      </c>
      <c r="E290" s="97"/>
      <c r="F290" s="98"/>
      <c r="G290" s="97"/>
      <c r="H290" s="98"/>
      <c r="I290" s="97"/>
      <c r="J290" s="98"/>
      <c r="K290" s="97"/>
      <c r="L290" s="98"/>
      <c r="M290" s="82" t="s">
        <v>47</v>
      </c>
      <c r="N290" s="76" t="s">
        <v>47</v>
      </c>
      <c r="P290" s="76" t="s">
        <v>5476</v>
      </c>
      <c r="Q290" s="76" t="s">
        <v>47</v>
      </c>
      <c r="R290" s="76" t="s">
        <v>6937</v>
      </c>
      <c r="BI290" s="96" t="s">
        <v>11225</v>
      </c>
    </row>
    <row r="291" spans="1:61" ht="18.399999999999999" customHeight="1">
      <c r="A291" s="79" t="s">
        <v>6938</v>
      </c>
      <c r="B291" s="80" t="s">
        <v>6939</v>
      </c>
      <c r="C291" s="80">
        <v>1</v>
      </c>
      <c r="D291" s="80" t="s">
        <v>4112</v>
      </c>
      <c r="E291" s="97"/>
      <c r="F291" s="98"/>
      <c r="G291" s="97"/>
      <c r="H291" s="98"/>
      <c r="I291" s="97"/>
      <c r="J291" s="98"/>
      <c r="K291" s="97"/>
      <c r="L291" s="98"/>
      <c r="M291" s="82" t="s">
        <v>47</v>
      </c>
      <c r="N291" s="76" t="s">
        <v>47</v>
      </c>
      <c r="P291" s="76" t="s">
        <v>5477</v>
      </c>
      <c r="Q291" s="76" t="s">
        <v>47</v>
      </c>
      <c r="R291" s="76" t="s">
        <v>6714</v>
      </c>
      <c r="T291" s="76" t="s">
        <v>55</v>
      </c>
      <c r="BI291" s="96" t="s">
        <v>11226</v>
      </c>
    </row>
    <row r="292" spans="1:61" ht="18.399999999999999" customHeight="1">
      <c r="A292" s="84"/>
      <c r="B292" s="78"/>
      <c r="C292" s="78"/>
      <c r="D292" s="78"/>
      <c r="E292" s="78"/>
      <c r="F292" s="78"/>
      <c r="G292" s="78"/>
      <c r="H292" s="78"/>
      <c r="I292" s="78"/>
      <c r="J292" s="78"/>
      <c r="K292" s="78"/>
      <c r="L292" s="78"/>
      <c r="M292" s="85"/>
    </row>
    <row r="293" spans="1:61" ht="18.399999999999999" customHeight="1">
      <c r="A293" s="79" t="s">
        <v>6940</v>
      </c>
      <c r="B293" s="80" t="s">
        <v>6603</v>
      </c>
      <c r="C293" s="80">
        <v>1</v>
      </c>
      <c r="D293" s="80" t="s">
        <v>4112</v>
      </c>
      <c r="F293" s="81"/>
      <c r="H293" s="81"/>
      <c r="J293" s="81"/>
      <c r="L293" s="81"/>
      <c r="M293" s="82" t="s">
        <v>47</v>
      </c>
      <c r="N293" s="76" t="s">
        <v>47</v>
      </c>
      <c r="O293" s="76" t="s">
        <v>6607</v>
      </c>
    </row>
    <row r="294" spans="1:61" ht="18.399999999999999" customHeight="1">
      <c r="A294" s="79" t="s">
        <v>6885</v>
      </c>
      <c r="B294" s="80" t="s">
        <v>6715</v>
      </c>
      <c r="C294" s="80">
        <v>0.16300000000000001</v>
      </c>
      <c r="D294" s="80" t="s">
        <v>168</v>
      </c>
      <c r="E294" s="97"/>
      <c r="F294" s="98"/>
      <c r="G294" s="97"/>
      <c r="H294" s="98"/>
      <c r="I294" s="97"/>
      <c r="J294" s="98"/>
      <c r="K294" s="97"/>
      <c r="L294" s="98"/>
      <c r="M294" s="82" t="s">
        <v>47</v>
      </c>
      <c r="N294" s="76" t="s">
        <v>47</v>
      </c>
      <c r="P294" s="76" t="s">
        <v>5447</v>
      </c>
      <c r="Q294" s="76" t="s">
        <v>47</v>
      </c>
      <c r="R294" s="76" t="s">
        <v>6716</v>
      </c>
      <c r="T294" s="76" t="s">
        <v>55</v>
      </c>
      <c r="BI294" s="96" t="s">
        <v>11227</v>
      </c>
    </row>
    <row r="295" spans="1:61" ht="18.399999999999999" customHeight="1">
      <c r="A295" s="79" t="s">
        <v>6886</v>
      </c>
      <c r="B295" s="80" t="s">
        <v>6717</v>
      </c>
      <c r="C295" s="80">
        <v>5.2999999999999999E-2</v>
      </c>
      <c r="D295" s="80" t="s">
        <v>168</v>
      </c>
      <c r="E295" s="97"/>
      <c r="F295" s="98"/>
      <c r="G295" s="97"/>
      <c r="H295" s="98"/>
      <c r="I295" s="97"/>
      <c r="J295" s="98"/>
      <c r="K295" s="97"/>
      <c r="L295" s="98"/>
      <c r="M295" s="82" t="s">
        <v>47</v>
      </c>
      <c r="N295" s="76" t="s">
        <v>47</v>
      </c>
      <c r="P295" s="76" t="s">
        <v>5450</v>
      </c>
      <c r="Q295" s="76" t="s">
        <v>47</v>
      </c>
      <c r="R295" s="76" t="s">
        <v>6718</v>
      </c>
      <c r="T295" s="76" t="s">
        <v>55</v>
      </c>
      <c r="BI295" s="96" t="s">
        <v>11228</v>
      </c>
    </row>
    <row r="296" spans="1:61" ht="18.399999999999999" customHeight="1">
      <c r="A296" s="79" t="s">
        <v>6941</v>
      </c>
      <c r="B296" s="80" t="s">
        <v>6717</v>
      </c>
      <c r="C296" s="80">
        <v>0.11</v>
      </c>
      <c r="D296" s="80" t="s">
        <v>168</v>
      </c>
      <c r="E296" s="97"/>
      <c r="F296" s="98"/>
      <c r="G296" s="97"/>
      <c r="H296" s="98"/>
      <c r="I296" s="97"/>
      <c r="J296" s="98"/>
      <c r="K296" s="97"/>
      <c r="L296" s="98"/>
      <c r="M296" s="82" t="s">
        <v>47</v>
      </c>
      <c r="N296" s="76" t="s">
        <v>47</v>
      </c>
      <c r="P296" s="76" t="s">
        <v>2789</v>
      </c>
      <c r="Q296" s="76" t="s">
        <v>47</v>
      </c>
      <c r="R296" s="76" t="s">
        <v>6719</v>
      </c>
      <c r="T296" s="76" t="s">
        <v>55</v>
      </c>
      <c r="BI296" s="96" t="s">
        <v>11229</v>
      </c>
    </row>
    <row r="297" spans="1:61" ht="18.399999999999999" customHeight="1">
      <c r="A297" s="79" t="s">
        <v>6844</v>
      </c>
      <c r="B297" s="80" t="s">
        <v>6677</v>
      </c>
      <c r="C297" s="80">
        <v>0.3</v>
      </c>
      <c r="D297" s="80" t="s">
        <v>71</v>
      </c>
      <c r="E297" s="97"/>
      <c r="F297" s="98"/>
      <c r="G297" s="97"/>
      <c r="H297" s="98"/>
      <c r="I297" s="97"/>
      <c r="J297" s="98"/>
      <c r="K297" s="97"/>
      <c r="L297" s="98"/>
      <c r="M297" s="82" t="s">
        <v>47</v>
      </c>
      <c r="N297" s="76" t="s">
        <v>47</v>
      </c>
      <c r="P297" s="76" t="s">
        <v>5455</v>
      </c>
      <c r="Q297" s="76" t="s">
        <v>47</v>
      </c>
      <c r="R297" s="76" t="s">
        <v>6678</v>
      </c>
      <c r="T297" s="76" t="s">
        <v>55</v>
      </c>
      <c r="BI297" s="96" t="s">
        <v>11184</v>
      </c>
    </row>
    <row r="298" spans="1:61" ht="18.399999999999999" customHeight="1">
      <c r="A298" s="79" t="s">
        <v>6845</v>
      </c>
      <c r="B298" s="80" t="s">
        <v>177</v>
      </c>
      <c r="C298" s="80">
        <v>3.1E-2</v>
      </c>
      <c r="D298" s="80" t="s">
        <v>6680</v>
      </c>
      <c r="E298" s="97"/>
      <c r="F298" s="98"/>
      <c r="G298" s="97"/>
      <c r="H298" s="98"/>
      <c r="I298" s="97"/>
      <c r="J298" s="98"/>
      <c r="K298" s="97"/>
      <c r="L298" s="98"/>
      <c r="M298" s="82" t="s">
        <v>6896</v>
      </c>
      <c r="N298" s="76" t="s">
        <v>47</v>
      </c>
      <c r="P298" s="76" t="s">
        <v>2788</v>
      </c>
      <c r="Q298" s="76" t="s">
        <v>47</v>
      </c>
      <c r="R298" s="76" t="s">
        <v>6846</v>
      </c>
      <c r="W298" s="76" t="s">
        <v>6896</v>
      </c>
      <c r="BI298" s="96" t="s">
        <v>11185</v>
      </c>
    </row>
    <row r="299" spans="1:61" ht="18.399999999999999" customHeight="1">
      <c r="A299" s="79" t="s">
        <v>6847</v>
      </c>
      <c r="B299" s="80" t="s">
        <v>1662</v>
      </c>
      <c r="C299" s="80">
        <v>0.03</v>
      </c>
      <c r="D299" s="80" t="s">
        <v>6612</v>
      </c>
      <c r="E299" s="97"/>
      <c r="F299" s="98"/>
      <c r="G299" s="97"/>
      <c r="H299" s="98"/>
      <c r="I299" s="97"/>
      <c r="J299" s="98"/>
      <c r="K299" s="97"/>
      <c r="L299" s="98"/>
      <c r="M299" s="82" t="s">
        <v>47</v>
      </c>
      <c r="N299" s="76" t="s">
        <v>47</v>
      </c>
      <c r="P299" s="76" t="s">
        <v>5460</v>
      </c>
      <c r="Q299" s="76" t="s">
        <v>47</v>
      </c>
      <c r="R299" s="76" t="s">
        <v>6679</v>
      </c>
      <c r="T299" s="76" t="s">
        <v>55</v>
      </c>
      <c r="BI299" s="96" t="s">
        <v>11186</v>
      </c>
    </row>
    <row r="300" spans="1:61" ht="18.399999999999999" customHeight="1">
      <c r="A300" s="79" t="s">
        <v>6849</v>
      </c>
      <c r="B300" s="80" t="s">
        <v>5965</v>
      </c>
      <c r="C300" s="80">
        <v>2E-3</v>
      </c>
      <c r="D300" s="80" t="s">
        <v>6680</v>
      </c>
      <c r="E300" s="97"/>
      <c r="F300" s="98"/>
      <c r="G300" s="97"/>
      <c r="H300" s="98"/>
      <c r="I300" s="97"/>
      <c r="J300" s="98"/>
      <c r="K300" s="97"/>
      <c r="L300" s="98"/>
      <c r="M300" s="82" t="s">
        <v>47</v>
      </c>
      <c r="N300" s="76" t="s">
        <v>47</v>
      </c>
      <c r="P300" s="76" t="s">
        <v>5463</v>
      </c>
      <c r="Q300" s="76" t="s">
        <v>47</v>
      </c>
      <c r="R300" s="76" t="s">
        <v>6621</v>
      </c>
      <c r="T300" s="76" t="s">
        <v>55</v>
      </c>
      <c r="BI300" s="96" t="s">
        <v>11131</v>
      </c>
    </row>
    <row r="301" spans="1:61" ht="18.399999999999999" customHeight="1">
      <c r="A301" s="79" t="s">
        <v>6935</v>
      </c>
      <c r="B301" s="80" t="s">
        <v>6936</v>
      </c>
      <c r="C301" s="80">
        <v>1.03</v>
      </c>
      <c r="D301" s="80" t="s">
        <v>4112</v>
      </c>
      <c r="E301" s="97"/>
      <c r="F301" s="98"/>
      <c r="G301" s="97"/>
      <c r="H301" s="98"/>
      <c r="I301" s="97"/>
      <c r="J301" s="98"/>
      <c r="K301" s="97"/>
      <c r="L301" s="98"/>
      <c r="M301" s="82" t="s">
        <v>47</v>
      </c>
      <c r="N301" s="76" t="s">
        <v>47</v>
      </c>
      <c r="P301" s="76" t="s">
        <v>5467</v>
      </c>
      <c r="Q301" s="76" t="s">
        <v>47</v>
      </c>
      <c r="R301" s="76" t="s">
        <v>6937</v>
      </c>
      <c r="BI301" s="96" t="s">
        <v>11225</v>
      </c>
    </row>
    <row r="302" spans="1:61" ht="18.399999999999999" customHeight="1">
      <c r="A302" s="79" t="s">
        <v>6938</v>
      </c>
      <c r="B302" s="80" t="s">
        <v>6942</v>
      </c>
      <c r="C302" s="80">
        <v>1</v>
      </c>
      <c r="D302" s="80" t="s">
        <v>4112</v>
      </c>
      <c r="E302" s="97"/>
      <c r="F302" s="98"/>
      <c r="G302" s="97"/>
      <c r="H302" s="98"/>
      <c r="I302" s="97"/>
      <c r="J302" s="98"/>
      <c r="K302" s="97"/>
      <c r="L302" s="98"/>
      <c r="M302" s="82" t="s">
        <v>47</v>
      </c>
      <c r="N302" s="76" t="s">
        <v>47</v>
      </c>
      <c r="P302" s="76" t="s">
        <v>2792</v>
      </c>
      <c r="Q302" s="76" t="s">
        <v>47</v>
      </c>
      <c r="R302" s="76" t="s">
        <v>6714</v>
      </c>
      <c r="T302" s="76" t="s">
        <v>55</v>
      </c>
      <c r="BI302" s="96" t="s">
        <v>11226</v>
      </c>
    </row>
    <row r="303" spans="1:61" ht="18.399999999999999" customHeight="1">
      <c r="A303" s="84"/>
      <c r="B303" s="78"/>
      <c r="C303" s="78"/>
      <c r="D303" s="78"/>
      <c r="E303" s="78"/>
      <c r="F303" s="78"/>
      <c r="G303" s="78"/>
      <c r="H303" s="78"/>
      <c r="I303" s="78"/>
      <c r="J303" s="78"/>
      <c r="K303" s="78"/>
      <c r="L303" s="78"/>
      <c r="M303" s="85"/>
    </row>
    <row r="304" spans="1:61" ht="18.399999999999999" customHeight="1">
      <c r="A304" s="79" t="s">
        <v>6943</v>
      </c>
      <c r="B304" s="80" t="s">
        <v>6611</v>
      </c>
      <c r="C304" s="80">
        <v>1</v>
      </c>
      <c r="D304" s="80" t="s">
        <v>6612</v>
      </c>
      <c r="F304" s="81"/>
      <c r="H304" s="81"/>
      <c r="J304" s="81"/>
      <c r="L304" s="81"/>
      <c r="M304" s="82" t="s">
        <v>47</v>
      </c>
      <c r="N304" s="76" t="s">
        <v>47</v>
      </c>
      <c r="O304" s="76" t="s">
        <v>6613</v>
      </c>
    </row>
    <row r="305" spans="1:61" ht="18.399999999999999" customHeight="1">
      <c r="A305" s="79" t="s">
        <v>6944</v>
      </c>
      <c r="B305" s="80" t="s">
        <v>6945</v>
      </c>
      <c r="C305" s="80">
        <v>0.53</v>
      </c>
      <c r="D305" s="80" t="s">
        <v>6680</v>
      </c>
      <c r="E305" s="97"/>
      <c r="F305" s="98"/>
      <c r="G305" s="97"/>
      <c r="H305" s="98"/>
      <c r="I305" s="97"/>
      <c r="J305" s="98"/>
      <c r="K305" s="97"/>
      <c r="L305" s="98"/>
      <c r="M305" s="82" t="s">
        <v>6946</v>
      </c>
      <c r="N305" s="76" t="s">
        <v>47</v>
      </c>
      <c r="P305" s="76" t="s">
        <v>5429</v>
      </c>
      <c r="Q305" s="76" t="s">
        <v>47</v>
      </c>
      <c r="R305" s="76" t="s">
        <v>6947</v>
      </c>
      <c r="BI305" s="96" t="s">
        <v>11230</v>
      </c>
    </row>
    <row r="306" spans="1:61" ht="18.399999999999999" customHeight="1">
      <c r="A306" s="79" t="s">
        <v>6948</v>
      </c>
      <c r="B306" s="80" t="s">
        <v>6949</v>
      </c>
      <c r="C306" s="80">
        <v>0.53</v>
      </c>
      <c r="D306" s="80" t="s">
        <v>6680</v>
      </c>
      <c r="E306" s="97"/>
      <c r="F306" s="98"/>
      <c r="G306" s="97"/>
      <c r="H306" s="98"/>
      <c r="I306" s="97"/>
      <c r="J306" s="98"/>
      <c r="K306" s="97"/>
      <c r="L306" s="98"/>
      <c r="M306" s="82" t="s">
        <v>6946</v>
      </c>
      <c r="N306" s="76" t="s">
        <v>47</v>
      </c>
      <c r="P306" s="76" t="s">
        <v>2795</v>
      </c>
      <c r="Q306" s="76" t="s">
        <v>47</v>
      </c>
      <c r="R306" s="76" t="s">
        <v>6950</v>
      </c>
      <c r="BI306" s="96" t="s">
        <v>11231</v>
      </c>
    </row>
    <row r="307" spans="1:61" ht="18.399999999999999" customHeight="1">
      <c r="A307" s="79" t="s">
        <v>6951</v>
      </c>
      <c r="B307" s="80" t="s">
        <v>6720</v>
      </c>
      <c r="C307" s="80">
        <v>1</v>
      </c>
      <c r="D307" s="80" t="s">
        <v>6612</v>
      </c>
      <c r="E307" s="97"/>
      <c r="F307" s="98"/>
      <c r="G307" s="97"/>
      <c r="H307" s="98"/>
      <c r="I307" s="97"/>
      <c r="J307" s="98"/>
      <c r="K307" s="97"/>
      <c r="L307" s="98"/>
      <c r="M307" s="82" t="s">
        <v>47</v>
      </c>
      <c r="N307" s="76" t="s">
        <v>47</v>
      </c>
      <c r="P307" s="76" t="s">
        <v>6928</v>
      </c>
      <c r="Q307" s="76" t="s">
        <v>47</v>
      </c>
      <c r="R307" s="76" t="s">
        <v>6722</v>
      </c>
      <c r="T307" s="76" t="s">
        <v>55</v>
      </c>
      <c r="BI307" s="96" t="s">
        <v>11232</v>
      </c>
    </row>
    <row r="308" spans="1:61" ht="18.399999999999999" customHeight="1">
      <c r="A308" s="84"/>
      <c r="B308" s="78"/>
      <c r="C308" s="78"/>
      <c r="D308" s="78"/>
      <c r="E308" s="78"/>
      <c r="F308" s="78"/>
      <c r="G308" s="78"/>
      <c r="H308" s="78"/>
      <c r="I308" s="78"/>
      <c r="J308" s="78"/>
      <c r="K308" s="78"/>
      <c r="L308" s="78"/>
      <c r="M308" s="85"/>
    </row>
    <row r="309" spans="1:61" ht="18.399999999999999" customHeight="1">
      <c r="A309" s="79" t="s">
        <v>6952</v>
      </c>
      <c r="B309" s="80" t="s">
        <v>6615</v>
      </c>
      <c r="C309" s="80">
        <v>1</v>
      </c>
      <c r="D309" s="80" t="s">
        <v>6612</v>
      </c>
      <c r="F309" s="81"/>
      <c r="H309" s="81"/>
      <c r="J309" s="81"/>
      <c r="L309" s="81"/>
      <c r="M309" s="82" t="s">
        <v>47</v>
      </c>
      <c r="N309" s="76" t="s">
        <v>47</v>
      </c>
      <c r="O309" s="76" t="s">
        <v>6616</v>
      </c>
    </row>
    <row r="310" spans="1:61" ht="18.399999999999999" customHeight="1">
      <c r="A310" s="79" t="s">
        <v>6944</v>
      </c>
      <c r="B310" s="80" t="s">
        <v>6945</v>
      </c>
      <c r="C310" s="80">
        <v>0.53</v>
      </c>
      <c r="D310" s="80" t="s">
        <v>6680</v>
      </c>
      <c r="E310" s="97"/>
      <c r="F310" s="98"/>
      <c r="G310" s="97"/>
      <c r="H310" s="98"/>
      <c r="I310" s="97"/>
      <c r="J310" s="98"/>
      <c r="K310" s="97"/>
      <c r="L310" s="98"/>
      <c r="M310" s="82" t="s">
        <v>6946</v>
      </c>
      <c r="N310" s="76" t="s">
        <v>47</v>
      </c>
      <c r="P310" s="76" t="s">
        <v>5447</v>
      </c>
      <c r="Q310" s="76" t="s">
        <v>47</v>
      </c>
      <c r="R310" s="76" t="s">
        <v>6947</v>
      </c>
      <c r="BI310" s="96" t="s">
        <v>11230</v>
      </c>
    </row>
    <row r="311" spans="1:61" ht="18.399999999999999" customHeight="1">
      <c r="A311" s="79" t="s">
        <v>6948</v>
      </c>
      <c r="B311" s="80" t="s">
        <v>6949</v>
      </c>
      <c r="C311" s="80">
        <v>0.53</v>
      </c>
      <c r="D311" s="80" t="s">
        <v>6680</v>
      </c>
      <c r="E311" s="97"/>
      <c r="F311" s="98"/>
      <c r="G311" s="97"/>
      <c r="H311" s="98"/>
      <c r="I311" s="97"/>
      <c r="J311" s="98"/>
      <c r="K311" s="97"/>
      <c r="L311" s="98"/>
      <c r="M311" s="82" t="s">
        <v>6946</v>
      </c>
      <c r="N311" s="76" t="s">
        <v>47</v>
      </c>
      <c r="P311" s="76" t="s">
        <v>5450</v>
      </c>
      <c r="Q311" s="76" t="s">
        <v>47</v>
      </c>
      <c r="R311" s="76" t="s">
        <v>6950</v>
      </c>
      <c r="BI311" s="96" t="s">
        <v>11231</v>
      </c>
    </row>
    <row r="312" spans="1:61" ht="18.399999999999999" customHeight="1">
      <c r="A312" s="79" t="s">
        <v>6951</v>
      </c>
      <c r="B312" s="80" t="s">
        <v>6720</v>
      </c>
      <c r="C312" s="80">
        <v>1</v>
      </c>
      <c r="D312" s="80" t="s">
        <v>6612</v>
      </c>
      <c r="E312" s="97"/>
      <c r="F312" s="98"/>
      <c r="G312" s="97"/>
      <c r="H312" s="98"/>
      <c r="I312" s="97"/>
      <c r="J312" s="98"/>
      <c r="K312" s="97"/>
      <c r="L312" s="98"/>
      <c r="M312" s="82" t="s">
        <v>47</v>
      </c>
      <c r="N312" s="76" t="s">
        <v>47</v>
      </c>
      <c r="P312" s="76" t="s">
        <v>2789</v>
      </c>
      <c r="Q312" s="76" t="s">
        <v>47</v>
      </c>
      <c r="R312" s="76" t="s">
        <v>6722</v>
      </c>
      <c r="T312" s="76" t="s">
        <v>55</v>
      </c>
      <c r="BI312" s="96" t="s">
        <v>11232</v>
      </c>
    </row>
    <row r="313" spans="1:61" ht="18.399999999999999" customHeight="1">
      <c r="A313" s="84"/>
      <c r="B313" s="78"/>
      <c r="C313" s="78"/>
      <c r="D313" s="78"/>
      <c r="E313" s="78"/>
      <c r="F313" s="78"/>
      <c r="G313" s="78"/>
      <c r="H313" s="78"/>
      <c r="I313" s="78"/>
      <c r="J313" s="78"/>
      <c r="K313" s="78"/>
      <c r="L313" s="78"/>
      <c r="M313" s="85"/>
    </row>
    <row r="314" spans="1:61" ht="18.399999999999999" customHeight="1">
      <c r="A314" s="79" t="s">
        <v>6953</v>
      </c>
      <c r="B314" s="80" t="s">
        <v>47</v>
      </c>
      <c r="C314" s="80">
        <v>1</v>
      </c>
      <c r="D314" s="80" t="s">
        <v>1910</v>
      </c>
      <c r="F314" s="81"/>
      <c r="H314" s="81"/>
      <c r="J314" s="81"/>
      <c r="L314" s="81"/>
      <c r="M314" s="82" t="s">
        <v>47</v>
      </c>
      <c r="N314" s="76" t="s">
        <v>47</v>
      </c>
      <c r="O314" s="76" t="s">
        <v>6618</v>
      </c>
    </row>
    <row r="315" spans="1:61" ht="18.399999999999999" customHeight="1">
      <c r="A315" s="79" t="s">
        <v>6050</v>
      </c>
      <c r="B315" s="80" t="s">
        <v>6890</v>
      </c>
      <c r="C315" s="80">
        <v>1.1000000000000001</v>
      </c>
      <c r="D315" s="80" t="s">
        <v>1910</v>
      </c>
      <c r="E315" s="97"/>
      <c r="F315" s="98"/>
      <c r="G315" s="97"/>
      <c r="H315" s="98"/>
      <c r="I315" s="97"/>
      <c r="J315" s="98"/>
      <c r="K315" s="97"/>
      <c r="L315" s="98"/>
      <c r="M315" s="82" t="s">
        <v>47</v>
      </c>
      <c r="N315" s="76" t="s">
        <v>47</v>
      </c>
      <c r="P315" s="76" t="s">
        <v>5447</v>
      </c>
      <c r="Q315" s="76" t="s">
        <v>47</v>
      </c>
      <c r="R315" s="76" t="s">
        <v>6891</v>
      </c>
      <c r="BI315" s="96" t="s">
        <v>11207</v>
      </c>
    </row>
    <row r="316" spans="1:61" ht="18.399999999999999" customHeight="1">
      <c r="A316" s="79" t="s">
        <v>6954</v>
      </c>
      <c r="B316" s="80" t="s">
        <v>6955</v>
      </c>
      <c r="C316" s="80">
        <v>1</v>
      </c>
      <c r="D316" s="80" t="s">
        <v>1910</v>
      </c>
      <c r="E316" s="97"/>
      <c r="F316" s="98"/>
      <c r="G316" s="97"/>
      <c r="H316" s="98"/>
      <c r="I316" s="97"/>
      <c r="J316" s="98"/>
      <c r="K316" s="97"/>
      <c r="L316" s="98"/>
      <c r="M316" s="82" t="s">
        <v>47</v>
      </c>
      <c r="N316" s="76" t="s">
        <v>47</v>
      </c>
      <c r="P316" s="76" t="s">
        <v>5450</v>
      </c>
      <c r="Q316" s="76" t="s">
        <v>47</v>
      </c>
      <c r="R316" s="76" t="s">
        <v>6725</v>
      </c>
      <c r="T316" s="76" t="s">
        <v>55</v>
      </c>
      <c r="BI316" s="96" t="s">
        <v>11233</v>
      </c>
    </row>
    <row r="317" spans="1:61" ht="18.399999999999999" customHeight="1">
      <c r="A317" s="84"/>
      <c r="B317" s="78"/>
      <c r="C317" s="78"/>
      <c r="D317" s="78"/>
      <c r="E317" s="78"/>
      <c r="F317" s="78"/>
      <c r="G317" s="78"/>
      <c r="H317" s="78"/>
      <c r="I317" s="78"/>
      <c r="J317" s="78"/>
      <c r="K317" s="78"/>
      <c r="L317" s="78"/>
      <c r="M317" s="85"/>
    </row>
    <row r="318" spans="1:61" ht="18.399999999999999" customHeight="1">
      <c r="A318" s="79" t="s">
        <v>6956</v>
      </c>
      <c r="B318" s="80" t="s">
        <v>6620</v>
      </c>
      <c r="C318" s="80">
        <v>1</v>
      </c>
      <c r="D318" s="80" t="s">
        <v>1910</v>
      </c>
      <c r="F318" s="81"/>
      <c r="H318" s="81"/>
      <c r="J318" s="81"/>
      <c r="L318" s="81"/>
      <c r="M318" s="82" t="s">
        <v>47</v>
      </c>
      <c r="N318" s="76" t="s">
        <v>47</v>
      </c>
      <c r="O318" s="76" t="s">
        <v>6621</v>
      </c>
    </row>
    <row r="319" spans="1:61" ht="18.399999999999999" customHeight="1">
      <c r="A319" s="79" t="s">
        <v>6619</v>
      </c>
      <c r="B319" s="80" t="s">
        <v>6620</v>
      </c>
      <c r="C319" s="80">
        <v>1.1000000000000001</v>
      </c>
      <c r="D319" s="80" t="s">
        <v>1910</v>
      </c>
      <c r="E319" s="97"/>
      <c r="F319" s="98"/>
      <c r="G319" s="97"/>
      <c r="H319" s="98"/>
      <c r="I319" s="97"/>
      <c r="J319" s="98"/>
      <c r="K319" s="97"/>
      <c r="L319" s="98"/>
      <c r="M319" s="82" t="s">
        <v>47</v>
      </c>
      <c r="N319" s="76" t="s">
        <v>47</v>
      </c>
      <c r="P319" s="76" t="s">
        <v>5447</v>
      </c>
      <c r="Q319" s="76" t="s">
        <v>47</v>
      </c>
      <c r="R319" s="76" t="s">
        <v>6957</v>
      </c>
      <c r="BI319" s="96" t="s">
        <v>11234</v>
      </c>
    </row>
    <row r="320" spans="1:61" ht="18.399999999999999" customHeight="1">
      <c r="A320" s="79" t="s">
        <v>5995</v>
      </c>
      <c r="B320" s="80" t="s">
        <v>47</v>
      </c>
      <c r="C320" s="80">
        <v>0.01</v>
      </c>
      <c r="D320" s="80" t="s">
        <v>1265</v>
      </c>
      <c r="E320" s="97"/>
      <c r="F320" s="98"/>
      <c r="G320" s="97"/>
      <c r="H320" s="98"/>
      <c r="I320" s="97"/>
      <c r="J320" s="98"/>
      <c r="K320" s="97"/>
      <c r="L320" s="98"/>
      <c r="M320" s="82" t="s">
        <v>6958</v>
      </c>
      <c r="N320" s="76" t="s">
        <v>47</v>
      </c>
      <c r="P320" s="76" t="s">
        <v>5450</v>
      </c>
      <c r="Q320" s="76" t="s">
        <v>47</v>
      </c>
      <c r="R320" s="76" t="s">
        <v>5996</v>
      </c>
      <c r="BI320" s="96" t="s">
        <v>10968</v>
      </c>
    </row>
    <row r="321" spans="1:61" ht="18.399999999999999" customHeight="1">
      <c r="A321" s="84"/>
      <c r="B321" s="78"/>
      <c r="C321" s="78"/>
      <c r="D321" s="78"/>
      <c r="E321" s="78"/>
      <c r="F321" s="78"/>
      <c r="G321" s="78"/>
      <c r="H321" s="78"/>
      <c r="I321" s="78"/>
      <c r="J321" s="78"/>
      <c r="K321" s="78"/>
      <c r="L321" s="78"/>
      <c r="M321" s="85"/>
    </row>
    <row r="322" spans="1:61" ht="18.399999999999999" customHeight="1">
      <c r="A322" s="79" t="s">
        <v>6959</v>
      </c>
      <c r="B322" s="80" t="s">
        <v>47</v>
      </c>
      <c r="C322" s="80">
        <v>1</v>
      </c>
      <c r="D322" s="80" t="s">
        <v>1910</v>
      </c>
      <c r="F322" s="81"/>
      <c r="H322" s="81"/>
      <c r="J322" s="81"/>
      <c r="L322" s="81"/>
      <c r="M322" s="82" t="s">
        <v>47</v>
      </c>
      <c r="N322" s="76" t="s">
        <v>47</v>
      </c>
      <c r="O322" s="76" t="s">
        <v>6623</v>
      </c>
    </row>
    <row r="323" spans="1:61" ht="18.399999999999999" customHeight="1">
      <c r="A323" s="79" t="s">
        <v>6960</v>
      </c>
      <c r="B323" s="80" t="s">
        <v>6961</v>
      </c>
      <c r="C323" s="80">
        <v>1.1000000000000001</v>
      </c>
      <c r="D323" s="80" t="s">
        <v>1910</v>
      </c>
      <c r="E323" s="97"/>
      <c r="F323" s="98"/>
      <c r="G323" s="97"/>
      <c r="H323" s="98"/>
      <c r="I323" s="97"/>
      <c r="J323" s="98"/>
      <c r="K323" s="97"/>
      <c r="L323" s="98"/>
      <c r="M323" s="82" t="s">
        <v>47</v>
      </c>
      <c r="N323" s="76" t="s">
        <v>47</v>
      </c>
      <c r="P323" s="76" t="s">
        <v>5447</v>
      </c>
      <c r="Q323" s="76" t="s">
        <v>47</v>
      </c>
      <c r="R323" s="76" t="s">
        <v>6962</v>
      </c>
      <c r="BI323" s="96" t="s">
        <v>11235</v>
      </c>
    </row>
    <row r="324" spans="1:61" ht="18.399999999999999" customHeight="1">
      <c r="A324" s="79" t="s">
        <v>6954</v>
      </c>
      <c r="B324" s="80" t="s">
        <v>6955</v>
      </c>
      <c r="C324" s="80">
        <v>1</v>
      </c>
      <c r="D324" s="80" t="s">
        <v>1910</v>
      </c>
      <c r="E324" s="97"/>
      <c r="F324" s="98"/>
      <c r="G324" s="97"/>
      <c r="H324" s="98"/>
      <c r="I324" s="97"/>
      <c r="J324" s="98"/>
      <c r="K324" s="97"/>
      <c r="L324" s="98"/>
      <c r="M324" s="82" t="s">
        <v>47</v>
      </c>
      <c r="N324" s="76" t="s">
        <v>47</v>
      </c>
      <c r="P324" s="76" t="s">
        <v>5450</v>
      </c>
      <c r="Q324" s="76" t="s">
        <v>47</v>
      </c>
      <c r="R324" s="76" t="s">
        <v>6725</v>
      </c>
      <c r="T324" s="76" t="s">
        <v>55</v>
      </c>
      <c r="BI324" s="96" t="s">
        <v>11233</v>
      </c>
    </row>
    <row r="325" spans="1:61" ht="18.399999999999999" customHeight="1">
      <c r="A325" s="84"/>
      <c r="B325" s="78"/>
      <c r="C325" s="78"/>
      <c r="D325" s="78"/>
      <c r="E325" s="78"/>
      <c r="F325" s="78"/>
      <c r="G325" s="78"/>
      <c r="H325" s="78"/>
      <c r="I325" s="78"/>
      <c r="J325" s="78"/>
      <c r="K325" s="78"/>
      <c r="L325" s="78"/>
      <c r="M325" s="85"/>
    </row>
    <row r="326" spans="1:61" ht="18.399999999999999" customHeight="1">
      <c r="A326" s="79" t="s">
        <v>6963</v>
      </c>
      <c r="B326" s="80" t="s">
        <v>6651</v>
      </c>
      <c r="C326" s="80">
        <v>1</v>
      </c>
      <c r="D326" s="80" t="s">
        <v>6468</v>
      </c>
      <c r="F326" s="81"/>
      <c r="H326" s="81"/>
      <c r="J326" s="81"/>
      <c r="L326" s="81"/>
      <c r="M326" s="82" t="s">
        <v>6652</v>
      </c>
      <c r="N326" s="76" t="s">
        <v>47</v>
      </c>
      <c r="O326" s="76" t="s">
        <v>6653</v>
      </c>
    </row>
    <row r="327" spans="1:61" ht="18.399999999999999" customHeight="1">
      <c r="A327" s="79" t="s">
        <v>6964</v>
      </c>
      <c r="B327" s="80" t="s">
        <v>6965</v>
      </c>
      <c r="C327" s="80">
        <v>5.5E-2</v>
      </c>
      <c r="D327" s="80" t="s">
        <v>1265</v>
      </c>
      <c r="E327" s="97"/>
      <c r="F327" s="98"/>
      <c r="G327" s="97"/>
      <c r="H327" s="98"/>
      <c r="I327" s="97"/>
      <c r="J327" s="98"/>
      <c r="K327" s="97"/>
      <c r="L327" s="98"/>
      <c r="M327" s="82" t="s">
        <v>47</v>
      </c>
      <c r="N327" s="76" t="s">
        <v>47</v>
      </c>
      <c r="P327" s="76" t="s">
        <v>2789</v>
      </c>
      <c r="Q327" s="76" t="s">
        <v>47</v>
      </c>
      <c r="R327" s="76" t="s">
        <v>6966</v>
      </c>
      <c r="BI327" s="96" t="s">
        <v>11236</v>
      </c>
    </row>
    <row r="328" spans="1:61" ht="18.399999999999999" customHeight="1">
      <c r="A328" s="79" t="s">
        <v>5997</v>
      </c>
      <c r="B328" s="80" t="s">
        <v>6967</v>
      </c>
      <c r="C328" s="80">
        <v>1.7999999999999999E-2</v>
      </c>
      <c r="D328" s="80" t="s">
        <v>1265</v>
      </c>
      <c r="E328" s="97"/>
      <c r="F328" s="98"/>
      <c r="G328" s="97"/>
      <c r="H328" s="98"/>
      <c r="I328" s="97"/>
      <c r="J328" s="98"/>
      <c r="K328" s="97"/>
      <c r="L328" s="98"/>
      <c r="M328" s="82" t="s">
        <v>47</v>
      </c>
      <c r="N328" s="76" t="s">
        <v>47</v>
      </c>
      <c r="P328" s="76" t="s">
        <v>5455</v>
      </c>
      <c r="Q328" s="76" t="s">
        <v>47</v>
      </c>
      <c r="R328" s="76" t="s">
        <v>5998</v>
      </c>
      <c r="BI328" s="96" t="s">
        <v>10969</v>
      </c>
    </row>
    <row r="329" spans="1:61" ht="18.399999999999999" customHeight="1">
      <c r="A329" s="79" t="s">
        <v>6002</v>
      </c>
      <c r="B329" s="80" t="s">
        <v>6003</v>
      </c>
      <c r="C329" s="80">
        <v>0.14499999999999999</v>
      </c>
      <c r="D329" s="80" t="s">
        <v>1254</v>
      </c>
      <c r="E329" s="97"/>
      <c r="F329" s="98"/>
      <c r="G329" s="97"/>
      <c r="H329" s="98"/>
      <c r="I329" s="97"/>
      <c r="J329" s="98"/>
      <c r="K329" s="97"/>
      <c r="L329" s="98"/>
      <c r="M329" s="82" t="s">
        <v>47</v>
      </c>
      <c r="N329" s="76" t="s">
        <v>47</v>
      </c>
      <c r="P329" s="76" t="s">
        <v>2788</v>
      </c>
      <c r="Q329" s="76" t="s">
        <v>47</v>
      </c>
      <c r="R329" s="76" t="s">
        <v>6004</v>
      </c>
      <c r="BI329" s="96" t="s">
        <v>11237</v>
      </c>
    </row>
    <row r="330" spans="1:61" ht="18.399999999999999" customHeight="1">
      <c r="A330" s="84"/>
      <c r="B330" s="78"/>
      <c r="C330" s="78"/>
      <c r="D330" s="78"/>
      <c r="E330" s="78"/>
      <c r="F330" s="78"/>
      <c r="G330" s="78"/>
      <c r="H330" s="78"/>
      <c r="I330" s="78"/>
      <c r="J330" s="78"/>
      <c r="K330" s="78"/>
      <c r="L330" s="78"/>
      <c r="M330" s="85"/>
    </row>
    <row r="331" spans="1:61" ht="18.399999999999999" customHeight="1">
      <c r="A331" s="79" t="s">
        <v>6968</v>
      </c>
      <c r="B331" s="80" t="s">
        <v>6654</v>
      </c>
      <c r="C331" s="80">
        <v>1</v>
      </c>
      <c r="D331" s="80" t="s">
        <v>6468</v>
      </c>
      <c r="F331" s="81"/>
      <c r="H331" s="81"/>
      <c r="J331" s="81"/>
      <c r="L331" s="81"/>
      <c r="M331" s="82" t="s">
        <v>6652</v>
      </c>
      <c r="N331" s="76" t="s">
        <v>47</v>
      </c>
      <c r="O331" s="76" t="s">
        <v>6655</v>
      </c>
    </row>
    <row r="332" spans="1:61" ht="18.399999999999999" customHeight="1">
      <c r="A332" s="79" t="s">
        <v>6969</v>
      </c>
      <c r="B332" s="80" t="s">
        <v>6970</v>
      </c>
      <c r="C332" s="80">
        <v>0.1</v>
      </c>
      <c r="D332" s="80" t="s">
        <v>1265</v>
      </c>
      <c r="E332" s="97"/>
      <c r="F332" s="98"/>
      <c r="G332" s="97"/>
      <c r="H332" s="98"/>
      <c r="I332" s="97"/>
      <c r="J332" s="98"/>
      <c r="K332" s="97"/>
      <c r="L332" s="98"/>
      <c r="M332" s="82" t="s">
        <v>47</v>
      </c>
      <c r="N332" s="76" t="s">
        <v>6971</v>
      </c>
      <c r="P332" s="76" t="s">
        <v>5450</v>
      </c>
      <c r="Q332" s="76" t="s">
        <v>47</v>
      </c>
      <c r="R332" s="76" t="s">
        <v>6966</v>
      </c>
      <c r="BI332" s="96" t="s">
        <v>11236</v>
      </c>
    </row>
    <row r="333" spans="1:61" ht="18.399999999999999" customHeight="1">
      <c r="A333" s="79" t="s">
        <v>5997</v>
      </c>
      <c r="B333" s="80" t="s">
        <v>6972</v>
      </c>
      <c r="C333" s="80">
        <v>3.3000000000000002E-2</v>
      </c>
      <c r="D333" s="80" t="s">
        <v>1265</v>
      </c>
      <c r="E333" s="97"/>
      <c r="F333" s="98"/>
      <c r="G333" s="97"/>
      <c r="H333" s="98"/>
      <c r="I333" s="97"/>
      <c r="J333" s="98"/>
      <c r="K333" s="97"/>
      <c r="L333" s="98"/>
      <c r="M333" s="82" t="s">
        <v>47</v>
      </c>
      <c r="N333" s="76" t="s">
        <v>4122</v>
      </c>
      <c r="P333" s="76" t="s">
        <v>2789</v>
      </c>
      <c r="Q333" s="76" t="s">
        <v>47</v>
      </c>
      <c r="R333" s="76" t="s">
        <v>5998</v>
      </c>
      <c r="BI333" s="96" t="s">
        <v>10969</v>
      </c>
    </row>
    <row r="334" spans="1:61" ht="18.399999999999999" customHeight="1">
      <c r="A334" s="79" t="s">
        <v>6002</v>
      </c>
      <c r="B334" s="80" t="s">
        <v>6003</v>
      </c>
      <c r="C334" s="80">
        <v>0.26700000000000002</v>
      </c>
      <c r="D334" s="80" t="s">
        <v>1254</v>
      </c>
      <c r="E334" s="97"/>
      <c r="F334" s="98"/>
      <c r="G334" s="97"/>
      <c r="H334" s="98"/>
      <c r="I334" s="97"/>
      <c r="J334" s="98"/>
      <c r="K334" s="97"/>
      <c r="L334" s="98"/>
      <c r="M334" s="82" t="s">
        <v>47</v>
      </c>
      <c r="N334" s="76" t="s">
        <v>47</v>
      </c>
      <c r="P334" s="76" t="s">
        <v>5455</v>
      </c>
      <c r="Q334" s="76" t="s">
        <v>47</v>
      </c>
      <c r="R334" s="76" t="s">
        <v>6004</v>
      </c>
      <c r="BI334" s="96" t="s">
        <v>11237</v>
      </c>
    </row>
    <row r="335" spans="1:61" ht="18.399999999999999" customHeight="1">
      <c r="A335" s="84"/>
      <c r="B335" s="78"/>
      <c r="C335" s="78"/>
      <c r="D335" s="78"/>
      <c r="E335" s="78"/>
      <c r="F335" s="78"/>
      <c r="G335" s="78"/>
      <c r="H335" s="78"/>
      <c r="I335" s="78"/>
      <c r="J335" s="78"/>
      <c r="K335" s="78"/>
      <c r="L335" s="78"/>
      <c r="M335" s="85"/>
    </row>
    <row r="336" spans="1:61" ht="18.399999999999999" customHeight="1">
      <c r="A336" s="79" t="s">
        <v>6973</v>
      </c>
      <c r="B336" s="80" t="s">
        <v>6656</v>
      </c>
      <c r="C336" s="80">
        <v>1</v>
      </c>
      <c r="D336" s="80" t="s">
        <v>6468</v>
      </c>
      <c r="F336" s="81"/>
      <c r="H336" s="81"/>
      <c r="J336" s="81"/>
      <c r="L336" s="81"/>
      <c r="M336" s="82" t="s">
        <v>6657</v>
      </c>
      <c r="N336" s="76" t="s">
        <v>47</v>
      </c>
      <c r="O336" s="76" t="s">
        <v>6658</v>
      </c>
    </row>
    <row r="337" spans="1:61" ht="18.399999999999999" customHeight="1">
      <c r="A337" s="79" t="s">
        <v>6969</v>
      </c>
      <c r="B337" s="80" t="s">
        <v>6974</v>
      </c>
      <c r="C337" s="80">
        <v>0.25</v>
      </c>
      <c r="D337" s="80" t="s">
        <v>1265</v>
      </c>
      <c r="E337" s="97"/>
      <c r="F337" s="98"/>
      <c r="G337" s="97"/>
      <c r="H337" s="98"/>
      <c r="I337" s="97"/>
      <c r="J337" s="98"/>
      <c r="K337" s="97"/>
      <c r="L337" s="98"/>
      <c r="M337" s="82" t="s">
        <v>47</v>
      </c>
      <c r="N337" s="76" t="s">
        <v>6971</v>
      </c>
      <c r="P337" s="76" t="s">
        <v>2788</v>
      </c>
      <c r="Q337" s="76" t="s">
        <v>47</v>
      </c>
      <c r="R337" s="76" t="s">
        <v>6966</v>
      </c>
      <c r="BI337" s="96" t="s">
        <v>11236</v>
      </c>
    </row>
    <row r="338" spans="1:61" ht="18.399999999999999" customHeight="1">
      <c r="A338" s="79" t="s">
        <v>5997</v>
      </c>
      <c r="B338" s="80" t="s">
        <v>6975</v>
      </c>
      <c r="C338" s="80">
        <v>8.3000000000000004E-2</v>
      </c>
      <c r="D338" s="80" t="s">
        <v>1265</v>
      </c>
      <c r="E338" s="97"/>
      <c r="F338" s="98"/>
      <c r="G338" s="97"/>
      <c r="H338" s="98"/>
      <c r="I338" s="97"/>
      <c r="J338" s="98"/>
      <c r="K338" s="97"/>
      <c r="L338" s="98"/>
      <c r="M338" s="82" t="s">
        <v>47</v>
      </c>
      <c r="N338" s="76" t="s">
        <v>4122</v>
      </c>
      <c r="P338" s="76" t="s">
        <v>5460</v>
      </c>
      <c r="Q338" s="76" t="s">
        <v>47</v>
      </c>
      <c r="R338" s="76" t="s">
        <v>5998</v>
      </c>
      <c r="BI338" s="96" t="s">
        <v>10969</v>
      </c>
    </row>
    <row r="339" spans="1:61" ht="18.399999999999999" customHeight="1">
      <c r="A339" s="79" t="s">
        <v>6002</v>
      </c>
      <c r="B339" s="80" t="s">
        <v>6976</v>
      </c>
      <c r="C339" s="80">
        <v>0.66700000000000004</v>
      </c>
      <c r="D339" s="80" t="s">
        <v>1254</v>
      </c>
      <c r="E339" s="97"/>
      <c r="F339" s="98"/>
      <c r="G339" s="97"/>
      <c r="H339" s="98"/>
      <c r="I339" s="97"/>
      <c r="J339" s="98"/>
      <c r="K339" s="97"/>
      <c r="L339" s="98"/>
      <c r="M339" s="82" t="s">
        <v>47</v>
      </c>
      <c r="N339" s="76" t="s">
        <v>47</v>
      </c>
      <c r="P339" s="76" t="s">
        <v>5463</v>
      </c>
      <c r="Q339" s="76" t="s">
        <v>47</v>
      </c>
      <c r="R339" s="76" t="s">
        <v>6004</v>
      </c>
      <c r="BI339" s="96" t="s">
        <v>11237</v>
      </c>
    </row>
    <row r="340" spans="1:61" ht="18.399999999999999" customHeight="1">
      <c r="A340" s="84"/>
      <c r="B340" s="78"/>
      <c r="C340" s="78"/>
      <c r="D340" s="78"/>
      <c r="E340" s="78"/>
      <c r="F340" s="78"/>
      <c r="G340" s="78"/>
      <c r="H340" s="78"/>
      <c r="I340" s="78"/>
      <c r="J340" s="78"/>
      <c r="K340" s="78"/>
      <c r="L340" s="78"/>
      <c r="M340" s="85"/>
    </row>
    <row r="341" spans="1:61" ht="18.399999999999999" customHeight="1">
      <c r="A341" s="79" t="s">
        <v>6977</v>
      </c>
      <c r="B341" s="80" t="s">
        <v>6659</v>
      </c>
      <c r="C341" s="80">
        <v>1</v>
      </c>
      <c r="D341" s="80" t="s">
        <v>6468</v>
      </c>
      <c r="F341" s="81"/>
      <c r="H341" s="81"/>
      <c r="J341" s="81"/>
      <c r="L341" s="81"/>
      <c r="M341" s="82" t="s">
        <v>6657</v>
      </c>
      <c r="N341" s="76" t="s">
        <v>47</v>
      </c>
      <c r="O341" s="76" t="s">
        <v>6660</v>
      </c>
    </row>
    <row r="342" spans="1:61" ht="18.399999999999999" customHeight="1">
      <c r="A342" s="79" t="s">
        <v>6969</v>
      </c>
      <c r="B342" s="80" t="s">
        <v>6978</v>
      </c>
      <c r="C342" s="80">
        <v>0.13600000000000001</v>
      </c>
      <c r="D342" s="80" t="s">
        <v>1265</v>
      </c>
      <c r="E342" s="97"/>
      <c r="F342" s="98"/>
      <c r="G342" s="97"/>
      <c r="H342" s="98"/>
      <c r="I342" s="97"/>
      <c r="J342" s="98"/>
      <c r="K342" s="97"/>
      <c r="L342" s="98"/>
      <c r="M342" s="82" t="s">
        <v>47</v>
      </c>
      <c r="N342" s="76" t="s">
        <v>6971</v>
      </c>
      <c r="P342" s="76" t="s">
        <v>5450</v>
      </c>
      <c r="Q342" s="76" t="s">
        <v>47</v>
      </c>
      <c r="R342" s="76" t="s">
        <v>6966</v>
      </c>
      <c r="BI342" s="96" t="s">
        <v>11236</v>
      </c>
    </row>
    <row r="343" spans="1:61" ht="18.399999999999999" customHeight="1">
      <c r="A343" s="79" t="s">
        <v>5997</v>
      </c>
      <c r="B343" s="80" t="s">
        <v>6979</v>
      </c>
      <c r="C343" s="80">
        <v>0.13</v>
      </c>
      <c r="D343" s="80" t="s">
        <v>1265</v>
      </c>
      <c r="E343" s="97"/>
      <c r="F343" s="98"/>
      <c r="G343" s="97"/>
      <c r="H343" s="98"/>
      <c r="I343" s="97"/>
      <c r="J343" s="98"/>
      <c r="K343" s="97"/>
      <c r="L343" s="98"/>
      <c r="M343" s="82" t="s">
        <v>47</v>
      </c>
      <c r="N343" s="76" t="s">
        <v>4122</v>
      </c>
      <c r="P343" s="76" t="s">
        <v>2789</v>
      </c>
      <c r="Q343" s="76" t="s">
        <v>47</v>
      </c>
      <c r="R343" s="76" t="s">
        <v>5998</v>
      </c>
      <c r="BI343" s="96" t="s">
        <v>10969</v>
      </c>
    </row>
    <row r="344" spans="1:61" ht="18.399999999999999" customHeight="1">
      <c r="A344" s="79" t="s">
        <v>6002</v>
      </c>
      <c r="B344" s="80" t="s">
        <v>6003</v>
      </c>
      <c r="C344" s="80">
        <v>0.36299999999999999</v>
      </c>
      <c r="D344" s="80" t="s">
        <v>1254</v>
      </c>
      <c r="E344" s="97"/>
      <c r="F344" s="98"/>
      <c r="G344" s="97"/>
      <c r="H344" s="98"/>
      <c r="I344" s="97"/>
      <c r="J344" s="98"/>
      <c r="K344" s="97"/>
      <c r="L344" s="98"/>
      <c r="M344" s="82" t="s">
        <v>47</v>
      </c>
      <c r="N344" s="76" t="s">
        <v>47</v>
      </c>
      <c r="P344" s="76" t="s">
        <v>5455</v>
      </c>
      <c r="Q344" s="76" t="s">
        <v>47</v>
      </c>
      <c r="R344" s="76" t="s">
        <v>6004</v>
      </c>
      <c r="BI344" s="96" t="s">
        <v>11237</v>
      </c>
    </row>
    <row r="345" spans="1:61" ht="18.399999999999999" customHeight="1">
      <c r="A345" s="84"/>
      <c r="B345" s="78"/>
      <c r="C345" s="78"/>
      <c r="D345" s="78"/>
      <c r="E345" s="78"/>
      <c r="F345" s="78"/>
      <c r="G345" s="78"/>
      <c r="H345" s="78"/>
      <c r="I345" s="78"/>
      <c r="J345" s="78"/>
      <c r="K345" s="78"/>
      <c r="L345" s="78"/>
      <c r="M345" s="85"/>
    </row>
    <row r="346" spans="1:61" ht="18.399999999999999" customHeight="1">
      <c r="A346" s="79" t="s">
        <v>6980</v>
      </c>
      <c r="B346" s="80" t="s">
        <v>6661</v>
      </c>
      <c r="C346" s="80">
        <v>1</v>
      </c>
      <c r="D346" s="80" t="s">
        <v>6468</v>
      </c>
      <c r="F346" s="81"/>
      <c r="H346" s="81"/>
      <c r="J346" s="81"/>
      <c r="L346" s="81"/>
      <c r="M346" s="82" t="s">
        <v>6662</v>
      </c>
      <c r="N346" s="76" t="s">
        <v>47</v>
      </c>
      <c r="O346" s="76" t="s">
        <v>6663</v>
      </c>
    </row>
    <row r="347" spans="1:61" ht="18.399999999999999" customHeight="1">
      <c r="A347" s="79" t="s">
        <v>6969</v>
      </c>
      <c r="B347" s="80" t="s">
        <v>6981</v>
      </c>
      <c r="C347" s="80">
        <v>1.4999999999999999E-2</v>
      </c>
      <c r="D347" s="80" t="s">
        <v>1265</v>
      </c>
      <c r="E347" s="97"/>
      <c r="F347" s="98"/>
      <c r="G347" s="97"/>
      <c r="H347" s="98"/>
      <c r="I347" s="97"/>
      <c r="J347" s="98"/>
      <c r="K347" s="97"/>
      <c r="L347" s="98"/>
      <c r="M347" s="82" t="s">
        <v>47</v>
      </c>
      <c r="N347" s="76" t="s">
        <v>6971</v>
      </c>
      <c r="P347" s="76" t="s">
        <v>5450</v>
      </c>
      <c r="Q347" s="76" t="s">
        <v>47</v>
      </c>
      <c r="R347" s="76" t="s">
        <v>6966</v>
      </c>
      <c r="BI347" s="96" t="s">
        <v>11236</v>
      </c>
    </row>
    <row r="348" spans="1:61" ht="18.399999999999999" customHeight="1">
      <c r="A348" s="79" t="s">
        <v>5997</v>
      </c>
      <c r="B348" s="80" t="s">
        <v>6982</v>
      </c>
      <c r="C348" s="80">
        <v>5.0000000000000001E-3</v>
      </c>
      <c r="D348" s="80" t="s">
        <v>1265</v>
      </c>
      <c r="E348" s="97"/>
      <c r="F348" s="98"/>
      <c r="G348" s="97"/>
      <c r="H348" s="98"/>
      <c r="I348" s="97"/>
      <c r="J348" s="98"/>
      <c r="K348" s="97"/>
      <c r="L348" s="98"/>
      <c r="M348" s="82" t="s">
        <v>47</v>
      </c>
      <c r="N348" s="76" t="s">
        <v>4122</v>
      </c>
      <c r="P348" s="76" t="s">
        <v>2789</v>
      </c>
      <c r="Q348" s="76" t="s">
        <v>47</v>
      </c>
      <c r="R348" s="76" t="s">
        <v>5998</v>
      </c>
      <c r="BI348" s="96" t="s">
        <v>10969</v>
      </c>
    </row>
    <row r="349" spans="1:61" ht="18.399999999999999" customHeight="1">
      <c r="A349" s="84"/>
      <c r="B349" s="78"/>
      <c r="C349" s="78"/>
      <c r="D349" s="78"/>
      <c r="E349" s="78"/>
      <c r="F349" s="78"/>
      <c r="G349" s="78"/>
      <c r="H349" s="78"/>
      <c r="I349" s="78"/>
      <c r="J349" s="78"/>
      <c r="K349" s="78"/>
      <c r="L349" s="78"/>
      <c r="M349" s="85"/>
    </row>
    <row r="350" spans="1:61" ht="18.399999999999999" customHeight="1">
      <c r="A350" s="79" t="s">
        <v>6983</v>
      </c>
      <c r="B350" s="80" t="s">
        <v>6664</v>
      </c>
      <c r="C350" s="80">
        <v>1</v>
      </c>
      <c r="D350" s="80" t="s">
        <v>6468</v>
      </c>
      <c r="F350" s="81"/>
      <c r="H350" s="81"/>
      <c r="J350" s="81"/>
      <c r="L350" s="81"/>
      <c r="M350" s="82" t="s">
        <v>6662</v>
      </c>
      <c r="N350" s="76" t="s">
        <v>47</v>
      </c>
      <c r="O350" s="76" t="s">
        <v>6665</v>
      </c>
    </row>
    <row r="351" spans="1:61" ht="18.399999999999999" customHeight="1">
      <c r="A351" s="79" t="s">
        <v>6969</v>
      </c>
      <c r="B351" s="80" t="s">
        <v>6984</v>
      </c>
      <c r="C351" s="80">
        <v>0.01</v>
      </c>
      <c r="D351" s="80" t="s">
        <v>1265</v>
      </c>
      <c r="E351" s="97"/>
      <c r="F351" s="98"/>
      <c r="G351" s="97"/>
      <c r="H351" s="98"/>
      <c r="I351" s="97"/>
      <c r="J351" s="98"/>
      <c r="K351" s="97"/>
      <c r="L351" s="98"/>
      <c r="M351" s="82" t="s">
        <v>47</v>
      </c>
      <c r="N351" s="76" t="s">
        <v>6971</v>
      </c>
      <c r="P351" s="76" t="s">
        <v>5450</v>
      </c>
      <c r="Q351" s="76" t="s">
        <v>47</v>
      </c>
      <c r="R351" s="76" t="s">
        <v>6966</v>
      </c>
      <c r="BI351" s="96" t="s">
        <v>11236</v>
      </c>
    </row>
    <row r="352" spans="1:61" ht="18.399999999999999" customHeight="1">
      <c r="A352" s="79" t="s">
        <v>5997</v>
      </c>
      <c r="B352" s="80" t="s">
        <v>6985</v>
      </c>
      <c r="C352" s="80">
        <v>3.0000000000000001E-3</v>
      </c>
      <c r="D352" s="80" t="s">
        <v>1265</v>
      </c>
      <c r="E352" s="97"/>
      <c r="F352" s="98"/>
      <c r="G352" s="97"/>
      <c r="H352" s="98"/>
      <c r="I352" s="97"/>
      <c r="J352" s="98"/>
      <c r="K352" s="97"/>
      <c r="L352" s="98"/>
      <c r="M352" s="82" t="s">
        <v>47</v>
      </c>
      <c r="N352" s="76" t="s">
        <v>4122</v>
      </c>
      <c r="P352" s="76" t="s">
        <v>2789</v>
      </c>
      <c r="Q352" s="76" t="s">
        <v>47</v>
      </c>
      <c r="R352" s="76" t="s">
        <v>5998</v>
      </c>
      <c r="BI352" s="96" t="s">
        <v>10969</v>
      </c>
    </row>
    <row r="353" spans="1:61" ht="18.399999999999999" customHeight="1">
      <c r="A353" s="84"/>
      <c r="B353" s="78"/>
      <c r="C353" s="78"/>
      <c r="D353" s="78"/>
      <c r="E353" s="78"/>
      <c r="F353" s="78"/>
      <c r="G353" s="78"/>
      <c r="H353" s="78"/>
      <c r="I353" s="78"/>
      <c r="J353" s="78"/>
      <c r="K353" s="78"/>
      <c r="L353" s="78"/>
      <c r="M353" s="85"/>
    </row>
    <row r="354" spans="1:61" ht="18.399999999999999" customHeight="1">
      <c r="A354" s="79" t="s">
        <v>6986</v>
      </c>
      <c r="B354" s="80" t="s">
        <v>6666</v>
      </c>
      <c r="C354" s="80">
        <v>1</v>
      </c>
      <c r="D354" s="80" t="s">
        <v>6468</v>
      </c>
      <c r="F354" s="81"/>
      <c r="H354" s="81"/>
      <c r="J354" s="81"/>
      <c r="L354" s="81"/>
      <c r="M354" s="82" t="s">
        <v>6667</v>
      </c>
      <c r="N354" s="76" t="s">
        <v>47</v>
      </c>
      <c r="O354" s="76" t="s">
        <v>6668</v>
      </c>
    </row>
    <row r="355" spans="1:61" ht="18.399999999999999" customHeight="1">
      <c r="A355" s="79" t="s">
        <v>6969</v>
      </c>
      <c r="B355" s="80" t="s">
        <v>6987</v>
      </c>
      <c r="C355" s="80">
        <v>0.04</v>
      </c>
      <c r="D355" s="80" t="s">
        <v>1265</v>
      </c>
      <c r="E355" s="97"/>
      <c r="F355" s="98"/>
      <c r="G355" s="97"/>
      <c r="H355" s="98"/>
      <c r="I355" s="97"/>
      <c r="J355" s="98"/>
      <c r="K355" s="97"/>
      <c r="L355" s="98"/>
      <c r="M355" s="82" t="s">
        <v>47</v>
      </c>
      <c r="N355" s="76" t="s">
        <v>6971</v>
      </c>
      <c r="P355" s="76" t="s">
        <v>5450</v>
      </c>
      <c r="Q355" s="76" t="s">
        <v>47</v>
      </c>
      <c r="R355" s="76" t="s">
        <v>6966</v>
      </c>
      <c r="BI355" s="96" t="s">
        <v>11236</v>
      </c>
    </row>
    <row r="356" spans="1:61" ht="18.399999999999999" customHeight="1">
      <c r="A356" s="79" t="s">
        <v>5997</v>
      </c>
      <c r="B356" s="80" t="s">
        <v>6988</v>
      </c>
      <c r="C356" s="80">
        <v>1.3299999999999999E-2</v>
      </c>
      <c r="D356" s="80" t="s">
        <v>1265</v>
      </c>
      <c r="E356" s="97"/>
      <c r="F356" s="98"/>
      <c r="G356" s="97"/>
      <c r="H356" s="98"/>
      <c r="I356" s="97"/>
      <c r="J356" s="98"/>
      <c r="K356" s="97"/>
      <c r="L356" s="98"/>
      <c r="M356" s="82" t="s">
        <v>47</v>
      </c>
      <c r="N356" s="76" t="s">
        <v>4122</v>
      </c>
      <c r="P356" s="76" t="s">
        <v>2789</v>
      </c>
      <c r="Q356" s="76" t="s">
        <v>47</v>
      </c>
      <c r="R356" s="76" t="s">
        <v>5998</v>
      </c>
      <c r="BI356" s="96" t="s">
        <v>10969</v>
      </c>
    </row>
    <row r="357" spans="1:61" ht="18.399999999999999" customHeight="1">
      <c r="A357" s="84"/>
      <c r="B357" s="78"/>
      <c r="C357" s="78"/>
      <c r="D357" s="78"/>
      <c r="E357" s="78"/>
      <c r="F357" s="78"/>
      <c r="G357" s="78"/>
      <c r="H357" s="78"/>
      <c r="I357" s="78"/>
      <c r="J357" s="78"/>
      <c r="K357" s="78"/>
      <c r="L357" s="78"/>
      <c r="M357" s="85"/>
    </row>
    <row r="358" spans="1:61" ht="18.399999999999999" customHeight="1">
      <c r="A358" s="79" t="s">
        <v>6989</v>
      </c>
      <c r="B358" s="80" t="s">
        <v>6669</v>
      </c>
      <c r="C358" s="80">
        <v>1</v>
      </c>
      <c r="D358" s="80" t="s">
        <v>6468</v>
      </c>
      <c r="F358" s="81"/>
      <c r="H358" s="81"/>
      <c r="J358" s="81"/>
      <c r="L358" s="81"/>
      <c r="M358" s="82" t="s">
        <v>6662</v>
      </c>
      <c r="N358" s="76" t="s">
        <v>47</v>
      </c>
      <c r="O358" s="76" t="s">
        <v>6670</v>
      </c>
    </row>
    <row r="359" spans="1:61" ht="18.399999999999999" customHeight="1">
      <c r="A359" s="79" t="s">
        <v>6964</v>
      </c>
      <c r="B359" s="80" t="s">
        <v>6965</v>
      </c>
      <c r="C359" s="80">
        <v>5.5E-2</v>
      </c>
      <c r="D359" s="80" t="s">
        <v>1265</v>
      </c>
      <c r="E359" s="97"/>
      <c r="F359" s="98"/>
      <c r="G359" s="97"/>
      <c r="H359" s="98"/>
      <c r="I359" s="97"/>
      <c r="J359" s="98"/>
      <c r="K359" s="97"/>
      <c r="L359" s="98"/>
      <c r="M359" s="82" t="s">
        <v>47</v>
      </c>
      <c r="N359" s="76" t="s">
        <v>47</v>
      </c>
      <c r="P359" s="76" t="s">
        <v>2789</v>
      </c>
      <c r="Q359" s="76" t="s">
        <v>47</v>
      </c>
      <c r="R359" s="76" t="s">
        <v>6966</v>
      </c>
      <c r="BI359" s="96" t="s">
        <v>11236</v>
      </c>
    </row>
    <row r="360" spans="1:61" ht="18.399999999999999" customHeight="1">
      <c r="A360" s="79" t="s">
        <v>5997</v>
      </c>
      <c r="B360" s="80" t="s">
        <v>6967</v>
      </c>
      <c r="C360" s="80">
        <v>1.7999999999999999E-2</v>
      </c>
      <c r="D360" s="80" t="s">
        <v>1265</v>
      </c>
      <c r="E360" s="97"/>
      <c r="F360" s="98"/>
      <c r="G360" s="97"/>
      <c r="H360" s="98"/>
      <c r="I360" s="97"/>
      <c r="J360" s="98"/>
      <c r="K360" s="97"/>
      <c r="L360" s="98"/>
      <c r="M360" s="82" t="s">
        <v>47</v>
      </c>
      <c r="N360" s="76" t="s">
        <v>47</v>
      </c>
      <c r="P360" s="76" t="s">
        <v>5455</v>
      </c>
      <c r="Q360" s="76" t="s">
        <v>47</v>
      </c>
      <c r="R360" s="76" t="s">
        <v>5998</v>
      </c>
      <c r="BI360" s="96" t="s">
        <v>10969</v>
      </c>
    </row>
    <row r="361" spans="1:61" ht="18.399999999999999" customHeight="1">
      <c r="A361" s="84"/>
      <c r="B361" s="78"/>
      <c r="C361" s="78"/>
      <c r="D361" s="78"/>
      <c r="E361" s="78"/>
      <c r="F361" s="78"/>
      <c r="G361" s="78"/>
      <c r="H361" s="78"/>
      <c r="I361" s="78"/>
      <c r="J361" s="78"/>
      <c r="K361" s="78"/>
      <c r="L361" s="78"/>
      <c r="M361" s="85"/>
    </row>
    <row r="362" spans="1:61" ht="18.399999999999999" customHeight="1">
      <c r="A362" s="79" t="s">
        <v>6990</v>
      </c>
      <c r="B362" s="80" t="s">
        <v>6671</v>
      </c>
      <c r="C362" s="80">
        <v>1</v>
      </c>
      <c r="D362" s="80" t="s">
        <v>6468</v>
      </c>
      <c r="F362" s="81"/>
      <c r="H362" s="81"/>
      <c r="J362" s="81"/>
      <c r="L362" s="81"/>
      <c r="M362" s="82" t="s">
        <v>6662</v>
      </c>
      <c r="N362" s="76" t="s">
        <v>47</v>
      </c>
      <c r="O362" s="76" t="s">
        <v>6672</v>
      </c>
    </row>
    <row r="363" spans="1:61" ht="18.399999999999999" customHeight="1">
      <c r="A363" s="79" t="s">
        <v>6964</v>
      </c>
      <c r="B363" s="80" t="s">
        <v>6991</v>
      </c>
      <c r="C363" s="80">
        <v>6.6600000000000006E-2</v>
      </c>
      <c r="D363" s="80" t="s">
        <v>1265</v>
      </c>
      <c r="E363" s="97"/>
      <c r="F363" s="98"/>
      <c r="G363" s="97"/>
      <c r="H363" s="98"/>
      <c r="I363" s="97"/>
      <c r="J363" s="98"/>
      <c r="K363" s="97"/>
      <c r="L363" s="98"/>
      <c r="M363" s="82" t="s">
        <v>47</v>
      </c>
      <c r="N363" s="76" t="s">
        <v>47</v>
      </c>
      <c r="P363" s="76" t="s">
        <v>2789</v>
      </c>
      <c r="Q363" s="76" t="s">
        <v>47</v>
      </c>
      <c r="R363" s="76" t="s">
        <v>6966</v>
      </c>
      <c r="BI363" s="96" t="s">
        <v>11236</v>
      </c>
    </row>
    <row r="364" spans="1:61" ht="18.399999999999999" customHeight="1">
      <c r="A364" s="79" t="s">
        <v>5997</v>
      </c>
      <c r="B364" s="80" t="s">
        <v>6992</v>
      </c>
      <c r="C364" s="80">
        <v>2.2200000000000001E-2</v>
      </c>
      <c r="D364" s="80" t="s">
        <v>1265</v>
      </c>
      <c r="E364" s="97"/>
      <c r="F364" s="98"/>
      <c r="G364" s="97"/>
      <c r="H364" s="98"/>
      <c r="I364" s="97"/>
      <c r="J364" s="98"/>
      <c r="K364" s="97"/>
      <c r="L364" s="98"/>
      <c r="M364" s="82" t="s">
        <v>47</v>
      </c>
      <c r="N364" s="76" t="s">
        <v>47</v>
      </c>
      <c r="P364" s="76" t="s">
        <v>5455</v>
      </c>
      <c r="Q364" s="76" t="s">
        <v>47</v>
      </c>
      <c r="R364" s="76" t="s">
        <v>5998</v>
      </c>
      <c r="BI364" s="96" t="s">
        <v>10969</v>
      </c>
    </row>
    <row r="365" spans="1:61" ht="18.399999999999999" customHeight="1">
      <c r="A365" s="84"/>
      <c r="B365" s="78"/>
      <c r="C365" s="78"/>
      <c r="D365" s="78"/>
      <c r="E365" s="78"/>
      <c r="F365" s="78"/>
      <c r="G365" s="78"/>
      <c r="H365" s="78"/>
      <c r="I365" s="78"/>
      <c r="J365" s="78"/>
      <c r="K365" s="78"/>
      <c r="L365" s="78"/>
      <c r="M365" s="85"/>
    </row>
    <row r="366" spans="1:61" ht="18.399999999999999" customHeight="1">
      <c r="A366" s="79" t="s">
        <v>6993</v>
      </c>
      <c r="B366" s="80" t="s">
        <v>6673</v>
      </c>
      <c r="C366" s="80">
        <v>1</v>
      </c>
      <c r="D366" s="80" t="s">
        <v>6468</v>
      </c>
      <c r="F366" s="81"/>
      <c r="H366" s="81"/>
      <c r="J366" s="81"/>
      <c r="L366" s="81"/>
      <c r="M366" s="82" t="s">
        <v>6674</v>
      </c>
      <c r="N366" s="76" t="s">
        <v>47</v>
      </c>
      <c r="O366" s="76" t="s">
        <v>6675</v>
      </c>
    </row>
    <row r="367" spans="1:61" ht="18.399999999999999" customHeight="1">
      <c r="A367" s="79" t="s">
        <v>6969</v>
      </c>
      <c r="B367" s="80" t="s">
        <v>6994</v>
      </c>
      <c r="C367" s="80">
        <v>1E-3</v>
      </c>
      <c r="D367" s="80" t="s">
        <v>1265</v>
      </c>
      <c r="E367" s="97"/>
      <c r="F367" s="98"/>
      <c r="G367" s="97"/>
      <c r="H367" s="98"/>
      <c r="I367" s="97"/>
      <c r="J367" s="98"/>
      <c r="K367" s="97"/>
      <c r="L367" s="98"/>
      <c r="M367" s="82" t="s">
        <v>47</v>
      </c>
      <c r="N367" s="76" t="s">
        <v>47</v>
      </c>
      <c r="P367" s="76" t="s">
        <v>5450</v>
      </c>
      <c r="Q367" s="76" t="s">
        <v>47</v>
      </c>
      <c r="R367" s="76" t="s">
        <v>6966</v>
      </c>
      <c r="BI367" s="96" t="s">
        <v>11236</v>
      </c>
    </row>
    <row r="368" spans="1:61" ht="18.399999999999999" customHeight="1">
      <c r="A368" s="79" t="s">
        <v>5997</v>
      </c>
      <c r="B368" s="80" t="s">
        <v>6995</v>
      </c>
      <c r="C368" s="80">
        <v>4.0000000000000002E-4</v>
      </c>
      <c r="D368" s="80" t="s">
        <v>1265</v>
      </c>
      <c r="E368" s="97"/>
      <c r="F368" s="98"/>
      <c r="G368" s="97"/>
      <c r="H368" s="98"/>
      <c r="I368" s="97"/>
      <c r="J368" s="98"/>
      <c r="K368" s="97"/>
      <c r="L368" s="98"/>
      <c r="M368" s="82" t="s">
        <v>47</v>
      </c>
      <c r="N368" s="76" t="s">
        <v>47</v>
      </c>
      <c r="P368" s="76" t="s">
        <v>2789</v>
      </c>
      <c r="Q368" s="76" t="s">
        <v>47</v>
      </c>
      <c r="R368" s="76" t="s">
        <v>5998</v>
      </c>
      <c r="BI368" s="96" t="s">
        <v>10969</v>
      </c>
    </row>
    <row r="369" spans="1:61" ht="18.399999999999999" customHeight="1">
      <c r="A369" s="84"/>
      <c r="B369" s="78"/>
      <c r="C369" s="78"/>
      <c r="D369" s="78"/>
      <c r="E369" s="78"/>
      <c r="F369" s="78"/>
      <c r="G369" s="78"/>
      <c r="H369" s="78"/>
      <c r="I369" s="78"/>
      <c r="J369" s="78"/>
      <c r="K369" s="78"/>
      <c r="L369" s="78"/>
      <c r="M369" s="85"/>
    </row>
    <row r="370" spans="1:61" ht="18.399999999999999" customHeight="1">
      <c r="A370" s="79" t="s">
        <v>6996</v>
      </c>
      <c r="B370" s="80" t="s">
        <v>6650</v>
      </c>
      <c r="C370" s="80">
        <v>1</v>
      </c>
      <c r="D370" s="80" t="s">
        <v>2033</v>
      </c>
      <c r="F370" s="81"/>
      <c r="H370" s="81"/>
      <c r="J370" s="81"/>
      <c r="L370" s="81"/>
      <c r="M370" s="82" t="s">
        <v>47</v>
      </c>
      <c r="N370" s="76" t="s">
        <v>47</v>
      </c>
      <c r="O370" s="76" t="s">
        <v>6676</v>
      </c>
    </row>
    <row r="371" spans="1:61" ht="18.399999999999999" customHeight="1">
      <c r="A371" s="79" t="s">
        <v>6841</v>
      </c>
      <c r="B371" s="80" t="s">
        <v>6842</v>
      </c>
      <c r="C371" s="80">
        <v>1</v>
      </c>
      <c r="D371" s="80" t="s">
        <v>2033</v>
      </c>
      <c r="E371" s="97"/>
      <c r="F371" s="98"/>
      <c r="G371" s="97"/>
      <c r="H371" s="98"/>
      <c r="I371" s="97"/>
      <c r="J371" s="98"/>
      <c r="K371" s="97"/>
      <c r="L371" s="98"/>
      <c r="M371" s="82" t="s">
        <v>6376</v>
      </c>
      <c r="N371" s="76" t="s">
        <v>47</v>
      </c>
      <c r="P371" s="76" t="s">
        <v>5450</v>
      </c>
      <c r="Q371" s="76" t="s">
        <v>47</v>
      </c>
      <c r="R371" s="76" t="s">
        <v>6997</v>
      </c>
      <c r="BI371" s="96" t="s">
        <v>11238</v>
      </c>
    </row>
    <row r="372" spans="1:61" ht="18.399999999999999" customHeight="1">
      <c r="A372" s="84"/>
      <c r="B372" s="78"/>
      <c r="C372" s="78"/>
      <c r="D372" s="78"/>
      <c r="E372" s="78"/>
      <c r="F372" s="78"/>
      <c r="G372" s="78"/>
      <c r="H372" s="78"/>
      <c r="I372" s="78"/>
      <c r="J372" s="78"/>
      <c r="K372" s="78"/>
      <c r="L372" s="78"/>
      <c r="M372" s="85"/>
    </row>
    <row r="373" spans="1:61" ht="18.399999999999999" customHeight="1">
      <c r="A373" s="79" t="s">
        <v>6998</v>
      </c>
      <c r="B373" s="80" t="s">
        <v>6677</v>
      </c>
      <c r="C373" s="80">
        <v>1</v>
      </c>
      <c r="D373" s="80" t="s">
        <v>71</v>
      </c>
      <c r="F373" s="81"/>
      <c r="H373" s="81"/>
      <c r="J373" s="81"/>
      <c r="L373" s="81"/>
      <c r="M373" s="82" t="s">
        <v>47</v>
      </c>
      <c r="N373" s="76" t="s">
        <v>47</v>
      </c>
      <c r="O373" s="76" t="s">
        <v>6678</v>
      </c>
    </row>
    <row r="374" spans="1:61" ht="18.399999999999999" customHeight="1">
      <c r="A374" s="79" t="s">
        <v>6844</v>
      </c>
      <c r="B374" s="80" t="s">
        <v>6999</v>
      </c>
      <c r="C374" s="80">
        <v>1</v>
      </c>
      <c r="D374" s="80" t="s">
        <v>1910</v>
      </c>
      <c r="E374" s="97"/>
      <c r="F374" s="98"/>
      <c r="G374" s="97"/>
      <c r="H374" s="98"/>
      <c r="I374" s="97"/>
      <c r="J374" s="98"/>
      <c r="K374" s="97"/>
      <c r="L374" s="98"/>
      <c r="M374" s="82" t="s">
        <v>6376</v>
      </c>
      <c r="N374" s="76" t="s">
        <v>47</v>
      </c>
      <c r="P374" s="76" t="s">
        <v>5450</v>
      </c>
      <c r="Q374" s="76" t="s">
        <v>47</v>
      </c>
      <c r="R374" s="76" t="s">
        <v>7000</v>
      </c>
      <c r="BI374" s="96" t="s">
        <v>11239</v>
      </c>
    </row>
    <row r="375" spans="1:61" ht="18.399999999999999" customHeight="1">
      <c r="A375" s="84"/>
      <c r="B375" s="78"/>
      <c r="C375" s="78"/>
      <c r="D375" s="78"/>
      <c r="E375" s="78"/>
      <c r="F375" s="78"/>
      <c r="G375" s="78"/>
      <c r="H375" s="78"/>
      <c r="I375" s="78"/>
      <c r="J375" s="78"/>
      <c r="K375" s="78"/>
      <c r="L375" s="78"/>
      <c r="M375" s="85"/>
    </row>
    <row r="376" spans="1:61" ht="18.399999999999999" customHeight="1">
      <c r="A376" s="79" t="s">
        <v>7001</v>
      </c>
      <c r="B376" s="80" t="s">
        <v>1662</v>
      </c>
      <c r="C376" s="80">
        <v>1</v>
      </c>
      <c r="D376" s="80" t="s">
        <v>6612</v>
      </c>
      <c r="F376" s="81"/>
      <c r="H376" s="81"/>
      <c r="J376" s="81"/>
      <c r="L376" s="81"/>
      <c r="M376" s="82" t="s">
        <v>47</v>
      </c>
      <c r="N376" s="76" t="s">
        <v>47</v>
      </c>
      <c r="O376" s="76" t="s">
        <v>6679</v>
      </c>
    </row>
    <row r="377" spans="1:61" ht="18.399999999999999" customHeight="1">
      <c r="A377" s="79" t="s">
        <v>7002</v>
      </c>
      <c r="B377" s="80" t="s">
        <v>7003</v>
      </c>
      <c r="C377" s="80">
        <v>1</v>
      </c>
      <c r="D377" s="80" t="s">
        <v>6680</v>
      </c>
      <c r="E377" s="97"/>
      <c r="F377" s="98"/>
      <c r="G377" s="97"/>
      <c r="H377" s="98"/>
      <c r="I377" s="97"/>
      <c r="J377" s="98"/>
      <c r="K377" s="97"/>
      <c r="L377" s="98"/>
      <c r="M377" s="82" t="s">
        <v>47</v>
      </c>
      <c r="N377" s="76" t="s">
        <v>47</v>
      </c>
      <c r="P377" s="76" t="s">
        <v>2789</v>
      </c>
      <c r="Q377" s="76" t="s">
        <v>47</v>
      </c>
      <c r="R377" s="76" t="s">
        <v>7004</v>
      </c>
      <c r="BI377" s="96" t="s">
        <v>11240</v>
      </c>
    </row>
    <row r="378" spans="1:61" ht="18.399999999999999" customHeight="1">
      <c r="A378" s="84"/>
      <c r="B378" s="78"/>
      <c r="C378" s="78"/>
      <c r="D378" s="78"/>
      <c r="E378" s="78"/>
      <c r="F378" s="78"/>
      <c r="G378" s="78"/>
      <c r="H378" s="78"/>
      <c r="I378" s="78"/>
      <c r="J378" s="78"/>
      <c r="K378" s="78"/>
      <c r="L378" s="78"/>
      <c r="M378" s="85"/>
    </row>
    <row r="379" spans="1:61" ht="18.399999999999999" customHeight="1">
      <c r="A379" s="79" t="s">
        <v>7005</v>
      </c>
      <c r="B379" s="80" t="s">
        <v>5965</v>
      </c>
      <c r="C379" s="80">
        <v>1</v>
      </c>
      <c r="D379" s="80" t="s">
        <v>6680</v>
      </c>
      <c r="F379" s="81"/>
      <c r="H379" s="81"/>
      <c r="J379" s="81"/>
      <c r="L379" s="81"/>
      <c r="M379" s="82" t="s">
        <v>6681</v>
      </c>
      <c r="N379" s="76" t="s">
        <v>47</v>
      </c>
      <c r="O379" s="76" t="s">
        <v>6682</v>
      </c>
    </row>
    <row r="380" spans="1:61" ht="18.399999999999999" customHeight="1">
      <c r="A380" s="79" t="s">
        <v>6373</v>
      </c>
      <c r="B380" s="80" t="s">
        <v>7006</v>
      </c>
      <c r="C380" s="80">
        <v>12.75</v>
      </c>
      <c r="D380" s="80" t="s">
        <v>1035</v>
      </c>
      <c r="E380" s="97"/>
      <c r="F380" s="98"/>
      <c r="G380" s="97"/>
      <c r="H380" s="98"/>
      <c r="I380" s="97"/>
      <c r="J380" s="98"/>
      <c r="K380" s="97"/>
      <c r="L380" s="98"/>
      <c r="M380" s="82" t="s">
        <v>7007</v>
      </c>
      <c r="N380" s="76" t="s">
        <v>5896</v>
      </c>
      <c r="P380" s="76" t="s">
        <v>5450</v>
      </c>
      <c r="Q380" s="76" t="s">
        <v>47</v>
      </c>
      <c r="R380" s="76" t="s">
        <v>7008</v>
      </c>
      <c r="BI380" s="96" t="s">
        <v>11241</v>
      </c>
    </row>
    <row r="381" spans="1:61" ht="18.399999999999999" customHeight="1">
      <c r="A381" s="79" t="s">
        <v>6189</v>
      </c>
      <c r="B381" s="80" t="s">
        <v>6893</v>
      </c>
      <c r="C381" s="80">
        <v>1.1000000000000001</v>
      </c>
      <c r="D381" s="80" t="s">
        <v>6612</v>
      </c>
      <c r="E381" s="97"/>
      <c r="F381" s="98"/>
      <c r="G381" s="97"/>
      <c r="H381" s="98"/>
      <c r="I381" s="97"/>
      <c r="J381" s="98"/>
      <c r="K381" s="97"/>
      <c r="L381" s="98"/>
      <c r="M381" s="82" t="s">
        <v>47</v>
      </c>
      <c r="N381" s="76" t="s">
        <v>47</v>
      </c>
      <c r="P381" s="76" t="s">
        <v>2789</v>
      </c>
      <c r="Q381" s="76" t="s">
        <v>47</v>
      </c>
      <c r="R381" s="76" t="s">
        <v>6894</v>
      </c>
      <c r="BI381" s="96" t="s">
        <v>11208</v>
      </c>
    </row>
    <row r="382" spans="1:61" ht="18.399999999999999" customHeight="1">
      <c r="A382" s="79" t="s">
        <v>5997</v>
      </c>
      <c r="B382" s="80" t="s">
        <v>7009</v>
      </c>
      <c r="C382" s="80">
        <v>0.66</v>
      </c>
      <c r="D382" s="80" t="s">
        <v>1265</v>
      </c>
      <c r="E382" s="97"/>
      <c r="F382" s="98"/>
      <c r="G382" s="97"/>
      <c r="H382" s="98"/>
      <c r="I382" s="97"/>
      <c r="J382" s="98"/>
      <c r="K382" s="97"/>
      <c r="L382" s="98"/>
      <c r="M382" s="82" t="s">
        <v>47</v>
      </c>
      <c r="N382" s="76" t="s">
        <v>4122</v>
      </c>
      <c r="P382" s="76" t="s">
        <v>5455</v>
      </c>
      <c r="Q382" s="76" t="s">
        <v>47</v>
      </c>
      <c r="R382" s="76" t="s">
        <v>5998</v>
      </c>
      <c r="BI382" s="96" t="s">
        <v>10969</v>
      </c>
    </row>
    <row r="383" spans="1:61" ht="18.399999999999999" customHeight="1">
      <c r="A383" s="84"/>
      <c r="B383" s="78"/>
      <c r="C383" s="78"/>
      <c r="D383" s="78"/>
      <c r="E383" s="78"/>
      <c r="F383" s="78"/>
      <c r="G383" s="78"/>
      <c r="H383" s="78"/>
      <c r="I383" s="78"/>
      <c r="J383" s="78"/>
      <c r="K383" s="78"/>
      <c r="L383" s="78"/>
      <c r="M383" s="85"/>
    </row>
    <row r="384" spans="1:61" ht="18.399999999999999" customHeight="1">
      <c r="A384" s="79" t="s">
        <v>7010</v>
      </c>
      <c r="B384" s="80" t="s">
        <v>237</v>
      </c>
      <c r="C384" s="80">
        <v>1</v>
      </c>
      <c r="D384" s="80" t="s">
        <v>71</v>
      </c>
      <c r="F384" s="81"/>
      <c r="H384" s="81"/>
      <c r="J384" s="81"/>
      <c r="L384" s="81"/>
      <c r="M384" s="82" t="s">
        <v>47</v>
      </c>
      <c r="N384" s="76" t="s">
        <v>47</v>
      </c>
      <c r="O384" s="76" t="s">
        <v>6683</v>
      </c>
    </row>
    <row r="385" spans="1:61" ht="18.399999999999999" customHeight="1">
      <c r="A385" s="79" t="s">
        <v>7011</v>
      </c>
      <c r="B385" s="80" t="s">
        <v>1264</v>
      </c>
      <c r="C385" s="80">
        <v>0.27300000000000002</v>
      </c>
      <c r="D385" s="80" t="s">
        <v>1265</v>
      </c>
      <c r="E385" s="97"/>
      <c r="F385" s="98"/>
      <c r="G385" s="97"/>
      <c r="H385" s="98"/>
      <c r="I385" s="97"/>
      <c r="J385" s="98"/>
      <c r="K385" s="97"/>
      <c r="L385" s="98"/>
      <c r="M385" s="82" t="s">
        <v>47</v>
      </c>
      <c r="N385" s="76" t="s">
        <v>47</v>
      </c>
      <c r="P385" s="76" t="s">
        <v>5447</v>
      </c>
      <c r="Q385" s="76" t="s">
        <v>47</v>
      </c>
      <c r="R385" s="76" t="s">
        <v>7012</v>
      </c>
      <c r="BI385" s="96" t="s">
        <v>11242</v>
      </c>
    </row>
    <row r="386" spans="1:61" ht="18.399999999999999" customHeight="1">
      <c r="A386" s="79" t="s">
        <v>5997</v>
      </c>
      <c r="B386" s="80" t="s">
        <v>1264</v>
      </c>
      <c r="C386" s="80">
        <v>9.0999999999999998E-2</v>
      </c>
      <c r="D386" s="80" t="s">
        <v>1265</v>
      </c>
      <c r="E386" s="97"/>
      <c r="F386" s="98"/>
      <c r="G386" s="97"/>
      <c r="H386" s="98"/>
      <c r="I386" s="97"/>
      <c r="J386" s="98"/>
      <c r="K386" s="97"/>
      <c r="L386" s="98"/>
      <c r="M386" s="82" t="s">
        <v>47</v>
      </c>
      <c r="N386" s="76" t="s">
        <v>47</v>
      </c>
      <c r="P386" s="76" t="s">
        <v>5450</v>
      </c>
      <c r="Q386" s="76" t="s">
        <v>47</v>
      </c>
      <c r="R386" s="76" t="s">
        <v>5998</v>
      </c>
      <c r="AA386" s="90" t="s">
        <v>5912</v>
      </c>
      <c r="AB386" s="91">
        <v>1791.7680000000003</v>
      </c>
      <c r="AC386" s="90" t="s">
        <v>5913</v>
      </c>
      <c r="AD386" s="92">
        <v>1791.7680000000003</v>
      </c>
      <c r="BI386" s="96" t="s">
        <v>10969</v>
      </c>
    </row>
    <row r="387" spans="1:61" ht="18.399999999999999" customHeight="1">
      <c r="A387" s="79" t="s">
        <v>6039</v>
      </c>
      <c r="B387" s="80" t="s">
        <v>1368</v>
      </c>
      <c r="C387" s="80">
        <v>1</v>
      </c>
      <c r="D387" s="80" t="s">
        <v>352</v>
      </c>
      <c r="E387" s="97"/>
      <c r="F387" s="98"/>
      <c r="G387" s="127"/>
      <c r="H387" s="128"/>
      <c r="I387" s="78"/>
      <c r="J387" s="98"/>
      <c r="K387" s="127"/>
      <c r="L387" s="128"/>
      <c r="M387" s="82" t="s">
        <v>47</v>
      </c>
      <c r="N387" s="76" t="s">
        <v>47</v>
      </c>
      <c r="P387" s="76" t="s">
        <v>2789</v>
      </c>
      <c r="Q387" s="76" t="s">
        <v>47</v>
      </c>
      <c r="R387" s="76" t="s">
        <v>56</v>
      </c>
      <c r="X387" s="76" t="s">
        <v>7013</v>
      </c>
    </row>
    <row r="388" spans="1:61" ht="18.399999999999999" customHeight="1">
      <c r="A388" s="79" t="s">
        <v>7014</v>
      </c>
      <c r="B388" s="80" t="s">
        <v>7015</v>
      </c>
      <c r="C388" s="80">
        <v>224</v>
      </c>
      <c r="D388" s="80" t="s">
        <v>1464</v>
      </c>
      <c r="E388" s="97"/>
      <c r="F388" s="98"/>
      <c r="G388" s="97"/>
      <c r="H388" s="98"/>
      <c r="I388" s="97"/>
      <c r="J388" s="98"/>
      <c r="K388" s="97"/>
      <c r="L388" s="98"/>
      <c r="M388" s="82" t="s">
        <v>47</v>
      </c>
      <c r="N388" s="76" t="s">
        <v>47</v>
      </c>
      <c r="P388" s="76" t="s">
        <v>5455</v>
      </c>
      <c r="Q388" s="76" t="s">
        <v>47</v>
      </c>
      <c r="R388" s="76" t="s">
        <v>7016</v>
      </c>
      <c r="BI388" s="96" t="s">
        <v>11243</v>
      </c>
    </row>
    <row r="389" spans="1:61" ht="18.399999999999999" customHeight="1">
      <c r="A389" s="84"/>
      <c r="B389" s="78"/>
      <c r="C389" s="78"/>
      <c r="D389" s="78"/>
      <c r="E389" s="78"/>
      <c r="F389" s="78"/>
      <c r="G389" s="78"/>
      <c r="H389" s="78"/>
      <c r="I389" s="78"/>
      <c r="J389" s="78"/>
      <c r="K389" s="78"/>
      <c r="L389" s="78"/>
      <c r="M389" s="85"/>
    </row>
    <row r="390" spans="1:61" ht="18.399999999999999" customHeight="1">
      <c r="A390" s="79" t="s">
        <v>7017</v>
      </c>
      <c r="B390" s="80" t="s">
        <v>6684</v>
      </c>
      <c r="C390" s="80">
        <v>1</v>
      </c>
      <c r="D390" s="80" t="s">
        <v>2033</v>
      </c>
      <c r="F390" s="81"/>
      <c r="H390" s="81"/>
      <c r="J390" s="81"/>
      <c r="L390" s="81"/>
      <c r="M390" s="82" t="s">
        <v>47</v>
      </c>
      <c r="N390" s="76" t="s">
        <v>47</v>
      </c>
      <c r="O390" s="76" t="s">
        <v>6685</v>
      </c>
    </row>
    <row r="391" spans="1:61" ht="18.399999999999999" customHeight="1">
      <c r="A391" s="79" t="s">
        <v>7018</v>
      </c>
      <c r="B391" s="80" t="s">
        <v>237</v>
      </c>
      <c r="C391" s="80">
        <v>1</v>
      </c>
      <c r="D391" s="80" t="s">
        <v>1910</v>
      </c>
      <c r="E391" s="97"/>
      <c r="F391" s="98"/>
      <c r="G391" s="97"/>
      <c r="H391" s="98"/>
      <c r="I391" s="97"/>
      <c r="J391" s="98"/>
      <c r="K391" s="97"/>
      <c r="L391" s="98"/>
      <c r="M391" s="82" t="s">
        <v>6376</v>
      </c>
      <c r="N391" s="76" t="s">
        <v>47</v>
      </c>
      <c r="P391" s="76" t="s">
        <v>5450</v>
      </c>
      <c r="Q391" s="76" t="s">
        <v>47</v>
      </c>
      <c r="R391" s="76" t="s">
        <v>7019</v>
      </c>
      <c r="BI391" s="96" t="s">
        <v>11244</v>
      </c>
    </row>
    <row r="392" spans="1:61" ht="18.399999999999999" customHeight="1">
      <c r="A392" s="84"/>
      <c r="B392" s="78"/>
      <c r="C392" s="78"/>
      <c r="D392" s="78"/>
      <c r="E392" s="78"/>
      <c r="F392" s="78"/>
      <c r="G392" s="78"/>
      <c r="H392" s="78"/>
      <c r="I392" s="78"/>
      <c r="J392" s="78"/>
      <c r="K392" s="78"/>
      <c r="L392" s="78"/>
      <c r="M392" s="85"/>
    </row>
    <row r="393" spans="1:61" ht="18.399999999999999" customHeight="1">
      <c r="A393" s="79" t="s">
        <v>7020</v>
      </c>
      <c r="B393" s="80" t="s">
        <v>47</v>
      </c>
      <c r="C393" s="80">
        <v>1</v>
      </c>
      <c r="D393" s="80" t="s">
        <v>217</v>
      </c>
      <c r="F393" s="81"/>
      <c r="H393" s="81"/>
      <c r="J393" s="81"/>
      <c r="L393" s="81"/>
      <c r="M393" s="82" t="s">
        <v>47</v>
      </c>
      <c r="N393" s="76" t="s">
        <v>47</v>
      </c>
      <c r="O393" s="76" t="s">
        <v>6686</v>
      </c>
    </row>
    <row r="394" spans="1:61" ht="18.399999999999999" customHeight="1">
      <c r="A394" s="79" t="s">
        <v>7021</v>
      </c>
      <c r="B394" s="80" t="s">
        <v>7022</v>
      </c>
      <c r="C394" s="80">
        <v>0</v>
      </c>
      <c r="D394" s="80" t="s">
        <v>47</v>
      </c>
      <c r="E394" s="97"/>
      <c r="F394" s="98"/>
      <c r="G394" s="97"/>
      <c r="H394" s="98"/>
      <c r="I394" s="97"/>
      <c r="J394" s="98"/>
      <c r="K394" s="97"/>
      <c r="L394" s="98"/>
      <c r="M394" s="82" t="s">
        <v>47</v>
      </c>
      <c r="N394" s="76" t="s">
        <v>47</v>
      </c>
      <c r="P394" s="76" t="s">
        <v>5429</v>
      </c>
      <c r="Q394" s="76" t="s">
        <v>47</v>
      </c>
      <c r="R394" s="76" t="s">
        <v>7023</v>
      </c>
      <c r="BI394" s="96" t="s">
        <v>11245</v>
      </c>
    </row>
    <row r="395" spans="1:61" ht="18.399999999999999" customHeight="1">
      <c r="A395" s="79" t="s">
        <v>7024</v>
      </c>
      <c r="B395" s="80" t="s">
        <v>47</v>
      </c>
      <c r="C395" s="80">
        <v>12.38</v>
      </c>
      <c r="D395" s="80" t="s">
        <v>1265</v>
      </c>
      <c r="E395" s="97"/>
      <c r="F395" s="98"/>
      <c r="G395" s="97"/>
      <c r="H395" s="98"/>
      <c r="I395" s="97"/>
      <c r="J395" s="98"/>
      <c r="K395" s="97"/>
      <c r="L395" s="98"/>
      <c r="M395" s="82" t="s">
        <v>47</v>
      </c>
      <c r="N395" s="76" t="s">
        <v>5098</v>
      </c>
      <c r="P395" s="76" t="s">
        <v>5447</v>
      </c>
      <c r="Q395" s="76" t="s">
        <v>47</v>
      </c>
      <c r="R395" s="76" t="s">
        <v>7025</v>
      </c>
      <c r="BI395" s="96" t="s">
        <v>11246</v>
      </c>
    </row>
    <row r="396" spans="1:61" ht="18.399999999999999" customHeight="1">
      <c r="A396" s="79" t="s">
        <v>6233</v>
      </c>
      <c r="B396" s="80" t="s">
        <v>47</v>
      </c>
      <c r="C396" s="80">
        <v>3.38</v>
      </c>
      <c r="D396" s="80" t="s">
        <v>1265</v>
      </c>
      <c r="E396" s="97"/>
      <c r="F396" s="98"/>
      <c r="G396" s="97"/>
      <c r="H396" s="98"/>
      <c r="I396" s="97"/>
      <c r="J396" s="98"/>
      <c r="K396" s="97"/>
      <c r="L396" s="98"/>
      <c r="M396" s="82" t="s">
        <v>47</v>
      </c>
      <c r="N396" s="76" t="s">
        <v>47</v>
      </c>
      <c r="P396" s="76" t="s">
        <v>5450</v>
      </c>
      <c r="Q396" s="76" t="s">
        <v>47</v>
      </c>
      <c r="R396" s="76" t="s">
        <v>6234</v>
      </c>
      <c r="BI396" s="96" t="s">
        <v>11029</v>
      </c>
    </row>
    <row r="397" spans="1:61" ht="18.399999999999999" customHeight="1">
      <c r="A397" s="79" t="s">
        <v>5995</v>
      </c>
      <c r="B397" s="80" t="s">
        <v>47</v>
      </c>
      <c r="C397" s="80">
        <v>4.5</v>
      </c>
      <c r="D397" s="80" t="s">
        <v>1265</v>
      </c>
      <c r="E397" s="97"/>
      <c r="F397" s="98"/>
      <c r="G397" s="97"/>
      <c r="H397" s="98"/>
      <c r="I397" s="97"/>
      <c r="J397" s="98"/>
      <c r="K397" s="97"/>
      <c r="L397" s="98"/>
      <c r="M397" s="82" t="s">
        <v>47</v>
      </c>
      <c r="N397" s="76" t="s">
        <v>47</v>
      </c>
      <c r="P397" s="76" t="s">
        <v>2789</v>
      </c>
      <c r="Q397" s="76" t="s">
        <v>47</v>
      </c>
      <c r="R397" s="76" t="s">
        <v>5996</v>
      </c>
      <c r="BI397" s="96" t="s">
        <v>10968</v>
      </c>
    </row>
    <row r="398" spans="1:61" ht="18.399999999999999" customHeight="1">
      <c r="A398" s="79" t="s">
        <v>5997</v>
      </c>
      <c r="B398" s="80" t="s">
        <v>47</v>
      </c>
      <c r="C398" s="80">
        <v>2.25</v>
      </c>
      <c r="D398" s="80" t="s">
        <v>1265</v>
      </c>
      <c r="E398" s="97"/>
      <c r="F398" s="98"/>
      <c r="G398" s="97"/>
      <c r="H398" s="98"/>
      <c r="I398" s="97"/>
      <c r="J398" s="98"/>
      <c r="K398" s="97"/>
      <c r="L398" s="98"/>
      <c r="M398" s="82" t="s">
        <v>47</v>
      </c>
      <c r="N398" s="76" t="s">
        <v>47</v>
      </c>
      <c r="P398" s="76" t="s">
        <v>5455</v>
      </c>
      <c r="Q398" s="76" t="s">
        <v>47</v>
      </c>
      <c r="R398" s="76" t="s">
        <v>5998</v>
      </c>
      <c r="AA398" s="90" t="s">
        <v>5923</v>
      </c>
      <c r="AB398" s="91">
        <v>266424.83</v>
      </c>
      <c r="AC398" s="90" t="s">
        <v>5924</v>
      </c>
      <c r="AD398" s="92">
        <v>266424.83</v>
      </c>
      <c r="BI398" s="96" t="s">
        <v>10969</v>
      </c>
    </row>
    <row r="399" spans="1:61" ht="18.399999999999999" customHeight="1">
      <c r="A399" s="79" t="s">
        <v>7026</v>
      </c>
      <c r="B399" s="80" t="s">
        <v>5100</v>
      </c>
      <c r="C399" s="80">
        <v>1</v>
      </c>
      <c r="D399" s="80" t="s">
        <v>352</v>
      </c>
      <c r="E399" s="97"/>
      <c r="F399" s="98"/>
      <c r="G399" s="78"/>
      <c r="H399" s="98"/>
      <c r="I399" s="78"/>
      <c r="J399" s="98"/>
      <c r="K399" s="78"/>
      <c r="L399" s="98"/>
      <c r="M399" s="82" t="s">
        <v>47</v>
      </c>
      <c r="N399" s="76" t="s">
        <v>47</v>
      </c>
      <c r="P399" s="76" t="s">
        <v>5471</v>
      </c>
      <c r="Q399" s="76" t="s">
        <v>47</v>
      </c>
      <c r="R399" s="76" t="s">
        <v>56</v>
      </c>
      <c r="X399" s="76" t="s">
        <v>7027</v>
      </c>
      <c r="AA399" s="90" t="s">
        <v>5912</v>
      </c>
      <c r="AB399" s="91">
        <v>159854.89799999999</v>
      </c>
      <c r="AC399" s="90" t="s">
        <v>5913</v>
      </c>
      <c r="AD399" s="92">
        <v>159854.89799999999</v>
      </c>
    </row>
    <row r="400" spans="1:61" ht="18.399999999999999" customHeight="1">
      <c r="A400" s="79" t="s">
        <v>7028</v>
      </c>
      <c r="B400" s="80" t="s">
        <v>4731</v>
      </c>
      <c r="C400" s="80">
        <v>1</v>
      </c>
      <c r="D400" s="80" t="s">
        <v>352</v>
      </c>
      <c r="E400" s="97"/>
      <c r="F400" s="98"/>
      <c r="G400" s="78"/>
      <c r="H400" s="98"/>
      <c r="I400" s="78"/>
      <c r="J400" s="98"/>
      <c r="K400" s="78"/>
      <c r="L400" s="98"/>
      <c r="M400" s="82" t="s">
        <v>47</v>
      </c>
      <c r="N400" s="76" t="s">
        <v>47</v>
      </c>
      <c r="P400" s="76" t="s">
        <v>5474</v>
      </c>
      <c r="Q400" s="76" t="s">
        <v>47</v>
      </c>
      <c r="R400" s="76" t="s">
        <v>56</v>
      </c>
      <c r="X400" s="76" t="s">
        <v>7029</v>
      </c>
    </row>
    <row r="401" spans="1:61" ht="18.399999999999999" customHeight="1">
      <c r="A401" s="84"/>
      <c r="B401" s="78"/>
      <c r="C401" s="78"/>
      <c r="D401" s="78"/>
      <c r="E401" s="78"/>
      <c r="F401" s="78"/>
      <c r="G401" s="78"/>
      <c r="H401" s="78"/>
      <c r="I401" s="78"/>
      <c r="J401" s="78"/>
      <c r="K401" s="78"/>
      <c r="L401" s="78"/>
      <c r="M401" s="85"/>
    </row>
    <row r="402" spans="1:61" ht="18.399999999999999" customHeight="1">
      <c r="A402" s="79" t="s">
        <v>7030</v>
      </c>
      <c r="B402" s="80" t="s">
        <v>6687</v>
      </c>
      <c r="C402" s="80">
        <v>1</v>
      </c>
      <c r="D402" s="80" t="s">
        <v>168</v>
      </c>
      <c r="F402" s="81"/>
      <c r="H402" s="81"/>
      <c r="J402" s="81"/>
      <c r="L402" s="81"/>
      <c r="M402" s="82" t="s">
        <v>6688</v>
      </c>
      <c r="N402" s="76" t="s">
        <v>47</v>
      </c>
      <c r="O402" s="76" t="s">
        <v>6689</v>
      </c>
    </row>
    <row r="403" spans="1:61" ht="18.399999999999999" customHeight="1">
      <c r="A403" s="79" t="s">
        <v>7031</v>
      </c>
      <c r="B403" s="80" t="s">
        <v>47</v>
      </c>
      <c r="C403" s="80">
        <v>16.975000000000001</v>
      </c>
      <c r="D403" s="80" t="s">
        <v>1265</v>
      </c>
      <c r="E403" s="97"/>
      <c r="F403" s="98"/>
      <c r="G403" s="97"/>
      <c r="H403" s="98"/>
      <c r="I403" s="97"/>
      <c r="J403" s="98"/>
      <c r="K403" s="97"/>
      <c r="L403" s="98"/>
      <c r="M403" s="82" t="s">
        <v>47</v>
      </c>
      <c r="N403" s="76" t="s">
        <v>7032</v>
      </c>
      <c r="P403" s="76" t="s">
        <v>5447</v>
      </c>
      <c r="Q403" s="76" t="s">
        <v>47</v>
      </c>
      <c r="R403" s="76" t="s">
        <v>7033</v>
      </c>
      <c r="BI403" s="96" t="s">
        <v>11247</v>
      </c>
    </row>
    <row r="404" spans="1:61" ht="18.399999999999999" customHeight="1">
      <c r="A404" s="79" t="s">
        <v>5997</v>
      </c>
      <c r="B404" s="80" t="s">
        <v>47</v>
      </c>
      <c r="C404" s="80">
        <v>1.8480000000000001</v>
      </c>
      <c r="D404" s="80" t="s">
        <v>1265</v>
      </c>
      <c r="E404" s="97"/>
      <c r="F404" s="98"/>
      <c r="G404" s="97"/>
      <c r="H404" s="98"/>
      <c r="I404" s="97"/>
      <c r="J404" s="98"/>
      <c r="K404" s="97"/>
      <c r="L404" s="98"/>
      <c r="M404" s="82" t="s">
        <v>47</v>
      </c>
      <c r="N404" s="76" t="s">
        <v>47</v>
      </c>
      <c r="P404" s="76" t="s">
        <v>5450</v>
      </c>
      <c r="Q404" s="76" t="s">
        <v>47</v>
      </c>
      <c r="R404" s="76" t="s">
        <v>5998</v>
      </c>
      <c r="BI404" s="96" t="s">
        <v>10969</v>
      </c>
    </row>
    <row r="405" spans="1:61" ht="18.399999999999999" customHeight="1">
      <c r="A405" s="84"/>
      <c r="B405" s="78"/>
      <c r="C405" s="78"/>
      <c r="D405" s="78"/>
      <c r="E405" s="78"/>
      <c r="F405" s="78"/>
      <c r="G405" s="78"/>
      <c r="H405" s="78"/>
      <c r="I405" s="78"/>
      <c r="J405" s="78"/>
      <c r="K405" s="78"/>
      <c r="L405" s="78"/>
      <c r="M405" s="85"/>
    </row>
    <row r="406" spans="1:61" ht="18.399999999999999" customHeight="1">
      <c r="A406" s="79" t="s">
        <v>7034</v>
      </c>
      <c r="B406" s="80" t="s">
        <v>1606</v>
      </c>
      <c r="C406" s="80">
        <v>1</v>
      </c>
      <c r="D406" s="80" t="s">
        <v>71</v>
      </c>
      <c r="F406" s="81"/>
      <c r="H406" s="81"/>
      <c r="J406" s="81"/>
      <c r="L406" s="81"/>
      <c r="M406" s="82" t="s">
        <v>6690</v>
      </c>
      <c r="N406" s="76" t="s">
        <v>47</v>
      </c>
      <c r="O406" s="76" t="s">
        <v>6691</v>
      </c>
    </row>
    <row r="407" spans="1:61" ht="18.399999999999999" customHeight="1">
      <c r="A407" s="79" t="s">
        <v>7035</v>
      </c>
      <c r="B407" s="80" t="s">
        <v>47</v>
      </c>
      <c r="C407" s="80">
        <v>0.15</v>
      </c>
      <c r="D407" s="80" t="s">
        <v>4739</v>
      </c>
      <c r="E407" s="97"/>
      <c r="F407" s="98"/>
      <c r="G407" s="97"/>
      <c r="H407" s="98"/>
      <c r="I407" s="97"/>
      <c r="J407" s="98"/>
      <c r="K407" s="97"/>
      <c r="L407" s="98"/>
      <c r="M407" s="82" t="s">
        <v>47</v>
      </c>
      <c r="N407" s="76" t="s">
        <v>47</v>
      </c>
      <c r="P407" s="76" t="s">
        <v>5447</v>
      </c>
      <c r="Q407" s="76" t="s">
        <v>47</v>
      </c>
      <c r="R407" s="76" t="s">
        <v>7036</v>
      </c>
      <c r="BI407" s="96" t="s">
        <v>11248</v>
      </c>
    </row>
    <row r="408" spans="1:61" ht="18.399999999999999" customHeight="1">
      <c r="A408" s="79" t="s">
        <v>7037</v>
      </c>
      <c r="B408" s="80" t="s">
        <v>7038</v>
      </c>
      <c r="C408" s="80">
        <v>1.7999999999999999E-2</v>
      </c>
      <c r="D408" s="80" t="s">
        <v>1259</v>
      </c>
      <c r="E408" s="97"/>
      <c r="F408" s="98"/>
      <c r="G408" s="97"/>
      <c r="H408" s="98"/>
      <c r="I408" s="97"/>
      <c r="J408" s="98"/>
      <c r="K408" s="97"/>
      <c r="L408" s="98"/>
      <c r="M408" s="82" t="s">
        <v>47</v>
      </c>
      <c r="N408" s="76" t="s">
        <v>7039</v>
      </c>
      <c r="P408" s="76" t="s">
        <v>2789</v>
      </c>
      <c r="Q408" s="76" t="s">
        <v>47</v>
      </c>
      <c r="R408" s="76" t="s">
        <v>7040</v>
      </c>
      <c r="BI408" s="96" t="s">
        <v>11249</v>
      </c>
    </row>
    <row r="409" spans="1:61" ht="18.399999999999999" customHeight="1">
      <c r="A409" s="79" t="s">
        <v>7041</v>
      </c>
      <c r="B409" s="80" t="s">
        <v>7042</v>
      </c>
      <c r="C409" s="80">
        <v>6.0000000000000001E-3</v>
      </c>
      <c r="D409" s="80" t="s">
        <v>1180</v>
      </c>
      <c r="E409" s="97"/>
      <c r="F409" s="98"/>
      <c r="G409" s="97"/>
      <c r="H409" s="98"/>
      <c r="I409" s="97"/>
      <c r="J409" s="98"/>
      <c r="K409" s="97"/>
      <c r="L409" s="98"/>
      <c r="M409" s="82" t="s">
        <v>47</v>
      </c>
      <c r="N409" s="76" t="s">
        <v>47</v>
      </c>
      <c r="P409" s="76" t="s">
        <v>5455</v>
      </c>
      <c r="Q409" s="76" t="s">
        <v>47</v>
      </c>
      <c r="R409" s="76" t="s">
        <v>7043</v>
      </c>
      <c r="BI409" s="96" t="s">
        <v>11250</v>
      </c>
    </row>
    <row r="410" spans="1:61" ht="18.399999999999999" customHeight="1">
      <c r="A410" s="79" t="s">
        <v>7044</v>
      </c>
      <c r="B410" s="80" t="s">
        <v>6726</v>
      </c>
      <c r="C410" s="80">
        <v>2</v>
      </c>
      <c r="D410" s="80" t="s">
        <v>2033</v>
      </c>
      <c r="E410" s="97"/>
      <c r="F410" s="98"/>
      <c r="G410" s="97"/>
      <c r="H410" s="98"/>
      <c r="I410" s="97"/>
      <c r="J410" s="98"/>
      <c r="K410" s="97"/>
      <c r="L410" s="98"/>
      <c r="M410" s="82" t="s">
        <v>47</v>
      </c>
      <c r="N410" s="76" t="s">
        <v>47</v>
      </c>
      <c r="P410" s="76" t="s">
        <v>5460</v>
      </c>
      <c r="Q410" s="76" t="s">
        <v>47</v>
      </c>
      <c r="R410" s="76" t="s">
        <v>6727</v>
      </c>
      <c r="T410" s="76" t="s">
        <v>55</v>
      </c>
      <c r="BI410" s="96" t="s">
        <v>11251</v>
      </c>
    </row>
    <row r="411" spans="1:61" ht="18.399999999999999" customHeight="1">
      <c r="A411" s="84"/>
      <c r="B411" s="78"/>
      <c r="C411" s="78"/>
      <c r="D411" s="78"/>
      <c r="E411" s="78"/>
      <c r="F411" s="78"/>
      <c r="G411" s="78"/>
      <c r="H411" s="78"/>
      <c r="I411" s="78"/>
      <c r="J411" s="78"/>
      <c r="K411" s="78"/>
      <c r="L411" s="78"/>
      <c r="M411" s="85"/>
    </row>
    <row r="412" spans="1:61" ht="18.399999999999999" customHeight="1">
      <c r="A412" s="79" t="s">
        <v>7045</v>
      </c>
      <c r="B412" s="80" t="s">
        <v>6692</v>
      </c>
      <c r="C412" s="80">
        <v>1</v>
      </c>
      <c r="D412" s="80" t="s">
        <v>5938</v>
      </c>
      <c r="F412" s="81"/>
      <c r="H412" s="81"/>
      <c r="J412" s="81"/>
      <c r="L412" s="81"/>
      <c r="M412" s="82" t="s">
        <v>6693</v>
      </c>
      <c r="N412" s="76" t="s">
        <v>47</v>
      </c>
      <c r="O412" s="76" t="s">
        <v>6694</v>
      </c>
    </row>
    <row r="413" spans="1:61" ht="18.399999999999999" customHeight="1">
      <c r="A413" s="79" t="s">
        <v>7024</v>
      </c>
      <c r="B413" s="80" t="s">
        <v>47</v>
      </c>
      <c r="C413" s="80">
        <v>6.0000000000000001E-3</v>
      </c>
      <c r="D413" s="80" t="s">
        <v>1265</v>
      </c>
      <c r="E413" s="97"/>
      <c r="F413" s="98"/>
      <c r="G413" s="97"/>
      <c r="H413" s="98"/>
      <c r="I413" s="97"/>
      <c r="J413" s="98"/>
      <c r="K413" s="97"/>
      <c r="L413" s="98"/>
      <c r="M413" s="82" t="s">
        <v>47</v>
      </c>
      <c r="N413" s="76" t="s">
        <v>5098</v>
      </c>
      <c r="P413" s="76" t="s">
        <v>2789</v>
      </c>
      <c r="Q413" s="76" t="s">
        <v>47</v>
      </c>
      <c r="R413" s="76" t="s">
        <v>7025</v>
      </c>
      <c r="BI413" s="96" t="s">
        <v>11246</v>
      </c>
    </row>
    <row r="414" spans="1:61" ht="18.399999999999999" customHeight="1">
      <c r="A414" s="79" t="s">
        <v>5995</v>
      </c>
      <c r="B414" s="80" t="s">
        <v>47</v>
      </c>
      <c r="C414" s="80">
        <v>8.9999999999999993E-3</v>
      </c>
      <c r="D414" s="80" t="s">
        <v>1265</v>
      </c>
      <c r="E414" s="97"/>
      <c r="F414" s="98"/>
      <c r="G414" s="97"/>
      <c r="H414" s="98"/>
      <c r="I414" s="97"/>
      <c r="J414" s="98"/>
      <c r="K414" s="97"/>
      <c r="L414" s="98"/>
      <c r="M414" s="82" t="s">
        <v>47</v>
      </c>
      <c r="N414" s="76" t="s">
        <v>4746</v>
      </c>
      <c r="P414" s="76" t="s">
        <v>5455</v>
      </c>
      <c r="Q414" s="76" t="s">
        <v>47</v>
      </c>
      <c r="R414" s="76" t="s">
        <v>5996</v>
      </c>
      <c r="BI414" s="96" t="s">
        <v>10968</v>
      </c>
    </row>
    <row r="415" spans="1:61" ht="18.399999999999999" customHeight="1">
      <c r="A415" s="79" t="s">
        <v>5997</v>
      </c>
      <c r="B415" s="80" t="s">
        <v>47</v>
      </c>
      <c r="C415" s="80">
        <v>8.9999999999999993E-3</v>
      </c>
      <c r="D415" s="80" t="s">
        <v>1265</v>
      </c>
      <c r="E415" s="97"/>
      <c r="F415" s="98"/>
      <c r="G415" s="97"/>
      <c r="H415" s="98"/>
      <c r="I415" s="97"/>
      <c r="J415" s="98"/>
      <c r="K415" s="97"/>
      <c r="L415" s="98"/>
      <c r="M415" s="82" t="s">
        <v>47</v>
      </c>
      <c r="N415" s="76" t="s">
        <v>4122</v>
      </c>
      <c r="P415" s="76" t="s">
        <v>2788</v>
      </c>
      <c r="Q415" s="76" t="s">
        <v>47</v>
      </c>
      <c r="R415" s="76" t="s">
        <v>5998</v>
      </c>
      <c r="BI415" s="96" t="s">
        <v>10969</v>
      </c>
    </row>
    <row r="416" spans="1:61" ht="18.399999999999999" customHeight="1">
      <c r="A416" s="84"/>
      <c r="B416" s="78"/>
      <c r="C416" s="78"/>
      <c r="D416" s="78"/>
      <c r="E416" s="78"/>
      <c r="F416" s="78"/>
      <c r="G416" s="78"/>
      <c r="H416" s="78"/>
      <c r="I416" s="78"/>
      <c r="J416" s="78"/>
      <c r="K416" s="78"/>
      <c r="L416" s="78"/>
      <c r="M416" s="85"/>
    </row>
    <row r="417" spans="1:61" ht="18.399999999999999" customHeight="1">
      <c r="A417" s="79" t="s">
        <v>7046</v>
      </c>
      <c r="B417" s="80" t="s">
        <v>47</v>
      </c>
      <c r="C417" s="80">
        <v>1</v>
      </c>
      <c r="D417" s="80" t="s">
        <v>217</v>
      </c>
      <c r="F417" s="81"/>
      <c r="H417" s="81"/>
      <c r="J417" s="81"/>
      <c r="L417" s="81"/>
      <c r="M417" s="82" t="s">
        <v>47</v>
      </c>
      <c r="N417" s="76" t="s">
        <v>47</v>
      </c>
      <c r="O417" s="76" t="s">
        <v>6695</v>
      </c>
    </row>
    <row r="418" spans="1:61" ht="18.399999999999999" customHeight="1">
      <c r="A418" s="79" t="s">
        <v>7021</v>
      </c>
      <c r="B418" s="80" t="s">
        <v>7047</v>
      </c>
      <c r="C418" s="80">
        <v>0</v>
      </c>
      <c r="D418" s="80" t="s">
        <v>47</v>
      </c>
      <c r="E418" s="97"/>
      <c r="F418" s="98"/>
      <c r="G418" s="97"/>
      <c r="H418" s="98"/>
      <c r="I418" s="97"/>
      <c r="J418" s="98"/>
      <c r="K418" s="97"/>
      <c r="L418" s="98"/>
      <c r="M418" s="82" t="s">
        <v>47</v>
      </c>
      <c r="N418" s="76" t="s">
        <v>47</v>
      </c>
      <c r="P418" s="76" t="s">
        <v>5429</v>
      </c>
      <c r="Q418" s="76" t="s">
        <v>47</v>
      </c>
      <c r="R418" s="76" t="s">
        <v>7048</v>
      </c>
      <c r="BI418" s="96" t="s">
        <v>11252</v>
      </c>
    </row>
    <row r="419" spans="1:61" ht="18.399999999999999" customHeight="1">
      <c r="A419" s="79" t="s">
        <v>7024</v>
      </c>
      <c r="B419" s="80" t="s">
        <v>47</v>
      </c>
      <c r="C419" s="80">
        <v>2.85</v>
      </c>
      <c r="D419" s="80" t="s">
        <v>1265</v>
      </c>
      <c r="E419" s="97"/>
      <c r="F419" s="98"/>
      <c r="G419" s="97"/>
      <c r="H419" s="98"/>
      <c r="I419" s="97"/>
      <c r="J419" s="98"/>
      <c r="K419" s="97"/>
      <c r="L419" s="98"/>
      <c r="M419" s="82" t="s">
        <v>47</v>
      </c>
      <c r="N419" s="76" t="s">
        <v>5098</v>
      </c>
      <c r="P419" s="76" t="s">
        <v>5447</v>
      </c>
      <c r="Q419" s="76" t="s">
        <v>47</v>
      </c>
      <c r="R419" s="76" t="s">
        <v>7025</v>
      </c>
      <c r="BI419" s="96" t="s">
        <v>11246</v>
      </c>
    </row>
    <row r="420" spans="1:61" ht="18.399999999999999" customHeight="1">
      <c r="A420" s="79" t="s">
        <v>6233</v>
      </c>
      <c r="B420" s="80" t="s">
        <v>47</v>
      </c>
      <c r="C420" s="80">
        <v>1.04</v>
      </c>
      <c r="D420" s="80" t="s">
        <v>1265</v>
      </c>
      <c r="E420" s="97"/>
      <c r="F420" s="98"/>
      <c r="G420" s="97"/>
      <c r="H420" s="98"/>
      <c r="I420" s="97"/>
      <c r="J420" s="98"/>
      <c r="K420" s="97"/>
      <c r="L420" s="98"/>
      <c r="M420" s="82" t="s">
        <v>47</v>
      </c>
      <c r="N420" s="76" t="s">
        <v>47</v>
      </c>
      <c r="P420" s="76" t="s">
        <v>5450</v>
      </c>
      <c r="Q420" s="76" t="s">
        <v>47</v>
      </c>
      <c r="R420" s="76" t="s">
        <v>6234</v>
      </c>
      <c r="BI420" s="96" t="s">
        <v>11029</v>
      </c>
    </row>
    <row r="421" spans="1:61" ht="18.399999999999999" customHeight="1">
      <c r="A421" s="79" t="s">
        <v>5995</v>
      </c>
      <c r="B421" s="80" t="s">
        <v>47</v>
      </c>
      <c r="C421" s="80">
        <v>0.78</v>
      </c>
      <c r="D421" s="80" t="s">
        <v>1265</v>
      </c>
      <c r="E421" s="97"/>
      <c r="F421" s="98"/>
      <c r="G421" s="97"/>
      <c r="H421" s="98"/>
      <c r="I421" s="97"/>
      <c r="J421" s="98"/>
      <c r="K421" s="97"/>
      <c r="L421" s="98"/>
      <c r="M421" s="82" t="s">
        <v>47</v>
      </c>
      <c r="N421" s="76" t="s">
        <v>47</v>
      </c>
      <c r="P421" s="76" t="s">
        <v>2789</v>
      </c>
      <c r="Q421" s="76" t="s">
        <v>47</v>
      </c>
      <c r="R421" s="76" t="s">
        <v>5996</v>
      </c>
      <c r="BI421" s="96" t="s">
        <v>10968</v>
      </c>
    </row>
    <row r="422" spans="1:61" ht="18.399999999999999" customHeight="1">
      <c r="A422" s="79" t="s">
        <v>5997</v>
      </c>
      <c r="B422" s="80" t="s">
        <v>47</v>
      </c>
      <c r="C422" s="80">
        <v>0.52</v>
      </c>
      <c r="D422" s="80" t="s">
        <v>1265</v>
      </c>
      <c r="E422" s="97"/>
      <c r="F422" s="98"/>
      <c r="G422" s="97"/>
      <c r="H422" s="98"/>
      <c r="I422" s="97"/>
      <c r="J422" s="98"/>
      <c r="K422" s="97"/>
      <c r="L422" s="98"/>
      <c r="M422" s="82" t="s">
        <v>47</v>
      </c>
      <c r="N422" s="76" t="s">
        <v>47</v>
      </c>
      <c r="P422" s="76" t="s">
        <v>5455</v>
      </c>
      <c r="Q422" s="76" t="s">
        <v>47</v>
      </c>
      <c r="R422" s="76" t="s">
        <v>5998</v>
      </c>
      <c r="AA422" s="90" t="s">
        <v>5923</v>
      </c>
      <c r="AB422" s="91">
        <v>62157.030000000006</v>
      </c>
      <c r="AC422" s="90" t="s">
        <v>5924</v>
      </c>
      <c r="AD422" s="92">
        <v>62157.030000000006</v>
      </c>
      <c r="BI422" s="96" t="s">
        <v>10969</v>
      </c>
    </row>
    <row r="423" spans="1:61" ht="18.399999999999999" customHeight="1">
      <c r="A423" s="79" t="s">
        <v>7026</v>
      </c>
      <c r="B423" s="80" t="s">
        <v>5100</v>
      </c>
      <c r="C423" s="80">
        <v>1</v>
      </c>
      <c r="D423" s="80" t="s">
        <v>352</v>
      </c>
      <c r="E423" s="97"/>
      <c r="F423" s="98"/>
      <c r="G423" s="78"/>
      <c r="H423" s="98"/>
      <c r="I423" s="78"/>
      <c r="J423" s="98"/>
      <c r="K423" s="78"/>
      <c r="L423" s="98"/>
      <c r="M423" s="82" t="s">
        <v>47</v>
      </c>
      <c r="N423" s="76" t="s">
        <v>47</v>
      </c>
      <c r="P423" s="76" t="s">
        <v>5471</v>
      </c>
      <c r="Q423" s="76" t="s">
        <v>47</v>
      </c>
      <c r="R423" s="76" t="s">
        <v>56</v>
      </c>
      <c r="X423" s="76" t="s">
        <v>7027</v>
      </c>
      <c r="AA423" s="90" t="s">
        <v>5912</v>
      </c>
      <c r="AB423" s="91">
        <v>37294.218000000001</v>
      </c>
      <c r="AC423" s="90" t="s">
        <v>5913</v>
      </c>
      <c r="AD423" s="92">
        <v>37294.218000000001</v>
      </c>
    </row>
    <row r="424" spans="1:61" ht="18.399999999999999" customHeight="1">
      <c r="A424" s="79" t="s">
        <v>7028</v>
      </c>
      <c r="B424" s="80" t="s">
        <v>4731</v>
      </c>
      <c r="C424" s="80">
        <v>1</v>
      </c>
      <c r="D424" s="80" t="s">
        <v>352</v>
      </c>
      <c r="E424" s="97"/>
      <c r="F424" s="98"/>
      <c r="G424" s="78"/>
      <c r="H424" s="98"/>
      <c r="I424" s="78"/>
      <c r="J424" s="98"/>
      <c r="K424" s="78"/>
      <c r="L424" s="98"/>
      <c r="M424" s="82" t="s">
        <v>47</v>
      </c>
      <c r="N424" s="76" t="s">
        <v>47</v>
      </c>
      <c r="P424" s="76" t="s">
        <v>5474</v>
      </c>
      <c r="Q424" s="76" t="s">
        <v>47</v>
      </c>
      <c r="R424" s="76" t="s">
        <v>56</v>
      </c>
      <c r="X424" s="76" t="s">
        <v>7029</v>
      </c>
    </row>
    <row r="425" spans="1:61" ht="18.399999999999999" customHeight="1">
      <c r="A425" s="84"/>
      <c r="B425" s="78"/>
      <c r="C425" s="78"/>
      <c r="D425" s="78"/>
      <c r="E425" s="78"/>
      <c r="F425" s="78"/>
      <c r="G425" s="78"/>
      <c r="H425" s="78"/>
      <c r="I425" s="78"/>
      <c r="J425" s="78"/>
      <c r="K425" s="78"/>
      <c r="L425" s="78"/>
      <c r="M425" s="85"/>
    </row>
    <row r="426" spans="1:61" ht="18.399999999999999" customHeight="1">
      <c r="A426" s="79" t="s">
        <v>7049</v>
      </c>
      <c r="B426" s="80" t="s">
        <v>6696</v>
      </c>
      <c r="C426" s="80">
        <v>1</v>
      </c>
      <c r="D426" s="80" t="s">
        <v>6680</v>
      </c>
      <c r="F426" s="81"/>
      <c r="H426" s="81"/>
      <c r="J426" s="81"/>
      <c r="L426" s="81"/>
      <c r="M426" s="82" t="s">
        <v>47</v>
      </c>
      <c r="N426" s="76" t="s">
        <v>47</v>
      </c>
      <c r="O426" s="76" t="s">
        <v>6697</v>
      </c>
    </row>
    <row r="427" spans="1:61" ht="18.399999999999999" customHeight="1">
      <c r="A427" s="79" t="s">
        <v>7050</v>
      </c>
      <c r="B427" s="80" t="s">
        <v>6673</v>
      </c>
      <c r="C427" s="80">
        <v>0.9</v>
      </c>
      <c r="D427" s="80" t="s">
        <v>6680</v>
      </c>
      <c r="E427" s="97"/>
      <c r="F427" s="98"/>
      <c r="G427" s="97"/>
      <c r="H427" s="98"/>
      <c r="I427" s="97"/>
      <c r="J427" s="98"/>
      <c r="K427" s="97"/>
      <c r="L427" s="98"/>
      <c r="M427" s="82" t="s">
        <v>47</v>
      </c>
      <c r="N427" s="76" t="s">
        <v>47</v>
      </c>
      <c r="P427" s="76" t="s">
        <v>5450</v>
      </c>
      <c r="Q427" s="76" t="s">
        <v>47</v>
      </c>
      <c r="R427" s="76" t="s">
        <v>6728</v>
      </c>
      <c r="T427" s="76" t="s">
        <v>55</v>
      </c>
      <c r="BI427" s="96" t="s">
        <v>11253</v>
      </c>
    </row>
    <row r="428" spans="1:61" ht="18.399999999999999" customHeight="1">
      <c r="A428" s="79" t="s">
        <v>7051</v>
      </c>
      <c r="B428" s="80" t="s">
        <v>6729</v>
      </c>
      <c r="C428" s="80">
        <v>0.1</v>
      </c>
      <c r="D428" s="80" t="s">
        <v>6680</v>
      </c>
      <c r="E428" s="97"/>
      <c r="F428" s="98"/>
      <c r="G428" s="97"/>
      <c r="H428" s="98"/>
      <c r="I428" s="97"/>
      <c r="J428" s="98"/>
      <c r="K428" s="97"/>
      <c r="L428" s="98"/>
      <c r="M428" s="82" t="s">
        <v>6733</v>
      </c>
      <c r="N428" s="76" t="s">
        <v>47</v>
      </c>
      <c r="P428" s="76" t="s">
        <v>2789</v>
      </c>
      <c r="Q428" s="76" t="s">
        <v>47</v>
      </c>
      <c r="R428" s="76" t="s">
        <v>6730</v>
      </c>
      <c r="T428" s="76" t="s">
        <v>55</v>
      </c>
      <c r="BI428" s="96" t="s">
        <v>11254</v>
      </c>
    </row>
    <row r="429" spans="1:61" ht="18.399999999999999" customHeight="1">
      <c r="A429" s="84"/>
      <c r="B429" s="78"/>
      <c r="C429" s="78"/>
      <c r="D429" s="78"/>
      <c r="E429" s="78"/>
      <c r="F429" s="78"/>
      <c r="G429" s="78"/>
      <c r="H429" s="78"/>
      <c r="I429" s="78"/>
      <c r="J429" s="78"/>
      <c r="K429" s="78"/>
      <c r="L429" s="78"/>
      <c r="M429" s="85"/>
    </row>
    <row r="430" spans="1:61" ht="18.399999999999999" customHeight="1">
      <c r="A430" s="79" t="s">
        <v>7052</v>
      </c>
      <c r="B430" s="80" t="s">
        <v>6696</v>
      </c>
      <c r="C430" s="80">
        <v>1</v>
      </c>
      <c r="D430" s="80" t="s">
        <v>6680</v>
      </c>
      <c r="F430" s="81"/>
      <c r="H430" s="81"/>
      <c r="J430" s="81"/>
      <c r="L430" s="81"/>
      <c r="M430" s="82" t="s">
        <v>47</v>
      </c>
      <c r="N430" s="76" t="s">
        <v>47</v>
      </c>
      <c r="O430" s="76" t="s">
        <v>6698</v>
      </c>
    </row>
    <row r="431" spans="1:61" ht="18.399999999999999" customHeight="1">
      <c r="A431" s="79" t="s">
        <v>7053</v>
      </c>
      <c r="B431" s="80" t="s">
        <v>5528</v>
      </c>
      <c r="C431" s="80">
        <v>0.9</v>
      </c>
      <c r="D431" s="80" t="s">
        <v>6680</v>
      </c>
      <c r="E431" s="97"/>
      <c r="F431" s="98"/>
      <c r="G431" s="97"/>
      <c r="H431" s="98"/>
      <c r="I431" s="97"/>
      <c r="J431" s="98"/>
      <c r="K431" s="97"/>
      <c r="L431" s="98"/>
      <c r="M431" s="82" t="s">
        <v>7054</v>
      </c>
      <c r="N431" s="76" t="s">
        <v>47</v>
      </c>
      <c r="P431" s="76" t="s">
        <v>5450</v>
      </c>
      <c r="Q431" s="76" t="s">
        <v>47</v>
      </c>
      <c r="R431" s="76" t="s">
        <v>6731</v>
      </c>
      <c r="T431" s="76" t="s">
        <v>55</v>
      </c>
      <c r="BI431" s="96" t="s">
        <v>11255</v>
      </c>
    </row>
    <row r="432" spans="1:61" ht="18.399999999999999" customHeight="1">
      <c r="A432" s="79" t="s">
        <v>7055</v>
      </c>
      <c r="B432" s="80" t="s">
        <v>6732</v>
      </c>
      <c r="C432" s="80">
        <v>0.1</v>
      </c>
      <c r="D432" s="80" t="s">
        <v>6680</v>
      </c>
      <c r="E432" s="97"/>
      <c r="F432" s="98"/>
      <c r="G432" s="97"/>
      <c r="H432" s="98"/>
      <c r="I432" s="97"/>
      <c r="J432" s="98"/>
      <c r="K432" s="97"/>
      <c r="L432" s="98"/>
      <c r="M432" s="82" t="s">
        <v>6733</v>
      </c>
      <c r="N432" s="76" t="s">
        <v>47</v>
      </c>
      <c r="P432" s="76" t="s">
        <v>2789</v>
      </c>
      <c r="Q432" s="76" t="s">
        <v>47</v>
      </c>
      <c r="R432" s="76" t="s">
        <v>6734</v>
      </c>
      <c r="T432" s="76" t="s">
        <v>55</v>
      </c>
      <c r="BI432" s="96" t="s">
        <v>11256</v>
      </c>
    </row>
    <row r="433" spans="1:61" ht="18.399999999999999" customHeight="1">
      <c r="A433" s="84"/>
      <c r="B433" s="78"/>
      <c r="C433" s="78"/>
      <c r="D433" s="78"/>
      <c r="E433" s="78"/>
      <c r="F433" s="78"/>
      <c r="G433" s="78"/>
      <c r="H433" s="78"/>
      <c r="I433" s="78"/>
      <c r="J433" s="78"/>
      <c r="K433" s="78"/>
      <c r="L433" s="78"/>
      <c r="M433" s="85"/>
    </row>
    <row r="434" spans="1:61" ht="18.399999999999999" customHeight="1">
      <c r="A434" s="79" t="s">
        <v>7056</v>
      </c>
      <c r="B434" s="80" t="s">
        <v>6699</v>
      </c>
      <c r="C434" s="80">
        <v>1</v>
      </c>
      <c r="D434" s="80" t="s">
        <v>6680</v>
      </c>
      <c r="F434" s="81"/>
      <c r="H434" s="81"/>
      <c r="J434" s="81"/>
      <c r="L434" s="81"/>
      <c r="M434" s="82" t="s">
        <v>47</v>
      </c>
      <c r="N434" s="76" t="s">
        <v>47</v>
      </c>
      <c r="O434" s="76" t="s">
        <v>6700</v>
      </c>
    </row>
    <row r="435" spans="1:61" ht="18.399999999999999" customHeight="1">
      <c r="A435" s="79" t="s">
        <v>7057</v>
      </c>
      <c r="B435" s="80" t="s">
        <v>7058</v>
      </c>
      <c r="C435" s="80">
        <v>1</v>
      </c>
      <c r="D435" s="80" t="s">
        <v>6612</v>
      </c>
      <c r="E435" s="97"/>
      <c r="F435" s="98"/>
      <c r="G435" s="97"/>
      <c r="H435" s="98"/>
      <c r="I435" s="97"/>
      <c r="J435" s="98"/>
      <c r="K435" s="97"/>
      <c r="L435" s="98"/>
      <c r="M435" s="82" t="s">
        <v>6376</v>
      </c>
      <c r="N435" s="76" t="s">
        <v>47</v>
      </c>
      <c r="P435" s="76" t="s">
        <v>5450</v>
      </c>
      <c r="Q435" s="76" t="s">
        <v>47</v>
      </c>
      <c r="R435" s="76" t="s">
        <v>7059</v>
      </c>
      <c r="BI435" s="96" t="s">
        <v>11257</v>
      </c>
    </row>
    <row r="436" spans="1:61" ht="18.399999999999999" customHeight="1">
      <c r="A436" s="84"/>
      <c r="B436" s="78"/>
      <c r="C436" s="78"/>
      <c r="D436" s="78"/>
      <c r="E436" s="78"/>
      <c r="F436" s="78"/>
      <c r="G436" s="78"/>
      <c r="H436" s="78"/>
      <c r="I436" s="78"/>
      <c r="J436" s="78"/>
      <c r="K436" s="78"/>
      <c r="L436" s="78"/>
      <c r="M436" s="85"/>
    </row>
    <row r="437" spans="1:61" ht="18.399999999999999" customHeight="1">
      <c r="A437" s="79" t="s">
        <v>7060</v>
      </c>
      <c r="B437" s="80" t="s">
        <v>47</v>
      </c>
      <c r="C437" s="80">
        <v>1</v>
      </c>
      <c r="D437" s="80" t="s">
        <v>2033</v>
      </c>
      <c r="F437" s="81"/>
      <c r="H437" s="81"/>
      <c r="J437" s="81"/>
      <c r="L437" s="81"/>
      <c r="M437" s="82" t="s">
        <v>47</v>
      </c>
      <c r="N437" s="76" t="s">
        <v>47</v>
      </c>
      <c r="O437" s="76" t="s">
        <v>6701</v>
      </c>
    </row>
    <row r="438" spans="1:61" ht="18.399999999999999" customHeight="1">
      <c r="A438" s="79" t="s">
        <v>6931</v>
      </c>
      <c r="B438" s="80" t="s">
        <v>7061</v>
      </c>
      <c r="C438" s="80">
        <v>1</v>
      </c>
      <c r="D438" s="80" t="s">
        <v>2033</v>
      </c>
      <c r="E438" s="97"/>
      <c r="F438" s="98"/>
      <c r="G438" s="97"/>
      <c r="H438" s="98"/>
      <c r="I438" s="97"/>
      <c r="J438" s="98"/>
      <c r="K438" s="97"/>
      <c r="L438" s="98"/>
      <c r="M438" s="82" t="s">
        <v>6376</v>
      </c>
      <c r="N438" s="76" t="s">
        <v>47</v>
      </c>
      <c r="P438" s="76" t="s">
        <v>6357</v>
      </c>
      <c r="Q438" s="76" t="s">
        <v>47</v>
      </c>
      <c r="R438" s="76" t="s">
        <v>7062</v>
      </c>
      <c r="BI438" s="96" t="s">
        <v>11258</v>
      </c>
    </row>
    <row r="439" spans="1:61" ht="18.399999999999999" customHeight="1">
      <c r="A439" s="84"/>
      <c r="B439" s="78"/>
      <c r="C439" s="78"/>
      <c r="D439" s="78"/>
      <c r="E439" s="78"/>
      <c r="F439" s="78"/>
      <c r="G439" s="78"/>
      <c r="H439" s="78"/>
      <c r="I439" s="78"/>
      <c r="J439" s="78"/>
      <c r="K439" s="78"/>
      <c r="L439" s="78"/>
      <c r="M439" s="85"/>
    </row>
    <row r="440" spans="1:61" ht="18.399999999999999" customHeight="1">
      <c r="A440" s="79" t="s">
        <v>7063</v>
      </c>
      <c r="B440" s="80" t="s">
        <v>6699</v>
      </c>
      <c r="C440" s="80">
        <v>1</v>
      </c>
      <c r="D440" s="80" t="s">
        <v>6612</v>
      </c>
      <c r="F440" s="81"/>
      <c r="H440" s="81"/>
      <c r="J440" s="81"/>
      <c r="L440" s="81"/>
      <c r="M440" s="82" t="s">
        <v>47</v>
      </c>
      <c r="N440" s="76" t="s">
        <v>47</v>
      </c>
      <c r="O440" s="76" t="s">
        <v>6702</v>
      </c>
    </row>
    <row r="441" spans="1:61" ht="18.399999999999999" customHeight="1">
      <c r="A441" s="79" t="s">
        <v>7057</v>
      </c>
      <c r="B441" s="80" t="s">
        <v>7058</v>
      </c>
      <c r="C441" s="80">
        <v>1</v>
      </c>
      <c r="D441" s="80" t="s">
        <v>6612</v>
      </c>
      <c r="E441" s="97"/>
      <c r="F441" s="98"/>
      <c r="G441" s="97"/>
      <c r="H441" s="98"/>
      <c r="I441" s="97"/>
      <c r="J441" s="98"/>
      <c r="K441" s="97"/>
      <c r="L441" s="98"/>
      <c r="M441" s="82" t="s">
        <v>6376</v>
      </c>
      <c r="N441" s="76" t="s">
        <v>47</v>
      </c>
      <c r="P441" s="76" t="s">
        <v>5447</v>
      </c>
      <c r="Q441" s="76" t="s">
        <v>47</v>
      </c>
      <c r="R441" s="76" t="s">
        <v>7059</v>
      </c>
      <c r="BI441" s="96" t="s">
        <v>11257</v>
      </c>
    </row>
    <row r="442" spans="1:61" ht="18.399999999999999" customHeight="1">
      <c r="A442" s="84"/>
      <c r="B442" s="78"/>
      <c r="C442" s="78"/>
      <c r="D442" s="78"/>
      <c r="E442" s="78"/>
      <c r="F442" s="78"/>
      <c r="G442" s="78"/>
      <c r="H442" s="78"/>
      <c r="I442" s="78"/>
      <c r="J442" s="78"/>
      <c r="K442" s="78"/>
      <c r="L442" s="78"/>
      <c r="M442" s="85"/>
    </row>
    <row r="443" spans="1:61" ht="18.399999999999999" customHeight="1">
      <c r="A443" s="79" t="s">
        <v>7064</v>
      </c>
      <c r="B443" s="80" t="s">
        <v>6703</v>
      </c>
      <c r="C443" s="80">
        <v>1</v>
      </c>
      <c r="D443" s="80" t="s">
        <v>191</v>
      </c>
      <c r="F443" s="81"/>
      <c r="H443" s="81"/>
      <c r="J443" s="81"/>
      <c r="L443" s="81"/>
      <c r="M443" s="82" t="s">
        <v>6704</v>
      </c>
      <c r="N443" s="76" t="s">
        <v>47</v>
      </c>
      <c r="O443" s="76" t="s">
        <v>6705</v>
      </c>
    </row>
    <row r="444" spans="1:61" ht="18.399999999999999" customHeight="1">
      <c r="A444" s="79" t="s">
        <v>7024</v>
      </c>
      <c r="B444" s="80" t="s">
        <v>47</v>
      </c>
      <c r="C444" s="80">
        <v>7.5</v>
      </c>
      <c r="D444" s="80" t="s">
        <v>1265</v>
      </c>
      <c r="E444" s="97"/>
      <c r="F444" s="98"/>
      <c r="G444" s="97"/>
      <c r="H444" s="98"/>
      <c r="I444" s="97"/>
      <c r="J444" s="98"/>
      <c r="K444" s="97"/>
      <c r="L444" s="98"/>
      <c r="M444" s="82" t="s">
        <v>47</v>
      </c>
      <c r="N444" s="76" t="s">
        <v>5098</v>
      </c>
      <c r="P444" s="76" t="s">
        <v>2789</v>
      </c>
      <c r="Q444" s="76" t="s">
        <v>47</v>
      </c>
      <c r="R444" s="76" t="s">
        <v>7025</v>
      </c>
      <c r="BI444" s="96" t="s">
        <v>11246</v>
      </c>
    </row>
    <row r="445" spans="1:61" ht="18.399999999999999" customHeight="1">
      <c r="A445" s="79" t="s">
        <v>6233</v>
      </c>
      <c r="B445" s="80" t="s">
        <v>47</v>
      </c>
      <c r="C445" s="80">
        <v>2.5</v>
      </c>
      <c r="D445" s="80" t="s">
        <v>1265</v>
      </c>
      <c r="E445" s="97"/>
      <c r="F445" s="98"/>
      <c r="G445" s="97"/>
      <c r="H445" s="98"/>
      <c r="I445" s="97"/>
      <c r="J445" s="98"/>
      <c r="K445" s="97"/>
      <c r="L445" s="98"/>
      <c r="M445" s="82" t="s">
        <v>47</v>
      </c>
      <c r="N445" s="76" t="s">
        <v>4730</v>
      </c>
      <c r="P445" s="76" t="s">
        <v>5455</v>
      </c>
      <c r="Q445" s="76" t="s">
        <v>47</v>
      </c>
      <c r="R445" s="76" t="s">
        <v>6234</v>
      </c>
      <c r="BI445" s="96" t="s">
        <v>11029</v>
      </c>
    </row>
    <row r="446" spans="1:61" ht="18.399999999999999" customHeight="1">
      <c r="A446" s="79" t="s">
        <v>5997</v>
      </c>
      <c r="B446" s="80" t="s">
        <v>47</v>
      </c>
      <c r="C446" s="80">
        <v>2.5</v>
      </c>
      <c r="D446" s="80" t="s">
        <v>1265</v>
      </c>
      <c r="E446" s="97"/>
      <c r="F446" s="98"/>
      <c r="G446" s="97"/>
      <c r="H446" s="98"/>
      <c r="I446" s="97"/>
      <c r="J446" s="98"/>
      <c r="K446" s="97"/>
      <c r="L446" s="98"/>
      <c r="M446" s="82" t="s">
        <v>47</v>
      </c>
      <c r="N446" s="76" t="s">
        <v>4122</v>
      </c>
      <c r="P446" s="76" t="s">
        <v>2788</v>
      </c>
      <c r="Q446" s="76" t="s">
        <v>47</v>
      </c>
      <c r="R446" s="76" t="s">
        <v>5998</v>
      </c>
      <c r="AA446" s="90" t="s">
        <v>5923</v>
      </c>
      <c r="AB446" s="91">
        <v>117402.8</v>
      </c>
      <c r="AC446" s="90" t="s">
        <v>5924</v>
      </c>
      <c r="AD446" s="92">
        <v>117402.8</v>
      </c>
      <c r="BI446" s="96" t="s">
        <v>10969</v>
      </c>
    </row>
    <row r="447" spans="1:61" ht="18.399999999999999" customHeight="1">
      <c r="A447" s="79" t="s">
        <v>7065</v>
      </c>
      <c r="B447" s="80" t="s">
        <v>7066</v>
      </c>
      <c r="C447" s="80">
        <v>4</v>
      </c>
      <c r="D447" s="80" t="s">
        <v>6633</v>
      </c>
      <c r="E447" s="97"/>
      <c r="F447" s="98"/>
      <c r="G447" s="78"/>
      <c r="H447" s="98"/>
      <c r="I447" s="78"/>
      <c r="J447" s="98"/>
      <c r="K447" s="78"/>
      <c r="L447" s="98"/>
      <c r="M447" s="82" t="s">
        <v>47</v>
      </c>
      <c r="N447" s="76" t="s">
        <v>47</v>
      </c>
      <c r="P447" s="76" t="s">
        <v>5460</v>
      </c>
      <c r="Q447" s="76" t="s">
        <v>47</v>
      </c>
      <c r="R447" s="76" t="s">
        <v>56</v>
      </c>
      <c r="X447" s="76" t="s">
        <v>7067</v>
      </c>
    </row>
    <row r="448" spans="1:61" ht="18.399999999999999" customHeight="1">
      <c r="A448" s="84"/>
      <c r="B448" s="78"/>
      <c r="C448" s="78"/>
      <c r="D448" s="78"/>
      <c r="E448" s="78"/>
      <c r="F448" s="78"/>
      <c r="G448" s="78"/>
      <c r="H448" s="78"/>
      <c r="I448" s="78"/>
      <c r="J448" s="78"/>
      <c r="K448" s="78"/>
      <c r="L448" s="78"/>
      <c r="M448" s="85"/>
    </row>
    <row r="449" spans="1:61" ht="18.399999999999999" customHeight="1">
      <c r="A449" s="79" t="s">
        <v>7068</v>
      </c>
      <c r="B449" s="80" t="s">
        <v>6706</v>
      </c>
      <c r="C449" s="80">
        <v>1</v>
      </c>
      <c r="D449" s="80" t="s">
        <v>71</v>
      </c>
      <c r="F449" s="81"/>
      <c r="H449" s="81"/>
      <c r="J449" s="81"/>
      <c r="L449" s="81"/>
      <c r="M449" s="82" t="s">
        <v>6704</v>
      </c>
      <c r="N449" s="76" t="s">
        <v>47</v>
      </c>
      <c r="O449" s="76" t="s">
        <v>6707</v>
      </c>
    </row>
    <row r="450" spans="1:61" ht="18.399999999999999" customHeight="1">
      <c r="A450" s="79" t="s">
        <v>6907</v>
      </c>
      <c r="B450" s="80" t="s">
        <v>7069</v>
      </c>
      <c r="C450" s="80">
        <v>1.05</v>
      </c>
      <c r="D450" s="80" t="s">
        <v>71</v>
      </c>
      <c r="E450" s="97"/>
      <c r="F450" s="98"/>
      <c r="G450" s="97"/>
      <c r="H450" s="98"/>
      <c r="I450" s="97"/>
      <c r="J450" s="98"/>
      <c r="K450" s="97"/>
      <c r="L450" s="98"/>
      <c r="M450" s="82" t="s">
        <v>47</v>
      </c>
      <c r="N450" s="76" t="s">
        <v>47</v>
      </c>
      <c r="P450" s="76" t="s">
        <v>6357</v>
      </c>
      <c r="Q450" s="76" t="s">
        <v>5546</v>
      </c>
      <c r="R450" s="76" t="s">
        <v>6908</v>
      </c>
      <c r="U450" s="76">
        <v>1</v>
      </c>
      <c r="V450" s="76">
        <v>1</v>
      </c>
      <c r="BI450" s="96" t="s">
        <v>11214</v>
      </c>
    </row>
    <row r="451" spans="1:61" ht="18.399999999999999" customHeight="1">
      <c r="A451" s="79" t="s">
        <v>7031</v>
      </c>
      <c r="B451" s="80" t="s">
        <v>47</v>
      </c>
      <c r="C451" s="80">
        <v>0.16700000000000001</v>
      </c>
      <c r="D451" s="80" t="s">
        <v>1265</v>
      </c>
      <c r="E451" s="97"/>
      <c r="F451" s="98"/>
      <c r="G451" s="97"/>
      <c r="H451" s="98"/>
      <c r="I451" s="97"/>
      <c r="J451" s="98"/>
      <c r="K451" s="97"/>
      <c r="L451" s="98"/>
      <c r="M451" s="82" t="s">
        <v>47</v>
      </c>
      <c r="N451" s="76" t="s">
        <v>7032</v>
      </c>
      <c r="P451" s="76" t="s">
        <v>5450</v>
      </c>
      <c r="Q451" s="76" t="s">
        <v>47</v>
      </c>
      <c r="R451" s="76" t="s">
        <v>7033</v>
      </c>
      <c r="BI451" s="96" t="s">
        <v>11247</v>
      </c>
    </row>
    <row r="452" spans="1:61" ht="18.399999999999999" customHeight="1">
      <c r="A452" s="79" t="s">
        <v>5997</v>
      </c>
      <c r="B452" s="80" t="s">
        <v>47</v>
      </c>
      <c r="C452" s="80">
        <v>5.6000000000000001E-2</v>
      </c>
      <c r="D452" s="80" t="s">
        <v>1265</v>
      </c>
      <c r="E452" s="97"/>
      <c r="F452" s="98"/>
      <c r="G452" s="97"/>
      <c r="H452" s="98"/>
      <c r="I452" s="97"/>
      <c r="J452" s="98"/>
      <c r="K452" s="97"/>
      <c r="L452" s="98"/>
      <c r="M452" s="82" t="s">
        <v>47</v>
      </c>
      <c r="N452" s="76" t="s">
        <v>4122</v>
      </c>
      <c r="P452" s="76" t="s">
        <v>5455</v>
      </c>
      <c r="Q452" s="76" t="s">
        <v>47</v>
      </c>
      <c r="R452" s="76" t="s">
        <v>5998</v>
      </c>
      <c r="AA452" s="90" t="s">
        <v>5923</v>
      </c>
      <c r="AB452" s="91">
        <v>1120</v>
      </c>
      <c r="AC452" s="90" t="s">
        <v>5924</v>
      </c>
      <c r="AD452" s="92">
        <v>1120</v>
      </c>
      <c r="BI452" s="96" t="s">
        <v>10969</v>
      </c>
    </row>
    <row r="453" spans="1:61" ht="18.399999999999999" customHeight="1">
      <c r="A453" s="79" t="s">
        <v>6039</v>
      </c>
      <c r="B453" s="80" t="s">
        <v>7070</v>
      </c>
      <c r="C453" s="80">
        <v>2</v>
      </c>
      <c r="D453" s="80" t="s">
        <v>6633</v>
      </c>
      <c r="E453" s="97"/>
      <c r="F453" s="98"/>
      <c r="G453" s="78"/>
      <c r="H453" s="98"/>
      <c r="I453" s="78"/>
      <c r="J453" s="98"/>
      <c r="K453" s="78"/>
      <c r="L453" s="98"/>
      <c r="M453" s="82" t="s">
        <v>47</v>
      </c>
      <c r="N453" s="76" t="s">
        <v>47</v>
      </c>
      <c r="P453" s="76" t="s">
        <v>2788</v>
      </c>
      <c r="Q453" s="76" t="s">
        <v>47</v>
      </c>
      <c r="R453" s="76" t="s">
        <v>56</v>
      </c>
      <c r="X453" s="76" t="s">
        <v>7071</v>
      </c>
      <c r="AA453" s="90" t="s">
        <v>5912</v>
      </c>
      <c r="AB453" s="91">
        <v>7560</v>
      </c>
      <c r="AC453" s="90" t="s">
        <v>5913</v>
      </c>
      <c r="AD453" s="92">
        <v>7560</v>
      </c>
    </row>
    <row r="454" spans="1:61" ht="18.399999999999999" customHeight="1">
      <c r="A454" s="79" t="s">
        <v>7072</v>
      </c>
      <c r="B454" s="80" t="s">
        <v>7073</v>
      </c>
      <c r="C454" s="80">
        <v>6</v>
      </c>
      <c r="D454" s="80" t="s">
        <v>6633</v>
      </c>
      <c r="E454" s="97"/>
      <c r="F454" s="98"/>
      <c r="G454" s="78"/>
      <c r="H454" s="98"/>
      <c r="I454" s="78"/>
      <c r="J454" s="98"/>
      <c r="K454" s="78"/>
      <c r="L454" s="98"/>
      <c r="M454" s="82" t="s">
        <v>47</v>
      </c>
      <c r="N454" s="76" t="s">
        <v>47</v>
      </c>
      <c r="P454" s="76" t="s">
        <v>5463</v>
      </c>
      <c r="Q454" s="76" t="s">
        <v>47</v>
      </c>
      <c r="R454" s="76" t="s">
        <v>56</v>
      </c>
      <c r="X454" s="76" t="s">
        <v>7074</v>
      </c>
    </row>
    <row r="455" spans="1:61" ht="18.399999999999999" customHeight="1">
      <c r="A455" s="84"/>
      <c r="B455" s="78"/>
      <c r="C455" s="78"/>
      <c r="D455" s="78"/>
      <c r="E455" s="78"/>
      <c r="F455" s="78"/>
      <c r="G455" s="78"/>
      <c r="H455" s="78"/>
      <c r="I455" s="78"/>
      <c r="J455" s="78"/>
      <c r="K455" s="78"/>
      <c r="L455" s="78"/>
      <c r="M455" s="85"/>
    </row>
    <row r="456" spans="1:61" ht="18.399999999999999" customHeight="1">
      <c r="A456" s="79" t="s">
        <v>7075</v>
      </c>
      <c r="B456" s="80" t="s">
        <v>6692</v>
      </c>
      <c r="C456" s="80">
        <v>1</v>
      </c>
      <c r="D456" s="80" t="s">
        <v>5938</v>
      </c>
      <c r="F456" s="81"/>
      <c r="H456" s="81"/>
      <c r="J456" s="81"/>
      <c r="L456" s="81"/>
      <c r="M456" s="82" t="s">
        <v>6693</v>
      </c>
      <c r="N456" s="76" t="s">
        <v>47</v>
      </c>
      <c r="O456" s="76" t="s">
        <v>6708</v>
      </c>
    </row>
    <row r="457" spans="1:61" ht="18.399999999999999" customHeight="1">
      <c r="A457" s="79" t="s">
        <v>7024</v>
      </c>
      <c r="B457" s="80" t="s">
        <v>47</v>
      </c>
      <c r="C457" s="80">
        <v>6.0000000000000001E-3</v>
      </c>
      <c r="D457" s="80" t="s">
        <v>1265</v>
      </c>
      <c r="E457" s="97"/>
      <c r="F457" s="98"/>
      <c r="G457" s="97"/>
      <c r="H457" s="98"/>
      <c r="I457" s="97"/>
      <c r="J457" s="98"/>
      <c r="K457" s="97"/>
      <c r="L457" s="98"/>
      <c r="M457" s="82" t="s">
        <v>47</v>
      </c>
      <c r="N457" s="76" t="s">
        <v>5098</v>
      </c>
      <c r="P457" s="76" t="s">
        <v>5447</v>
      </c>
      <c r="Q457" s="76" t="s">
        <v>47</v>
      </c>
      <c r="R457" s="76" t="s">
        <v>7025</v>
      </c>
      <c r="BI457" s="96" t="s">
        <v>11246</v>
      </c>
    </row>
    <row r="458" spans="1:61" ht="18.399999999999999" customHeight="1">
      <c r="A458" s="79" t="s">
        <v>5995</v>
      </c>
      <c r="B458" s="80" t="s">
        <v>47</v>
      </c>
      <c r="C458" s="80">
        <v>8.9999999999999993E-3</v>
      </c>
      <c r="D458" s="80" t="s">
        <v>1265</v>
      </c>
      <c r="E458" s="97"/>
      <c r="F458" s="98"/>
      <c r="G458" s="97"/>
      <c r="H458" s="98"/>
      <c r="I458" s="97"/>
      <c r="J458" s="98"/>
      <c r="K458" s="97"/>
      <c r="L458" s="98"/>
      <c r="M458" s="82" t="s">
        <v>47</v>
      </c>
      <c r="N458" s="76" t="s">
        <v>4746</v>
      </c>
      <c r="P458" s="76" t="s">
        <v>5450</v>
      </c>
      <c r="Q458" s="76" t="s">
        <v>47</v>
      </c>
      <c r="R458" s="76" t="s">
        <v>5996</v>
      </c>
      <c r="BI458" s="96" t="s">
        <v>10968</v>
      </c>
    </row>
    <row r="459" spans="1:61" ht="18.399999999999999" customHeight="1">
      <c r="A459" s="79" t="s">
        <v>5997</v>
      </c>
      <c r="B459" s="80" t="s">
        <v>47</v>
      </c>
      <c r="C459" s="80">
        <v>8.9999999999999993E-3</v>
      </c>
      <c r="D459" s="80" t="s">
        <v>1265</v>
      </c>
      <c r="E459" s="97"/>
      <c r="F459" s="98"/>
      <c r="G459" s="97"/>
      <c r="H459" s="98"/>
      <c r="I459" s="97"/>
      <c r="J459" s="98"/>
      <c r="K459" s="97"/>
      <c r="L459" s="98"/>
      <c r="M459" s="82" t="s">
        <v>47</v>
      </c>
      <c r="N459" s="76" t="s">
        <v>4122</v>
      </c>
      <c r="P459" s="76" t="s">
        <v>2789</v>
      </c>
      <c r="Q459" s="76" t="s">
        <v>47</v>
      </c>
      <c r="R459" s="76" t="s">
        <v>5998</v>
      </c>
      <c r="BI459" s="96" t="s">
        <v>10969</v>
      </c>
    </row>
    <row r="460" spans="1:61" ht="18.399999999999999" customHeight="1">
      <c r="A460" s="84"/>
      <c r="B460" s="78"/>
      <c r="C460" s="78"/>
      <c r="D460" s="78"/>
      <c r="E460" s="78"/>
      <c r="F460" s="78"/>
      <c r="G460" s="78"/>
      <c r="H460" s="78"/>
      <c r="I460" s="78"/>
      <c r="J460" s="78"/>
      <c r="K460" s="78"/>
      <c r="L460" s="78"/>
      <c r="M460" s="85"/>
    </row>
    <row r="461" spans="1:61" ht="18.399999999999999" customHeight="1">
      <c r="A461" s="79" t="s">
        <v>7076</v>
      </c>
      <c r="B461" s="80" t="s">
        <v>6709</v>
      </c>
      <c r="C461" s="80">
        <v>1</v>
      </c>
      <c r="D461" s="80" t="s">
        <v>1910</v>
      </c>
      <c r="F461" s="81"/>
      <c r="H461" s="81"/>
      <c r="J461" s="81"/>
      <c r="L461" s="81"/>
      <c r="M461" s="82" t="s">
        <v>47</v>
      </c>
      <c r="N461" s="76" t="s">
        <v>47</v>
      </c>
      <c r="O461" s="76" t="s">
        <v>6710</v>
      </c>
    </row>
    <row r="462" spans="1:61" ht="18.399999999999999" customHeight="1">
      <c r="A462" s="79" t="s">
        <v>5997</v>
      </c>
      <c r="B462" s="80" t="s">
        <v>47</v>
      </c>
      <c r="C462" s="80">
        <v>0.126</v>
      </c>
      <c r="D462" s="80" t="s">
        <v>1265</v>
      </c>
      <c r="E462" s="97"/>
      <c r="F462" s="98"/>
      <c r="G462" s="97"/>
      <c r="H462" s="98"/>
      <c r="I462" s="97"/>
      <c r="J462" s="98"/>
      <c r="K462" s="97"/>
      <c r="L462" s="98"/>
      <c r="M462" s="82" t="s">
        <v>47</v>
      </c>
      <c r="N462" s="76" t="s">
        <v>4122</v>
      </c>
      <c r="P462" s="76" t="s">
        <v>5447</v>
      </c>
      <c r="Q462" s="76" t="s">
        <v>47</v>
      </c>
      <c r="R462" s="76" t="s">
        <v>5998</v>
      </c>
      <c r="BI462" s="96" t="s">
        <v>10969</v>
      </c>
    </row>
    <row r="463" spans="1:61" ht="18.399999999999999" customHeight="1">
      <c r="A463" s="79" t="s">
        <v>7077</v>
      </c>
      <c r="B463" s="80" t="s">
        <v>47</v>
      </c>
      <c r="C463" s="80">
        <v>5.5E-2</v>
      </c>
      <c r="D463" s="80" t="s">
        <v>1265</v>
      </c>
      <c r="E463" s="97"/>
      <c r="F463" s="98"/>
      <c r="G463" s="97"/>
      <c r="H463" s="98"/>
      <c r="I463" s="97"/>
      <c r="J463" s="98"/>
      <c r="K463" s="97"/>
      <c r="L463" s="98"/>
      <c r="M463" s="82" t="s">
        <v>47</v>
      </c>
      <c r="N463" s="76" t="s">
        <v>7078</v>
      </c>
      <c r="P463" s="76" t="s">
        <v>5450</v>
      </c>
      <c r="Q463" s="76" t="s">
        <v>47</v>
      </c>
      <c r="R463" s="76" t="s">
        <v>7079</v>
      </c>
      <c r="BI463" s="96" t="s">
        <v>11259</v>
      </c>
    </row>
    <row r="464" spans="1:61" ht="18.399999999999999" customHeight="1">
      <c r="A464" s="84"/>
      <c r="B464" s="78"/>
      <c r="C464" s="78"/>
      <c r="D464" s="78"/>
      <c r="E464" s="78"/>
      <c r="F464" s="78"/>
      <c r="G464" s="78"/>
      <c r="H464" s="78"/>
      <c r="I464" s="78"/>
      <c r="J464" s="78"/>
      <c r="K464" s="78"/>
      <c r="L464" s="78"/>
      <c r="M464" s="85"/>
    </row>
    <row r="465" spans="1:61" ht="18.399999999999999" customHeight="1">
      <c r="A465" s="79" t="s">
        <v>7080</v>
      </c>
      <c r="B465" s="80" t="s">
        <v>6711</v>
      </c>
      <c r="C465" s="80">
        <v>1</v>
      </c>
      <c r="D465" s="80" t="s">
        <v>2033</v>
      </c>
      <c r="F465" s="81"/>
      <c r="H465" s="81"/>
      <c r="J465" s="81"/>
      <c r="L465" s="81"/>
      <c r="M465" s="82" t="s">
        <v>47</v>
      </c>
      <c r="N465" s="76" t="s">
        <v>47</v>
      </c>
      <c r="O465" s="76" t="s">
        <v>6712</v>
      </c>
    </row>
    <row r="466" spans="1:61" ht="18.399999999999999" customHeight="1">
      <c r="A466" s="79" t="s">
        <v>6931</v>
      </c>
      <c r="B466" s="80" t="s">
        <v>6711</v>
      </c>
      <c r="C466" s="80">
        <v>1</v>
      </c>
      <c r="D466" s="80" t="s">
        <v>2033</v>
      </c>
      <c r="E466" s="97"/>
      <c r="F466" s="98"/>
      <c r="G466" s="97"/>
      <c r="H466" s="98"/>
      <c r="I466" s="97"/>
      <c r="J466" s="98"/>
      <c r="K466" s="97"/>
      <c r="L466" s="98"/>
      <c r="M466" s="82" t="s">
        <v>47</v>
      </c>
      <c r="N466" s="76" t="s">
        <v>47</v>
      </c>
      <c r="P466" s="76" t="s">
        <v>5447</v>
      </c>
      <c r="Q466" s="76" t="s">
        <v>47</v>
      </c>
      <c r="R466" s="76" t="s">
        <v>7081</v>
      </c>
      <c r="BI466" s="96" t="s">
        <v>11260</v>
      </c>
    </row>
    <row r="467" spans="1:61" ht="18.399999999999999" customHeight="1">
      <c r="A467" s="84"/>
      <c r="B467" s="78"/>
      <c r="C467" s="78"/>
      <c r="D467" s="78"/>
      <c r="E467" s="78"/>
      <c r="F467" s="78"/>
      <c r="G467" s="78"/>
      <c r="H467" s="78"/>
      <c r="I467" s="78"/>
      <c r="J467" s="78"/>
      <c r="K467" s="78"/>
      <c r="L467" s="78"/>
      <c r="M467" s="85"/>
    </row>
    <row r="468" spans="1:61" ht="18.399999999999999" customHeight="1">
      <c r="A468" s="79" t="s">
        <v>7082</v>
      </c>
      <c r="B468" s="80" t="s">
        <v>6696</v>
      </c>
      <c r="C468" s="80">
        <v>1</v>
      </c>
      <c r="D468" s="80" t="s">
        <v>6680</v>
      </c>
      <c r="F468" s="81"/>
      <c r="H468" s="81"/>
      <c r="J468" s="81"/>
      <c r="L468" s="81"/>
      <c r="M468" s="82" t="s">
        <v>47</v>
      </c>
      <c r="N468" s="76" t="s">
        <v>47</v>
      </c>
      <c r="O468" s="76" t="s">
        <v>6713</v>
      </c>
    </row>
    <row r="469" spans="1:61" ht="18.399999999999999" customHeight="1">
      <c r="A469" s="79" t="s">
        <v>6934</v>
      </c>
      <c r="B469" s="80" t="s">
        <v>6735</v>
      </c>
      <c r="C469" s="80">
        <v>0.9</v>
      </c>
      <c r="D469" s="80" t="s">
        <v>6680</v>
      </c>
      <c r="E469" s="97"/>
      <c r="F469" s="98"/>
      <c r="G469" s="97"/>
      <c r="H469" s="98"/>
      <c r="I469" s="97"/>
      <c r="J469" s="98"/>
      <c r="K469" s="97"/>
      <c r="L469" s="98"/>
      <c r="M469" s="82" t="s">
        <v>7054</v>
      </c>
      <c r="N469" s="76" t="s">
        <v>47</v>
      </c>
      <c r="P469" s="76" t="s">
        <v>5450</v>
      </c>
      <c r="Q469" s="76" t="s">
        <v>47</v>
      </c>
      <c r="R469" s="76" t="s">
        <v>6736</v>
      </c>
      <c r="T469" s="76" t="s">
        <v>55</v>
      </c>
      <c r="BI469" s="96" t="s">
        <v>11261</v>
      </c>
    </row>
    <row r="470" spans="1:61" ht="18.399999999999999" customHeight="1">
      <c r="A470" s="79" t="s">
        <v>6951</v>
      </c>
      <c r="B470" s="80" t="s">
        <v>6720</v>
      </c>
      <c r="C470" s="80">
        <v>0.1</v>
      </c>
      <c r="D470" s="80" t="s">
        <v>6612</v>
      </c>
      <c r="E470" s="97"/>
      <c r="F470" s="98"/>
      <c r="G470" s="97"/>
      <c r="H470" s="98"/>
      <c r="I470" s="97"/>
      <c r="J470" s="98"/>
      <c r="K470" s="97"/>
      <c r="L470" s="98"/>
      <c r="M470" s="82" t="s">
        <v>47</v>
      </c>
      <c r="N470" s="76" t="s">
        <v>47</v>
      </c>
      <c r="P470" s="76" t="s">
        <v>2789</v>
      </c>
      <c r="Q470" s="76" t="s">
        <v>47</v>
      </c>
      <c r="R470" s="76" t="s">
        <v>6722</v>
      </c>
      <c r="T470" s="76" t="s">
        <v>55</v>
      </c>
      <c r="BI470" s="96" t="s">
        <v>11232</v>
      </c>
    </row>
    <row r="471" spans="1:61" ht="18.399999999999999" customHeight="1">
      <c r="A471" s="84"/>
      <c r="B471" s="78"/>
      <c r="C471" s="78"/>
      <c r="D471" s="78"/>
      <c r="E471" s="78"/>
      <c r="F471" s="78"/>
      <c r="G471" s="78"/>
      <c r="H471" s="78"/>
      <c r="I471" s="78"/>
      <c r="J471" s="78"/>
      <c r="K471" s="78"/>
      <c r="L471" s="78"/>
      <c r="M471" s="85"/>
    </row>
    <row r="472" spans="1:61" ht="18.399999999999999" customHeight="1">
      <c r="A472" s="79" t="s">
        <v>7083</v>
      </c>
      <c r="B472" s="80" t="s">
        <v>6939</v>
      </c>
      <c r="C472" s="80">
        <v>1</v>
      </c>
      <c r="D472" s="80" t="s">
        <v>4112</v>
      </c>
      <c r="F472" s="81"/>
      <c r="H472" s="81"/>
      <c r="J472" s="81"/>
      <c r="L472" s="81"/>
      <c r="M472" s="82" t="s">
        <v>47</v>
      </c>
      <c r="N472" s="76" t="s">
        <v>47</v>
      </c>
      <c r="O472" s="76" t="s">
        <v>6714</v>
      </c>
    </row>
    <row r="473" spans="1:61" ht="18.399999999999999" customHeight="1">
      <c r="A473" s="79" t="s">
        <v>7084</v>
      </c>
      <c r="B473" s="80" t="s">
        <v>6939</v>
      </c>
      <c r="C473" s="80">
        <v>1</v>
      </c>
      <c r="D473" s="80" t="s">
        <v>4112</v>
      </c>
      <c r="E473" s="97"/>
      <c r="F473" s="98"/>
      <c r="G473" s="97"/>
      <c r="H473" s="98"/>
      <c r="I473" s="97"/>
      <c r="J473" s="98"/>
      <c r="K473" s="97"/>
      <c r="L473" s="98"/>
      <c r="M473" s="82" t="s">
        <v>6376</v>
      </c>
      <c r="N473" s="76" t="s">
        <v>47</v>
      </c>
      <c r="P473" s="76" t="s">
        <v>2789</v>
      </c>
      <c r="Q473" s="76" t="s">
        <v>47</v>
      </c>
      <c r="R473" s="76" t="s">
        <v>7085</v>
      </c>
      <c r="BI473" s="96" t="s">
        <v>11262</v>
      </c>
    </row>
    <row r="474" spans="1:61" ht="18.399999999999999" customHeight="1">
      <c r="A474" s="84"/>
      <c r="B474" s="78"/>
      <c r="C474" s="78"/>
      <c r="D474" s="78"/>
      <c r="E474" s="78"/>
      <c r="F474" s="78"/>
      <c r="G474" s="78"/>
      <c r="H474" s="78"/>
      <c r="I474" s="78"/>
      <c r="J474" s="78"/>
      <c r="K474" s="78"/>
      <c r="L474" s="78"/>
      <c r="M474" s="85"/>
    </row>
    <row r="475" spans="1:61" ht="18.399999999999999" customHeight="1">
      <c r="A475" s="79" t="s">
        <v>7086</v>
      </c>
      <c r="B475" s="80" t="s">
        <v>6715</v>
      </c>
      <c r="C475" s="80">
        <v>1</v>
      </c>
      <c r="D475" s="80" t="s">
        <v>168</v>
      </c>
      <c r="F475" s="81"/>
      <c r="H475" s="81"/>
      <c r="J475" s="81"/>
      <c r="L475" s="81"/>
      <c r="M475" s="82" t="s">
        <v>47</v>
      </c>
      <c r="N475" s="76" t="s">
        <v>47</v>
      </c>
      <c r="O475" s="76" t="s">
        <v>6716</v>
      </c>
    </row>
    <row r="476" spans="1:61" ht="18.399999999999999" customHeight="1">
      <c r="A476" s="79" t="s">
        <v>7050</v>
      </c>
      <c r="B476" s="80" t="s">
        <v>6673</v>
      </c>
      <c r="C476" s="80">
        <v>0.9</v>
      </c>
      <c r="D476" s="80" t="s">
        <v>6680</v>
      </c>
      <c r="E476" s="97"/>
      <c r="F476" s="98"/>
      <c r="G476" s="97"/>
      <c r="H476" s="98"/>
      <c r="I476" s="97"/>
      <c r="J476" s="98"/>
      <c r="K476" s="97"/>
      <c r="L476" s="98"/>
      <c r="M476" s="82" t="s">
        <v>7087</v>
      </c>
      <c r="N476" s="76" t="s">
        <v>47</v>
      </c>
      <c r="P476" s="76" t="s">
        <v>5450</v>
      </c>
      <c r="Q476" s="76" t="s">
        <v>47</v>
      </c>
      <c r="R476" s="76" t="s">
        <v>6728</v>
      </c>
      <c r="T476" s="76" t="s">
        <v>55</v>
      </c>
      <c r="BI476" s="96" t="s">
        <v>11253</v>
      </c>
    </row>
    <row r="477" spans="1:61" ht="18.399999999999999" customHeight="1">
      <c r="A477" s="79" t="s">
        <v>7051</v>
      </c>
      <c r="B477" s="80" t="s">
        <v>6729</v>
      </c>
      <c r="C477" s="80">
        <v>0.1</v>
      </c>
      <c r="D477" s="80" t="s">
        <v>6680</v>
      </c>
      <c r="E477" s="97"/>
      <c r="F477" s="98"/>
      <c r="G477" s="97"/>
      <c r="H477" s="98"/>
      <c r="I477" s="97"/>
      <c r="J477" s="98"/>
      <c r="K477" s="97"/>
      <c r="L477" s="98"/>
      <c r="M477" s="82" t="s">
        <v>6733</v>
      </c>
      <c r="N477" s="76" t="s">
        <v>47</v>
      </c>
      <c r="P477" s="76" t="s">
        <v>2789</v>
      </c>
      <c r="Q477" s="76" t="s">
        <v>47</v>
      </c>
      <c r="R477" s="76" t="s">
        <v>6730</v>
      </c>
      <c r="T477" s="76" t="s">
        <v>55</v>
      </c>
      <c r="BI477" s="96" t="s">
        <v>11254</v>
      </c>
    </row>
    <row r="478" spans="1:61" ht="18.399999999999999" customHeight="1">
      <c r="A478" s="84"/>
      <c r="B478" s="78"/>
      <c r="C478" s="78"/>
      <c r="D478" s="78"/>
      <c r="E478" s="78"/>
      <c r="F478" s="78"/>
      <c r="G478" s="78"/>
      <c r="H478" s="78"/>
      <c r="I478" s="78"/>
      <c r="J478" s="78"/>
      <c r="K478" s="78"/>
      <c r="L478" s="78"/>
      <c r="M478" s="85"/>
    </row>
    <row r="479" spans="1:61" ht="18.399999999999999" customHeight="1">
      <c r="A479" s="79" t="s">
        <v>7088</v>
      </c>
      <c r="B479" s="80" t="s">
        <v>6717</v>
      </c>
      <c r="C479" s="80">
        <v>1</v>
      </c>
      <c r="D479" s="80" t="s">
        <v>168</v>
      </c>
      <c r="F479" s="81"/>
      <c r="H479" s="81"/>
      <c r="J479" s="81"/>
      <c r="L479" s="81"/>
      <c r="M479" s="82" t="s">
        <v>47</v>
      </c>
      <c r="N479" s="76" t="s">
        <v>47</v>
      </c>
      <c r="O479" s="76" t="s">
        <v>6718</v>
      </c>
    </row>
    <row r="480" spans="1:61" ht="18.399999999999999" customHeight="1">
      <c r="A480" s="79" t="s">
        <v>7053</v>
      </c>
      <c r="B480" s="80" t="s">
        <v>5528</v>
      </c>
      <c r="C480" s="80">
        <v>0.9</v>
      </c>
      <c r="D480" s="80" t="s">
        <v>6680</v>
      </c>
      <c r="E480" s="97"/>
      <c r="F480" s="98"/>
      <c r="G480" s="97"/>
      <c r="H480" s="98"/>
      <c r="I480" s="97"/>
      <c r="J480" s="98"/>
      <c r="K480" s="97"/>
      <c r="L480" s="98"/>
      <c r="M480" s="82" t="s">
        <v>7089</v>
      </c>
      <c r="N480" s="76" t="s">
        <v>47</v>
      </c>
      <c r="P480" s="76" t="s">
        <v>5450</v>
      </c>
      <c r="Q480" s="76" t="s">
        <v>47</v>
      </c>
      <c r="R480" s="76" t="s">
        <v>6731</v>
      </c>
      <c r="T480" s="76" t="s">
        <v>55</v>
      </c>
      <c r="BI480" s="96" t="s">
        <v>11255</v>
      </c>
    </row>
    <row r="481" spans="1:61" ht="18.399999999999999" customHeight="1">
      <c r="A481" s="79" t="s">
        <v>7055</v>
      </c>
      <c r="B481" s="80" t="s">
        <v>6732</v>
      </c>
      <c r="C481" s="80">
        <v>0.1</v>
      </c>
      <c r="D481" s="80" t="s">
        <v>6680</v>
      </c>
      <c r="E481" s="97"/>
      <c r="F481" s="98"/>
      <c r="G481" s="97"/>
      <c r="H481" s="98"/>
      <c r="I481" s="97"/>
      <c r="J481" s="98"/>
      <c r="K481" s="97"/>
      <c r="L481" s="98"/>
      <c r="M481" s="82" t="s">
        <v>6733</v>
      </c>
      <c r="N481" s="76" t="s">
        <v>47</v>
      </c>
      <c r="P481" s="76" t="s">
        <v>2789</v>
      </c>
      <c r="Q481" s="76" t="s">
        <v>47</v>
      </c>
      <c r="R481" s="76" t="s">
        <v>6738</v>
      </c>
      <c r="T481" s="76" t="s">
        <v>55</v>
      </c>
      <c r="BI481" s="96" t="s">
        <v>11263</v>
      </c>
    </row>
    <row r="482" spans="1:61" ht="18.399999999999999" customHeight="1">
      <c r="A482" s="84"/>
      <c r="B482" s="78"/>
      <c r="C482" s="78"/>
      <c r="D482" s="78"/>
      <c r="E482" s="78"/>
      <c r="F482" s="78"/>
      <c r="G482" s="78"/>
      <c r="H482" s="78"/>
      <c r="I482" s="78"/>
      <c r="J482" s="78"/>
      <c r="K482" s="78"/>
      <c r="L482" s="78"/>
      <c r="M482" s="85"/>
    </row>
    <row r="483" spans="1:61" ht="18.399999999999999" customHeight="1">
      <c r="A483" s="79" t="s">
        <v>7090</v>
      </c>
      <c r="B483" s="80" t="s">
        <v>6717</v>
      </c>
      <c r="C483" s="80">
        <v>1</v>
      </c>
      <c r="D483" s="80" t="s">
        <v>168</v>
      </c>
      <c r="F483" s="81"/>
      <c r="H483" s="81"/>
      <c r="J483" s="81"/>
      <c r="L483" s="81"/>
      <c r="M483" s="82" t="s">
        <v>47</v>
      </c>
      <c r="N483" s="76" t="s">
        <v>47</v>
      </c>
      <c r="O483" s="76" t="s">
        <v>6719</v>
      </c>
    </row>
    <row r="484" spans="1:61" ht="18.399999999999999" customHeight="1">
      <c r="A484" s="79" t="s">
        <v>6934</v>
      </c>
      <c r="B484" s="80" t="s">
        <v>6735</v>
      </c>
      <c r="C484" s="80">
        <v>0.9</v>
      </c>
      <c r="D484" s="80" t="s">
        <v>6680</v>
      </c>
      <c r="E484" s="97"/>
      <c r="F484" s="98"/>
      <c r="G484" s="97"/>
      <c r="H484" s="98"/>
      <c r="I484" s="97"/>
      <c r="J484" s="98"/>
      <c r="K484" s="97"/>
      <c r="L484" s="98"/>
      <c r="M484" s="82" t="s">
        <v>7089</v>
      </c>
      <c r="N484" s="76" t="s">
        <v>47</v>
      </c>
      <c r="P484" s="76" t="s">
        <v>2789</v>
      </c>
      <c r="Q484" s="76" t="s">
        <v>47</v>
      </c>
      <c r="R484" s="76" t="s">
        <v>6736</v>
      </c>
      <c r="T484" s="76" t="s">
        <v>55</v>
      </c>
      <c r="BI484" s="96" t="s">
        <v>11261</v>
      </c>
    </row>
    <row r="485" spans="1:61" ht="18.399999999999999" customHeight="1">
      <c r="A485" s="79" t="s">
        <v>6951</v>
      </c>
      <c r="B485" s="80" t="s">
        <v>6720</v>
      </c>
      <c r="C485" s="80">
        <v>0.1</v>
      </c>
      <c r="D485" s="80" t="s">
        <v>6612</v>
      </c>
      <c r="E485" s="97"/>
      <c r="F485" s="98"/>
      <c r="G485" s="97"/>
      <c r="H485" s="98"/>
      <c r="I485" s="97"/>
      <c r="J485" s="98"/>
      <c r="K485" s="97"/>
      <c r="L485" s="98"/>
      <c r="M485" s="82" t="s">
        <v>47</v>
      </c>
      <c r="N485" s="76" t="s">
        <v>47</v>
      </c>
      <c r="P485" s="76" t="s">
        <v>5455</v>
      </c>
      <c r="Q485" s="76" t="s">
        <v>47</v>
      </c>
      <c r="R485" s="76" t="s">
        <v>6740</v>
      </c>
      <c r="T485" s="76" t="s">
        <v>55</v>
      </c>
      <c r="BI485" s="96" t="s">
        <v>11264</v>
      </c>
    </row>
    <row r="486" spans="1:61" ht="18.399999999999999" customHeight="1">
      <c r="A486" s="84"/>
      <c r="B486" s="78"/>
      <c r="C486" s="78"/>
      <c r="D486" s="78"/>
      <c r="E486" s="78"/>
      <c r="F486" s="78"/>
      <c r="G486" s="78"/>
      <c r="H486" s="78"/>
      <c r="I486" s="78"/>
      <c r="J486" s="78"/>
      <c r="K486" s="78"/>
      <c r="L486" s="78"/>
      <c r="M486" s="85"/>
    </row>
    <row r="487" spans="1:61" ht="18.399999999999999" customHeight="1">
      <c r="A487" s="79" t="s">
        <v>7091</v>
      </c>
      <c r="B487" s="80" t="s">
        <v>6720</v>
      </c>
      <c r="C487" s="80">
        <v>1</v>
      </c>
      <c r="D487" s="80" t="s">
        <v>6612</v>
      </c>
      <c r="F487" s="81"/>
      <c r="H487" s="81"/>
      <c r="J487" s="81"/>
      <c r="L487" s="81"/>
      <c r="M487" s="82" t="s">
        <v>6721</v>
      </c>
      <c r="N487" s="76" t="s">
        <v>47</v>
      </c>
      <c r="O487" s="76" t="s">
        <v>6722</v>
      </c>
    </row>
    <row r="488" spans="1:61" ht="18.399999999999999" customHeight="1">
      <c r="A488" s="79" t="s">
        <v>5997</v>
      </c>
      <c r="B488" s="80" t="s">
        <v>7092</v>
      </c>
      <c r="C488" s="80">
        <v>0.11</v>
      </c>
      <c r="D488" s="80" t="s">
        <v>1265</v>
      </c>
      <c r="E488" s="97"/>
      <c r="F488" s="98"/>
      <c r="G488" s="97"/>
      <c r="H488" s="98"/>
      <c r="I488" s="97"/>
      <c r="J488" s="98"/>
      <c r="K488" s="97"/>
      <c r="L488" s="98"/>
      <c r="M488" s="82" t="s">
        <v>47</v>
      </c>
      <c r="N488" s="76" t="s">
        <v>4122</v>
      </c>
      <c r="P488" s="76" t="s">
        <v>5450</v>
      </c>
      <c r="Q488" s="76" t="s">
        <v>47</v>
      </c>
      <c r="R488" s="76" t="s">
        <v>5998</v>
      </c>
      <c r="BI488" s="96" t="s">
        <v>10969</v>
      </c>
    </row>
    <row r="489" spans="1:61" ht="18.399999999999999" customHeight="1">
      <c r="A489" s="84"/>
      <c r="B489" s="78"/>
      <c r="C489" s="78"/>
      <c r="D489" s="78"/>
      <c r="E489" s="78"/>
      <c r="F489" s="78"/>
      <c r="G489" s="78"/>
      <c r="H489" s="78"/>
      <c r="I489" s="78"/>
      <c r="J489" s="78"/>
      <c r="K489" s="78"/>
      <c r="L489" s="78"/>
      <c r="M489" s="85"/>
    </row>
    <row r="490" spans="1:61" ht="18.399999999999999" customHeight="1">
      <c r="A490" s="79" t="s">
        <v>7093</v>
      </c>
      <c r="B490" s="80" t="s">
        <v>6723</v>
      </c>
      <c r="C490" s="80">
        <v>1</v>
      </c>
      <c r="D490" s="80" t="s">
        <v>1910</v>
      </c>
      <c r="F490" s="81"/>
      <c r="H490" s="81"/>
      <c r="J490" s="81"/>
      <c r="L490" s="81"/>
      <c r="M490" s="82" t="s">
        <v>6724</v>
      </c>
      <c r="N490" s="76" t="s">
        <v>47</v>
      </c>
      <c r="O490" s="76" t="s">
        <v>6725</v>
      </c>
    </row>
    <row r="491" spans="1:61" ht="18.399999999999999" customHeight="1">
      <c r="A491" s="79" t="s">
        <v>5995</v>
      </c>
      <c r="B491" s="80" t="s">
        <v>47</v>
      </c>
      <c r="C491" s="80">
        <v>8.9999999999999998E-4</v>
      </c>
      <c r="D491" s="80" t="s">
        <v>1265</v>
      </c>
      <c r="E491" s="97"/>
      <c r="F491" s="98"/>
      <c r="G491" s="97"/>
      <c r="H491" s="98"/>
      <c r="I491" s="97"/>
      <c r="J491" s="98"/>
      <c r="K491" s="97"/>
      <c r="L491" s="98"/>
      <c r="M491" s="82" t="s">
        <v>47</v>
      </c>
      <c r="N491" s="76" t="s">
        <v>4746</v>
      </c>
      <c r="P491" s="76" t="s">
        <v>5450</v>
      </c>
      <c r="Q491" s="76" t="s">
        <v>47</v>
      </c>
      <c r="R491" s="76" t="s">
        <v>5996</v>
      </c>
      <c r="BI491" s="96" t="s">
        <v>10968</v>
      </c>
    </row>
    <row r="492" spans="1:61" ht="18.399999999999999" customHeight="1">
      <c r="A492" s="79" t="s">
        <v>5997</v>
      </c>
      <c r="B492" s="80" t="s">
        <v>47</v>
      </c>
      <c r="C492" s="80">
        <v>5.0000000000000001E-4</v>
      </c>
      <c r="D492" s="80" t="s">
        <v>1265</v>
      </c>
      <c r="E492" s="97"/>
      <c r="F492" s="98"/>
      <c r="G492" s="97"/>
      <c r="H492" s="98"/>
      <c r="I492" s="97"/>
      <c r="J492" s="98"/>
      <c r="K492" s="97"/>
      <c r="L492" s="98"/>
      <c r="M492" s="82" t="s">
        <v>47</v>
      </c>
      <c r="N492" s="76" t="s">
        <v>4122</v>
      </c>
      <c r="P492" s="76" t="s">
        <v>2789</v>
      </c>
      <c r="Q492" s="76" t="s">
        <v>47</v>
      </c>
      <c r="R492" s="76" t="s">
        <v>5998</v>
      </c>
      <c r="BI492" s="96" t="s">
        <v>10969</v>
      </c>
    </row>
    <row r="493" spans="1:61" ht="18.399999999999999" customHeight="1">
      <c r="A493" s="84"/>
      <c r="B493" s="78"/>
      <c r="C493" s="78"/>
      <c r="D493" s="78"/>
      <c r="E493" s="78"/>
      <c r="F493" s="78"/>
      <c r="G493" s="78"/>
      <c r="H493" s="78"/>
      <c r="I493" s="78"/>
      <c r="J493" s="78"/>
      <c r="K493" s="78"/>
      <c r="L493" s="78"/>
      <c r="M493" s="85"/>
    </row>
    <row r="494" spans="1:61" ht="18.399999999999999" customHeight="1">
      <c r="A494" s="79" t="s">
        <v>7094</v>
      </c>
      <c r="B494" s="80" t="s">
        <v>6726</v>
      </c>
      <c r="C494" s="80">
        <v>1</v>
      </c>
      <c r="D494" s="80" t="s">
        <v>2033</v>
      </c>
      <c r="F494" s="81"/>
      <c r="H494" s="81"/>
      <c r="J494" s="81"/>
      <c r="L494" s="81"/>
      <c r="M494" s="82" t="s">
        <v>47</v>
      </c>
      <c r="N494" s="76" t="s">
        <v>47</v>
      </c>
      <c r="O494" s="76" t="s">
        <v>6727</v>
      </c>
    </row>
    <row r="495" spans="1:61" ht="18.399999999999999" customHeight="1">
      <c r="A495" s="79" t="s">
        <v>7044</v>
      </c>
      <c r="B495" s="80" t="s">
        <v>6726</v>
      </c>
      <c r="C495" s="80">
        <v>1</v>
      </c>
      <c r="D495" s="80" t="s">
        <v>2033</v>
      </c>
      <c r="E495" s="97"/>
      <c r="F495" s="98"/>
      <c r="G495" s="97"/>
      <c r="H495" s="98"/>
      <c r="I495" s="97"/>
      <c r="J495" s="98"/>
      <c r="K495" s="97"/>
      <c r="L495" s="98"/>
      <c r="M495" s="82" t="s">
        <v>47</v>
      </c>
      <c r="N495" s="76" t="s">
        <v>47</v>
      </c>
      <c r="P495" s="76" t="s">
        <v>5447</v>
      </c>
      <c r="Q495" s="76" t="s">
        <v>47</v>
      </c>
      <c r="R495" s="76" t="s">
        <v>7095</v>
      </c>
      <c r="BI495" s="96" t="s">
        <v>11265</v>
      </c>
    </row>
    <row r="496" spans="1:61" ht="18.399999999999999" customHeight="1">
      <c r="A496" s="84"/>
      <c r="B496" s="78"/>
      <c r="C496" s="78"/>
      <c r="D496" s="78"/>
      <c r="E496" s="78"/>
      <c r="F496" s="78"/>
      <c r="G496" s="78"/>
      <c r="H496" s="78"/>
      <c r="I496" s="78"/>
      <c r="J496" s="78"/>
      <c r="K496" s="78"/>
      <c r="L496" s="78"/>
      <c r="M496" s="85"/>
    </row>
    <row r="497" spans="1:61" ht="18.399999999999999" customHeight="1">
      <c r="A497" s="79" t="s">
        <v>7096</v>
      </c>
      <c r="B497" s="80" t="s">
        <v>6673</v>
      </c>
      <c r="C497" s="80">
        <v>1</v>
      </c>
      <c r="D497" s="80" t="s">
        <v>6680</v>
      </c>
      <c r="F497" s="81"/>
      <c r="H497" s="81"/>
      <c r="J497" s="81"/>
      <c r="L497" s="81"/>
      <c r="M497" s="82" t="s">
        <v>47</v>
      </c>
      <c r="N497" s="76" t="s">
        <v>47</v>
      </c>
      <c r="O497" s="76" t="s">
        <v>6728</v>
      </c>
    </row>
    <row r="498" spans="1:61" ht="18.399999999999999" customHeight="1">
      <c r="A498" s="79" t="s">
        <v>7050</v>
      </c>
      <c r="B498" s="80" t="s">
        <v>6673</v>
      </c>
      <c r="C498" s="80">
        <v>1</v>
      </c>
      <c r="D498" s="80" t="s">
        <v>6680</v>
      </c>
      <c r="E498" s="97"/>
      <c r="F498" s="98"/>
      <c r="G498" s="97"/>
      <c r="H498" s="98"/>
      <c r="I498" s="97"/>
      <c r="J498" s="98"/>
      <c r="K498" s="97"/>
      <c r="L498" s="98"/>
      <c r="M498" s="82" t="s">
        <v>6376</v>
      </c>
      <c r="N498" s="76" t="s">
        <v>47</v>
      </c>
      <c r="P498" s="76" t="s">
        <v>5447</v>
      </c>
      <c r="Q498" s="76" t="s">
        <v>47</v>
      </c>
      <c r="R498" s="76" t="s">
        <v>7097</v>
      </c>
      <c r="BI498" s="96" t="s">
        <v>11266</v>
      </c>
    </row>
    <row r="499" spans="1:61" ht="18.399999999999999" customHeight="1">
      <c r="A499" s="84"/>
      <c r="B499" s="78"/>
      <c r="C499" s="78"/>
      <c r="D499" s="78"/>
      <c r="E499" s="78"/>
      <c r="F499" s="78"/>
      <c r="G499" s="78"/>
      <c r="H499" s="78"/>
      <c r="I499" s="78"/>
      <c r="J499" s="78"/>
      <c r="K499" s="78"/>
      <c r="L499" s="78"/>
      <c r="M499" s="85"/>
    </row>
    <row r="500" spans="1:61" ht="18.399999999999999" customHeight="1">
      <c r="A500" s="79" t="s">
        <v>7098</v>
      </c>
      <c r="B500" s="80" t="s">
        <v>6729</v>
      </c>
      <c r="C500" s="80">
        <v>1</v>
      </c>
      <c r="D500" s="80" t="s">
        <v>6680</v>
      </c>
      <c r="F500" s="81"/>
      <c r="H500" s="81"/>
      <c r="J500" s="81"/>
      <c r="L500" s="81"/>
      <c r="M500" s="82" t="s">
        <v>47</v>
      </c>
      <c r="N500" s="76" t="s">
        <v>47</v>
      </c>
      <c r="O500" s="76" t="s">
        <v>6730</v>
      </c>
    </row>
    <row r="501" spans="1:61" ht="18.399999999999999" customHeight="1">
      <c r="A501" s="79" t="s">
        <v>7099</v>
      </c>
      <c r="B501" s="80" t="s">
        <v>6673</v>
      </c>
      <c r="C501" s="80">
        <v>1</v>
      </c>
      <c r="D501" s="80" t="s">
        <v>6680</v>
      </c>
      <c r="E501" s="97"/>
      <c r="F501" s="98"/>
      <c r="G501" s="97"/>
      <c r="H501" s="98"/>
      <c r="I501" s="97"/>
      <c r="J501" s="98"/>
      <c r="K501" s="97"/>
      <c r="L501" s="98"/>
      <c r="M501" s="82" t="s">
        <v>6376</v>
      </c>
      <c r="N501" s="76" t="s">
        <v>47</v>
      </c>
      <c r="P501" s="76" t="s">
        <v>5450</v>
      </c>
      <c r="Q501" s="76" t="s">
        <v>47</v>
      </c>
      <c r="R501" s="76" t="s">
        <v>7100</v>
      </c>
      <c r="BI501" s="96" t="s">
        <v>11267</v>
      </c>
    </row>
    <row r="502" spans="1:61" ht="18.399999999999999" customHeight="1">
      <c r="A502" s="84"/>
      <c r="B502" s="78"/>
      <c r="C502" s="78"/>
      <c r="D502" s="78"/>
      <c r="E502" s="78"/>
      <c r="F502" s="78"/>
      <c r="G502" s="78"/>
      <c r="H502" s="78"/>
      <c r="I502" s="78"/>
      <c r="J502" s="78"/>
      <c r="K502" s="78"/>
      <c r="L502" s="78"/>
      <c r="M502" s="85"/>
    </row>
    <row r="503" spans="1:61" ht="18.399999999999999" customHeight="1">
      <c r="A503" s="79" t="s">
        <v>7101</v>
      </c>
      <c r="B503" s="80" t="s">
        <v>5528</v>
      </c>
      <c r="C503" s="80">
        <v>1</v>
      </c>
      <c r="D503" s="80" t="s">
        <v>6680</v>
      </c>
      <c r="F503" s="81"/>
      <c r="H503" s="81"/>
      <c r="J503" s="81"/>
      <c r="L503" s="81"/>
      <c r="M503" s="82" t="s">
        <v>47</v>
      </c>
      <c r="N503" s="76" t="s">
        <v>47</v>
      </c>
      <c r="O503" s="76" t="s">
        <v>6731</v>
      </c>
    </row>
    <row r="504" spans="1:61" ht="18.399999999999999" customHeight="1">
      <c r="A504" s="79" t="s">
        <v>7053</v>
      </c>
      <c r="B504" s="80" t="s">
        <v>5528</v>
      </c>
      <c r="C504" s="80">
        <v>1</v>
      </c>
      <c r="D504" s="80" t="s">
        <v>6680</v>
      </c>
      <c r="E504" s="97"/>
      <c r="F504" s="98"/>
      <c r="G504" s="97"/>
      <c r="H504" s="98"/>
      <c r="I504" s="97"/>
      <c r="J504" s="98"/>
      <c r="K504" s="97"/>
      <c r="L504" s="98"/>
      <c r="M504" s="82" t="s">
        <v>6376</v>
      </c>
      <c r="N504" s="76" t="s">
        <v>47</v>
      </c>
      <c r="P504" s="76" t="s">
        <v>5447</v>
      </c>
      <c r="Q504" s="76" t="s">
        <v>47</v>
      </c>
      <c r="R504" s="76" t="s">
        <v>7102</v>
      </c>
      <c r="BI504" s="96" t="s">
        <v>11268</v>
      </c>
    </row>
    <row r="505" spans="1:61" ht="18.399999999999999" customHeight="1">
      <c r="A505" s="84"/>
      <c r="B505" s="78"/>
      <c r="C505" s="78"/>
      <c r="D505" s="78"/>
      <c r="E505" s="78"/>
      <c r="F505" s="78"/>
      <c r="G505" s="78"/>
      <c r="H505" s="78"/>
      <c r="I505" s="78"/>
      <c r="J505" s="78"/>
      <c r="K505" s="78"/>
      <c r="L505" s="78"/>
      <c r="M505" s="85"/>
    </row>
    <row r="506" spans="1:61" ht="18.399999999999999" customHeight="1">
      <c r="A506" s="79" t="s">
        <v>7103</v>
      </c>
      <c r="B506" s="80" t="s">
        <v>6732</v>
      </c>
      <c r="C506" s="80">
        <v>1</v>
      </c>
      <c r="D506" s="80" t="s">
        <v>6680</v>
      </c>
      <c r="F506" s="81"/>
      <c r="H506" s="81"/>
      <c r="J506" s="81"/>
      <c r="L506" s="81"/>
      <c r="M506" s="82" t="s">
        <v>6733</v>
      </c>
      <c r="N506" s="76" t="s">
        <v>47</v>
      </c>
      <c r="O506" s="76" t="s">
        <v>6734</v>
      </c>
    </row>
    <row r="507" spans="1:61" ht="18.399999999999999" customHeight="1">
      <c r="A507" s="79" t="s">
        <v>5997</v>
      </c>
      <c r="B507" s="80" t="s">
        <v>47</v>
      </c>
      <c r="C507" s="80">
        <v>0.2</v>
      </c>
      <c r="D507" s="80" t="s">
        <v>1265</v>
      </c>
      <c r="E507" s="97"/>
      <c r="F507" s="98"/>
      <c r="G507" s="97"/>
      <c r="H507" s="98"/>
      <c r="I507" s="97"/>
      <c r="J507" s="98"/>
      <c r="K507" s="97"/>
      <c r="L507" s="98"/>
      <c r="M507" s="82" t="s">
        <v>47</v>
      </c>
      <c r="N507" s="76" t="s">
        <v>4122</v>
      </c>
      <c r="P507" s="76" t="s">
        <v>5447</v>
      </c>
      <c r="Q507" s="76" t="s">
        <v>47</v>
      </c>
      <c r="R507" s="76" t="s">
        <v>5998</v>
      </c>
      <c r="BI507" s="96" t="s">
        <v>10969</v>
      </c>
    </row>
    <row r="508" spans="1:61" ht="18.399999999999999" customHeight="1">
      <c r="A508" s="84"/>
      <c r="B508" s="78"/>
      <c r="C508" s="78"/>
      <c r="D508" s="78"/>
      <c r="E508" s="78"/>
      <c r="F508" s="78"/>
      <c r="G508" s="78"/>
      <c r="H508" s="78"/>
      <c r="I508" s="78"/>
      <c r="J508" s="78"/>
      <c r="K508" s="78"/>
      <c r="L508" s="78"/>
      <c r="M508" s="85"/>
    </row>
    <row r="509" spans="1:61" ht="18.399999999999999" customHeight="1">
      <c r="A509" s="79" t="s">
        <v>7104</v>
      </c>
      <c r="B509" s="80" t="s">
        <v>6735</v>
      </c>
      <c r="C509" s="80">
        <v>1</v>
      </c>
      <c r="D509" s="80" t="s">
        <v>6680</v>
      </c>
      <c r="F509" s="81"/>
      <c r="H509" s="81"/>
      <c r="J509" s="81"/>
      <c r="L509" s="81"/>
      <c r="M509" s="82" t="s">
        <v>47</v>
      </c>
      <c r="N509" s="76" t="s">
        <v>47</v>
      </c>
      <c r="O509" s="76" t="s">
        <v>6736</v>
      </c>
    </row>
    <row r="510" spans="1:61" ht="18.399999999999999" customHeight="1">
      <c r="A510" s="79" t="s">
        <v>6934</v>
      </c>
      <c r="B510" s="80" t="s">
        <v>6735</v>
      </c>
      <c r="C510" s="80">
        <v>1</v>
      </c>
      <c r="D510" s="80" t="s">
        <v>6680</v>
      </c>
      <c r="E510" s="97"/>
      <c r="F510" s="98"/>
      <c r="G510" s="97"/>
      <c r="H510" s="98"/>
      <c r="I510" s="97"/>
      <c r="J510" s="98"/>
      <c r="K510" s="97"/>
      <c r="L510" s="98"/>
      <c r="M510" s="82" t="s">
        <v>6376</v>
      </c>
      <c r="N510" s="76" t="s">
        <v>47</v>
      </c>
      <c r="P510" s="76" t="s">
        <v>5447</v>
      </c>
      <c r="Q510" s="76" t="s">
        <v>47</v>
      </c>
      <c r="R510" s="76" t="s">
        <v>7105</v>
      </c>
      <c r="BI510" s="96" t="s">
        <v>11269</v>
      </c>
    </row>
    <row r="511" spans="1:61" ht="18.399999999999999" customHeight="1">
      <c r="A511" s="84"/>
      <c r="B511" s="78"/>
      <c r="C511" s="78"/>
      <c r="D511" s="78"/>
      <c r="E511" s="78"/>
      <c r="F511" s="78"/>
      <c r="G511" s="78"/>
      <c r="H511" s="78"/>
      <c r="I511" s="78"/>
      <c r="J511" s="78"/>
      <c r="K511" s="78"/>
      <c r="L511" s="78"/>
      <c r="M511" s="85"/>
    </row>
    <row r="512" spans="1:61" ht="18.399999999999999" customHeight="1">
      <c r="A512" s="79" t="s">
        <v>7106</v>
      </c>
      <c r="B512" s="80" t="s">
        <v>6732</v>
      </c>
      <c r="C512" s="80">
        <v>1</v>
      </c>
      <c r="D512" s="80" t="s">
        <v>6680</v>
      </c>
      <c r="F512" s="81"/>
      <c r="H512" s="81"/>
      <c r="J512" s="81"/>
      <c r="L512" s="81"/>
      <c r="M512" s="82" t="s">
        <v>6737</v>
      </c>
      <c r="N512" s="76" t="s">
        <v>47</v>
      </c>
      <c r="O512" s="76" t="s">
        <v>6738</v>
      </c>
    </row>
    <row r="513" spans="1:61" ht="18.399999999999999" customHeight="1">
      <c r="A513" s="79" t="s">
        <v>5997</v>
      </c>
      <c r="B513" s="80" t="s">
        <v>47</v>
      </c>
      <c r="C513" s="80">
        <v>0.2</v>
      </c>
      <c r="D513" s="80" t="s">
        <v>1265</v>
      </c>
      <c r="E513" s="97"/>
      <c r="F513" s="98"/>
      <c r="G513" s="97"/>
      <c r="H513" s="98"/>
      <c r="I513" s="97"/>
      <c r="J513" s="98"/>
      <c r="K513" s="97"/>
      <c r="L513" s="98"/>
      <c r="M513" s="82" t="s">
        <v>47</v>
      </c>
      <c r="N513" s="76" t="s">
        <v>4122</v>
      </c>
      <c r="P513" s="76" t="s">
        <v>5447</v>
      </c>
      <c r="Q513" s="76" t="s">
        <v>47</v>
      </c>
      <c r="R513" s="76" t="s">
        <v>5998</v>
      </c>
      <c r="BI513" s="96" t="s">
        <v>10969</v>
      </c>
    </row>
    <row r="514" spans="1:61" ht="18.399999999999999" customHeight="1">
      <c r="A514" s="84"/>
      <c r="B514" s="78"/>
      <c r="C514" s="78"/>
      <c r="D514" s="78"/>
      <c r="E514" s="78"/>
      <c r="F514" s="78"/>
      <c r="G514" s="78"/>
      <c r="H514" s="78"/>
      <c r="I514" s="78"/>
      <c r="J514" s="78"/>
      <c r="K514" s="78"/>
      <c r="L514" s="78"/>
      <c r="M514" s="85"/>
    </row>
    <row r="515" spans="1:61" ht="18.399999999999999" customHeight="1">
      <c r="A515" s="79" t="s">
        <v>7107</v>
      </c>
      <c r="B515" s="80" t="s">
        <v>6720</v>
      </c>
      <c r="C515" s="80">
        <v>1</v>
      </c>
      <c r="D515" s="80" t="s">
        <v>6612</v>
      </c>
      <c r="F515" s="81"/>
      <c r="H515" s="81"/>
      <c r="J515" s="81"/>
      <c r="L515" s="81"/>
      <c r="M515" s="82" t="s">
        <v>6739</v>
      </c>
      <c r="N515" s="76" t="s">
        <v>47</v>
      </c>
      <c r="O515" s="76" t="s">
        <v>6740</v>
      </c>
    </row>
    <row r="516" spans="1:61" ht="18.399999999999999" customHeight="1">
      <c r="A516" s="79" t="s">
        <v>5997</v>
      </c>
      <c r="B516" s="80" t="s">
        <v>7092</v>
      </c>
      <c r="C516" s="80">
        <v>0.11</v>
      </c>
      <c r="D516" s="80" t="s">
        <v>1265</v>
      </c>
      <c r="E516" s="97"/>
      <c r="F516" s="98"/>
      <c r="G516" s="97"/>
      <c r="H516" s="98"/>
      <c r="I516" s="97"/>
      <c r="J516" s="98"/>
      <c r="K516" s="97"/>
      <c r="L516" s="98"/>
      <c r="M516" s="82" t="s">
        <v>47</v>
      </c>
      <c r="N516" s="76" t="s">
        <v>4122</v>
      </c>
      <c r="P516" s="76" t="s">
        <v>5450</v>
      </c>
      <c r="Q516" s="76" t="s">
        <v>47</v>
      </c>
      <c r="R516" s="76" t="s">
        <v>5998</v>
      </c>
      <c r="BI516" s="96" t="s">
        <v>10969</v>
      </c>
    </row>
    <row r="517" spans="1:61" ht="18.399999999999999" customHeight="1" thickBot="1">
      <c r="A517" s="93"/>
      <c r="B517" s="94"/>
      <c r="C517" s="94"/>
      <c r="D517" s="94"/>
      <c r="E517" s="94"/>
      <c r="F517" s="94"/>
      <c r="G517" s="94"/>
      <c r="H517" s="94"/>
      <c r="I517" s="94"/>
      <c r="J517" s="94"/>
      <c r="K517" s="94"/>
      <c r="L517" s="94"/>
      <c r="M517" s="95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1" type="noConversion"/>
  <pageMargins left="0.31496062992125984" right="0.31496062992125984" top="1" bottom="0.59055118110236215" header="0.5" footer="0.5"/>
  <pageSetup paperSize="9" orientation="landscape" r:id="rId1"/>
  <headerFooter alignWithMargins="0">
    <oddHeader>&amp;RPage : &amp;P/&amp;N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tabColor rgb="FF00B0F0"/>
  </sheetPr>
  <dimension ref="A1:AV411"/>
  <sheetViews>
    <sheetView workbookViewId="0">
      <selection activeCell="J18" sqref="J18"/>
    </sheetView>
  </sheetViews>
  <sheetFormatPr defaultRowHeight="30.95" customHeight="1"/>
  <cols>
    <col min="1" max="2" width="30.625" style="50" customWidth="1"/>
    <col min="3" max="3" width="4.625" style="50" customWidth="1"/>
    <col min="4" max="4" width="8.625" style="50" customWidth="1"/>
    <col min="5" max="12" width="13.625" style="50" customWidth="1"/>
    <col min="13" max="13" width="12.625" style="50" customWidth="1"/>
    <col min="14" max="43" width="2.625" style="50" hidden="1" customWidth="1"/>
    <col min="44" max="44" width="10.625" style="50" hidden="1" customWidth="1"/>
    <col min="45" max="46" width="1.625" style="50" hidden="1" customWidth="1"/>
    <col min="47" max="47" width="24.625" style="50" hidden="1" customWidth="1"/>
    <col min="48" max="48" width="10.625" style="50" hidden="1" customWidth="1"/>
    <col min="49" max="16384" width="9" style="50"/>
  </cols>
  <sheetData>
    <row r="1" spans="1:48" ht="30.95" customHeight="1">
      <c r="A1" s="51" t="s">
        <v>7109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3"/>
    </row>
    <row r="2" spans="1:48" ht="30.95" customHeight="1">
      <c r="A2" s="214" t="s">
        <v>1</v>
      </c>
      <c r="B2" s="214" t="s">
        <v>2</v>
      </c>
      <c r="C2" s="214" t="s">
        <v>3</v>
      </c>
      <c r="D2" s="214" t="s">
        <v>4</v>
      </c>
      <c r="E2" s="214" t="s">
        <v>5</v>
      </c>
      <c r="F2" s="214"/>
      <c r="G2" s="214" t="s">
        <v>8</v>
      </c>
      <c r="H2" s="214"/>
      <c r="I2" s="214" t="s">
        <v>9</v>
      </c>
      <c r="J2" s="214"/>
      <c r="K2" s="214" t="s">
        <v>10</v>
      </c>
      <c r="L2" s="214"/>
      <c r="M2" s="214" t="s">
        <v>11</v>
      </c>
      <c r="N2" s="213" t="s">
        <v>16</v>
      </c>
      <c r="O2" s="213" t="s">
        <v>13</v>
      </c>
      <c r="P2" s="213" t="s">
        <v>17</v>
      </c>
      <c r="Q2" s="213" t="s">
        <v>12</v>
      </c>
      <c r="R2" s="213" t="s">
        <v>18</v>
      </c>
      <c r="S2" s="213" t="s">
        <v>19</v>
      </c>
      <c r="T2" s="213" t="s">
        <v>20</v>
      </c>
      <c r="U2" s="213" t="s">
        <v>21</v>
      </c>
      <c r="V2" s="213" t="s">
        <v>22</v>
      </c>
      <c r="W2" s="213" t="s">
        <v>23</v>
      </c>
      <c r="X2" s="213" t="s">
        <v>24</v>
      </c>
      <c r="Y2" s="213" t="s">
        <v>25</v>
      </c>
      <c r="Z2" s="213" t="s">
        <v>26</v>
      </c>
      <c r="AA2" s="213" t="s">
        <v>27</v>
      </c>
      <c r="AB2" s="213" t="s">
        <v>28</v>
      </c>
      <c r="AC2" s="213" t="s">
        <v>29</v>
      </c>
      <c r="AD2" s="213" t="s">
        <v>30</v>
      </c>
      <c r="AE2" s="213" t="s">
        <v>31</v>
      </c>
      <c r="AF2" s="213" t="s">
        <v>32</v>
      </c>
      <c r="AG2" s="213" t="s">
        <v>33</v>
      </c>
      <c r="AH2" s="213" t="s">
        <v>34</v>
      </c>
      <c r="AI2" s="213" t="s">
        <v>35</v>
      </c>
      <c r="AJ2" s="213" t="s">
        <v>36</v>
      </c>
      <c r="AK2" s="213" t="s">
        <v>37</v>
      </c>
      <c r="AL2" s="213" t="s">
        <v>38</v>
      </c>
      <c r="AM2" s="213" t="s">
        <v>39</v>
      </c>
      <c r="AN2" s="213" t="s">
        <v>40</v>
      </c>
      <c r="AO2" s="213" t="s">
        <v>41</v>
      </c>
      <c r="AP2" s="213" t="s">
        <v>42</v>
      </c>
      <c r="AQ2" s="213" t="s">
        <v>43</v>
      </c>
      <c r="AR2" s="213" t="s">
        <v>44</v>
      </c>
      <c r="AS2" s="213" t="s">
        <v>14</v>
      </c>
      <c r="AT2" s="213" t="s">
        <v>15</v>
      </c>
      <c r="AU2" s="213" t="s">
        <v>45</v>
      </c>
      <c r="AV2" s="213" t="s">
        <v>46</v>
      </c>
    </row>
    <row r="3" spans="1:48" ht="30.95" customHeight="1">
      <c r="A3" s="214"/>
      <c r="B3" s="214"/>
      <c r="C3" s="214"/>
      <c r="D3" s="214"/>
      <c r="E3" s="105" t="s">
        <v>6</v>
      </c>
      <c r="F3" s="105" t="s">
        <v>7</v>
      </c>
      <c r="G3" s="105" t="s">
        <v>6</v>
      </c>
      <c r="H3" s="105" t="s">
        <v>7</v>
      </c>
      <c r="I3" s="105" t="s">
        <v>6</v>
      </c>
      <c r="J3" s="105" t="s">
        <v>7</v>
      </c>
      <c r="K3" s="105" t="s">
        <v>6</v>
      </c>
      <c r="L3" s="105" t="s">
        <v>7</v>
      </c>
      <c r="M3" s="214"/>
      <c r="N3" s="213"/>
      <c r="O3" s="213"/>
      <c r="P3" s="213"/>
      <c r="Q3" s="213"/>
      <c r="R3" s="213"/>
      <c r="S3" s="213"/>
      <c r="T3" s="213"/>
      <c r="U3" s="213"/>
      <c r="V3" s="213"/>
      <c r="W3" s="213"/>
      <c r="X3" s="213"/>
      <c r="Y3" s="213"/>
      <c r="Z3" s="213"/>
      <c r="AA3" s="213"/>
      <c r="AB3" s="213"/>
      <c r="AC3" s="213"/>
      <c r="AD3" s="213"/>
      <c r="AE3" s="213"/>
      <c r="AF3" s="213"/>
      <c r="AG3" s="213"/>
      <c r="AH3" s="213"/>
      <c r="AI3" s="213"/>
      <c r="AJ3" s="213"/>
      <c r="AK3" s="213"/>
      <c r="AL3" s="213"/>
      <c r="AM3" s="213"/>
      <c r="AN3" s="213"/>
      <c r="AO3" s="213"/>
      <c r="AP3" s="213"/>
      <c r="AQ3" s="213"/>
      <c r="AR3" s="213"/>
      <c r="AS3" s="213"/>
      <c r="AT3" s="213"/>
      <c r="AU3" s="213"/>
      <c r="AV3" s="213"/>
    </row>
    <row r="4" spans="1:48" ht="30.95" customHeight="1">
      <c r="A4" s="60" t="s">
        <v>79</v>
      </c>
      <c r="B4" s="60" t="s">
        <v>7123</v>
      </c>
      <c r="C4" s="61"/>
      <c r="D4" s="61"/>
      <c r="E4" s="104"/>
      <c r="F4" s="104"/>
      <c r="G4" s="104"/>
      <c r="H4" s="104"/>
      <c r="I4" s="104"/>
      <c r="J4" s="104"/>
      <c r="K4" s="104"/>
      <c r="L4" s="104"/>
      <c r="M4" s="61"/>
      <c r="Q4" s="54" t="s">
        <v>50</v>
      </c>
    </row>
    <row r="5" spans="1:48" ht="30.95" customHeight="1">
      <c r="A5" s="60" t="s">
        <v>7124</v>
      </c>
      <c r="B5" s="60" t="s">
        <v>7125</v>
      </c>
      <c r="C5" s="60" t="s">
        <v>1910</v>
      </c>
      <c r="D5" s="61">
        <v>1200</v>
      </c>
      <c r="E5" s="104"/>
      <c r="F5" s="104"/>
      <c r="G5" s="104"/>
      <c r="H5" s="104"/>
      <c r="I5" s="104"/>
      <c r="J5" s="104"/>
      <c r="K5" s="104"/>
      <c r="L5" s="104"/>
      <c r="M5" s="60" t="s">
        <v>1630</v>
      </c>
      <c r="N5" s="54" t="s">
        <v>7126</v>
      </c>
      <c r="O5" s="54" t="s">
        <v>47</v>
      </c>
      <c r="P5" s="54" t="s">
        <v>47</v>
      </c>
      <c r="Q5" s="54" t="s">
        <v>50</v>
      </c>
      <c r="R5" s="54" t="s">
        <v>55</v>
      </c>
      <c r="S5" s="54" t="s">
        <v>56</v>
      </c>
      <c r="T5" s="54" t="s">
        <v>56</v>
      </c>
      <c r="AR5" s="54" t="s">
        <v>47</v>
      </c>
      <c r="AS5" s="54" t="s">
        <v>47</v>
      </c>
      <c r="AU5" s="54" t="s">
        <v>7127</v>
      </c>
      <c r="AV5" s="50">
        <v>7</v>
      </c>
    </row>
    <row r="6" spans="1:48" ht="30.95" customHeight="1">
      <c r="A6" s="60" t="s">
        <v>7128</v>
      </c>
      <c r="B6" s="60" t="s">
        <v>7129</v>
      </c>
      <c r="C6" s="60" t="s">
        <v>7130</v>
      </c>
      <c r="D6" s="61">
        <v>733</v>
      </c>
      <c r="E6" s="104"/>
      <c r="F6" s="104"/>
      <c r="G6" s="104"/>
      <c r="H6" s="104"/>
      <c r="I6" s="104"/>
      <c r="J6" s="104"/>
      <c r="K6" s="104"/>
      <c r="L6" s="104"/>
      <c r="M6" s="60" t="s">
        <v>1634</v>
      </c>
      <c r="N6" s="54" t="s">
        <v>7131</v>
      </c>
      <c r="O6" s="54" t="s">
        <v>47</v>
      </c>
      <c r="P6" s="54" t="s">
        <v>47</v>
      </c>
      <c r="Q6" s="54" t="s">
        <v>50</v>
      </c>
      <c r="R6" s="54" t="s">
        <v>55</v>
      </c>
      <c r="S6" s="54" t="s">
        <v>56</v>
      </c>
      <c r="T6" s="54" t="s">
        <v>56</v>
      </c>
      <c r="AR6" s="54" t="s">
        <v>47</v>
      </c>
      <c r="AS6" s="54" t="s">
        <v>47</v>
      </c>
      <c r="AU6" s="54" t="s">
        <v>7132</v>
      </c>
      <c r="AV6" s="50">
        <v>8</v>
      </c>
    </row>
    <row r="7" spans="1:48" ht="30.95" customHeight="1">
      <c r="A7" s="61"/>
      <c r="B7" s="61"/>
      <c r="C7" s="61"/>
      <c r="D7" s="61"/>
      <c r="E7" s="104"/>
      <c r="F7" s="104"/>
      <c r="G7" s="104"/>
      <c r="H7" s="104"/>
      <c r="I7" s="104"/>
      <c r="J7" s="104"/>
      <c r="K7" s="104"/>
      <c r="L7" s="104"/>
      <c r="M7" s="61"/>
      <c r="Q7" s="54" t="s">
        <v>50</v>
      </c>
    </row>
    <row r="8" spans="1:48" ht="30.95" customHeight="1">
      <c r="A8" s="61"/>
      <c r="B8" s="61"/>
      <c r="C8" s="61"/>
      <c r="D8" s="61"/>
      <c r="E8" s="104"/>
      <c r="F8" s="104"/>
      <c r="G8" s="104"/>
      <c r="H8" s="104"/>
      <c r="I8" s="104"/>
      <c r="J8" s="104"/>
      <c r="K8" s="104"/>
      <c r="L8" s="104"/>
      <c r="M8" s="61"/>
      <c r="Q8" s="54" t="s">
        <v>50</v>
      </c>
    </row>
    <row r="9" spans="1:48" ht="30.95" customHeight="1">
      <c r="A9" s="61"/>
      <c r="B9" s="61"/>
      <c r="C9" s="61"/>
      <c r="D9" s="61"/>
      <c r="E9" s="104"/>
      <c r="F9" s="104"/>
      <c r="G9" s="104"/>
      <c r="H9" s="104"/>
      <c r="I9" s="104"/>
      <c r="J9" s="104"/>
      <c r="K9" s="104"/>
      <c r="L9" s="104"/>
      <c r="M9" s="61"/>
      <c r="Q9" s="54" t="s">
        <v>50</v>
      </c>
    </row>
    <row r="10" spans="1:48" ht="30.95" customHeight="1">
      <c r="A10" s="61"/>
      <c r="B10" s="61"/>
      <c r="C10" s="61"/>
      <c r="D10" s="61"/>
      <c r="E10" s="104"/>
      <c r="F10" s="104"/>
      <c r="G10" s="104"/>
      <c r="H10" s="104"/>
      <c r="I10" s="104"/>
      <c r="J10" s="104"/>
      <c r="K10" s="104"/>
      <c r="L10" s="104"/>
      <c r="M10" s="61"/>
      <c r="Q10" s="54" t="s">
        <v>50</v>
      </c>
    </row>
    <row r="11" spans="1:48" ht="30.95" customHeight="1">
      <c r="A11" s="61"/>
      <c r="B11" s="61"/>
      <c r="C11" s="61"/>
      <c r="D11" s="61"/>
      <c r="E11" s="104"/>
      <c r="F11" s="104"/>
      <c r="G11" s="104"/>
      <c r="H11" s="104"/>
      <c r="I11" s="104"/>
      <c r="J11" s="104"/>
      <c r="K11" s="104"/>
      <c r="L11" s="104"/>
      <c r="M11" s="61"/>
      <c r="Q11" s="54" t="s">
        <v>50</v>
      </c>
    </row>
    <row r="12" spans="1:48" ht="30.95" customHeight="1">
      <c r="A12" s="61"/>
      <c r="B12" s="61"/>
      <c r="C12" s="61"/>
      <c r="D12" s="61"/>
      <c r="E12" s="104"/>
      <c r="F12" s="104"/>
      <c r="G12" s="104"/>
      <c r="H12" s="104"/>
      <c r="I12" s="104"/>
      <c r="J12" s="104"/>
      <c r="K12" s="104"/>
      <c r="L12" s="104"/>
      <c r="M12" s="61"/>
      <c r="Q12" s="54" t="s">
        <v>50</v>
      </c>
    </row>
    <row r="13" spans="1:48" ht="30.95" customHeight="1">
      <c r="A13" s="61"/>
      <c r="B13" s="61"/>
      <c r="C13" s="61"/>
      <c r="D13" s="61"/>
      <c r="E13" s="104"/>
      <c r="F13" s="104"/>
      <c r="G13" s="104"/>
      <c r="H13" s="104"/>
      <c r="I13" s="104"/>
      <c r="J13" s="104"/>
      <c r="K13" s="104"/>
      <c r="L13" s="104"/>
      <c r="M13" s="61"/>
      <c r="Q13" s="54" t="s">
        <v>50</v>
      </c>
    </row>
    <row r="14" spans="1:48" ht="30.95" customHeight="1">
      <c r="A14" s="61"/>
      <c r="B14" s="61"/>
      <c r="C14" s="61"/>
      <c r="D14" s="61"/>
      <c r="E14" s="104"/>
      <c r="F14" s="104"/>
      <c r="G14" s="104"/>
      <c r="H14" s="104"/>
      <c r="I14" s="104"/>
      <c r="J14" s="104"/>
      <c r="K14" s="104"/>
      <c r="L14" s="104"/>
      <c r="M14" s="61"/>
      <c r="Q14" s="54" t="s">
        <v>50</v>
      </c>
    </row>
    <row r="15" spans="1:48" ht="30.95" customHeight="1">
      <c r="A15" s="61"/>
      <c r="B15" s="61"/>
      <c r="C15" s="61"/>
      <c r="D15" s="61"/>
      <c r="E15" s="104"/>
      <c r="F15" s="104"/>
      <c r="G15" s="104"/>
      <c r="H15" s="104"/>
      <c r="I15" s="104"/>
      <c r="J15" s="104"/>
      <c r="K15" s="104"/>
      <c r="L15" s="104"/>
      <c r="M15" s="61"/>
      <c r="Q15" s="54" t="s">
        <v>50</v>
      </c>
    </row>
    <row r="16" spans="1:48" ht="30.95" customHeight="1">
      <c r="A16" s="61"/>
      <c r="B16" s="61"/>
      <c r="C16" s="61"/>
      <c r="D16" s="61"/>
      <c r="E16" s="104"/>
      <c r="F16" s="104"/>
      <c r="G16" s="104"/>
      <c r="H16" s="104"/>
      <c r="I16" s="104"/>
      <c r="J16" s="104"/>
      <c r="K16" s="104"/>
      <c r="L16" s="104"/>
      <c r="M16" s="61"/>
      <c r="Q16" s="54" t="s">
        <v>50</v>
      </c>
    </row>
    <row r="17" spans="1:48" ht="30.95" customHeight="1">
      <c r="A17" s="61"/>
      <c r="B17" s="61"/>
      <c r="C17" s="61"/>
      <c r="D17" s="61"/>
      <c r="E17" s="104"/>
      <c r="F17" s="104"/>
      <c r="G17" s="104"/>
      <c r="H17" s="104"/>
      <c r="I17" s="104"/>
      <c r="J17" s="104"/>
      <c r="K17" s="104"/>
      <c r="L17" s="104"/>
      <c r="M17" s="61"/>
      <c r="Q17" s="54" t="s">
        <v>50</v>
      </c>
    </row>
    <row r="18" spans="1:48" ht="30.95" customHeight="1">
      <c r="A18" s="61"/>
      <c r="B18" s="61"/>
      <c r="C18" s="61"/>
      <c r="D18" s="61"/>
      <c r="E18" s="104"/>
      <c r="F18" s="104"/>
      <c r="G18" s="104"/>
      <c r="H18" s="104"/>
      <c r="I18" s="104"/>
      <c r="J18" s="104"/>
      <c r="K18" s="104"/>
      <c r="L18" s="104"/>
      <c r="M18" s="61"/>
      <c r="Q18" s="54" t="s">
        <v>50</v>
      </c>
    </row>
    <row r="19" spans="1:48" ht="30.95" customHeight="1">
      <c r="A19" s="61"/>
      <c r="B19" s="61"/>
      <c r="C19" s="61"/>
      <c r="D19" s="61"/>
      <c r="E19" s="104"/>
      <c r="F19" s="104"/>
      <c r="G19" s="104"/>
      <c r="H19" s="104"/>
      <c r="I19" s="104"/>
      <c r="J19" s="104"/>
      <c r="K19" s="104"/>
      <c r="L19" s="104"/>
      <c r="M19" s="61"/>
      <c r="Q19" s="54" t="s">
        <v>50</v>
      </c>
    </row>
    <row r="20" spans="1:48" ht="30.95" customHeight="1">
      <c r="A20" s="61"/>
      <c r="B20" s="61"/>
      <c r="C20" s="61"/>
      <c r="D20" s="61"/>
      <c r="E20" s="104"/>
      <c r="F20" s="104"/>
      <c r="G20" s="104"/>
      <c r="H20" s="104"/>
      <c r="I20" s="104"/>
      <c r="J20" s="104"/>
      <c r="K20" s="104"/>
      <c r="L20" s="104"/>
      <c r="M20" s="61"/>
      <c r="Q20" s="54" t="s">
        <v>50</v>
      </c>
    </row>
    <row r="21" spans="1:48" ht="30.95" customHeight="1">
      <c r="A21" s="61"/>
      <c r="B21" s="61"/>
      <c r="C21" s="61"/>
      <c r="D21" s="61"/>
      <c r="E21" s="104"/>
      <c r="F21" s="104"/>
      <c r="G21" s="104"/>
      <c r="H21" s="104"/>
      <c r="I21" s="104"/>
      <c r="J21" s="104"/>
      <c r="K21" s="104"/>
      <c r="L21" s="104"/>
      <c r="M21" s="61"/>
      <c r="Q21" s="54" t="s">
        <v>50</v>
      </c>
    </row>
    <row r="22" spans="1:48" ht="30.95" customHeight="1">
      <c r="A22" s="61"/>
      <c r="B22" s="61"/>
      <c r="C22" s="61"/>
      <c r="D22" s="61"/>
      <c r="E22" s="104"/>
      <c r="F22" s="104"/>
      <c r="G22" s="104"/>
      <c r="H22" s="104"/>
      <c r="I22" s="104"/>
      <c r="J22" s="104"/>
      <c r="K22" s="104"/>
      <c r="L22" s="104"/>
      <c r="M22" s="61"/>
      <c r="Q22" s="54" t="s">
        <v>50</v>
      </c>
    </row>
    <row r="23" spans="1:48" ht="30.95" customHeight="1">
      <c r="A23" s="61"/>
      <c r="B23" s="61"/>
      <c r="C23" s="61"/>
      <c r="D23" s="61"/>
      <c r="E23" s="104"/>
      <c r="F23" s="104"/>
      <c r="G23" s="104"/>
      <c r="H23" s="104"/>
      <c r="I23" s="104"/>
      <c r="J23" s="104"/>
      <c r="K23" s="104"/>
      <c r="L23" s="104"/>
      <c r="M23" s="61"/>
      <c r="Q23" s="54" t="s">
        <v>50</v>
      </c>
    </row>
    <row r="24" spans="1:48" ht="30.95" customHeight="1">
      <c r="A24" s="61"/>
      <c r="B24" s="61"/>
      <c r="C24" s="61"/>
      <c r="D24" s="61"/>
      <c r="E24" s="104"/>
      <c r="F24" s="104"/>
      <c r="G24" s="104"/>
      <c r="H24" s="104"/>
      <c r="I24" s="104"/>
      <c r="J24" s="104"/>
      <c r="K24" s="104"/>
      <c r="L24" s="104"/>
      <c r="M24" s="61"/>
      <c r="Q24" s="54" t="s">
        <v>50</v>
      </c>
    </row>
    <row r="25" spans="1:48" ht="30.95" customHeight="1">
      <c r="A25" s="61"/>
      <c r="B25" s="61"/>
      <c r="C25" s="61"/>
      <c r="D25" s="61"/>
      <c r="E25" s="104"/>
      <c r="F25" s="104"/>
      <c r="G25" s="104"/>
      <c r="H25" s="104"/>
      <c r="I25" s="104"/>
      <c r="J25" s="104"/>
      <c r="K25" s="104"/>
      <c r="L25" s="104"/>
      <c r="M25" s="61"/>
      <c r="Q25" s="54" t="s">
        <v>50</v>
      </c>
    </row>
    <row r="26" spans="1:48" ht="30.95" customHeight="1">
      <c r="A26" s="61"/>
      <c r="B26" s="61"/>
      <c r="C26" s="61"/>
      <c r="D26" s="61"/>
      <c r="E26" s="104"/>
      <c r="F26" s="104"/>
      <c r="G26" s="104"/>
      <c r="H26" s="104"/>
      <c r="I26" s="104"/>
      <c r="J26" s="104"/>
      <c r="K26" s="104"/>
      <c r="L26" s="104"/>
      <c r="M26" s="61"/>
      <c r="Q26" s="54" t="s">
        <v>50</v>
      </c>
    </row>
    <row r="27" spans="1:48" ht="30.95" customHeight="1">
      <c r="A27" s="60" t="s">
        <v>77</v>
      </c>
      <c r="B27" s="61"/>
      <c r="C27" s="61"/>
      <c r="D27" s="61"/>
      <c r="E27" s="104"/>
      <c r="F27" s="104"/>
      <c r="G27" s="104"/>
      <c r="H27" s="104"/>
      <c r="I27" s="104"/>
      <c r="J27" s="104"/>
      <c r="K27" s="104"/>
      <c r="L27" s="104"/>
      <c r="M27" s="61"/>
      <c r="N27" s="50" t="s">
        <v>78</v>
      </c>
    </row>
    <row r="28" spans="1:48" ht="30.95" customHeight="1">
      <c r="A28" s="60" t="s">
        <v>7110</v>
      </c>
      <c r="B28" s="60" t="s">
        <v>7133</v>
      </c>
      <c r="C28" s="61"/>
      <c r="D28" s="61"/>
      <c r="E28" s="104"/>
      <c r="F28" s="104"/>
      <c r="G28" s="104"/>
      <c r="H28" s="104"/>
      <c r="I28" s="104"/>
      <c r="J28" s="104"/>
      <c r="K28" s="104"/>
      <c r="L28" s="104"/>
      <c r="M28" s="61"/>
      <c r="Q28" s="54" t="s">
        <v>7111</v>
      </c>
    </row>
    <row r="29" spans="1:48" ht="30.95" customHeight="1">
      <c r="A29" s="60" t="s">
        <v>7134</v>
      </c>
      <c r="B29" s="60" t="s">
        <v>5528</v>
      </c>
      <c r="C29" s="60" t="s">
        <v>53</v>
      </c>
      <c r="D29" s="61">
        <v>65</v>
      </c>
      <c r="E29" s="104"/>
      <c r="F29" s="104"/>
      <c r="G29" s="104"/>
      <c r="H29" s="104"/>
      <c r="I29" s="104"/>
      <c r="J29" s="104"/>
      <c r="K29" s="104"/>
      <c r="L29" s="104"/>
      <c r="M29" s="60" t="s">
        <v>1042</v>
      </c>
      <c r="N29" s="54" t="s">
        <v>7135</v>
      </c>
      <c r="O29" s="54" t="s">
        <v>47</v>
      </c>
      <c r="P29" s="54" t="s">
        <v>47</v>
      </c>
      <c r="Q29" s="54" t="s">
        <v>7111</v>
      </c>
      <c r="R29" s="54" t="s">
        <v>56</v>
      </c>
      <c r="S29" s="54" t="s">
        <v>56</v>
      </c>
      <c r="T29" s="54" t="s">
        <v>55</v>
      </c>
      <c r="AR29" s="54" t="s">
        <v>47</v>
      </c>
      <c r="AS29" s="54" t="s">
        <v>47</v>
      </c>
      <c r="AU29" s="54" t="s">
        <v>7136</v>
      </c>
      <c r="AV29" s="50">
        <v>150</v>
      </c>
    </row>
    <row r="30" spans="1:48" ht="30.95" customHeight="1">
      <c r="A30" s="60" t="s">
        <v>7137</v>
      </c>
      <c r="B30" s="60" t="s">
        <v>7138</v>
      </c>
      <c r="C30" s="60" t="s">
        <v>71</v>
      </c>
      <c r="D30" s="61">
        <v>50</v>
      </c>
      <c r="E30" s="104"/>
      <c r="F30" s="104"/>
      <c r="G30" s="104"/>
      <c r="H30" s="104"/>
      <c r="I30" s="104"/>
      <c r="J30" s="104"/>
      <c r="K30" s="104"/>
      <c r="L30" s="104"/>
      <c r="M30" s="60" t="s">
        <v>2761</v>
      </c>
      <c r="N30" s="54" t="s">
        <v>7139</v>
      </c>
      <c r="O30" s="54" t="s">
        <v>47</v>
      </c>
      <c r="P30" s="54" t="s">
        <v>47</v>
      </c>
      <c r="Q30" s="54" t="s">
        <v>7111</v>
      </c>
      <c r="R30" s="54" t="s">
        <v>56</v>
      </c>
      <c r="S30" s="54" t="s">
        <v>56</v>
      </c>
      <c r="T30" s="54" t="s">
        <v>55</v>
      </c>
      <c r="AR30" s="54" t="s">
        <v>47</v>
      </c>
      <c r="AS30" s="54" t="s">
        <v>47</v>
      </c>
      <c r="AU30" s="54" t="s">
        <v>7140</v>
      </c>
      <c r="AV30" s="50">
        <v>152</v>
      </c>
    </row>
    <row r="31" spans="1:48" ht="30.95" customHeight="1">
      <c r="A31" s="60" t="s">
        <v>7141</v>
      </c>
      <c r="B31" s="60" t="s">
        <v>5714</v>
      </c>
      <c r="C31" s="60" t="s">
        <v>1450</v>
      </c>
      <c r="D31" s="61">
        <v>8</v>
      </c>
      <c r="E31" s="104"/>
      <c r="F31" s="104"/>
      <c r="G31" s="104"/>
      <c r="H31" s="104"/>
      <c r="I31" s="104"/>
      <c r="J31" s="104"/>
      <c r="K31" s="104"/>
      <c r="L31" s="104"/>
      <c r="M31" s="60" t="s">
        <v>1045</v>
      </c>
      <c r="N31" s="54" t="s">
        <v>7142</v>
      </c>
      <c r="O31" s="54" t="s">
        <v>47</v>
      </c>
      <c r="P31" s="54" t="s">
        <v>47</v>
      </c>
      <c r="Q31" s="54" t="s">
        <v>7111</v>
      </c>
      <c r="R31" s="54" t="s">
        <v>56</v>
      </c>
      <c r="S31" s="54" t="s">
        <v>56</v>
      </c>
      <c r="T31" s="54" t="s">
        <v>55</v>
      </c>
      <c r="AR31" s="54" t="s">
        <v>47</v>
      </c>
      <c r="AS31" s="54" t="s">
        <v>47</v>
      </c>
      <c r="AU31" s="54" t="s">
        <v>7143</v>
      </c>
      <c r="AV31" s="50">
        <v>153</v>
      </c>
    </row>
    <row r="32" spans="1:48" ht="30.95" customHeight="1">
      <c r="A32" s="60" t="s">
        <v>7144</v>
      </c>
      <c r="B32" s="60" t="s">
        <v>7145</v>
      </c>
      <c r="C32" s="60" t="s">
        <v>1073</v>
      </c>
      <c r="D32" s="61">
        <v>1</v>
      </c>
      <c r="E32" s="104"/>
      <c r="F32" s="104"/>
      <c r="G32" s="104"/>
      <c r="H32" s="104"/>
      <c r="I32" s="104"/>
      <c r="J32" s="104"/>
      <c r="K32" s="104"/>
      <c r="L32" s="104"/>
      <c r="M32" s="60" t="s">
        <v>2763</v>
      </c>
      <c r="N32" s="54" t="s">
        <v>7146</v>
      </c>
      <c r="O32" s="54" t="s">
        <v>47</v>
      </c>
      <c r="P32" s="54" t="s">
        <v>47</v>
      </c>
      <c r="Q32" s="54" t="s">
        <v>7111</v>
      </c>
      <c r="R32" s="54" t="s">
        <v>56</v>
      </c>
      <c r="S32" s="54" t="s">
        <v>56</v>
      </c>
      <c r="T32" s="54" t="s">
        <v>55</v>
      </c>
      <c r="AR32" s="54" t="s">
        <v>47</v>
      </c>
      <c r="AS32" s="54" t="s">
        <v>47</v>
      </c>
      <c r="AU32" s="54" t="s">
        <v>7147</v>
      </c>
      <c r="AV32" s="50">
        <v>154</v>
      </c>
    </row>
    <row r="33" spans="1:48" ht="30.95" customHeight="1">
      <c r="A33" s="60" t="s">
        <v>7148</v>
      </c>
      <c r="B33" s="60" t="s">
        <v>5948</v>
      </c>
      <c r="C33" s="60" t="s">
        <v>53</v>
      </c>
      <c r="D33" s="61">
        <v>13</v>
      </c>
      <c r="E33" s="104"/>
      <c r="F33" s="104"/>
      <c r="G33" s="104"/>
      <c r="H33" s="104"/>
      <c r="I33" s="104"/>
      <c r="J33" s="104"/>
      <c r="K33" s="104"/>
      <c r="L33" s="104"/>
      <c r="M33" s="60" t="s">
        <v>1741</v>
      </c>
      <c r="N33" s="54" t="s">
        <v>7149</v>
      </c>
      <c r="O33" s="54" t="s">
        <v>47</v>
      </c>
      <c r="P33" s="54" t="s">
        <v>47</v>
      </c>
      <c r="Q33" s="54" t="s">
        <v>7111</v>
      </c>
      <c r="R33" s="54" t="s">
        <v>56</v>
      </c>
      <c r="S33" s="54" t="s">
        <v>56</v>
      </c>
      <c r="T33" s="54" t="s">
        <v>55</v>
      </c>
      <c r="AR33" s="54" t="s">
        <v>47</v>
      </c>
      <c r="AS33" s="54" t="s">
        <v>47</v>
      </c>
      <c r="AU33" s="54" t="s">
        <v>7150</v>
      </c>
      <c r="AV33" s="50">
        <v>155</v>
      </c>
    </row>
    <row r="34" spans="1:48" ht="30.95" customHeight="1">
      <c r="A34" s="60" t="s">
        <v>7151</v>
      </c>
      <c r="B34" s="60" t="s">
        <v>7152</v>
      </c>
      <c r="C34" s="60" t="s">
        <v>63</v>
      </c>
      <c r="D34" s="61">
        <v>8</v>
      </c>
      <c r="E34" s="104"/>
      <c r="F34" s="104"/>
      <c r="G34" s="104"/>
      <c r="H34" s="104"/>
      <c r="I34" s="104"/>
      <c r="J34" s="104"/>
      <c r="K34" s="104"/>
      <c r="L34" s="104"/>
      <c r="M34" s="60" t="s">
        <v>1039</v>
      </c>
      <c r="N34" s="54" t="s">
        <v>7153</v>
      </c>
      <c r="O34" s="54" t="s">
        <v>47</v>
      </c>
      <c r="P34" s="54" t="s">
        <v>47</v>
      </c>
      <c r="Q34" s="54" t="s">
        <v>7111</v>
      </c>
      <c r="R34" s="54" t="s">
        <v>56</v>
      </c>
      <c r="S34" s="54" t="s">
        <v>56</v>
      </c>
      <c r="T34" s="54" t="s">
        <v>55</v>
      </c>
      <c r="AR34" s="54" t="s">
        <v>47</v>
      </c>
      <c r="AS34" s="54" t="s">
        <v>47</v>
      </c>
      <c r="AU34" s="54" t="s">
        <v>7154</v>
      </c>
      <c r="AV34" s="50">
        <v>156</v>
      </c>
    </row>
    <row r="35" spans="1:48" ht="30.95" customHeight="1">
      <c r="A35" s="60" t="s">
        <v>7155</v>
      </c>
      <c r="B35" s="60" t="s">
        <v>47</v>
      </c>
      <c r="C35" s="60" t="s">
        <v>63</v>
      </c>
      <c r="D35" s="61">
        <v>8</v>
      </c>
      <c r="E35" s="104"/>
      <c r="F35" s="104"/>
      <c r="G35" s="104"/>
      <c r="H35" s="104"/>
      <c r="I35" s="104"/>
      <c r="J35" s="104"/>
      <c r="K35" s="104"/>
      <c r="L35" s="104"/>
      <c r="M35" s="60" t="s">
        <v>2343</v>
      </c>
      <c r="N35" s="54" t="s">
        <v>7156</v>
      </c>
      <c r="O35" s="54" t="s">
        <v>47</v>
      </c>
      <c r="P35" s="54" t="s">
        <v>47</v>
      </c>
      <c r="Q35" s="54" t="s">
        <v>7111</v>
      </c>
      <c r="R35" s="54" t="s">
        <v>56</v>
      </c>
      <c r="S35" s="54" t="s">
        <v>56</v>
      </c>
      <c r="T35" s="54" t="s">
        <v>55</v>
      </c>
      <c r="AR35" s="54" t="s">
        <v>47</v>
      </c>
      <c r="AS35" s="54" t="s">
        <v>47</v>
      </c>
      <c r="AU35" s="54" t="s">
        <v>7157</v>
      </c>
      <c r="AV35" s="50">
        <v>157</v>
      </c>
    </row>
    <row r="36" spans="1:48" ht="30.95" customHeight="1">
      <c r="A36" s="60" t="s">
        <v>7158</v>
      </c>
      <c r="B36" s="60" t="s">
        <v>7159</v>
      </c>
      <c r="C36" s="60" t="s">
        <v>168</v>
      </c>
      <c r="D36" s="61">
        <v>8</v>
      </c>
      <c r="E36" s="104"/>
      <c r="F36" s="104"/>
      <c r="G36" s="104"/>
      <c r="H36" s="104"/>
      <c r="I36" s="104"/>
      <c r="J36" s="104"/>
      <c r="K36" s="104"/>
      <c r="L36" s="104"/>
      <c r="M36" s="60" t="s">
        <v>2785</v>
      </c>
      <c r="N36" s="54" t="s">
        <v>7160</v>
      </c>
      <c r="O36" s="54" t="s">
        <v>47</v>
      </c>
      <c r="P36" s="54" t="s">
        <v>47</v>
      </c>
      <c r="Q36" s="54" t="s">
        <v>7111</v>
      </c>
      <c r="R36" s="54" t="s">
        <v>56</v>
      </c>
      <c r="S36" s="54" t="s">
        <v>56</v>
      </c>
      <c r="T36" s="54" t="s">
        <v>55</v>
      </c>
      <c r="AR36" s="54" t="s">
        <v>47</v>
      </c>
      <c r="AS36" s="54" t="s">
        <v>47</v>
      </c>
      <c r="AU36" s="54" t="s">
        <v>7161</v>
      </c>
      <c r="AV36" s="50">
        <v>158</v>
      </c>
    </row>
    <row r="37" spans="1:48" ht="30.95" customHeight="1">
      <c r="A37" s="61"/>
      <c r="B37" s="61"/>
      <c r="C37" s="61"/>
      <c r="D37" s="61"/>
      <c r="E37" s="104"/>
      <c r="F37" s="104"/>
      <c r="G37" s="104"/>
      <c r="H37" s="104"/>
      <c r="I37" s="104"/>
      <c r="J37" s="104"/>
      <c r="K37" s="104"/>
      <c r="L37" s="104"/>
      <c r="M37" s="61"/>
      <c r="Q37" s="54" t="s">
        <v>7111</v>
      </c>
    </row>
    <row r="38" spans="1:48" ht="30.95" customHeight="1">
      <c r="A38" s="61"/>
      <c r="B38" s="61"/>
      <c r="C38" s="61"/>
      <c r="D38" s="61"/>
      <c r="E38" s="104"/>
      <c r="F38" s="104"/>
      <c r="G38" s="104"/>
      <c r="H38" s="104"/>
      <c r="I38" s="104"/>
      <c r="J38" s="104"/>
      <c r="K38" s="104"/>
      <c r="L38" s="104"/>
      <c r="M38" s="61"/>
      <c r="Q38" s="54" t="s">
        <v>7111</v>
      </c>
    </row>
    <row r="39" spans="1:48" ht="30.95" customHeight="1">
      <c r="A39" s="61"/>
      <c r="B39" s="61"/>
      <c r="C39" s="61"/>
      <c r="D39" s="61"/>
      <c r="E39" s="104"/>
      <c r="F39" s="104"/>
      <c r="G39" s="104"/>
      <c r="H39" s="104"/>
      <c r="I39" s="104"/>
      <c r="J39" s="104"/>
      <c r="K39" s="104"/>
      <c r="L39" s="104"/>
      <c r="M39" s="61"/>
      <c r="Q39" s="54" t="s">
        <v>7111</v>
      </c>
    </row>
    <row r="40" spans="1:48" ht="30.95" customHeight="1">
      <c r="A40" s="61"/>
      <c r="B40" s="61"/>
      <c r="C40" s="61"/>
      <c r="D40" s="61"/>
      <c r="E40" s="104"/>
      <c r="F40" s="104"/>
      <c r="G40" s="104"/>
      <c r="H40" s="104"/>
      <c r="I40" s="104"/>
      <c r="J40" s="104"/>
      <c r="K40" s="104"/>
      <c r="L40" s="104"/>
      <c r="M40" s="61"/>
      <c r="Q40" s="54" t="s">
        <v>7111</v>
      </c>
    </row>
    <row r="41" spans="1:48" ht="30.95" customHeight="1">
      <c r="A41" s="61"/>
      <c r="B41" s="61"/>
      <c r="C41" s="61"/>
      <c r="D41" s="61"/>
      <c r="E41" s="104"/>
      <c r="F41" s="104"/>
      <c r="G41" s="104"/>
      <c r="H41" s="104"/>
      <c r="I41" s="104"/>
      <c r="J41" s="104"/>
      <c r="K41" s="104"/>
      <c r="L41" s="104"/>
      <c r="M41" s="61"/>
      <c r="Q41" s="54" t="s">
        <v>7111</v>
      </c>
    </row>
    <row r="42" spans="1:48" ht="30.95" customHeight="1">
      <c r="A42" s="61"/>
      <c r="B42" s="61"/>
      <c r="C42" s="61"/>
      <c r="D42" s="61"/>
      <c r="E42" s="104"/>
      <c r="F42" s="104"/>
      <c r="G42" s="104"/>
      <c r="H42" s="104"/>
      <c r="I42" s="104"/>
      <c r="J42" s="104"/>
      <c r="K42" s="104"/>
      <c r="L42" s="104"/>
      <c r="M42" s="61"/>
      <c r="Q42" s="54" t="s">
        <v>7111</v>
      </c>
    </row>
    <row r="43" spans="1:48" ht="30.95" customHeight="1">
      <c r="A43" s="61"/>
      <c r="B43" s="61"/>
      <c r="C43" s="61"/>
      <c r="D43" s="61"/>
      <c r="E43" s="104"/>
      <c r="F43" s="104"/>
      <c r="G43" s="104"/>
      <c r="H43" s="104"/>
      <c r="I43" s="104"/>
      <c r="J43" s="104"/>
      <c r="K43" s="104"/>
      <c r="L43" s="104"/>
      <c r="M43" s="61"/>
      <c r="Q43" s="54" t="s">
        <v>7111</v>
      </c>
    </row>
    <row r="44" spans="1:48" ht="30.95" customHeight="1">
      <c r="A44" s="61"/>
      <c r="B44" s="61"/>
      <c r="C44" s="61"/>
      <c r="D44" s="61"/>
      <c r="E44" s="104"/>
      <c r="F44" s="104"/>
      <c r="G44" s="104"/>
      <c r="H44" s="104"/>
      <c r="I44" s="104"/>
      <c r="J44" s="104"/>
      <c r="K44" s="104"/>
      <c r="L44" s="104"/>
      <c r="M44" s="61"/>
      <c r="Q44" s="54" t="s">
        <v>7111</v>
      </c>
    </row>
    <row r="45" spans="1:48" ht="30.95" customHeight="1">
      <c r="A45" s="61"/>
      <c r="B45" s="61"/>
      <c r="C45" s="61"/>
      <c r="D45" s="61"/>
      <c r="E45" s="104"/>
      <c r="F45" s="104"/>
      <c r="G45" s="104"/>
      <c r="H45" s="104"/>
      <c r="I45" s="104"/>
      <c r="J45" s="104"/>
      <c r="K45" s="104"/>
      <c r="L45" s="104"/>
      <c r="M45" s="61"/>
      <c r="Q45" s="54" t="s">
        <v>7111</v>
      </c>
    </row>
    <row r="46" spans="1:48" ht="30.95" customHeight="1">
      <c r="A46" s="61"/>
      <c r="B46" s="61"/>
      <c r="C46" s="61"/>
      <c r="D46" s="61"/>
      <c r="E46" s="104"/>
      <c r="F46" s="104"/>
      <c r="G46" s="104"/>
      <c r="H46" s="104"/>
      <c r="I46" s="104"/>
      <c r="J46" s="104"/>
      <c r="K46" s="104"/>
      <c r="L46" s="104"/>
      <c r="M46" s="61"/>
      <c r="Q46" s="54" t="s">
        <v>7111</v>
      </c>
    </row>
    <row r="47" spans="1:48" ht="30.95" customHeight="1">
      <c r="A47" s="61"/>
      <c r="B47" s="61"/>
      <c r="C47" s="61"/>
      <c r="D47" s="61"/>
      <c r="E47" s="104"/>
      <c r="F47" s="104"/>
      <c r="G47" s="104"/>
      <c r="H47" s="104"/>
      <c r="I47" s="104"/>
      <c r="J47" s="104"/>
      <c r="K47" s="104"/>
      <c r="L47" s="104"/>
      <c r="M47" s="61"/>
      <c r="Q47" s="54" t="s">
        <v>7111</v>
      </c>
    </row>
    <row r="48" spans="1:48" ht="30.95" customHeight="1">
      <c r="A48" s="61"/>
      <c r="B48" s="61"/>
      <c r="C48" s="61"/>
      <c r="D48" s="61"/>
      <c r="E48" s="104"/>
      <c r="F48" s="104"/>
      <c r="G48" s="104"/>
      <c r="H48" s="104"/>
      <c r="I48" s="104"/>
      <c r="J48" s="104"/>
      <c r="K48" s="104"/>
      <c r="L48" s="104"/>
      <c r="M48" s="61"/>
      <c r="Q48" s="54" t="s">
        <v>7111</v>
      </c>
    </row>
    <row r="49" spans="1:48" ht="30.95" customHeight="1">
      <c r="A49" s="61"/>
      <c r="B49" s="61"/>
      <c r="C49" s="61"/>
      <c r="D49" s="61"/>
      <c r="E49" s="104"/>
      <c r="F49" s="104"/>
      <c r="G49" s="104"/>
      <c r="H49" s="104"/>
      <c r="I49" s="104"/>
      <c r="J49" s="104"/>
      <c r="K49" s="104"/>
      <c r="L49" s="104"/>
      <c r="M49" s="61"/>
      <c r="Q49" s="54" t="s">
        <v>7111</v>
      </c>
    </row>
    <row r="50" spans="1:48" ht="30.95" customHeight="1">
      <c r="A50" s="61"/>
      <c r="B50" s="61"/>
      <c r="C50" s="61"/>
      <c r="D50" s="61"/>
      <c r="E50" s="104"/>
      <c r="F50" s="104"/>
      <c r="G50" s="104"/>
      <c r="H50" s="104"/>
      <c r="I50" s="104"/>
      <c r="J50" s="104"/>
      <c r="K50" s="104"/>
      <c r="L50" s="104"/>
      <c r="M50" s="61"/>
      <c r="Q50" s="54" t="s">
        <v>7111</v>
      </c>
    </row>
    <row r="51" spans="1:48" ht="30.95" customHeight="1">
      <c r="A51" s="60" t="s">
        <v>77</v>
      </c>
      <c r="B51" s="61"/>
      <c r="C51" s="61"/>
      <c r="D51" s="61"/>
      <c r="E51" s="104"/>
      <c r="F51" s="104"/>
      <c r="G51" s="104"/>
      <c r="H51" s="104"/>
      <c r="I51" s="104"/>
      <c r="J51" s="104"/>
      <c r="K51" s="104"/>
      <c r="L51" s="104"/>
      <c r="M51" s="61"/>
      <c r="N51" s="50" t="s">
        <v>78</v>
      </c>
    </row>
    <row r="52" spans="1:48" ht="30.95" customHeight="1">
      <c r="A52" s="60" t="s">
        <v>7112</v>
      </c>
      <c r="B52" s="60" t="s">
        <v>7162</v>
      </c>
      <c r="C52" s="61"/>
      <c r="D52" s="61"/>
      <c r="E52" s="104"/>
      <c r="F52" s="104"/>
      <c r="G52" s="104"/>
      <c r="H52" s="104"/>
      <c r="I52" s="104"/>
      <c r="J52" s="104"/>
      <c r="K52" s="104"/>
      <c r="L52" s="104"/>
      <c r="M52" s="61"/>
      <c r="Q52" s="54" t="s">
        <v>7113</v>
      </c>
    </row>
    <row r="53" spans="1:48" ht="30.95" customHeight="1">
      <c r="A53" s="60" t="s">
        <v>7163</v>
      </c>
      <c r="B53" s="60" t="s">
        <v>5872</v>
      </c>
      <c r="C53" s="60" t="s">
        <v>191</v>
      </c>
      <c r="D53" s="61">
        <v>6.024</v>
      </c>
      <c r="E53" s="104"/>
      <c r="F53" s="104"/>
      <c r="G53" s="104"/>
      <c r="H53" s="104"/>
      <c r="I53" s="104"/>
      <c r="J53" s="104"/>
      <c r="K53" s="104"/>
      <c r="L53" s="104"/>
      <c r="M53" s="60" t="s">
        <v>1060</v>
      </c>
      <c r="N53" s="54" t="s">
        <v>7164</v>
      </c>
      <c r="O53" s="54" t="s">
        <v>47</v>
      </c>
      <c r="P53" s="54" t="s">
        <v>47</v>
      </c>
      <c r="Q53" s="54" t="s">
        <v>7113</v>
      </c>
      <c r="R53" s="54" t="s">
        <v>56</v>
      </c>
      <c r="S53" s="54" t="s">
        <v>56</v>
      </c>
      <c r="T53" s="54" t="s">
        <v>55</v>
      </c>
      <c r="AR53" s="54" t="s">
        <v>47</v>
      </c>
      <c r="AS53" s="54" t="s">
        <v>47</v>
      </c>
      <c r="AU53" s="54" t="s">
        <v>7165</v>
      </c>
      <c r="AV53" s="50">
        <v>160</v>
      </c>
    </row>
    <row r="54" spans="1:48" ht="30.95" customHeight="1">
      <c r="A54" s="60" t="s">
        <v>7166</v>
      </c>
      <c r="B54" s="60" t="s">
        <v>5882</v>
      </c>
      <c r="C54" s="60" t="s">
        <v>7167</v>
      </c>
      <c r="D54" s="61">
        <v>2</v>
      </c>
      <c r="E54" s="104"/>
      <c r="F54" s="104"/>
      <c r="G54" s="104"/>
      <c r="H54" s="104"/>
      <c r="I54" s="104"/>
      <c r="J54" s="104"/>
      <c r="K54" s="104"/>
      <c r="L54" s="104"/>
      <c r="M54" s="60" t="s">
        <v>1735</v>
      </c>
      <c r="N54" s="54" t="s">
        <v>7168</v>
      </c>
      <c r="O54" s="54" t="s">
        <v>47</v>
      </c>
      <c r="P54" s="54" t="s">
        <v>47</v>
      </c>
      <c r="Q54" s="54" t="s">
        <v>7113</v>
      </c>
      <c r="R54" s="54" t="s">
        <v>56</v>
      </c>
      <c r="S54" s="54" t="s">
        <v>56</v>
      </c>
      <c r="T54" s="54" t="s">
        <v>55</v>
      </c>
      <c r="AR54" s="54" t="s">
        <v>47</v>
      </c>
      <c r="AS54" s="54" t="s">
        <v>47</v>
      </c>
      <c r="AU54" s="54" t="s">
        <v>7169</v>
      </c>
      <c r="AV54" s="50">
        <v>161</v>
      </c>
    </row>
    <row r="55" spans="1:48" ht="30.95" customHeight="1">
      <c r="A55" s="61"/>
      <c r="B55" s="61"/>
      <c r="C55" s="61"/>
      <c r="D55" s="61"/>
      <c r="E55" s="104"/>
      <c r="F55" s="104"/>
      <c r="G55" s="104"/>
      <c r="H55" s="104"/>
      <c r="I55" s="104"/>
      <c r="J55" s="104"/>
      <c r="K55" s="104"/>
      <c r="L55" s="104"/>
      <c r="M55" s="61"/>
      <c r="Q55" s="54" t="s">
        <v>7113</v>
      </c>
    </row>
    <row r="56" spans="1:48" ht="30.95" customHeight="1">
      <c r="A56" s="61"/>
      <c r="B56" s="61"/>
      <c r="C56" s="61"/>
      <c r="D56" s="61"/>
      <c r="E56" s="104"/>
      <c r="F56" s="104"/>
      <c r="G56" s="104"/>
      <c r="H56" s="104"/>
      <c r="I56" s="104"/>
      <c r="J56" s="104"/>
      <c r="K56" s="104"/>
      <c r="L56" s="104"/>
      <c r="M56" s="61"/>
      <c r="Q56" s="54" t="s">
        <v>7113</v>
      </c>
    </row>
    <row r="57" spans="1:48" ht="30.95" customHeight="1">
      <c r="A57" s="61"/>
      <c r="B57" s="61"/>
      <c r="C57" s="61"/>
      <c r="D57" s="61"/>
      <c r="E57" s="104"/>
      <c r="F57" s="104"/>
      <c r="G57" s="104"/>
      <c r="H57" s="104"/>
      <c r="I57" s="104"/>
      <c r="J57" s="104"/>
      <c r="K57" s="104"/>
      <c r="L57" s="104"/>
      <c r="M57" s="61"/>
      <c r="Q57" s="54" t="s">
        <v>7113</v>
      </c>
    </row>
    <row r="58" spans="1:48" ht="30.95" customHeight="1">
      <c r="A58" s="61"/>
      <c r="B58" s="61"/>
      <c r="C58" s="61"/>
      <c r="D58" s="61"/>
      <c r="E58" s="104"/>
      <c r="F58" s="104"/>
      <c r="G58" s="104"/>
      <c r="H58" s="104"/>
      <c r="I58" s="104"/>
      <c r="J58" s="104"/>
      <c r="K58" s="104"/>
      <c r="L58" s="104"/>
      <c r="M58" s="61"/>
      <c r="Q58" s="54" t="s">
        <v>7113</v>
      </c>
    </row>
    <row r="59" spans="1:48" ht="30.95" customHeight="1">
      <c r="A59" s="61"/>
      <c r="B59" s="61"/>
      <c r="C59" s="61"/>
      <c r="D59" s="61"/>
      <c r="E59" s="104"/>
      <c r="F59" s="104"/>
      <c r="G59" s="104"/>
      <c r="H59" s="104"/>
      <c r="I59" s="104"/>
      <c r="J59" s="104"/>
      <c r="K59" s="104"/>
      <c r="L59" s="104"/>
      <c r="M59" s="61"/>
      <c r="Q59" s="54" t="s">
        <v>7113</v>
      </c>
    </row>
    <row r="60" spans="1:48" ht="30.95" customHeight="1">
      <c r="A60" s="61"/>
      <c r="B60" s="61"/>
      <c r="C60" s="61"/>
      <c r="D60" s="61"/>
      <c r="E60" s="104"/>
      <c r="F60" s="104"/>
      <c r="G60" s="104"/>
      <c r="H60" s="104"/>
      <c r="I60" s="104"/>
      <c r="J60" s="104"/>
      <c r="K60" s="104"/>
      <c r="L60" s="104"/>
      <c r="M60" s="61"/>
      <c r="Q60" s="54" t="s">
        <v>7113</v>
      </c>
    </row>
    <row r="61" spans="1:48" ht="30.95" customHeight="1">
      <c r="A61" s="61"/>
      <c r="B61" s="61"/>
      <c r="C61" s="61"/>
      <c r="D61" s="61"/>
      <c r="E61" s="104"/>
      <c r="F61" s="104"/>
      <c r="G61" s="104"/>
      <c r="H61" s="104"/>
      <c r="I61" s="104"/>
      <c r="J61" s="104"/>
      <c r="K61" s="104"/>
      <c r="L61" s="104"/>
      <c r="M61" s="61"/>
      <c r="Q61" s="54" t="s">
        <v>7113</v>
      </c>
    </row>
    <row r="62" spans="1:48" ht="30.95" customHeight="1">
      <c r="A62" s="61"/>
      <c r="B62" s="61"/>
      <c r="C62" s="61"/>
      <c r="D62" s="61"/>
      <c r="E62" s="104"/>
      <c r="F62" s="104"/>
      <c r="G62" s="104"/>
      <c r="H62" s="104"/>
      <c r="I62" s="104"/>
      <c r="J62" s="104"/>
      <c r="K62" s="104"/>
      <c r="L62" s="104"/>
      <c r="M62" s="61"/>
      <c r="Q62" s="54" t="s">
        <v>7113</v>
      </c>
    </row>
    <row r="63" spans="1:48" ht="30.95" customHeight="1">
      <c r="A63" s="61"/>
      <c r="B63" s="61"/>
      <c r="C63" s="61"/>
      <c r="D63" s="61"/>
      <c r="E63" s="104"/>
      <c r="F63" s="104"/>
      <c r="G63" s="104"/>
      <c r="H63" s="104"/>
      <c r="I63" s="104"/>
      <c r="J63" s="104"/>
      <c r="K63" s="104"/>
      <c r="L63" s="104"/>
      <c r="M63" s="61"/>
      <c r="Q63" s="54" t="s">
        <v>7113</v>
      </c>
    </row>
    <row r="64" spans="1:48" ht="30.95" customHeight="1">
      <c r="A64" s="61"/>
      <c r="B64" s="61"/>
      <c r="C64" s="61"/>
      <c r="D64" s="61"/>
      <c r="E64" s="104"/>
      <c r="F64" s="104"/>
      <c r="G64" s="104"/>
      <c r="H64" s="104"/>
      <c r="I64" s="104"/>
      <c r="J64" s="104"/>
      <c r="K64" s="104"/>
      <c r="L64" s="104"/>
      <c r="M64" s="61"/>
      <c r="Q64" s="54" t="s">
        <v>7113</v>
      </c>
    </row>
    <row r="65" spans="1:48" ht="30.95" customHeight="1">
      <c r="A65" s="61"/>
      <c r="B65" s="61"/>
      <c r="C65" s="61"/>
      <c r="D65" s="61"/>
      <c r="E65" s="104"/>
      <c r="F65" s="104"/>
      <c r="G65" s="104"/>
      <c r="H65" s="104"/>
      <c r="I65" s="104"/>
      <c r="J65" s="104"/>
      <c r="K65" s="104"/>
      <c r="L65" s="104"/>
      <c r="M65" s="61"/>
      <c r="Q65" s="54" t="s">
        <v>7113</v>
      </c>
    </row>
    <row r="66" spans="1:48" ht="30.95" customHeight="1">
      <c r="A66" s="61"/>
      <c r="B66" s="61"/>
      <c r="C66" s="61"/>
      <c r="D66" s="61"/>
      <c r="E66" s="104"/>
      <c r="F66" s="104"/>
      <c r="G66" s="104"/>
      <c r="H66" s="104"/>
      <c r="I66" s="104"/>
      <c r="J66" s="104"/>
      <c r="K66" s="104"/>
      <c r="L66" s="104"/>
      <c r="M66" s="61"/>
      <c r="Q66" s="54" t="s">
        <v>7113</v>
      </c>
    </row>
    <row r="67" spans="1:48" ht="30.95" customHeight="1">
      <c r="A67" s="61"/>
      <c r="B67" s="61"/>
      <c r="C67" s="61"/>
      <c r="D67" s="61"/>
      <c r="E67" s="104"/>
      <c r="F67" s="104"/>
      <c r="G67" s="104"/>
      <c r="H67" s="104"/>
      <c r="I67" s="104"/>
      <c r="J67" s="104"/>
      <c r="K67" s="104"/>
      <c r="L67" s="104"/>
      <c r="M67" s="61"/>
      <c r="Q67" s="54" t="s">
        <v>7113</v>
      </c>
    </row>
    <row r="68" spans="1:48" ht="30.95" customHeight="1">
      <c r="A68" s="61"/>
      <c r="B68" s="61"/>
      <c r="C68" s="61"/>
      <c r="D68" s="61"/>
      <c r="E68" s="104"/>
      <c r="F68" s="104"/>
      <c r="G68" s="104"/>
      <c r="H68" s="104"/>
      <c r="I68" s="104"/>
      <c r="J68" s="104"/>
      <c r="K68" s="104"/>
      <c r="L68" s="104"/>
      <c r="M68" s="61"/>
      <c r="Q68" s="54" t="s">
        <v>7113</v>
      </c>
    </row>
    <row r="69" spans="1:48" ht="30.95" customHeight="1">
      <c r="A69" s="61"/>
      <c r="B69" s="61"/>
      <c r="C69" s="61"/>
      <c r="D69" s="61"/>
      <c r="E69" s="104"/>
      <c r="F69" s="104"/>
      <c r="G69" s="104"/>
      <c r="H69" s="104"/>
      <c r="I69" s="104"/>
      <c r="J69" s="104"/>
      <c r="K69" s="104"/>
      <c r="L69" s="104"/>
      <c r="M69" s="61"/>
      <c r="Q69" s="54" t="s">
        <v>7113</v>
      </c>
    </row>
    <row r="70" spans="1:48" ht="30.95" customHeight="1">
      <c r="A70" s="61"/>
      <c r="B70" s="61"/>
      <c r="C70" s="61"/>
      <c r="D70" s="61"/>
      <c r="E70" s="104"/>
      <c r="F70" s="104"/>
      <c r="G70" s="104"/>
      <c r="H70" s="104"/>
      <c r="I70" s="104"/>
      <c r="J70" s="104"/>
      <c r="K70" s="104"/>
      <c r="L70" s="104"/>
      <c r="M70" s="61"/>
      <c r="Q70" s="54" t="s">
        <v>7113</v>
      </c>
    </row>
    <row r="71" spans="1:48" ht="30.95" customHeight="1">
      <c r="A71" s="61"/>
      <c r="B71" s="61"/>
      <c r="C71" s="61"/>
      <c r="D71" s="61"/>
      <c r="E71" s="104"/>
      <c r="F71" s="104"/>
      <c r="G71" s="104"/>
      <c r="H71" s="104"/>
      <c r="I71" s="104"/>
      <c r="J71" s="104"/>
      <c r="K71" s="104"/>
      <c r="L71" s="104"/>
      <c r="M71" s="61"/>
      <c r="Q71" s="54" t="s">
        <v>7113</v>
      </c>
    </row>
    <row r="72" spans="1:48" ht="30.95" customHeight="1">
      <c r="A72" s="61"/>
      <c r="B72" s="61"/>
      <c r="C72" s="61"/>
      <c r="D72" s="61"/>
      <c r="E72" s="104"/>
      <c r="F72" s="104"/>
      <c r="G72" s="104"/>
      <c r="H72" s="104"/>
      <c r="I72" s="104"/>
      <c r="J72" s="104"/>
      <c r="K72" s="104"/>
      <c r="L72" s="104"/>
      <c r="M72" s="61"/>
      <c r="Q72" s="54" t="s">
        <v>7113</v>
      </c>
    </row>
    <row r="73" spans="1:48" ht="30.95" customHeight="1">
      <c r="A73" s="61"/>
      <c r="B73" s="61"/>
      <c r="C73" s="61"/>
      <c r="D73" s="61"/>
      <c r="E73" s="104"/>
      <c r="F73" s="104"/>
      <c r="G73" s="104"/>
      <c r="H73" s="104"/>
      <c r="I73" s="104"/>
      <c r="J73" s="104"/>
      <c r="K73" s="104"/>
      <c r="L73" s="104"/>
      <c r="M73" s="61"/>
      <c r="Q73" s="54" t="s">
        <v>7113</v>
      </c>
    </row>
    <row r="74" spans="1:48" ht="30.95" customHeight="1">
      <c r="A74" s="61"/>
      <c r="B74" s="61"/>
      <c r="C74" s="61"/>
      <c r="D74" s="61"/>
      <c r="E74" s="104"/>
      <c r="F74" s="104"/>
      <c r="G74" s="104"/>
      <c r="H74" s="104"/>
      <c r="I74" s="104"/>
      <c r="J74" s="104"/>
      <c r="K74" s="104"/>
      <c r="L74" s="104"/>
      <c r="M74" s="61"/>
      <c r="Q74" s="54" t="s">
        <v>7113</v>
      </c>
    </row>
    <row r="75" spans="1:48" ht="30.95" customHeight="1">
      <c r="A75" s="60" t="s">
        <v>77</v>
      </c>
      <c r="B75" s="61"/>
      <c r="C75" s="61"/>
      <c r="D75" s="61"/>
      <c r="E75" s="104"/>
      <c r="F75" s="104"/>
      <c r="G75" s="104"/>
      <c r="H75" s="104"/>
      <c r="I75" s="104"/>
      <c r="J75" s="104"/>
      <c r="K75" s="104"/>
      <c r="L75" s="104"/>
      <c r="M75" s="61"/>
      <c r="N75" s="50" t="s">
        <v>78</v>
      </c>
    </row>
    <row r="76" spans="1:48" ht="30.95" customHeight="1">
      <c r="A76" s="60" t="s">
        <v>7114</v>
      </c>
      <c r="B76" s="60" t="s">
        <v>7133</v>
      </c>
      <c r="C76" s="61"/>
      <c r="D76" s="61"/>
      <c r="E76" s="104"/>
      <c r="F76" s="104"/>
      <c r="G76" s="104"/>
      <c r="H76" s="104"/>
      <c r="I76" s="104"/>
      <c r="J76" s="104"/>
      <c r="K76" s="104"/>
      <c r="L76" s="104"/>
      <c r="M76" s="61"/>
      <c r="Q76" s="54" t="s">
        <v>7115</v>
      </c>
    </row>
    <row r="77" spans="1:48" ht="30.95" customHeight="1">
      <c r="A77" s="60" t="s">
        <v>7170</v>
      </c>
      <c r="B77" s="60" t="s">
        <v>5816</v>
      </c>
      <c r="C77" s="60" t="s">
        <v>191</v>
      </c>
      <c r="D77" s="61">
        <v>4.55</v>
      </c>
      <c r="E77" s="104"/>
      <c r="F77" s="104"/>
      <c r="G77" s="104"/>
      <c r="H77" s="104"/>
      <c r="I77" s="104"/>
      <c r="J77" s="104"/>
      <c r="K77" s="104"/>
      <c r="L77" s="104"/>
      <c r="M77" s="60" t="s">
        <v>2074</v>
      </c>
      <c r="N77" s="54" t="s">
        <v>7171</v>
      </c>
      <c r="O77" s="54" t="s">
        <v>47</v>
      </c>
      <c r="P77" s="54" t="s">
        <v>47</v>
      </c>
      <c r="Q77" s="54" t="s">
        <v>7115</v>
      </c>
      <c r="R77" s="54" t="s">
        <v>56</v>
      </c>
      <c r="S77" s="54" t="s">
        <v>56</v>
      </c>
      <c r="T77" s="54" t="s">
        <v>55</v>
      </c>
      <c r="AR77" s="54" t="s">
        <v>47</v>
      </c>
      <c r="AS77" s="54" t="s">
        <v>47</v>
      </c>
      <c r="AU77" s="54" t="s">
        <v>7172</v>
      </c>
      <c r="AV77" s="50">
        <v>163</v>
      </c>
    </row>
    <row r="78" spans="1:48" ht="30.95" customHeight="1">
      <c r="A78" s="60" t="s">
        <v>7170</v>
      </c>
      <c r="B78" s="60" t="s">
        <v>5820</v>
      </c>
      <c r="C78" s="60" t="s">
        <v>191</v>
      </c>
      <c r="D78" s="61">
        <v>1.321</v>
      </c>
      <c r="E78" s="104"/>
      <c r="F78" s="104"/>
      <c r="G78" s="104"/>
      <c r="H78" s="104"/>
      <c r="I78" s="104"/>
      <c r="J78" s="104"/>
      <c r="K78" s="104"/>
      <c r="L78" s="104"/>
      <c r="M78" s="60" t="s">
        <v>1886</v>
      </c>
      <c r="N78" s="54" t="s">
        <v>7173</v>
      </c>
      <c r="O78" s="54" t="s">
        <v>47</v>
      </c>
      <c r="P78" s="54" t="s">
        <v>47</v>
      </c>
      <c r="Q78" s="54" t="s">
        <v>7115</v>
      </c>
      <c r="R78" s="54" t="s">
        <v>56</v>
      </c>
      <c r="S78" s="54" t="s">
        <v>56</v>
      </c>
      <c r="T78" s="54" t="s">
        <v>55</v>
      </c>
      <c r="AR78" s="54" t="s">
        <v>47</v>
      </c>
      <c r="AS78" s="54" t="s">
        <v>47</v>
      </c>
      <c r="AU78" s="54" t="s">
        <v>7174</v>
      </c>
      <c r="AV78" s="50">
        <v>164</v>
      </c>
    </row>
    <row r="79" spans="1:48" ht="30.95" customHeight="1">
      <c r="A79" s="60" t="s">
        <v>7175</v>
      </c>
      <c r="B79" s="60" t="s">
        <v>6451</v>
      </c>
      <c r="C79" s="60" t="s">
        <v>191</v>
      </c>
      <c r="D79" s="61">
        <v>0.153</v>
      </c>
      <c r="E79" s="104"/>
      <c r="F79" s="104"/>
      <c r="G79" s="104"/>
      <c r="H79" s="104"/>
      <c r="I79" s="104"/>
      <c r="J79" s="104"/>
      <c r="K79" s="104"/>
      <c r="L79" s="104"/>
      <c r="M79" s="60" t="s">
        <v>2703</v>
      </c>
      <c r="N79" s="54" t="s">
        <v>7176</v>
      </c>
      <c r="O79" s="54" t="s">
        <v>47</v>
      </c>
      <c r="P79" s="54" t="s">
        <v>47</v>
      </c>
      <c r="Q79" s="54" t="s">
        <v>7115</v>
      </c>
      <c r="R79" s="54" t="s">
        <v>56</v>
      </c>
      <c r="S79" s="54" t="s">
        <v>56</v>
      </c>
      <c r="T79" s="54" t="s">
        <v>55</v>
      </c>
      <c r="AR79" s="54" t="s">
        <v>47</v>
      </c>
      <c r="AS79" s="54" t="s">
        <v>47</v>
      </c>
      <c r="AU79" s="54" t="s">
        <v>7177</v>
      </c>
      <c r="AV79" s="50">
        <v>165</v>
      </c>
    </row>
    <row r="80" spans="1:48" ht="30.95" customHeight="1">
      <c r="A80" s="61"/>
      <c r="B80" s="61"/>
      <c r="C80" s="61"/>
      <c r="D80" s="61"/>
      <c r="E80" s="104"/>
      <c r="F80" s="104"/>
      <c r="G80" s="104"/>
      <c r="H80" s="104"/>
      <c r="I80" s="104"/>
      <c r="J80" s="104"/>
      <c r="K80" s="104"/>
      <c r="L80" s="104"/>
      <c r="M80" s="61"/>
      <c r="Q80" s="54" t="s">
        <v>7115</v>
      </c>
    </row>
    <row r="81" spans="1:17" ht="30.95" customHeight="1">
      <c r="A81" s="61"/>
      <c r="B81" s="61"/>
      <c r="C81" s="61"/>
      <c r="D81" s="61"/>
      <c r="E81" s="104"/>
      <c r="F81" s="104"/>
      <c r="G81" s="104"/>
      <c r="H81" s="104"/>
      <c r="I81" s="104"/>
      <c r="J81" s="104"/>
      <c r="K81" s="104"/>
      <c r="L81" s="104"/>
      <c r="M81" s="61"/>
      <c r="Q81" s="54" t="s">
        <v>7115</v>
      </c>
    </row>
    <row r="82" spans="1:17" ht="30.95" customHeight="1">
      <c r="A82" s="61"/>
      <c r="B82" s="61"/>
      <c r="C82" s="61"/>
      <c r="D82" s="61"/>
      <c r="E82" s="104"/>
      <c r="F82" s="104"/>
      <c r="G82" s="104"/>
      <c r="H82" s="104"/>
      <c r="I82" s="104"/>
      <c r="J82" s="104"/>
      <c r="K82" s="104"/>
      <c r="L82" s="104"/>
      <c r="M82" s="61"/>
      <c r="Q82" s="54" t="s">
        <v>7115</v>
      </c>
    </row>
    <row r="83" spans="1:17" ht="30.95" customHeight="1">
      <c r="A83" s="61"/>
      <c r="B83" s="61"/>
      <c r="C83" s="61"/>
      <c r="D83" s="61"/>
      <c r="E83" s="104"/>
      <c r="F83" s="104"/>
      <c r="G83" s="104"/>
      <c r="H83" s="104"/>
      <c r="I83" s="104"/>
      <c r="J83" s="104"/>
      <c r="K83" s="104"/>
      <c r="L83" s="104"/>
      <c r="M83" s="61"/>
      <c r="Q83" s="54" t="s">
        <v>7115</v>
      </c>
    </row>
    <row r="84" spans="1:17" ht="30.95" customHeight="1">
      <c r="A84" s="61"/>
      <c r="B84" s="61"/>
      <c r="C84" s="61"/>
      <c r="D84" s="61"/>
      <c r="E84" s="104"/>
      <c r="F84" s="104"/>
      <c r="G84" s="104"/>
      <c r="H84" s="104"/>
      <c r="I84" s="104"/>
      <c r="J84" s="104"/>
      <c r="K84" s="104"/>
      <c r="L84" s="104"/>
      <c r="M84" s="61"/>
      <c r="Q84" s="54" t="s">
        <v>7115</v>
      </c>
    </row>
    <row r="85" spans="1:17" ht="30.95" customHeight="1">
      <c r="A85" s="61"/>
      <c r="B85" s="61"/>
      <c r="C85" s="61"/>
      <c r="D85" s="61"/>
      <c r="E85" s="104"/>
      <c r="F85" s="104"/>
      <c r="G85" s="104"/>
      <c r="H85" s="104"/>
      <c r="I85" s="104"/>
      <c r="J85" s="104"/>
      <c r="K85" s="104"/>
      <c r="L85" s="104"/>
      <c r="M85" s="61"/>
      <c r="Q85" s="54" t="s">
        <v>7115</v>
      </c>
    </row>
    <row r="86" spans="1:17" ht="30.95" customHeight="1">
      <c r="A86" s="61"/>
      <c r="B86" s="61"/>
      <c r="C86" s="61"/>
      <c r="D86" s="61"/>
      <c r="E86" s="104"/>
      <c r="F86" s="104"/>
      <c r="G86" s="104"/>
      <c r="H86" s="104"/>
      <c r="I86" s="104"/>
      <c r="J86" s="104"/>
      <c r="K86" s="104"/>
      <c r="L86" s="104"/>
      <c r="M86" s="61"/>
      <c r="Q86" s="54" t="s">
        <v>7115</v>
      </c>
    </row>
    <row r="87" spans="1:17" ht="30.95" customHeight="1">
      <c r="A87" s="61"/>
      <c r="B87" s="61"/>
      <c r="C87" s="61"/>
      <c r="D87" s="61"/>
      <c r="E87" s="104"/>
      <c r="F87" s="104"/>
      <c r="G87" s="104"/>
      <c r="H87" s="104"/>
      <c r="I87" s="104"/>
      <c r="J87" s="104"/>
      <c r="K87" s="104"/>
      <c r="L87" s="104"/>
      <c r="M87" s="61"/>
      <c r="Q87" s="54" t="s">
        <v>7115</v>
      </c>
    </row>
    <row r="88" spans="1:17" ht="30.95" customHeight="1">
      <c r="A88" s="61"/>
      <c r="B88" s="61"/>
      <c r="C88" s="61"/>
      <c r="D88" s="61"/>
      <c r="E88" s="104"/>
      <c r="F88" s="104"/>
      <c r="G88" s="104"/>
      <c r="H88" s="104"/>
      <c r="I88" s="104"/>
      <c r="J88" s="104"/>
      <c r="K88" s="104"/>
      <c r="L88" s="104"/>
      <c r="M88" s="61"/>
      <c r="Q88" s="54" t="s">
        <v>7115</v>
      </c>
    </row>
    <row r="89" spans="1:17" ht="30.95" customHeight="1">
      <c r="A89" s="61"/>
      <c r="B89" s="61"/>
      <c r="C89" s="61"/>
      <c r="D89" s="61"/>
      <c r="E89" s="104"/>
      <c r="F89" s="104"/>
      <c r="G89" s="104"/>
      <c r="H89" s="104"/>
      <c r="I89" s="104"/>
      <c r="J89" s="104"/>
      <c r="K89" s="104"/>
      <c r="L89" s="104"/>
      <c r="M89" s="61"/>
      <c r="Q89" s="54" t="s">
        <v>7115</v>
      </c>
    </row>
    <row r="90" spans="1:17" ht="30.95" customHeight="1">
      <c r="A90" s="61"/>
      <c r="B90" s="61"/>
      <c r="C90" s="61"/>
      <c r="D90" s="61"/>
      <c r="E90" s="104"/>
      <c r="F90" s="104"/>
      <c r="G90" s="104"/>
      <c r="H90" s="104"/>
      <c r="I90" s="104"/>
      <c r="J90" s="104"/>
      <c r="K90" s="104"/>
      <c r="L90" s="104"/>
      <c r="M90" s="61"/>
      <c r="Q90" s="54" t="s">
        <v>7115</v>
      </c>
    </row>
    <row r="91" spans="1:17" ht="30.95" customHeight="1">
      <c r="A91" s="61"/>
      <c r="B91" s="61"/>
      <c r="C91" s="61"/>
      <c r="D91" s="61"/>
      <c r="E91" s="104"/>
      <c r="F91" s="104"/>
      <c r="G91" s="104"/>
      <c r="H91" s="104"/>
      <c r="I91" s="104"/>
      <c r="J91" s="104"/>
      <c r="K91" s="104"/>
      <c r="L91" s="104"/>
      <c r="M91" s="61"/>
      <c r="Q91" s="54" t="s">
        <v>7115</v>
      </c>
    </row>
    <row r="92" spans="1:17" ht="30.95" customHeight="1">
      <c r="A92" s="61"/>
      <c r="B92" s="61"/>
      <c r="C92" s="61"/>
      <c r="D92" s="61"/>
      <c r="E92" s="104"/>
      <c r="F92" s="104"/>
      <c r="G92" s="104"/>
      <c r="H92" s="104"/>
      <c r="I92" s="104"/>
      <c r="J92" s="104"/>
      <c r="K92" s="104"/>
      <c r="L92" s="104"/>
      <c r="M92" s="61"/>
      <c r="Q92" s="54" t="s">
        <v>7115</v>
      </c>
    </row>
    <row r="93" spans="1:17" ht="30.95" customHeight="1">
      <c r="A93" s="61"/>
      <c r="B93" s="61"/>
      <c r="C93" s="61"/>
      <c r="D93" s="61"/>
      <c r="E93" s="104"/>
      <c r="F93" s="104"/>
      <c r="G93" s="104"/>
      <c r="H93" s="104"/>
      <c r="I93" s="104"/>
      <c r="J93" s="104"/>
      <c r="K93" s="104"/>
      <c r="L93" s="104"/>
      <c r="M93" s="61"/>
      <c r="Q93" s="54" t="s">
        <v>7115</v>
      </c>
    </row>
    <row r="94" spans="1:17" ht="30.95" customHeight="1">
      <c r="A94" s="61"/>
      <c r="B94" s="61"/>
      <c r="C94" s="61"/>
      <c r="D94" s="61"/>
      <c r="E94" s="104"/>
      <c r="F94" s="104"/>
      <c r="G94" s="104"/>
      <c r="H94" s="104"/>
      <c r="I94" s="104"/>
      <c r="J94" s="104"/>
      <c r="K94" s="104"/>
      <c r="L94" s="104"/>
      <c r="M94" s="61"/>
      <c r="Q94" s="54" t="s">
        <v>7115</v>
      </c>
    </row>
    <row r="95" spans="1:17" ht="30.95" customHeight="1">
      <c r="A95" s="61"/>
      <c r="B95" s="61"/>
      <c r="C95" s="61"/>
      <c r="D95" s="61"/>
      <c r="E95" s="104"/>
      <c r="F95" s="104"/>
      <c r="G95" s="104"/>
      <c r="H95" s="104"/>
      <c r="I95" s="104"/>
      <c r="J95" s="104"/>
      <c r="K95" s="104"/>
      <c r="L95" s="104"/>
      <c r="M95" s="61"/>
      <c r="Q95" s="54" t="s">
        <v>7115</v>
      </c>
    </row>
    <row r="96" spans="1:17" ht="30.95" customHeight="1">
      <c r="A96" s="61"/>
      <c r="B96" s="61"/>
      <c r="C96" s="61"/>
      <c r="D96" s="61"/>
      <c r="E96" s="104"/>
      <c r="F96" s="104"/>
      <c r="G96" s="104"/>
      <c r="H96" s="104"/>
      <c r="I96" s="104"/>
      <c r="J96" s="104"/>
      <c r="K96" s="104"/>
      <c r="L96" s="104"/>
      <c r="M96" s="61"/>
      <c r="Q96" s="54" t="s">
        <v>7115</v>
      </c>
    </row>
    <row r="97" spans="1:48" ht="30.95" customHeight="1">
      <c r="A97" s="61"/>
      <c r="B97" s="61"/>
      <c r="C97" s="61"/>
      <c r="D97" s="61"/>
      <c r="E97" s="104"/>
      <c r="F97" s="104"/>
      <c r="G97" s="104"/>
      <c r="H97" s="104"/>
      <c r="I97" s="104"/>
      <c r="J97" s="104"/>
      <c r="K97" s="104"/>
      <c r="L97" s="104"/>
      <c r="M97" s="61"/>
      <c r="Q97" s="54" t="s">
        <v>7115</v>
      </c>
    </row>
    <row r="98" spans="1:48" ht="30.95" customHeight="1">
      <c r="A98" s="61"/>
      <c r="B98" s="61"/>
      <c r="C98" s="61"/>
      <c r="D98" s="61"/>
      <c r="E98" s="104"/>
      <c r="F98" s="104"/>
      <c r="G98" s="104"/>
      <c r="H98" s="104"/>
      <c r="I98" s="104"/>
      <c r="J98" s="104"/>
      <c r="K98" s="104"/>
      <c r="L98" s="104"/>
      <c r="M98" s="61"/>
      <c r="Q98" s="54" t="s">
        <v>7115</v>
      </c>
    </row>
    <row r="99" spans="1:48" ht="30.95" customHeight="1">
      <c r="A99" s="60" t="s">
        <v>77</v>
      </c>
      <c r="B99" s="61"/>
      <c r="C99" s="61"/>
      <c r="D99" s="61"/>
      <c r="E99" s="104"/>
      <c r="F99" s="104"/>
      <c r="G99" s="104"/>
      <c r="H99" s="104"/>
      <c r="I99" s="104"/>
      <c r="J99" s="104"/>
      <c r="K99" s="104"/>
      <c r="L99" s="104"/>
      <c r="M99" s="61"/>
      <c r="N99" s="50" t="s">
        <v>78</v>
      </c>
    </row>
    <row r="100" spans="1:48" ht="30.95" customHeight="1">
      <c r="A100" s="60" t="s">
        <v>7116</v>
      </c>
      <c r="B100" s="60" t="s">
        <v>7123</v>
      </c>
      <c r="C100" s="61"/>
      <c r="D100" s="61"/>
      <c r="E100" s="104"/>
      <c r="F100" s="104"/>
      <c r="G100" s="104"/>
      <c r="H100" s="104"/>
      <c r="I100" s="104"/>
      <c r="J100" s="104"/>
      <c r="K100" s="104"/>
      <c r="L100" s="104"/>
      <c r="M100" s="61"/>
      <c r="Q100" s="54" t="s">
        <v>129</v>
      </c>
    </row>
    <row r="101" spans="1:48" ht="30.95" customHeight="1">
      <c r="A101" s="60" t="s">
        <v>7178</v>
      </c>
      <c r="B101" s="60" t="s">
        <v>7179</v>
      </c>
      <c r="C101" s="60" t="s">
        <v>63</v>
      </c>
      <c r="D101" s="61">
        <v>1</v>
      </c>
      <c r="E101" s="104"/>
      <c r="F101" s="104"/>
      <c r="G101" s="104"/>
      <c r="H101" s="104"/>
      <c r="I101" s="104"/>
      <c r="J101" s="104"/>
      <c r="K101" s="104"/>
      <c r="L101" s="104"/>
      <c r="M101" s="60" t="s">
        <v>1294</v>
      </c>
      <c r="N101" s="54" t="s">
        <v>7180</v>
      </c>
      <c r="O101" s="54" t="s">
        <v>47</v>
      </c>
      <c r="P101" s="54" t="s">
        <v>47</v>
      </c>
      <c r="Q101" s="54" t="s">
        <v>129</v>
      </c>
      <c r="R101" s="54" t="s">
        <v>55</v>
      </c>
      <c r="S101" s="54" t="s">
        <v>56</v>
      </c>
      <c r="T101" s="54" t="s">
        <v>56</v>
      </c>
      <c r="AR101" s="54" t="s">
        <v>47</v>
      </c>
      <c r="AS101" s="54" t="s">
        <v>47</v>
      </c>
      <c r="AU101" s="54" t="s">
        <v>7181</v>
      </c>
      <c r="AV101" s="50">
        <v>10</v>
      </c>
    </row>
    <row r="102" spans="1:48" ht="30.95" customHeight="1">
      <c r="A102" s="60" t="s">
        <v>7182</v>
      </c>
      <c r="B102" s="60" t="s">
        <v>7183</v>
      </c>
      <c r="C102" s="60" t="s">
        <v>63</v>
      </c>
      <c r="D102" s="61">
        <v>1</v>
      </c>
      <c r="E102" s="104"/>
      <c r="F102" s="104"/>
      <c r="G102" s="104"/>
      <c r="H102" s="104"/>
      <c r="I102" s="104"/>
      <c r="J102" s="104"/>
      <c r="K102" s="104"/>
      <c r="L102" s="104"/>
      <c r="M102" s="60" t="s">
        <v>1299</v>
      </c>
      <c r="N102" s="54" t="s">
        <v>7184</v>
      </c>
      <c r="O102" s="54" t="s">
        <v>47</v>
      </c>
      <c r="P102" s="54" t="s">
        <v>47</v>
      </c>
      <c r="Q102" s="54" t="s">
        <v>129</v>
      </c>
      <c r="R102" s="54" t="s">
        <v>55</v>
      </c>
      <c r="S102" s="54" t="s">
        <v>56</v>
      </c>
      <c r="T102" s="54" t="s">
        <v>56</v>
      </c>
      <c r="AR102" s="54" t="s">
        <v>47</v>
      </c>
      <c r="AS102" s="54" t="s">
        <v>47</v>
      </c>
      <c r="AU102" s="54" t="s">
        <v>7185</v>
      </c>
      <c r="AV102" s="50">
        <v>11</v>
      </c>
    </row>
    <row r="103" spans="1:48" ht="30.95" customHeight="1">
      <c r="A103" s="60" t="s">
        <v>7186</v>
      </c>
      <c r="B103" s="60" t="s">
        <v>47</v>
      </c>
      <c r="C103" s="60" t="s">
        <v>71</v>
      </c>
      <c r="D103" s="61">
        <v>29</v>
      </c>
      <c r="E103" s="104"/>
      <c r="F103" s="104"/>
      <c r="G103" s="104"/>
      <c r="H103" s="104"/>
      <c r="I103" s="104"/>
      <c r="J103" s="104"/>
      <c r="K103" s="104"/>
      <c r="L103" s="104"/>
      <c r="M103" s="60" t="s">
        <v>1308</v>
      </c>
      <c r="N103" s="54" t="s">
        <v>7187</v>
      </c>
      <c r="O103" s="54" t="s">
        <v>47</v>
      </c>
      <c r="P103" s="54" t="s">
        <v>47</v>
      </c>
      <c r="Q103" s="54" t="s">
        <v>129</v>
      </c>
      <c r="R103" s="54" t="s">
        <v>55</v>
      </c>
      <c r="S103" s="54" t="s">
        <v>56</v>
      </c>
      <c r="T103" s="54" t="s">
        <v>56</v>
      </c>
      <c r="AR103" s="54" t="s">
        <v>47</v>
      </c>
      <c r="AS103" s="54" t="s">
        <v>47</v>
      </c>
      <c r="AU103" s="54" t="s">
        <v>7188</v>
      </c>
      <c r="AV103" s="50">
        <v>12</v>
      </c>
    </row>
    <row r="104" spans="1:48" ht="30.95" customHeight="1">
      <c r="A104" s="60" t="s">
        <v>7189</v>
      </c>
      <c r="B104" s="60" t="s">
        <v>7190</v>
      </c>
      <c r="C104" s="60" t="s">
        <v>63</v>
      </c>
      <c r="D104" s="61">
        <v>1</v>
      </c>
      <c r="E104" s="104"/>
      <c r="F104" s="104"/>
      <c r="G104" s="104"/>
      <c r="H104" s="104"/>
      <c r="I104" s="104"/>
      <c r="J104" s="104"/>
      <c r="K104" s="104"/>
      <c r="L104" s="104"/>
      <c r="M104" s="60" t="s">
        <v>1312</v>
      </c>
      <c r="N104" s="54" t="s">
        <v>7191</v>
      </c>
      <c r="O104" s="54" t="s">
        <v>47</v>
      </c>
      <c r="P104" s="54" t="s">
        <v>47</v>
      </c>
      <c r="Q104" s="54" t="s">
        <v>129</v>
      </c>
      <c r="R104" s="54" t="s">
        <v>55</v>
      </c>
      <c r="S104" s="54" t="s">
        <v>56</v>
      </c>
      <c r="T104" s="54" t="s">
        <v>56</v>
      </c>
      <c r="AR104" s="54" t="s">
        <v>47</v>
      </c>
      <c r="AS104" s="54" t="s">
        <v>47</v>
      </c>
      <c r="AU104" s="54" t="s">
        <v>7192</v>
      </c>
      <c r="AV104" s="50">
        <v>13</v>
      </c>
    </row>
    <row r="105" spans="1:48" ht="30.95" customHeight="1">
      <c r="A105" s="60" t="s">
        <v>7193</v>
      </c>
      <c r="B105" s="60" t="s">
        <v>7194</v>
      </c>
      <c r="C105" s="60" t="s">
        <v>63</v>
      </c>
      <c r="D105" s="61">
        <v>1</v>
      </c>
      <c r="E105" s="104"/>
      <c r="F105" s="104"/>
      <c r="G105" s="104"/>
      <c r="H105" s="104"/>
      <c r="I105" s="104"/>
      <c r="J105" s="104"/>
      <c r="K105" s="104"/>
      <c r="L105" s="104"/>
      <c r="M105" s="60" t="s">
        <v>1337</v>
      </c>
      <c r="N105" s="54" t="s">
        <v>7195</v>
      </c>
      <c r="O105" s="54" t="s">
        <v>47</v>
      </c>
      <c r="P105" s="54" t="s">
        <v>47</v>
      </c>
      <c r="Q105" s="54" t="s">
        <v>129</v>
      </c>
      <c r="R105" s="54" t="s">
        <v>55</v>
      </c>
      <c r="S105" s="54" t="s">
        <v>56</v>
      </c>
      <c r="T105" s="54" t="s">
        <v>56</v>
      </c>
      <c r="AR105" s="54" t="s">
        <v>47</v>
      </c>
      <c r="AS105" s="54" t="s">
        <v>47</v>
      </c>
      <c r="AU105" s="54" t="s">
        <v>7196</v>
      </c>
      <c r="AV105" s="50">
        <v>14</v>
      </c>
    </row>
    <row r="106" spans="1:48" ht="30.95" customHeight="1">
      <c r="A106" s="60" t="s">
        <v>7193</v>
      </c>
      <c r="B106" s="60" t="s">
        <v>7197</v>
      </c>
      <c r="C106" s="60" t="s">
        <v>63</v>
      </c>
      <c r="D106" s="61">
        <v>1</v>
      </c>
      <c r="E106" s="104"/>
      <c r="F106" s="104"/>
      <c r="G106" s="104"/>
      <c r="H106" s="104"/>
      <c r="I106" s="104"/>
      <c r="J106" s="104"/>
      <c r="K106" s="104"/>
      <c r="L106" s="104"/>
      <c r="M106" s="60" t="s">
        <v>1346</v>
      </c>
      <c r="N106" s="54" t="s">
        <v>7198</v>
      </c>
      <c r="O106" s="54" t="s">
        <v>47</v>
      </c>
      <c r="P106" s="54" t="s">
        <v>47</v>
      </c>
      <c r="Q106" s="54" t="s">
        <v>129</v>
      </c>
      <c r="R106" s="54" t="s">
        <v>55</v>
      </c>
      <c r="S106" s="54" t="s">
        <v>56</v>
      </c>
      <c r="T106" s="54" t="s">
        <v>56</v>
      </c>
      <c r="AR106" s="54" t="s">
        <v>47</v>
      </c>
      <c r="AS106" s="54" t="s">
        <v>47</v>
      </c>
      <c r="AU106" s="54" t="s">
        <v>7199</v>
      </c>
      <c r="AV106" s="50">
        <v>15</v>
      </c>
    </row>
    <row r="107" spans="1:48" ht="30.95" customHeight="1">
      <c r="A107" s="60" t="s">
        <v>7193</v>
      </c>
      <c r="B107" s="60" t="s">
        <v>7200</v>
      </c>
      <c r="C107" s="60" t="s">
        <v>63</v>
      </c>
      <c r="D107" s="61">
        <v>2</v>
      </c>
      <c r="E107" s="104"/>
      <c r="F107" s="104"/>
      <c r="G107" s="104"/>
      <c r="H107" s="104"/>
      <c r="I107" s="104"/>
      <c r="J107" s="104"/>
      <c r="K107" s="104"/>
      <c r="L107" s="104"/>
      <c r="M107" s="60" t="s">
        <v>1352</v>
      </c>
      <c r="N107" s="54" t="s">
        <v>7201</v>
      </c>
      <c r="O107" s="54" t="s">
        <v>47</v>
      </c>
      <c r="P107" s="54" t="s">
        <v>47</v>
      </c>
      <c r="Q107" s="54" t="s">
        <v>129</v>
      </c>
      <c r="R107" s="54" t="s">
        <v>55</v>
      </c>
      <c r="S107" s="54" t="s">
        <v>56</v>
      </c>
      <c r="T107" s="54" t="s">
        <v>56</v>
      </c>
      <c r="AR107" s="54" t="s">
        <v>47</v>
      </c>
      <c r="AS107" s="54" t="s">
        <v>47</v>
      </c>
      <c r="AU107" s="54" t="s">
        <v>7202</v>
      </c>
      <c r="AV107" s="50">
        <v>16</v>
      </c>
    </row>
    <row r="108" spans="1:48" ht="30.95" customHeight="1">
      <c r="A108" s="60" t="s">
        <v>7193</v>
      </c>
      <c r="B108" s="60" t="s">
        <v>7203</v>
      </c>
      <c r="C108" s="60" t="s">
        <v>63</v>
      </c>
      <c r="D108" s="61">
        <v>1</v>
      </c>
      <c r="E108" s="104"/>
      <c r="F108" s="104"/>
      <c r="G108" s="104"/>
      <c r="H108" s="104"/>
      <c r="I108" s="104"/>
      <c r="J108" s="104"/>
      <c r="K108" s="104"/>
      <c r="L108" s="104"/>
      <c r="M108" s="60" t="s">
        <v>1358</v>
      </c>
      <c r="N108" s="54" t="s">
        <v>7204</v>
      </c>
      <c r="O108" s="54" t="s">
        <v>47</v>
      </c>
      <c r="P108" s="54" t="s">
        <v>47</v>
      </c>
      <c r="Q108" s="54" t="s">
        <v>129</v>
      </c>
      <c r="R108" s="54" t="s">
        <v>55</v>
      </c>
      <c r="S108" s="54" t="s">
        <v>56</v>
      </c>
      <c r="T108" s="54" t="s">
        <v>56</v>
      </c>
      <c r="AR108" s="54" t="s">
        <v>47</v>
      </c>
      <c r="AS108" s="54" t="s">
        <v>47</v>
      </c>
      <c r="AU108" s="54" t="s">
        <v>7205</v>
      </c>
      <c r="AV108" s="50">
        <v>17</v>
      </c>
    </row>
    <row r="109" spans="1:48" ht="30.95" customHeight="1">
      <c r="A109" s="60" t="s">
        <v>7206</v>
      </c>
      <c r="B109" s="60" t="s">
        <v>7207</v>
      </c>
      <c r="C109" s="60" t="s">
        <v>63</v>
      </c>
      <c r="D109" s="61">
        <v>1</v>
      </c>
      <c r="E109" s="104"/>
      <c r="F109" s="104"/>
      <c r="G109" s="104"/>
      <c r="H109" s="104"/>
      <c r="I109" s="104"/>
      <c r="J109" s="104"/>
      <c r="K109" s="104"/>
      <c r="L109" s="104"/>
      <c r="M109" s="60" t="s">
        <v>1363</v>
      </c>
      <c r="N109" s="54" t="s">
        <v>7208</v>
      </c>
      <c r="O109" s="54" t="s">
        <v>47</v>
      </c>
      <c r="P109" s="54" t="s">
        <v>47</v>
      </c>
      <c r="Q109" s="54" t="s">
        <v>129</v>
      </c>
      <c r="R109" s="54" t="s">
        <v>55</v>
      </c>
      <c r="S109" s="54" t="s">
        <v>56</v>
      </c>
      <c r="T109" s="54" t="s">
        <v>56</v>
      </c>
      <c r="AR109" s="54" t="s">
        <v>47</v>
      </c>
      <c r="AS109" s="54" t="s">
        <v>47</v>
      </c>
      <c r="AU109" s="54" t="s">
        <v>7209</v>
      </c>
      <c r="AV109" s="50">
        <v>18</v>
      </c>
    </row>
    <row r="110" spans="1:48" ht="30.95" customHeight="1">
      <c r="A110" s="60" t="s">
        <v>7206</v>
      </c>
      <c r="B110" s="60" t="s">
        <v>7210</v>
      </c>
      <c r="C110" s="60" t="s">
        <v>63</v>
      </c>
      <c r="D110" s="61">
        <v>1</v>
      </c>
      <c r="E110" s="104"/>
      <c r="F110" s="104"/>
      <c r="G110" s="104"/>
      <c r="H110" s="104"/>
      <c r="I110" s="104"/>
      <c r="J110" s="104"/>
      <c r="K110" s="104"/>
      <c r="L110" s="104"/>
      <c r="M110" s="60" t="s">
        <v>1374</v>
      </c>
      <c r="N110" s="54" t="s">
        <v>7211</v>
      </c>
      <c r="O110" s="54" t="s">
        <v>47</v>
      </c>
      <c r="P110" s="54" t="s">
        <v>47</v>
      </c>
      <c r="Q110" s="54" t="s">
        <v>129</v>
      </c>
      <c r="R110" s="54" t="s">
        <v>55</v>
      </c>
      <c r="S110" s="54" t="s">
        <v>56</v>
      </c>
      <c r="T110" s="54" t="s">
        <v>56</v>
      </c>
      <c r="AR110" s="54" t="s">
        <v>47</v>
      </c>
      <c r="AS110" s="54" t="s">
        <v>47</v>
      </c>
      <c r="AU110" s="54" t="s">
        <v>7212</v>
      </c>
      <c r="AV110" s="50">
        <v>19</v>
      </c>
    </row>
    <row r="111" spans="1:48" ht="30.95" customHeight="1">
      <c r="A111" s="60" t="s">
        <v>7213</v>
      </c>
      <c r="B111" s="60" t="s">
        <v>7214</v>
      </c>
      <c r="C111" s="60" t="s">
        <v>63</v>
      </c>
      <c r="D111" s="61">
        <v>2</v>
      </c>
      <c r="E111" s="104"/>
      <c r="F111" s="104"/>
      <c r="G111" s="104"/>
      <c r="H111" s="104"/>
      <c r="I111" s="104"/>
      <c r="J111" s="104"/>
      <c r="K111" s="104"/>
      <c r="L111" s="104"/>
      <c r="M111" s="60" t="s">
        <v>1378</v>
      </c>
      <c r="N111" s="54" t="s">
        <v>7215</v>
      </c>
      <c r="O111" s="54" t="s">
        <v>47</v>
      </c>
      <c r="P111" s="54" t="s">
        <v>47</v>
      </c>
      <c r="Q111" s="54" t="s">
        <v>129</v>
      </c>
      <c r="R111" s="54" t="s">
        <v>55</v>
      </c>
      <c r="S111" s="54" t="s">
        <v>56</v>
      </c>
      <c r="T111" s="54" t="s">
        <v>56</v>
      </c>
      <c r="AR111" s="54" t="s">
        <v>47</v>
      </c>
      <c r="AS111" s="54" t="s">
        <v>47</v>
      </c>
      <c r="AU111" s="54" t="s">
        <v>7216</v>
      </c>
      <c r="AV111" s="50">
        <v>20</v>
      </c>
    </row>
    <row r="112" spans="1:48" ht="30.95" customHeight="1">
      <c r="A112" s="60" t="s">
        <v>7217</v>
      </c>
      <c r="B112" s="60" t="s">
        <v>7218</v>
      </c>
      <c r="C112" s="60" t="s">
        <v>63</v>
      </c>
      <c r="D112" s="61">
        <v>2</v>
      </c>
      <c r="E112" s="104"/>
      <c r="F112" s="104"/>
      <c r="G112" s="104"/>
      <c r="H112" s="104"/>
      <c r="I112" s="104"/>
      <c r="J112" s="104"/>
      <c r="K112" s="104"/>
      <c r="L112" s="104"/>
      <c r="M112" s="60" t="s">
        <v>1381</v>
      </c>
      <c r="N112" s="54" t="s">
        <v>7219</v>
      </c>
      <c r="O112" s="54" t="s">
        <v>47</v>
      </c>
      <c r="P112" s="54" t="s">
        <v>47</v>
      </c>
      <c r="Q112" s="54" t="s">
        <v>129</v>
      </c>
      <c r="R112" s="54" t="s">
        <v>55</v>
      </c>
      <c r="S112" s="54" t="s">
        <v>56</v>
      </c>
      <c r="T112" s="54" t="s">
        <v>56</v>
      </c>
      <c r="AR112" s="54" t="s">
        <v>47</v>
      </c>
      <c r="AS112" s="54" t="s">
        <v>47</v>
      </c>
      <c r="AU112" s="54" t="s">
        <v>7220</v>
      </c>
      <c r="AV112" s="50">
        <v>21</v>
      </c>
    </row>
    <row r="113" spans="1:48" ht="30.95" customHeight="1">
      <c r="A113" s="60" t="s">
        <v>7217</v>
      </c>
      <c r="B113" s="60" t="s">
        <v>7221</v>
      </c>
      <c r="C113" s="60" t="s">
        <v>63</v>
      </c>
      <c r="D113" s="61">
        <v>1</v>
      </c>
      <c r="E113" s="104"/>
      <c r="F113" s="104"/>
      <c r="G113" s="104"/>
      <c r="H113" s="104"/>
      <c r="I113" s="104"/>
      <c r="J113" s="104"/>
      <c r="K113" s="104"/>
      <c r="L113" s="104"/>
      <c r="M113" s="60" t="s">
        <v>54</v>
      </c>
      <c r="N113" s="54" t="s">
        <v>7222</v>
      </c>
      <c r="O113" s="54" t="s">
        <v>47</v>
      </c>
      <c r="P113" s="54" t="s">
        <v>47</v>
      </c>
      <c r="Q113" s="54" t="s">
        <v>129</v>
      </c>
      <c r="R113" s="54" t="s">
        <v>55</v>
      </c>
      <c r="S113" s="54" t="s">
        <v>56</v>
      </c>
      <c r="T113" s="54" t="s">
        <v>56</v>
      </c>
      <c r="AR113" s="54" t="s">
        <v>47</v>
      </c>
      <c r="AS113" s="54" t="s">
        <v>47</v>
      </c>
      <c r="AU113" s="54" t="s">
        <v>7223</v>
      </c>
      <c r="AV113" s="50">
        <v>22</v>
      </c>
    </row>
    <row r="114" spans="1:48" ht="30.95" customHeight="1">
      <c r="A114" s="60" t="s">
        <v>7217</v>
      </c>
      <c r="B114" s="60" t="s">
        <v>7224</v>
      </c>
      <c r="C114" s="60" t="s">
        <v>63</v>
      </c>
      <c r="D114" s="61">
        <v>1</v>
      </c>
      <c r="E114" s="104"/>
      <c r="F114" s="104"/>
      <c r="G114" s="104"/>
      <c r="H114" s="104"/>
      <c r="I114" s="104"/>
      <c r="J114" s="104"/>
      <c r="K114" s="104"/>
      <c r="L114" s="104"/>
      <c r="M114" s="60" t="s">
        <v>60</v>
      </c>
      <c r="N114" s="54" t="s">
        <v>7225</v>
      </c>
      <c r="O114" s="54" t="s">
        <v>47</v>
      </c>
      <c r="P114" s="54" t="s">
        <v>47</v>
      </c>
      <c r="Q114" s="54" t="s">
        <v>129</v>
      </c>
      <c r="R114" s="54" t="s">
        <v>55</v>
      </c>
      <c r="S114" s="54" t="s">
        <v>56</v>
      </c>
      <c r="T114" s="54" t="s">
        <v>56</v>
      </c>
      <c r="AR114" s="54" t="s">
        <v>47</v>
      </c>
      <c r="AS114" s="54" t="s">
        <v>47</v>
      </c>
      <c r="AU114" s="54" t="s">
        <v>7226</v>
      </c>
      <c r="AV114" s="50">
        <v>23</v>
      </c>
    </row>
    <row r="115" spans="1:48" ht="30.95" customHeight="1">
      <c r="A115" s="60" t="s">
        <v>7217</v>
      </c>
      <c r="B115" s="60" t="s">
        <v>7227</v>
      </c>
      <c r="C115" s="60" t="s">
        <v>63</v>
      </c>
      <c r="D115" s="61">
        <v>1</v>
      </c>
      <c r="E115" s="104"/>
      <c r="F115" s="104"/>
      <c r="G115" s="104"/>
      <c r="H115" s="104"/>
      <c r="I115" s="104"/>
      <c r="J115" s="104"/>
      <c r="K115" s="104"/>
      <c r="L115" s="104"/>
      <c r="M115" s="60" t="s">
        <v>1397</v>
      </c>
      <c r="N115" s="54" t="s">
        <v>7228</v>
      </c>
      <c r="O115" s="54" t="s">
        <v>47</v>
      </c>
      <c r="P115" s="54" t="s">
        <v>47</v>
      </c>
      <c r="Q115" s="54" t="s">
        <v>129</v>
      </c>
      <c r="R115" s="54" t="s">
        <v>55</v>
      </c>
      <c r="S115" s="54" t="s">
        <v>56</v>
      </c>
      <c r="T115" s="54" t="s">
        <v>56</v>
      </c>
      <c r="AR115" s="54" t="s">
        <v>47</v>
      </c>
      <c r="AS115" s="54" t="s">
        <v>47</v>
      </c>
      <c r="AU115" s="54" t="s">
        <v>7229</v>
      </c>
      <c r="AV115" s="50">
        <v>24</v>
      </c>
    </row>
    <row r="116" spans="1:48" ht="30.95" customHeight="1">
      <c r="A116" s="60" t="s">
        <v>7217</v>
      </c>
      <c r="B116" s="60" t="s">
        <v>7230</v>
      </c>
      <c r="C116" s="60" t="s">
        <v>63</v>
      </c>
      <c r="D116" s="61">
        <v>1</v>
      </c>
      <c r="E116" s="104"/>
      <c r="F116" s="104"/>
      <c r="G116" s="104"/>
      <c r="H116" s="104"/>
      <c r="I116" s="104"/>
      <c r="J116" s="104"/>
      <c r="K116" s="104"/>
      <c r="L116" s="104"/>
      <c r="M116" s="60" t="s">
        <v>96</v>
      </c>
      <c r="N116" s="54" t="s">
        <v>7231</v>
      </c>
      <c r="O116" s="54" t="s">
        <v>47</v>
      </c>
      <c r="P116" s="54" t="s">
        <v>47</v>
      </c>
      <c r="Q116" s="54" t="s">
        <v>129</v>
      </c>
      <c r="R116" s="54" t="s">
        <v>55</v>
      </c>
      <c r="S116" s="54" t="s">
        <v>56</v>
      </c>
      <c r="T116" s="54" t="s">
        <v>56</v>
      </c>
      <c r="AR116" s="54" t="s">
        <v>47</v>
      </c>
      <c r="AS116" s="54" t="s">
        <v>47</v>
      </c>
      <c r="AU116" s="54" t="s">
        <v>7232</v>
      </c>
      <c r="AV116" s="50">
        <v>25</v>
      </c>
    </row>
    <row r="117" spans="1:48" ht="30.95" customHeight="1">
      <c r="A117" s="60" t="s">
        <v>7217</v>
      </c>
      <c r="B117" s="60" t="s">
        <v>7233</v>
      </c>
      <c r="C117" s="60" t="s">
        <v>63</v>
      </c>
      <c r="D117" s="61">
        <v>22</v>
      </c>
      <c r="E117" s="104"/>
      <c r="F117" s="104"/>
      <c r="G117" s="104"/>
      <c r="H117" s="104"/>
      <c r="I117" s="104"/>
      <c r="J117" s="104"/>
      <c r="K117" s="104"/>
      <c r="L117" s="104"/>
      <c r="M117" s="60" t="s">
        <v>1404</v>
      </c>
      <c r="N117" s="54" t="s">
        <v>7234</v>
      </c>
      <c r="O117" s="54" t="s">
        <v>47</v>
      </c>
      <c r="P117" s="54" t="s">
        <v>47</v>
      </c>
      <c r="Q117" s="54" t="s">
        <v>129</v>
      </c>
      <c r="R117" s="54" t="s">
        <v>55</v>
      </c>
      <c r="S117" s="54" t="s">
        <v>56</v>
      </c>
      <c r="T117" s="54" t="s">
        <v>56</v>
      </c>
      <c r="AR117" s="54" t="s">
        <v>47</v>
      </c>
      <c r="AS117" s="54" t="s">
        <v>47</v>
      </c>
      <c r="AU117" s="54" t="s">
        <v>7235</v>
      </c>
      <c r="AV117" s="50">
        <v>26</v>
      </c>
    </row>
    <row r="118" spans="1:48" ht="30.95" customHeight="1">
      <c r="A118" s="60" t="s">
        <v>7217</v>
      </c>
      <c r="B118" s="60" t="s">
        <v>7236</v>
      </c>
      <c r="C118" s="60" t="s">
        <v>63</v>
      </c>
      <c r="D118" s="61">
        <v>1</v>
      </c>
      <c r="E118" s="104"/>
      <c r="F118" s="104"/>
      <c r="G118" s="104"/>
      <c r="H118" s="104"/>
      <c r="I118" s="104"/>
      <c r="J118" s="104"/>
      <c r="K118" s="104"/>
      <c r="L118" s="104"/>
      <c r="M118" s="60" t="s">
        <v>72</v>
      </c>
      <c r="N118" s="54" t="s">
        <v>7237</v>
      </c>
      <c r="O118" s="54" t="s">
        <v>47</v>
      </c>
      <c r="P118" s="54" t="s">
        <v>47</v>
      </c>
      <c r="Q118" s="54" t="s">
        <v>129</v>
      </c>
      <c r="R118" s="54" t="s">
        <v>55</v>
      </c>
      <c r="S118" s="54" t="s">
        <v>56</v>
      </c>
      <c r="T118" s="54" t="s">
        <v>56</v>
      </c>
      <c r="AR118" s="54" t="s">
        <v>47</v>
      </c>
      <c r="AS118" s="54" t="s">
        <v>47</v>
      </c>
      <c r="AU118" s="54" t="s">
        <v>7238</v>
      </c>
      <c r="AV118" s="50">
        <v>27</v>
      </c>
    </row>
    <row r="119" spans="1:48" ht="30.95" customHeight="1">
      <c r="A119" s="60" t="s">
        <v>7239</v>
      </c>
      <c r="B119" s="60" t="s">
        <v>7240</v>
      </c>
      <c r="C119" s="60" t="s">
        <v>63</v>
      </c>
      <c r="D119" s="61">
        <v>1</v>
      </c>
      <c r="E119" s="104"/>
      <c r="F119" s="104"/>
      <c r="G119" s="104"/>
      <c r="H119" s="104"/>
      <c r="I119" s="104"/>
      <c r="J119" s="104"/>
      <c r="K119" s="104"/>
      <c r="L119" s="104"/>
      <c r="M119" s="60" t="s">
        <v>76</v>
      </c>
      <c r="N119" s="54" t="s">
        <v>7241</v>
      </c>
      <c r="O119" s="54" t="s">
        <v>47</v>
      </c>
      <c r="P119" s="54" t="s">
        <v>47</v>
      </c>
      <c r="Q119" s="54" t="s">
        <v>129</v>
      </c>
      <c r="R119" s="54" t="s">
        <v>55</v>
      </c>
      <c r="S119" s="54" t="s">
        <v>56</v>
      </c>
      <c r="T119" s="54" t="s">
        <v>56</v>
      </c>
      <c r="AR119" s="54" t="s">
        <v>47</v>
      </c>
      <c r="AS119" s="54" t="s">
        <v>47</v>
      </c>
      <c r="AU119" s="54" t="s">
        <v>7242</v>
      </c>
      <c r="AV119" s="50">
        <v>28</v>
      </c>
    </row>
    <row r="120" spans="1:48" ht="30.95" customHeight="1">
      <c r="A120" s="60" t="s">
        <v>7243</v>
      </c>
      <c r="B120" s="60" t="s">
        <v>7244</v>
      </c>
      <c r="C120" s="60" t="s">
        <v>63</v>
      </c>
      <c r="D120" s="61">
        <v>1</v>
      </c>
      <c r="E120" s="104"/>
      <c r="F120" s="104"/>
      <c r="G120" s="104"/>
      <c r="H120" s="104"/>
      <c r="I120" s="104"/>
      <c r="J120" s="104"/>
      <c r="K120" s="104"/>
      <c r="L120" s="104"/>
      <c r="M120" s="60" t="s">
        <v>1141</v>
      </c>
      <c r="N120" s="54" t="s">
        <v>7245</v>
      </c>
      <c r="O120" s="54" t="s">
        <v>47</v>
      </c>
      <c r="P120" s="54" t="s">
        <v>47</v>
      </c>
      <c r="Q120" s="54" t="s">
        <v>129</v>
      </c>
      <c r="R120" s="54" t="s">
        <v>55</v>
      </c>
      <c r="S120" s="54" t="s">
        <v>56</v>
      </c>
      <c r="T120" s="54" t="s">
        <v>56</v>
      </c>
      <c r="AR120" s="54" t="s">
        <v>47</v>
      </c>
      <c r="AS120" s="54" t="s">
        <v>47</v>
      </c>
      <c r="AU120" s="54" t="s">
        <v>7246</v>
      </c>
      <c r="AV120" s="50">
        <v>29</v>
      </c>
    </row>
    <row r="121" spans="1:48" ht="30.95" customHeight="1">
      <c r="A121" s="60" t="s">
        <v>7247</v>
      </c>
      <c r="B121" s="60" t="s">
        <v>47</v>
      </c>
      <c r="C121" s="60" t="s">
        <v>59</v>
      </c>
      <c r="D121" s="61">
        <v>9</v>
      </c>
      <c r="E121" s="104"/>
      <c r="F121" s="104"/>
      <c r="G121" s="104"/>
      <c r="H121" s="104"/>
      <c r="I121" s="104"/>
      <c r="J121" s="104"/>
      <c r="K121" s="104"/>
      <c r="L121" s="104"/>
      <c r="M121" s="60" t="s">
        <v>1144</v>
      </c>
      <c r="N121" s="54" t="s">
        <v>7248</v>
      </c>
      <c r="O121" s="54" t="s">
        <v>47</v>
      </c>
      <c r="P121" s="54" t="s">
        <v>47</v>
      </c>
      <c r="Q121" s="54" t="s">
        <v>129</v>
      </c>
      <c r="R121" s="54" t="s">
        <v>55</v>
      </c>
      <c r="S121" s="54" t="s">
        <v>56</v>
      </c>
      <c r="T121" s="54" t="s">
        <v>56</v>
      </c>
      <c r="AR121" s="54" t="s">
        <v>47</v>
      </c>
      <c r="AS121" s="54" t="s">
        <v>47</v>
      </c>
      <c r="AU121" s="54" t="s">
        <v>7249</v>
      </c>
      <c r="AV121" s="50">
        <v>30</v>
      </c>
    </row>
    <row r="122" spans="1:48" ht="30.95" customHeight="1">
      <c r="A122" s="60" t="s">
        <v>7250</v>
      </c>
      <c r="B122" s="60" t="s">
        <v>47</v>
      </c>
      <c r="C122" s="60" t="s">
        <v>59</v>
      </c>
      <c r="D122" s="61">
        <v>3</v>
      </c>
      <c r="E122" s="104"/>
      <c r="F122" s="104"/>
      <c r="G122" s="104"/>
      <c r="H122" s="104"/>
      <c r="I122" s="104"/>
      <c r="J122" s="104"/>
      <c r="K122" s="104"/>
      <c r="L122" s="104"/>
      <c r="M122" s="60" t="s">
        <v>114</v>
      </c>
      <c r="N122" s="54" t="s">
        <v>7251</v>
      </c>
      <c r="O122" s="54" t="s">
        <v>47</v>
      </c>
      <c r="P122" s="54" t="s">
        <v>47</v>
      </c>
      <c r="Q122" s="54" t="s">
        <v>129</v>
      </c>
      <c r="R122" s="54" t="s">
        <v>55</v>
      </c>
      <c r="S122" s="54" t="s">
        <v>56</v>
      </c>
      <c r="T122" s="54" t="s">
        <v>56</v>
      </c>
      <c r="AR122" s="54" t="s">
        <v>47</v>
      </c>
      <c r="AS122" s="54" t="s">
        <v>47</v>
      </c>
      <c r="AU122" s="54" t="s">
        <v>7252</v>
      </c>
      <c r="AV122" s="50">
        <v>31</v>
      </c>
    </row>
    <row r="123" spans="1:48" ht="30.95" customHeight="1">
      <c r="A123" s="60" t="s">
        <v>7253</v>
      </c>
      <c r="B123" s="60" t="s">
        <v>47</v>
      </c>
      <c r="C123" s="60" t="s">
        <v>59</v>
      </c>
      <c r="D123" s="61">
        <v>1</v>
      </c>
      <c r="E123" s="104"/>
      <c r="F123" s="104"/>
      <c r="G123" s="104"/>
      <c r="H123" s="104"/>
      <c r="I123" s="104"/>
      <c r="J123" s="104"/>
      <c r="K123" s="104"/>
      <c r="L123" s="104"/>
      <c r="M123" s="60" t="s">
        <v>117</v>
      </c>
      <c r="N123" s="54" t="s">
        <v>7254</v>
      </c>
      <c r="O123" s="54" t="s">
        <v>47</v>
      </c>
      <c r="P123" s="54" t="s">
        <v>47</v>
      </c>
      <c r="Q123" s="54" t="s">
        <v>129</v>
      </c>
      <c r="R123" s="54" t="s">
        <v>55</v>
      </c>
      <c r="S123" s="54" t="s">
        <v>56</v>
      </c>
      <c r="T123" s="54" t="s">
        <v>56</v>
      </c>
      <c r="AR123" s="54" t="s">
        <v>47</v>
      </c>
      <c r="AS123" s="54" t="s">
        <v>47</v>
      </c>
      <c r="AU123" s="54" t="s">
        <v>7255</v>
      </c>
      <c r="AV123" s="50">
        <v>32</v>
      </c>
    </row>
    <row r="124" spans="1:48" ht="30.95" customHeight="1">
      <c r="A124" s="60" t="s">
        <v>7256</v>
      </c>
      <c r="B124" s="60" t="s">
        <v>7257</v>
      </c>
      <c r="C124" s="60" t="s">
        <v>59</v>
      </c>
      <c r="D124" s="61">
        <v>2</v>
      </c>
      <c r="E124" s="104"/>
      <c r="F124" s="104"/>
      <c r="G124" s="104"/>
      <c r="H124" s="104"/>
      <c r="I124" s="104"/>
      <c r="J124" s="104"/>
      <c r="K124" s="104"/>
      <c r="L124" s="104"/>
      <c r="M124" s="60" t="s">
        <v>119</v>
      </c>
      <c r="N124" s="54" t="s">
        <v>7258</v>
      </c>
      <c r="O124" s="54" t="s">
        <v>47</v>
      </c>
      <c r="P124" s="54" t="s">
        <v>47</v>
      </c>
      <c r="Q124" s="54" t="s">
        <v>129</v>
      </c>
      <c r="R124" s="54" t="s">
        <v>55</v>
      </c>
      <c r="S124" s="54" t="s">
        <v>56</v>
      </c>
      <c r="T124" s="54" t="s">
        <v>56</v>
      </c>
      <c r="AR124" s="54" t="s">
        <v>47</v>
      </c>
      <c r="AS124" s="54" t="s">
        <v>47</v>
      </c>
      <c r="AU124" s="54" t="s">
        <v>7259</v>
      </c>
      <c r="AV124" s="50">
        <v>33</v>
      </c>
    </row>
    <row r="125" spans="1:48" ht="30.95" customHeight="1">
      <c r="A125" s="60" t="s">
        <v>7256</v>
      </c>
      <c r="B125" s="60" t="s">
        <v>7260</v>
      </c>
      <c r="C125" s="60" t="s">
        <v>59</v>
      </c>
      <c r="D125" s="61">
        <v>2</v>
      </c>
      <c r="E125" s="104"/>
      <c r="F125" s="104"/>
      <c r="G125" s="104"/>
      <c r="H125" s="104"/>
      <c r="I125" s="104"/>
      <c r="J125" s="104"/>
      <c r="K125" s="104"/>
      <c r="L125" s="104"/>
      <c r="M125" s="60" t="s">
        <v>122</v>
      </c>
      <c r="N125" s="54" t="s">
        <v>7261</v>
      </c>
      <c r="O125" s="54" t="s">
        <v>47</v>
      </c>
      <c r="P125" s="54" t="s">
        <v>47</v>
      </c>
      <c r="Q125" s="54" t="s">
        <v>129</v>
      </c>
      <c r="R125" s="54" t="s">
        <v>55</v>
      </c>
      <c r="S125" s="54" t="s">
        <v>56</v>
      </c>
      <c r="T125" s="54" t="s">
        <v>56</v>
      </c>
      <c r="AR125" s="54" t="s">
        <v>47</v>
      </c>
      <c r="AS125" s="54" t="s">
        <v>47</v>
      </c>
      <c r="AU125" s="54" t="s">
        <v>7262</v>
      </c>
      <c r="AV125" s="50">
        <v>34</v>
      </c>
    </row>
    <row r="126" spans="1:48" ht="30.95" customHeight="1">
      <c r="A126" s="60" t="s">
        <v>7263</v>
      </c>
      <c r="B126" s="60" t="s">
        <v>47</v>
      </c>
      <c r="C126" s="60" t="s">
        <v>53</v>
      </c>
      <c r="D126" s="61">
        <v>67</v>
      </c>
      <c r="E126" s="104"/>
      <c r="F126" s="104"/>
      <c r="G126" s="104"/>
      <c r="H126" s="104"/>
      <c r="I126" s="104"/>
      <c r="J126" s="104"/>
      <c r="K126" s="104"/>
      <c r="L126" s="104"/>
      <c r="M126" s="60" t="s">
        <v>1074</v>
      </c>
      <c r="N126" s="54" t="s">
        <v>7264</v>
      </c>
      <c r="O126" s="54" t="s">
        <v>47</v>
      </c>
      <c r="P126" s="54" t="s">
        <v>47</v>
      </c>
      <c r="Q126" s="54" t="s">
        <v>129</v>
      </c>
      <c r="R126" s="54" t="s">
        <v>55</v>
      </c>
      <c r="S126" s="54" t="s">
        <v>56</v>
      </c>
      <c r="T126" s="54" t="s">
        <v>56</v>
      </c>
      <c r="AR126" s="54" t="s">
        <v>47</v>
      </c>
      <c r="AS126" s="54" t="s">
        <v>47</v>
      </c>
      <c r="AU126" s="54" t="s">
        <v>7265</v>
      </c>
      <c r="AV126" s="50">
        <v>35</v>
      </c>
    </row>
    <row r="127" spans="1:48" ht="30.95" customHeight="1">
      <c r="A127" s="60" t="s">
        <v>7266</v>
      </c>
      <c r="B127" s="60" t="s">
        <v>7267</v>
      </c>
      <c r="C127" s="60" t="s">
        <v>168</v>
      </c>
      <c r="D127" s="61">
        <v>608</v>
      </c>
      <c r="E127" s="104"/>
      <c r="F127" s="104"/>
      <c r="G127" s="104"/>
      <c r="H127" s="104"/>
      <c r="I127" s="104"/>
      <c r="J127" s="104"/>
      <c r="K127" s="104"/>
      <c r="L127" s="104"/>
      <c r="M127" s="60" t="s">
        <v>1084</v>
      </c>
      <c r="N127" s="54" t="s">
        <v>7268</v>
      </c>
      <c r="O127" s="54" t="s">
        <v>47</v>
      </c>
      <c r="P127" s="54" t="s">
        <v>47</v>
      </c>
      <c r="Q127" s="54" t="s">
        <v>129</v>
      </c>
      <c r="R127" s="54" t="s">
        <v>55</v>
      </c>
      <c r="S127" s="54" t="s">
        <v>56</v>
      </c>
      <c r="T127" s="54" t="s">
        <v>56</v>
      </c>
      <c r="AR127" s="54" t="s">
        <v>47</v>
      </c>
      <c r="AS127" s="54" t="s">
        <v>47</v>
      </c>
      <c r="AU127" s="54" t="s">
        <v>7269</v>
      </c>
      <c r="AV127" s="50">
        <v>36</v>
      </c>
    </row>
    <row r="128" spans="1:48" ht="30.95" customHeight="1">
      <c r="A128" s="60" t="s">
        <v>7270</v>
      </c>
      <c r="B128" s="60" t="s">
        <v>7271</v>
      </c>
      <c r="C128" s="60" t="s">
        <v>168</v>
      </c>
      <c r="D128" s="61">
        <v>28</v>
      </c>
      <c r="E128" s="104"/>
      <c r="F128" s="104"/>
      <c r="G128" s="104"/>
      <c r="H128" s="104"/>
      <c r="I128" s="104"/>
      <c r="J128" s="104"/>
      <c r="K128" s="104"/>
      <c r="L128" s="104"/>
      <c r="M128" s="60" t="s">
        <v>1086</v>
      </c>
      <c r="N128" s="54" t="s">
        <v>7272</v>
      </c>
      <c r="O128" s="54" t="s">
        <v>47</v>
      </c>
      <c r="P128" s="54" t="s">
        <v>47</v>
      </c>
      <c r="Q128" s="54" t="s">
        <v>129</v>
      </c>
      <c r="R128" s="54" t="s">
        <v>55</v>
      </c>
      <c r="S128" s="54" t="s">
        <v>56</v>
      </c>
      <c r="T128" s="54" t="s">
        <v>56</v>
      </c>
      <c r="AR128" s="54" t="s">
        <v>47</v>
      </c>
      <c r="AS128" s="54" t="s">
        <v>47</v>
      </c>
      <c r="AU128" s="54" t="s">
        <v>7273</v>
      </c>
      <c r="AV128" s="50">
        <v>37</v>
      </c>
    </row>
    <row r="129" spans="1:48" ht="30.95" customHeight="1">
      <c r="A129" s="60" t="s">
        <v>7274</v>
      </c>
      <c r="B129" s="60" t="s">
        <v>47</v>
      </c>
      <c r="C129" s="60" t="s">
        <v>71</v>
      </c>
      <c r="D129" s="61">
        <v>296</v>
      </c>
      <c r="E129" s="104"/>
      <c r="F129" s="104"/>
      <c r="G129" s="104"/>
      <c r="H129" s="104"/>
      <c r="I129" s="104"/>
      <c r="J129" s="104"/>
      <c r="K129" s="104"/>
      <c r="L129" s="104"/>
      <c r="M129" s="60" t="s">
        <v>1096</v>
      </c>
      <c r="N129" s="54" t="s">
        <v>7275</v>
      </c>
      <c r="O129" s="54" t="s">
        <v>47</v>
      </c>
      <c r="P129" s="54" t="s">
        <v>47</v>
      </c>
      <c r="Q129" s="54" t="s">
        <v>129</v>
      </c>
      <c r="R129" s="54" t="s">
        <v>55</v>
      </c>
      <c r="S129" s="54" t="s">
        <v>56</v>
      </c>
      <c r="T129" s="54" t="s">
        <v>56</v>
      </c>
      <c r="AR129" s="54" t="s">
        <v>47</v>
      </c>
      <c r="AS129" s="54" t="s">
        <v>47</v>
      </c>
      <c r="AU129" s="54" t="s">
        <v>7276</v>
      </c>
      <c r="AV129" s="50">
        <v>38</v>
      </c>
    </row>
    <row r="130" spans="1:48" ht="30.95" customHeight="1">
      <c r="A130" s="60" t="s">
        <v>7277</v>
      </c>
      <c r="B130" s="60" t="s">
        <v>7278</v>
      </c>
      <c r="C130" s="60" t="s">
        <v>71</v>
      </c>
      <c r="D130" s="61">
        <v>38</v>
      </c>
      <c r="E130" s="104"/>
      <c r="F130" s="104"/>
      <c r="G130" s="104"/>
      <c r="H130" s="104"/>
      <c r="I130" s="104"/>
      <c r="J130" s="104"/>
      <c r="K130" s="104"/>
      <c r="L130" s="104"/>
      <c r="M130" s="60" t="s">
        <v>1097</v>
      </c>
      <c r="N130" s="54" t="s">
        <v>7279</v>
      </c>
      <c r="O130" s="54" t="s">
        <v>47</v>
      </c>
      <c r="P130" s="54" t="s">
        <v>47</v>
      </c>
      <c r="Q130" s="54" t="s">
        <v>129</v>
      </c>
      <c r="R130" s="54" t="s">
        <v>55</v>
      </c>
      <c r="S130" s="54" t="s">
        <v>56</v>
      </c>
      <c r="T130" s="54" t="s">
        <v>56</v>
      </c>
      <c r="AR130" s="54" t="s">
        <v>47</v>
      </c>
      <c r="AS130" s="54" t="s">
        <v>47</v>
      </c>
      <c r="AU130" s="54" t="s">
        <v>7280</v>
      </c>
      <c r="AV130" s="50">
        <v>39</v>
      </c>
    </row>
    <row r="131" spans="1:48" ht="30.95" customHeight="1">
      <c r="A131" s="60" t="s">
        <v>7281</v>
      </c>
      <c r="B131" s="60" t="s">
        <v>47</v>
      </c>
      <c r="C131" s="60" t="s">
        <v>71</v>
      </c>
      <c r="D131" s="61">
        <v>801</v>
      </c>
      <c r="E131" s="104"/>
      <c r="F131" s="104"/>
      <c r="G131" s="104"/>
      <c r="H131" s="104"/>
      <c r="I131" s="104"/>
      <c r="J131" s="104"/>
      <c r="K131" s="104"/>
      <c r="L131" s="104"/>
      <c r="M131" s="60" t="s">
        <v>1089</v>
      </c>
      <c r="N131" s="54" t="s">
        <v>7282</v>
      </c>
      <c r="O131" s="54" t="s">
        <v>47</v>
      </c>
      <c r="P131" s="54" t="s">
        <v>47</v>
      </c>
      <c r="Q131" s="54" t="s">
        <v>129</v>
      </c>
      <c r="R131" s="54" t="s">
        <v>55</v>
      </c>
      <c r="S131" s="54" t="s">
        <v>56</v>
      </c>
      <c r="T131" s="54" t="s">
        <v>56</v>
      </c>
      <c r="AR131" s="54" t="s">
        <v>47</v>
      </c>
      <c r="AS131" s="54" t="s">
        <v>47</v>
      </c>
      <c r="AU131" s="54" t="s">
        <v>7283</v>
      </c>
      <c r="AV131" s="50">
        <v>40</v>
      </c>
    </row>
    <row r="132" spans="1:48" ht="30.95" customHeight="1">
      <c r="A132" s="60" t="s">
        <v>7284</v>
      </c>
      <c r="B132" s="60" t="s">
        <v>7285</v>
      </c>
      <c r="C132" s="60" t="s">
        <v>71</v>
      </c>
      <c r="D132" s="61">
        <v>60</v>
      </c>
      <c r="E132" s="104"/>
      <c r="F132" s="104"/>
      <c r="G132" s="104"/>
      <c r="H132" s="104"/>
      <c r="I132" s="104"/>
      <c r="J132" s="104"/>
      <c r="K132" s="104"/>
      <c r="L132" s="104"/>
      <c r="M132" s="60" t="s">
        <v>1092</v>
      </c>
      <c r="N132" s="54" t="s">
        <v>7286</v>
      </c>
      <c r="O132" s="54" t="s">
        <v>47</v>
      </c>
      <c r="P132" s="54" t="s">
        <v>47</v>
      </c>
      <c r="Q132" s="54" t="s">
        <v>129</v>
      </c>
      <c r="R132" s="54" t="s">
        <v>55</v>
      </c>
      <c r="S132" s="54" t="s">
        <v>56</v>
      </c>
      <c r="T132" s="54" t="s">
        <v>56</v>
      </c>
      <c r="AR132" s="54" t="s">
        <v>47</v>
      </c>
      <c r="AS132" s="54" t="s">
        <v>47</v>
      </c>
      <c r="AU132" s="54" t="s">
        <v>7287</v>
      </c>
      <c r="AV132" s="50">
        <v>41</v>
      </c>
    </row>
    <row r="133" spans="1:48" ht="30.95" customHeight="1">
      <c r="A133" s="60" t="s">
        <v>7288</v>
      </c>
      <c r="B133" s="60" t="s">
        <v>47</v>
      </c>
      <c r="C133" s="60" t="s">
        <v>71</v>
      </c>
      <c r="D133" s="61">
        <v>262</v>
      </c>
      <c r="E133" s="104"/>
      <c r="F133" s="104"/>
      <c r="G133" s="104"/>
      <c r="H133" s="104"/>
      <c r="I133" s="104"/>
      <c r="J133" s="104"/>
      <c r="K133" s="104"/>
      <c r="L133" s="104"/>
      <c r="M133" s="60" t="s">
        <v>1100</v>
      </c>
      <c r="N133" s="54" t="s">
        <v>7289</v>
      </c>
      <c r="O133" s="54" t="s">
        <v>47</v>
      </c>
      <c r="P133" s="54" t="s">
        <v>47</v>
      </c>
      <c r="Q133" s="54" t="s">
        <v>129</v>
      </c>
      <c r="R133" s="54" t="s">
        <v>55</v>
      </c>
      <c r="S133" s="54" t="s">
        <v>56</v>
      </c>
      <c r="T133" s="54" t="s">
        <v>56</v>
      </c>
      <c r="AR133" s="54" t="s">
        <v>47</v>
      </c>
      <c r="AS133" s="54" t="s">
        <v>47</v>
      </c>
      <c r="AU133" s="54" t="s">
        <v>7290</v>
      </c>
      <c r="AV133" s="50">
        <v>42</v>
      </c>
    </row>
    <row r="134" spans="1:48" ht="30.95" customHeight="1">
      <c r="A134" s="60" t="s">
        <v>7291</v>
      </c>
      <c r="B134" s="60" t="s">
        <v>303</v>
      </c>
      <c r="C134" s="60" t="s">
        <v>71</v>
      </c>
      <c r="D134" s="61">
        <v>81</v>
      </c>
      <c r="E134" s="104"/>
      <c r="F134" s="104"/>
      <c r="G134" s="104"/>
      <c r="H134" s="104"/>
      <c r="I134" s="104"/>
      <c r="J134" s="104"/>
      <c r="K134" s="104"/>
      <c r="L134" s="104"/>
      <c r="M134" s="60" t="s">
        <v>1101</v>
      </c>
      <c r="N134" s="54" t="s">
        <v>7292</v>
      </c>
      <c r="O134" s="54" t="s">
        <v>47</v>
      </c>
      <c r="P134" s="54" t="s">
        <v>47</v>
      </c>
      <c r="Q134" s="54" t="s">
        <v>129</v>
      </c>
      <c r="R134" s="54" t="s">
        <v>55</v>
      </c>
      <c r="S134" s="54" t="s">
        <v>56</v>
      </c>
      <c r="T134" s="54" t="s">
        <v>56</v>
      </c>
      <c r="AR134" s="54" t="s">
        <v>47</v>
      </c>
      <c r="AS134" s="54" t="s">
        <v>47</v>
      </c>
      <c r="AU134" s="54" t="s">
        <v>7293</v>
      </c>
      <c r="AV134" s="50">
        <v>43</v>
      </c>
    </row>
    <row r="135" spans="1:48" ht="30.95" customHeight="1">
      <c r="A135" s="60" t="s">
        <v>7291</v>
      </c>
      <c r="B135" s="60" t="s">
        <v>7294</v>
      </c>
      <c r="C135" s="60" t="s">
        <v>71</v>
      </c>
      <c r="D135" s="61">
        <v>71</v>
      </c>
      <c r="E135" s="104"/>
      <c r="F135" s="104"/>
      <c r="G135" s="104"/>
      <c r="H135" s="104"/>
      <c r="I135" s="104"/>
      <c r="J135" s="104"/>
      <c r="K135" s="104"/>
      <c r="L135" s="104"/>
      <c r="M135" s="60" t="s">
        <v>1104</v>
      </c>
      <c r="N135" s="54" t="s">
        <v>7295</v>
      </c>
      <c r="O135" s="54" t="s">
        <v>47</v>
      </c>
      <c r="P135" s="54" t="s">
        <v>47</v>
      </c>
      <c r="Q135" s="54" t="s">
        <v>129</v>
      </c>
      <c r="R135" s="54" t="s">
        <v>55</v>
      </c>
      <c r="S135" s="54" t="s">
        <v>56</v>
      </c>
      <c r="T135" s="54" t="s">
        <v>56</v>
      </c>
      <c r="AR135" s="54" t="s">
        <v>47</v>
      </c>
      <c r="AS135" s="54" t="s">
        <v>47</v>
      </c>
      <c r="AU135" s="54" t="s">
        <v>7296</v>
      </c>
      <c r="AV135" s="50">
        <v>44</v>
      </c>
    </row>
    <row r="136" spans="1:48" ht="30.95" customHeight="1">
      <c r="A136" s="60" t="s">
        <v>7277</v>
      </c>
      <c r="B136" s="60" t="s">
        <v>7297</v>
      </c>
      <c r="C136" s="60" t="s">
        <v>71</v>
      </c>
      <c r="D136" s="61">
        <v>22</v>
      </c>
      <c r="E136" s="104"/>
      <c r="F136" s="104"/>
      <c r="G136" s="104"/>
      <c r="H136" s="104"/>
      <c r="I136" s="104"/>
      <c r="J136" s="104"/>
      <c r="K136" s="104"/>
      <c r="L136" s="104"/>
      <c r="M136" s="60" t="s">
        <v>1108</v>
      </c>
      <c r="N136" s="54" t="s">
        <v>7298</v>
      </c>
      <c r="O136" s="54" t="s">
        <v>47</v>
      </c>
      <c r="P136" s="54" t="s">
        <v>47</v>
      </c>
      <c r="Q136" s="54" t="s">
        <v>129</v>
      </c>
      <c r="R136" s="54" t="s">
        <v>55</v>
      </c>
      <c r="S136" s="54" t="s">
        <v>56</v>
      </c>
      <c r="T136" s="54" t="s">
        <v>56</v>
      </c>
      <c r="AR136" s="54" t="s">
        <v>47</v>
      </c>
      <c r="AS136" s="54" t="s">
        <v>47</v>
      </c>
      <c r="AU136" s="54" t="s">
        <v>7299</v>
      </c>
      <c r="AV136" s="50">
        <v>45</v>
      </c>
    </row>
    <row r="137" spans="1:48" ht="30.95" customHeight="1">
      <c r="A137" s="60" t="s">
        <v>7300</v>
      </c>
      <c r="B137" s="60" t="s">
        <v>7297</v>
      </c>
      <c r="C137" s="60" t="s">
        <v>71</v>
      </c>
      <c r="D137" s="61">
        <v>11</v>
      </c>
      <c r="E137" s="104"/>
      <c r="F137" s="104"/>
      <c r="G137" s="104"/>
      <c r="H137" s="104"/>
      <c r="I137" s="104"/>
      <c r="J137" s="104"/>
      <c r="K137" s="104"/>
      <c r="L137" s="104"/>
      <c r="M137" s="60" t="s">
        <v>1110</v>
      </c>
      <c r="N137" s="54" t="s">
        <v>7301</v>
      </c>
      <c r="O137" s="54" t="s">
        <v>47</v>
      </c>
      <c r="P137" s="54" t="s">
        <v>47</v>
      </c>
      <c r="Q137" s="54" t="s">
        <v>129</v>
      </c>
      <c r="R137" s="54" t="s">
        <v>55</v>
      </c>
      <c r="S137" s="54" t="s">
        <v>56</v>
      </c>
      <c r="T137" s="54" t="s">
        <v>56</v>
      </c>
      <c r="AR137" s="54" t="s">
        <v>47</v>
      </c>
      <c r="AS137" s="54" t="s">
        <v>47</v>
      </c>
      <c r="AU137" s="54" t="s">
        <v>7302</v>
      </c>
      <c r="AV137" s="50">
        <v>46</v>
      </c>
    </row>
    <row r="138" spans="1:48" ht="30.95" customHeight="1">
      <c r="A138" s="60" t="s">
        <v>7303</v>
      </c>
      <c r="B138" s="60" t="s">
        <v>7304</v>
      </c>
      <c r="C138" s="60" t="s">
        <v>71</v>
      </c>
      <c r="D138" s="61">
        <v>249</v>
      </c>
      <c r="E138" s="104"/>
      <c r="F138" s="104"/>
      <c r="G138" s="104"/>
      <c r="H138" s="104"/>
      <c r="I138" s="104"/>
      <c r="J138" s="104"/>
      <c r="K138" s="104"/>
      <c r="L138" s="104"/>
      <c r="M138" s="60" t="s">
        <v>1111</v>
      </c>
      <c r="N138" s="54" t="s">
        <v>7305</v>
      </c>
      <c r="O138" s="54" t="s">
        <v>47</v>
      </c>
      <c r="P138" s="54" t="s">
        <v>47</v>
      </c>
      <c r="Q138" s="54" t="s">
        <v>129</v>
      </c>
      <c r="R138" s="54" t="s">
        <v>55</v>
      </c>
      <c r="S138" s="54" t="s">
        <v>56</v>
      </c>
      <c r="T138" s="54" t="s">
        <v>56</v>
      </c>
      <c r="AR138" s="54" t="s">
        <v>47</v>
      </c>
      <c r="AS138" s="54" t="s">
        <v>47</v>
      </c>
      <c r="AU138" s="54" t="s">
        <v>7306</v>
      </c>
      <c r="AV138" s="50">
        <v>47</v>
      </c>
    </row>
    <row r="139" spans="1:48" ht="30.95" customHeight="1">
      <c r="A139" s="60" t="s">
        <v>7303</v>
      </c>
      <c r="B139" s="60" t="s">
        <v>7307</v>
      </c>
      <c r="C139" s="60" t="s">
        <v>71</v>
      </c>
      <c r="D139" s="61">
        <v>255</v>
      </c>
      <c r="E139" s="104"/>
      <c r="F139" s="104"/>
      <c r="G139" s="104"/>
      <c r="H139" s="104"/>
      <c r="I139" s="104"/>
      <c r="J139" s="104"/>
      <c r="K139" s="104"/>
      <c r="L139" s="104"/>
      <c r="M139" s="60" t="s">
        <v>1113</v>
      </c>
      <c r="N139" s="54" t="s">
        <v>7308</v>
      </c>
      <c r="O139" s="54" t="s">
        <v>47</v>
      </c>
      <c r="P139" s="54" t="s">
        <v>47</v>
      </c>
      <c r="Q139" s="54" t="s">
        <v>129</v>
      </c>
      <c r="R139" s="54" t="s">
        <v>55</v>
      </c>
      <c r="S139" s="54" t="s">
        <v>56</v>
      </c>
      <c r="T139" s="54" t="s">
        <v>56</v>
      </c>
      <c r="AR139" s="54" t="s">
        <v>47</v>
      </c>
      <c r="AS139" s="54" t="s">
        <v>47</v>
      </c>
      <c r="AU139" s="54" t="s">
        <v>7309</v>
      </c>
      <c r="AV139" s="50">
        <v>48</v>
      </c>
    </row>
    <row r="140" spans="1:48" ht="30.95" customHeight="1">
      <c r="A140" s="60" t="s">
        <v>7310</v>
      </c>
      <c r="B140" s="60" t="s">
        <v>7311</v>
      </c>
      <c r="C140" s="60" t="s">
        <v>59</v>
      </c>
      <c r="D140" s="61">
        <v>2</v>
      </c>
      <c r="E140" s="104"/>
      <c r="F140" s="104"/>
      <c r="G140" s="104"/>
      <c r="H140" s="104"/>
      <c r="I140" s="104"/>
      <c r="J140" s="104"/>
      <c r="K140" s="104"/>
      <c r="L140" s="104"/>
      <c r="M140" s="60" t="s">
        <v>1116</v>
      </c>
      <c r="N140" s="54" t="s">
        <v>7312</v>
      </c>
      <c r="O140" s="54" t="s">
        <v>47</v>
      </c>
      <c r="P140" s="54" t="s">
        <v>47</v>
      </c>
      <c r="Q140" s="54" t="s">
        <v>129</v>
      </c>
      <c r="R140" s="54" t="s">
        <v>55</v>
      </c>
      <c r="S140" s="54" t="s">
        <v>56</v>
      </c>
      <c r="T140" s="54" t="s">
        <v>56</v>
      </c>
      <c r="AR140" s="54" t="s">
        <v>47</v>
      </c>
      <c r="AS140" s="54" t="s">
        <v>47</v>
      </c>
      <c r="AU140" s="54" t="s">
        <v>7313</v>
      </c>
      <c r="AV140" s="50">
        <v>49</v>
      </c>
    </row>
    <row r="141" spans="1:48" ht="30.95" customHeight="1">
      <c r="A141" s="60" t="s">
        <v>7314</v>
      </c>
      <c r="B141" s="60" t="s">
        <v>47</v>
      </c>
      <c r="C141" s="60" t="s">
        <v>71</v>
      </c>
      <c r="D141" s="61">
        <v>37</v>
      </c>
      <c r="E141" s="104"/>
      <c r="F141" s="104"/>
      <c r="G141" s="104"/>
      <c r="H141" s="104"/>
      <c r="I141" s="104"/>
      <c r="J141" s="104"/>
      <c r="K141" s="104"/>
      <c r="L141" s="104"/>
      <c r="M141" s="60" t="s">
        <v>1118</v>
      </c>
      <c r="N141" s="54" t="s">
        <v>7315</v>
      </c>
      <c r="O141" s="54" t="s">
        <v>47</v>
      </c>
      <c r="P141" s="54" t="s">
        <v>47</v>
      </c>
      <c r="Q141" s="54" t="s">
        <v>129</v>
      </c>
      <c r="R141" s="54" t="s">
        <v>55</v>
      </c>
      <c r="S141" s="54" t="s">
        <v>56</v>
      </c>
      <c r="T141" s="54" t="s">
        <v>56</v>
      </c>
      <c r="AR141" s="54" t="s">
        <v>47</v>
      </c>
      <c r="AS141" s="54" t="s">
        <v>47</v>
      </c>
      <c r="AU141" s="54" t="s">
        <v>7316</v>
      </c>
      <c r="AV141" s="50">
        <v>50</v>
      </c>
    </row>
    <row r="142" spans="1:48" ht="30.95" customHeight="1">
      <c r="A142" s="60" t="s">
        <v>7317</v>
      </c>
      <c r="B142" s="60" t="s">
        <v>47</v>
      </c>
      <c r="C142" s="60" t="s">
        <v>71</v>
      </c>
      <c r="D142" s="61">
        <v>43</v>
      </c>
      <c r="E142" s="104"/>
      <c r="F142" s="104"/>
      <c r="G142" s="104"/>
      <c r="H142" s="104"/>
      <c r="I142" s="104"/>
      <c r="J142" s="104"/>
      <c r="K142" s="104"/>
      <c r="L142" s="104"/>
      <c r="M142" s="60" t="s">
        <v>1121</v>
      </c>
      <c r="N142" s="54" t="s">
        <v>7318</v>
      </c>
      <c r="O142" s="54" t="s">
        <v>47</v>
      </c>
      <c r="P142" s="54" t="s">
        <v>47</v>
      </c>
      <c r="Q142" s="54" t="s">
        <v>129</v>
      </c>
      <c r="R142" s="54" t="s">
        <v>55</v>
      </c>
      <c r="S142" s="54" t="s">
        <v>56</v>
      </c>
      <c r="T142" s="54" t="s">
        <v>56</v>
      </c>
      <c r="AR142" s="54" t="s">
        <v>47</v>
      </c>
      <c r="AS142" s="54" t="s">
        <v>47</v>
      </c>
      <c r="AU142" s="54" t="s">
        <v>7319</v>
      </c>
      <c r="AV142" s="50">
        <v>51</v>
      </c>
    </row>
    <row r="143" spans="1:48" ht="30.95" customHeight="1">
      <c r="A143" s="60" t="s">
        <v>7320</v>
      </c>
      <c r="B143" s="60" t="s">
        <v>303</v>
      </c>
      <c r="C143" s="60" t="s">
        <v>71</v>
      </c>
      <c r="D143" s="61">
        <v>249</v>
      </c>
      <c r="E143" s="104"/>
      <c r="F143" s="104"/>
      <c r="G143" s="104"/>
      <c r="H143" s="104"/>
      <c r="I143" s="104"/>
      <c r="J143" s="104"/>
      <c r="K143" s="104"/>
      <c r="L143" s="104"/>
      <c r="M143" s="60" t="s">
        <v>1123</v>
      </c>
      <c r="N143" s="54" t="s">
        <v>7321</v>
      </c>
      <c r="O143" s="54" t="s">
        <v>47</v>
      </c>
      <c r="P143" s="54" t="s">
        <v>47</v>
      </c>
      <c r="Q143" s="54" t="s">
        <v>129</v>
      </c>
      <c r="R143" s="54" t="s">
        <v>55</v>
      </c>
      <c r="S143" s="54" t="s">
        <v>56</v>
      </c>
      <c r="T143" s="54" t="s">
        <v>56</v>
      </c>
      <c r="AR143" s="54" t="s">
        <v>47</v>
      </c>
      <c r="AS143" s="54" t="s">
        <v>47</v>
      </c>
      <c r="AU143" s="54" t="s">
        <v>7322</v>
      </c>
      <c r="AV143" s="50">
        <v>52</v>
      </c>
    </row>
    <row r="144" spans="1:48" ht="30.95" customHeight="1">
      <c r="A144" s="60" t="s">
        <v>7323</v>
      </c>
      <c r="B144" s="60" t="s">
        <v>47</v>
      </c>
      <c r="C144" s="60" t="s">
        <v>71</v>
      </c>
      <c r="D144" s="61">
        <v>357</v>
      </c>
      <c r="E144" s="104"/>
      <c r="F144" s="104"/>
      <c r="G144" s="104"/>
      <c r="H144" s="104"/>
      <c r="I144" s="104"/>
      <c r="J144" s="104"/>
      <c r="K144" s="104"/>
      <c r="L144" s="104"/>
      <c r="M144" s="60" t="s">
        <v>1126</v>
      </c>
      <c r="N144" s="54" t="s">
        <v>7324</v>
      </c>
      <c r="O144" s="54" t="s">
        <v>47</v>
      </c>
      <c r="P144" s="54" t="s">
        <v>47</v>
      </c>
      <c r="Q144" s="54" t="s">
        <v>129</v>
      </c>
      <c r="R144" s="54" t="s">
        <v>55</v>
      </c>
      <c r="S144" s="54" t="s">
        <v>56</v>
      </c>
      <c r="T144" s="54" t="s">
        <v>56</v>
      </c>
      <c r="AR144" s="54" t="s">
        <v>47</v>
      </c>
      <c r="AS144" s="54" t="s">
        <v>47</v>
      </c>
      <c r="AU144" s="54" t="s">
        <v>7325</v>
      </c>
      <c r="AV144" s="50">
        <v>53</v>
      </c>
    </row>
    <row r="145" spans="1:48" ht="30.95" customHeight="1">
      <c r="A145" s="60" t="s">
        <v>7326</v>
      </c>
      <c r="B145" s="60" t="s">
        <v>7327</v>
      </c>
      <c r="C145" s="60" t="s">
        <v>71</v>
      </c>
      <c r="D145" s="61">
        <v>263</v>
      </c>
      <c r="E145" s="104"/>
      <c r="F145" s="104"/>
      <c r="G145" s="104"/>
      <c r="H145" s="104"/>
      <c r="I145" s="104"/>
      <c r="J145" s="104"/>
      <c r="K145" s="104"/>
      <c r="L145" s="104"/>
      <c r="M145" s="60" t="s">
        <v>1128</v>
      </c>
      <c r="N145" s="54" t="s">
        <v>7328</v>
      </c>
      <c r="O145" s="54" t="s">
        <v>47</v>
      </c>
      <c r="P145" s="54" t="s">
        <v>47</v>
      </c>
      <c r="Q145" s="54" t="s">
        <v>129</v>
      </c>
      <c r="R145" s="54" t="s">
        <v>55</v>
      </c>
      <c r="S145" s="54" t="s">
        <v>56</v>
      </c>
      <c r="T145" s="54" t="s">
        <v>56</v>
      </c>
      <c r="AR145" s="54" t="s">
        <v>47</v>
      </c>
      <c r="AS145" s="54" t="s">
        <v>47</v>
      </c>
      <c r="AU145" s="54" t="s">
        <v>7329</v>
      </c>
      <c r="AV145" s="50">
        <v>54</v>
      </c>
    </row>
    <row r="146" spans="1:48" ht="30.95" customHeight="1">
      <c r="A146" s="60" t="s">
        <v>7330</v>
      </c>
      <c r="B146" s="60" t="s">
        <v>464</v>
      </c>
      <c r="C146" s="60" t="s">
        <v>71</v>
      </c>
      <c r="D146" s="61">
        <v>88</v>
      </c>
      <c r="E146" s="104"/>
      <c r="F146" s="104"/>
      <c r="G146" s="104"/>
      <c r="H146" s="104"/>
      <c r="I146" s="104"/>
      <c r="J146" s="104"/>
      <c r="K146" s="104"/>
      <c r="L146" s="104"/>
      <c r="M146" s="60" t="s">
        <v>1583</v>
      </c>
      <c r="N146" s="54" t="s">
        <v>7331</v>
      </c>
      <c r="O146" s="54" t="s">
        <v>47</v>
      </c>
      <c r="P146" s="54" t="s">
        <v>47</v>
      </c>
      <c r="Q146" s="54" t="s">
        <v>129</v>
      </c>
      <c r="R146" s="54" t="s">
        <v>55</v>
      </c>
      <c r="S146" s="54" t="s">
        <v>56</v>
      </c>
      <c r="T146" s="54" t="s">
        <v>56</v>
      </c>
      <c r="AR146" s="54" t="s">
        <v>47</v>
      </c>
      <c r="AS146" s="54" t="s">
        <v>47</v>
      </c>
      <c r="AU146" s="54" t="s">
        <v>7332</v>
      </c>
      <c r="AV146" s="50">
        <v>55</v>
      </c>
    </row>
    <row r="147" spans="1:48" ht="30.95" customHeight="1">
      <c r="A147" s="60" t="s">
        <v>7333</v>
      </c>
      <c r="B147" s="60" t="s">
        <v>7334</v>
      </c>
      <c r="C147" s="60" t="s">
        <v>71</v>
      </c>
      <c r="D147" s="61">
        <v>46</v>
      </c>
      <c r="E147" s="104"/>
      <c r="F147" s="104"/>
      <c r="G147" s="104"/>
      <c r="H147" s="104"/>
      <c r="I147" s="104"/>
      <c r="J147" s="104"/>
      <c r="K147" s="104"/>
      <c r="L147" s="104"/>
      <c r="M147" s="60" t="s">
        <v>1592</v>
      </c>
      <c r="N147" s="54" t="s">
        <v>7335</v>
      </c>
      <c r="O147" s="54" t="s">
        <v>47</v>
      </c>
      <c r="P147" s="54" t="s">
        <v>47</v>
      </c>
      <c r="Q147" s="54" t="s">
        <v>129</v>
      </c>
      <c r="R147" s="54" t="s">
        <v>55</v>
      </c>
      <c r="S147" s="54" t="s">
        <v>56</v>
      </c>
      <c r="T147" s="54" t="s">
        <v>56</v>
      </c>
      <c r="AR147" s="54" t="s">
        <v>47</v>
      </c>
      <c r="AS147" s="54" t="s">
        <v>47</v>
      </c>
      <c r="AU147" s="54" t="s">
        <v>7336</v>
      </c>
      <c r="AV147" s="50">
        <v>56</v>
      </c>
    </row>
    <row r="148" spans="1:48" ht="30.95" customHeight="1">
      <c r="A148" s="60" t="s">
        <v>7333</v>
      </c>
      <c r="B148" s="60" t="s">
        <v>7337</v>
      </c>
      <c r="C148" s="60" t="s">
        <v>71</v>
      </c>
      <c r="D148" s="61">
        <v>796</v>
      </c>
      <c r="E148" s="104"/>
      <c r="F148" s="104"/>
      <c r="G148" s="104"/>
      <c r="H148" s="104"/>
      <c r="I148" s="104"/>
      <c r="J148" s="104"/>
      <c r="K148" s="104"/>
      <c r="L148" s="104"/>
      <c r="M148" s="60" t="s">
        <v>1598</v>
      </c>
      <c r="N148" s="54" t="s">
        <v>7338</v>
      </c>
      <c r="O148" s="54" t="s">
        <v>47</v>
      </c>
      <c r="P148" s="54" t="s">
        <v>47</v>
      </c>
      <c r="Q148" s="54" t="s">
        <v>129</v>
      </c>
      <c r="R148" s="54" t="s">
        <v>55</v>
      </c>
      <c r="S148" s="54" t="s">
        <v>56</v>
      </c>
      <c r="T148" s="54" t="s">
        <v>56</v>
      </c>
      <c r="AR148" s="54" t="s">
        <v>47</v>
      </c>
      <c r="AS148" s="54" t="s">
        <v>47</v>
      </c>
      <c r="AU148" s="54" t="s">
        <v>7339</v>
      </c>
      <c r="AV148" s="50">
        <v>57</v>
      </c>
    </row>
    <row r="149" spans="1:48" ht="30.95" customHeight="1">
      <c r="A149" s="60" t="s">
        <v>7340</v>
      </c>
      <c r="B149" s="60" t="s">
        <v>7334</v>
      </c>
      <c r="C149" s="60" t="s">
        <v>71</v>
      </c>
      <c r="D149" s="61">
        <v>178</v>
      </c>
      <c r="E149" s="104"/>
      <c r="F149" s="104"/>
      <c r="G149" s="104"/>
      <c r="H149" s="104"/>
      <c r="I149" s="104"/>
      <c r="J149" s="104"/>
      <c r="K149" s="104"/>
      <c r="L149" s="104"/>
      <c r="M149" s="60" t="s">
        <v>221</v>
      </c>
      <c r="N149" s="54" t="s">
        <v>7341</v>
      </c>
      <c r="O149" s="54" t="s">
        <v>47</v>
      </c>
      <c r="P149" s="54" t="s">
        <v>47</v>
      </c>
      <c r="Q149" s="54" t="s">
        <v>129</v>
      </c>
      <c r="R149" s="54" t="s">
        <v>55</v>
      </c>
      <c r="S149" s="54" t="s">
        <v>56</v>
      </c>
      <c r="T149" s="54" t="s">
        <v>56</v>
      </c>
      <c r="AR149" s="54" t="s">
        <v>47</v>
      </c>
      <c r="AS149" s="54" t="s">
        <v>47</v>
      </c>
      <c r="AU149" s="54" t="s">
        <v>7342</v>
      </c>
      <c r="AV149" s="50">
        <v>58</v>
      </c>
    </row>
    <row r="150" spans="1:48" ht="30.95" customHeight="1">
      <c r="A150" s="60" t="s">
        <v>7343</v>
      </c>
      <c r="B150" s="60" t="s">
        <v>47</v>
      </c>
      <c r="C150" s="60" t="s">
        <v>71</v>
      </c>
      <c r="D150" s="61">
        <v>25</v>
      </c>
      <c r="E150" s="104"/>
      <c r="F150" s="104"/>
      <c r="G150" s="104"/>
      <c r="H150" s="104"/>
      <c r="I150" s="104"/>
      <c r="J150" s="104"/>
      <c r="K150" s="104"/>
      <c r="L150" s="104"/>
      <c r="M150" s="60" t="s">
        <v>1603</v>
      </c>
      <c r="N150" s="54" t="s">
        <v>7344</v>
      </c>
      <c r="O150" s="54" t="s">
        <v>47</v>
      </c>
      <c r="P150" s="54" t="s">
        <v>47</v>
      </c>
      <c r="Q150" s="54" t="s">
        <v>129</v>
      </c>
      <c r="R150" s="54" t="s">
        <v>55</v>
      </c>
      <c r="S150" s="54" t="s">
        <v>56</v>
      </c>
      <c r="T150" s="54" t="s">
        <v>56</v>
      </c>
      <c r="AR150" s="54" t="s">
        <v>47</v>
      </c>
      <c r="AS150" s="54" t="s">
        <v>47</v>
      </c>
      <c r="AU150" s="54" t="s">
        <v>7345</v>
      </c>
      <c r="AV150" s="50">
        <v>59</v>
      </c>
    </row>
    <row r="151" spans="1:48" ht="30.95" customHeight="1">
      <c r="A151" s="60" t="s">
        <v>7346</v>
      </c>
      <c r="B151" s="60" t="s">
        <v>47</v>
      </c>
      <c r="C151" s="60" t="s">
        <v>71</v>
      </c>
      <c r="D151" s="61">
        <v>150</v>
      </c>
      <c r="E151" s="104"/>
      <c r="F151" s="104"/>
      <c r="G151" s="104"/>
      <c r="H151" s="104"/>
      <c r="I151" s="104"/>
      <c r="J151" s="104"/>
      <c r="K151" s="104"/>
      <c r="L151" s="104"/>
      <c r="M151" s="60" t="s">
        <v>223</v>
      </c>
      <c r="N151" s="54" t="s">
        <v>7347</v>
      </c>
      <c r="O151" s="54" t="s">
        <v>47</v>
      </c>
      <c r="P151" s="54" t="s">
        <v>47</v>
      </c>
      <c r="Q151" s="54" t="s">
        <v>129</v>
      </c>
      <c r="R151" s="54" t="s">
        <v>55</v>
      </c>
      <c r="S151" s="54" t="s">
        <v>56</v>
      </c>
      <c r="T151" s="54" t="s">
        <v>56</v>
      </c>
      <c r="AR151" s="54" t="s">
        <v>47</v>
      </c>
      <c r="AS151" s="54" t="s">
        <v>47</v>
      </c>
      <c r="AU151" s="54" t="s">
        <v>7348</v>
      </c>
      <c r="AV151" s="50">
        <v>60</v>
      </c>
    </row>
    <row r="152" spans="1:48" ht="30.95" customHeight="1">
      <c r="A152" s="60" t="s">
        <v>7349</v>
      </c>
      <c r="B152" s="60" t="s">
        <v>47</v>
      </c>
      <c r="C152" s="60" t="s">
        <v>71</v>
      </c>
      <c r="D152" s="61">
        <v>51</v>
      </c>
      <c r="E152" s="104"/>
      <c r="F152" s="104"/>
      <c r="G152" s="104"/>
      <c r="H152" s="104"/>
      <c r="I152" s="104"/>
      <c r="J152" s="104"/>
      <c r="K152" s="104"/>
      <c r="L152" s="104"/>
      <c r="M152" s="60" t="s">
        <v>225</v>
      </c>
      <c r="N152" s="54" t="s">
        <v>7350</v>
      </c>
      <c r="O152" s="54" t="s">
        <v>47</v>
      </c>
      <c r="P152" s="54" t="s">
        <v>47</v>
      </c>
      <c r="Q152" s="54" t="s">
        <v>129</v>
      </c>
      <c r="R152" s="54" t="s">
        <v>55</v>
      </c>
      <c r="S152" s="54" t="s">
        <v>56</v>
      </c>
      <c r="T152" s="54" t="s">
        <v>56</v>
      </c>
      <c r="AR152" s="54" t="s">
        <v>47</v>
      </c>
      <c r="AS152" s="54" t="s">
        <v>47</v>
      </c>
      <c r="AU152" s="54" t="s">
        <v>7351</v>
      </c>
      <c r="AV152" s="50">
        <v>61</v>
      </c>
    </row>
    <row r="153" spans="1:48" ht="30.95" customHeight="1">
      <c r="A153" s="60" t="s">
        <v>7352</v>
      </c>
      <c r="B153" s="60" t="s">
        <v>47</v>
      </c>
      <c r="C153" s="60" t="s">
        <v>71</v>
      </c>
      <c r="D153" s="61">
        <v>47</v>
      </c>
      <c r="E153" s="104"/>
      <c r="F153" s="104"/>
      <c r="G153" s="104"/>
      <c r="H153" s="104"/>
      <c r="I153" s="104"/>
      <c r="J153" s="104"/>
      <c r="K153" s="104"/>
      <c r="L153" s="104"/>
      <c r="M153" s="60" t="s">
        <v>1607</v>
      </c>
      <c r="N153" s="54" t="s">
        <v>7353</v>
      </c>
      <c r="O153" s="54" t="s">
        <v>47</v>
      </c>
      <c r="P153" s="54" t="s">
        <v>47</v>
      </c>
      <c r="Q153" s="54" t="s">
        <v>129</v>
      </c>
      <c r="R153" s="54" t="s">
        <v>55</v>
      </c>
      <c r="S153" s="54" t="s">
        <v>56</v>
      </c>
      <c r="T153" s="54" t="s">
        <v>56</v>
      </c>
      <c r="AR153" s="54" t="s">
        <v>47</v>
      </c>
      <c r="AS153" s="54" t="s">
        <v>47</v>
      </c>
      <c r="AU153" s="54" t="s">
        <v>7354</v>
      </c>
      <c r="AV153" s="50">
        <v>62</v>
      </c>
    </row>
    <row r="154" spans="1:48" ht="30.95" customHeight="1">
      <c r="A154" s="60" t="s">
        <v>7355</v>
      </c>
      <c r="B154" s="60" t="s">
        <v>47</v>
      </c>
      <c r="C154" s="60" t="s">
        <v>71</v>
      </c>
      <c r="D154" s="61">
        <v>28</v>
      </c>
      <c r="E154" s="104"/>
      <c r="F154" s="104"/>
      <c r="G154" s="104"/>
      <c r="H154" s="104"/>
      <c r="I154" s="104"/>
      <c r="J154" s="104"/>
      <c r="K154" s="104"/>
      <c r="L154" s="104"/>
      <c r="M154" s="60" t="s">
        <v>1613</v>
      </c>
      <c r="N154" s="54" t="s">
        <v>7356</v>
      </c>
      <c r="O154" s="54" t="s">
        <v>47</v>
      </c>
      <c r="P154" s="54" t="s">
        <v>47</v>
      </c>
      <c r="Q154" s="54" t="s">
        <v>129</v>
      </c>
      <c r="R154" s="54" t="s">
        <v>55</v>
      </c>
      <c r="S154" s="54" t="s">
        <v>56</v>
      </c>
      <c r="T154" s="54" t="s">
        <v>56</v>
      </c>
      <c r="AR154" s="54" t="s">
        <v>47</v>
      </c>
      <c r="AS154" s="54" t="s">
        <v>47</v>
      </c>
      <c r="AU154" s="54" t="s">
        <v>7357</v>
      </c>
      <c r="AV154" s="50">
        <v>63</v>
      </c>
    </row>
    <row r="155" spans="1:48" ht="30.95" customHeight="1">
      <c r="A155" s="60" t="s">
        <v>7358</v>
      </c>
      <c r="B155" s="60" t="s">
        <v>47</v>
      </c>
      <c r="C155" s="60" t="s">
        <v>71</v>
      </c>
      <c r="D155" s="61">
        <v>6</v>
      </c>
      <c r="E155" s="104"/>
      <c r="F155" s="104"/>
      <c r="G155" s="104"/>
      <c r="H155" s="104"/>
      <c r="I155" s="104"/>
      <c r="J155" s="104"/>
      <c r="K155" s="104"/>
      <c r="L155" s="104"/>
      <c r="M155" s="60" t="s">
        <v>1618</v>
      </c>
      <c r="N155" s="54" t="s">
        <v>7359</v>
      </c>
      <c r="O155" s="54" t="s">
        <v>47</v>
      </c>
      <c r="P155" s="54" t="s">
        <v>47</v>
      </c>
      <c r="Q155" s="54" t="s">
        <v>129</v>
      </c>
      <c r="R155" s="54" t="s">
        <v>55</v>
      </c>
      <c r="S155" s="54" t="s">
        <v>56</v>
      </c>
      <c r="T155" s="54" t="s">
        <v>56</v>
      </c>
      <c r="AR155" s="54" t="s">
        <v>47</v>
      </c>
      <c r="AS155" s="54" t="s">
        <v>47</v>
      </c>
      <c r="AU155" s="54" t="s">
        <v>7360</v>
      </c>
      <c r="AV155" s="50">
        <v>64</v>
      </c>
    </row>
    <row r="156" spans="1:48" ht="30.95" customHeight="1">
      <c r="A156" s="60" t="s">
        <v>7361</v>
      </c>
      <c r="B156" s="60" t="s">
        <v>47</v>
      </c>
      <c r="C156" s="60" t="s">
        <v>71</v>
      </c>
      <c r="D156" s="61">
        <v>5</v>
      </c>
      <c r="E156" s="104"/>
      <c r="F156" s="104"/>
      <c r="G156" s="104"/>
      <c r="H156" s="104"/>
      <c r="I156" s="104"/>
      <c r="J156" s="104"/>
      <c r="K156" s="104"/>
      <c r="L156" s="104"/>
      <c r="M156" s="60" t="s">
        <v>1626</v>
      </c>
      <c r="N156" s="54" t="s">
        <v>7362</v>
      </c>
      <c r="O156" s="54" t="s">
        <v>47</v>
      </c>
      <c r="P156" s="54" t="s">
        <v>47</v>
      </c>
      <c r="Q156" s="54" t="s">
        <v>129</v>
      </c>
      <c r="R156" s="54" t="s">
        <v>55</v>
      </c>
      <c r="S156" s="54" t="s">
        <v>56</v>
      </c>
      <c r="T156" s="54" t="s">
        <v>56</v>
      </c>
      <c r="AR156" s="54" t="s">
        <v>47</v>
      </c>
      <c r="AS156" s="54" t="s">
        <v>47</v>
      </c>
      <c r="AU156" s="54" t="s">
        <v>7363</v>
      </c>
      <c r="AV156" s="50">
        <v>65</v>
      </c>
    </row>
    <row r="157" spans="1:48" ht="30.95" customHeight="1">
      <c r="A157" s="61"/>
      <c r="B157" s="61"/>
      <c r="C157" s="61"/>
      <c r="D157" s="61"/>
      <c r="E157" s="104"/>
      <c r="F157" s="104"/>
      <c r="G157" s="104"/>
      <c r="H157" s="104"/>
      <c r="I157" s="104"/>
      <c r="J157" s="104"/>
      <c r="K157" s="104"/>
      <c r="L157" s="104"/>
      <c r="M157" s="61"/>
      <c r="Q157" s="54" t="s">
        <v>129</v>
      </c>
    </row>
    <row r="158" spans="1:48" ht="30.95" customHeight="1">
      <c r="A158" s="61"/>
      <c r="B158" s="61"/>
      <c r="C158" s="61"/>
      <c r="D158" s="61"/>
      <c r="E158" s="104"/>
      <c r="F158" s="104"/>
      <c r="G158" s="104"/>
      <c r="H158" s="104"/>
      <c r="I158" s="104"/>
      <c r="J158" s="104"/>
      <c r="K158" s="104"/>
      <c r="L158" s="104"/>
      <c r="M158" s="61"/>
      <c r="Q158" s="54" t="s">
        <v>129</v>
      </c>
    </row>
    <row r="159" spans="1:48" ht="30.95" customHeight="1">
      <c r="A159" s="61"/>
      <c r="B159" s="61"/>
      <c r="C159" s="61"/>
      <c r="D159" s="61"/>
      <c r="E159" s="104"/>
      <c r="F159" s="104"/>
      <c r="G159" s="104"/>
      <c r="H159" s="104"/>
      <c r="I159" s="104"/>
      <c r="J159" s="104"/>
      <c r="K159" s="104"/>
      <c r="L159" s="104"/>
      <c r="M159" s="61"/>
      <c r="Q159" s="54" t="s">
        <v>129</v>
      </c>
    </row>
    <row r="160" spans="1:48" ht="30.95" customHeight="1">
      <c r="A160" s="61"/>
      <c r="B160" s="61"/>
      <c r="C160" s="61"/>
      <c r="D160" s="61"/>
      <c r="E160" s="104"/>
      <c r="F160" s="104"/>
      <c r="G160" s="104"/>
      <c r="H160" s="104"/>
      <c r="I160" s="104"/>
      <c r="J160" s="104"/>
      <c r="K160" s="104"/>
      <c r="L160" s="104"/>
      <c r="M160" s="61"/>
      <c r="Q160" s="54" t="s">
        <v>129</v>
      </c>
    </row>
    <row r="161" spans="1:48" ht="30.95" customHeight="1">
      <c r="A161" s="61"/>
      <c r="B161" s="61"/>
      <c r="C161" s="61"/>
      <c r="D161" s="61"/>
      <c r="E161" s="104"/>
      <c r="F161" s="104"/>
      <c r="G161" s="104"/>
      <c r="H161" s="104"/>
      <c r="I161" s="104"/>
      <c r="J161" s="104"/>
      <c r="K161" s="104"/>
      <c r="L161" s="104"/>
      <c r="M161" s="61"/>
      <c r="Q161" s="54" t="s">
        <v>129</v>
      </c>
    </row>
    <row r="162" spans="1:48" ht="30.95" customHeight="1">
      <c r="A162" s="61"/>
      <c r="B162" s="61"/>
      <c r="C162" s="61"/>
      <c r="D162" s="61"/>
      <c r="E162" s="104"/>
      <c r="F162" s="104"/>
      <c r="G162" s="104"/>
      <c r="H162" s="104"/>
      <c r="I162" s="104"/>
      <c r="J162" s="104"/>
      <c r="K162" s="104"/>
      <c r="L162" s="104"/>
      <c r="M162" s="61"/>
      <c r="Q162" s="54" t="s">
        <v>129</v>
      </c>
    </row>
    <row r="163" spans="1:48" ht="30.95" customHeight="1">
      <c r="A163" s="61"/>
      <c r="B163" s="61"/>
      <c r="C163" s="61"/>
      <c r="D163" s="61"/>
      <c r="E163" s="104"/>
      <c r="F163" s="104"/>
      <c r="G163" s="104"/>
      <c r="H163" s="104"/>
      <c r="I163" s="104"/>
      <c r="J163" s="104"/>
      <c r="K163" s="104"/>
      <c r="L163" s="104"/>
      <c r="M163" s="61"/>
      <c r="Q163" s="54" t="s">
        <v>129</v>
      </c>
    </row>
    <row r="164" spans="1:48" ht="30.95" customHeight="1">
      <c r="A164" s="61"/>
      <c r="B164" s="61"/>
      <c r="C164" s="61"/>
      <c r="D164" s="61"/>
      <c r="E164" s="104"/>
      <c r="F164" s="104"/>
      <c r="G164" s="104"/>
      <c r="H164" s="104"/>
      <c r="I164" s="104"/>
      <c r="J164" s="104"/>
      <c r="K164" s="104"/>
      <c r="L164" s="104"/>
      <c r="M164" s="61"/>
      <c r="Q164" s="54" t="s">
        <v>129</v>
      </c>
    </row>
    <row r="165" spans="1:48" ht="30.95" customHeight="1">
      <c r="A165" s="61"/>
      <c r="B165" s="61"/>
      <c r="C165" s="61"/>
      <c r="D165" s="61"/>
      <c r="E165" s="104"/>
      <c r="F165" s="104"/>
      <c r="G165" s="104"/>
      <c r="H165" s="104"/>
      <c r="I165" s="104"/>
      <c r="J165" s="104"/>
      <c r="K165" s="104"/>
      <c r="L165" s="104"/>
      <c r="M165" s="61"/>
      <c r="Q165" s="54" t="s">
        <v>129</v>
      </c>
    </row>
    <row r="166" spans="1:48" ht="30.95" customHeight="1">
      <c r="A166" s="61"/>
      <c r="B166" s="61"/>
      <c r="C166" s="61"/>
      <c r="D166" s="61"/>
      <c r="E166" s="104"/>
      <c r="F166" s="104"/>
      <c r="G166" s="104"/>
      <c r="H166" s="104"/>
      <c r="I166" s="104"/>
      <c r="J166" s="104"/>
      <c r="K166" s="104"/>
      <c r="L166" s="104"/>
      <c r="M166" s="61"/>
      <c r="Q166" s="54" t="s">
        <v>129</v>
      </c>
    </row>
    <row r="167" spans="1:48" ht="30.95" customHeight="1">
      <c r="A167" s="61"/>
      <c r="B167" s="61"/>
      <c r="C167" s="61"/>
      <c r="D167" s="61"/>
      <c r="E167" s="104"/>
      <c r="F167" s="104"/>
      <c r="G167" s="104"/>
      <c r="H167" s="104"/>
      <c r="I167" s="104"/>
      <c r="J167" s="104"/>
      <c r="K167" s="104"/>
      <c r="L167" s="104"/>
      <c r="M167" s="61"/>
      <c r="Q167" s="54" t="s">
        <v>129</v>
      </c>
    </row>
    <row r="168" spans="1:48" ht="30.95" customHeight="1">
      <c r="A168" s="61"/>
      <c r="B168" s="61"/>
      <c r="C168" s="61"/>
      <c r="D168" s="61"/>
      <c r="E168" s="104"/>
      <c r="F168" s="104"/>
      <c r="G168" s="104"/>
      <c r="H168" s="104"/>
      <c r="I168" s="104"/>
      <c r="J168" s="104"/>
      <c r="K168" s="104"/>
      <c r="L168" s="104"/>
      <c r="M168" s="61"/>
      <c r="Q168" s="54" t="s">
        <v>129</v>
      </c>
    </row>
    <row r="169" spans="1:48" ht="30.95" customHeight="1">
      <c r="A169" s="61"/>
      <c r="B169" s="61"/>
      <c r="C169" s="61"/>
      <c r="D169" s="61"/>
      <c r="E169" s="104"/>
      <c r="F169" s="104"/>
      <c r="G169" s="104"/>
      <c r="H169" s="104"/>
      <c r="I169" s="104"/>
      <c r="J169" s="104"/>
      <c r="K169" s="104"/>
      <c r="L169" s="104"/>
      <c r="M169" s="61"/>
      <c r="Q169" s="54" t="s">
        <v>129</v>
      </c>
    </row>
    <row r="170" spans="1:48" ht="30.95" customHeight="1">
      <c r="A170" s="61"/>
      <c r="B170" s="61"/>
      <c r="C170" s="61"/>
      <c r="D170" s="61"/>
      <c r="E170" s="104"/>
      <c r="F170" s="104"/>
      <c r="G170" s="104"/>
      <c r="H170" s="104"/>
      <c r="I170" s="104"/>
      <c r="J170" s="104"/>
      <c r="K170" s="104"/>
      <c r="L170" s="104"/>
      <c r="M170" s="61"/>
      <c r="Q170" s="54" t="s">
        <v>129</v>
      </c>
    </row>
    <row r="171" spans="1:48" ht="30.95" customHeight="1">
      <c r="A171" s="60" t="s">
        <v>77</v>
      </c>
      <c r="B171" s="61"/>
      <c r="C171" s="61"/>
      <c r="D171" s="61"/>
      <c r="E171" s="104"/>
      <c r="F171" s="104"/>
      <c r="G171" s="104"/>
      <c r="H171" s="104"/>
      <c r="I171" s="104"/>
      <c r="J171" s="104"/>
      <c r="K171" s="104"/>
      <c r="L171" s="104"/>
      <c r="M171" s="61"/>
      <c r="N171" s="50" t="s">
        <v>78</v>
      </c>
    </row>
    <row r="172" spans="1:48" ht="30.95" customHeight="1">
      <c r="A172" s="60" t="s">
        <v>1061</v>
      </c>
      <c r="B172" s="60"/>
      <c r="C172" s="61"/>
      <c r="D172" s="61"/>
      <c r="E172" s="104"/>
      <c r="F172" s="104"/>
      <c r="G172" s="104"/>
      <c r="H172" s="104"/>
      <c r="I172" s="104"/>
      <c r="J172" s="104"/>
      <c r="K172" s="104"/>
      <c r="L172" s="104"/>
      <c r="M172" s="61"/>
      <c r="Q172" s="54" t="s">
        <v>1062</v>
      </c>
    </row>
    <row r="173" spans="1:48" ht="30.95" customHeight="1">
      <c r="A173" s="60" t="s">
        <v>1063</v>
      </c>
      <c r="B173" s="60" t="s">
        <v>1064</v>
      </c>
      <c r="C173" s="60" t="s">
        <v>191</v>
      </c>
      <c r="D173" s="61">
        <v>1581.672</v>
      </c>
      <c r="E173" s="104"/>
      <c r="F173" s="104"/>
      <c r="G173" s="104"/>
      <c r="H173" s="104"/>
      <c r="I173" s="104"/>
      <c r="J173" s="104"/>
      <c r="K173" s="104"/>
      <c r="L173" s="104"/>
      <c r="M173" s="60" t="s">
        <v>1359</v>
      </c>
      <c r="N173" s="54" t="s">
        <v>7364</v>
      </c>
      <c r="O173" s="54" t="s">
        <v>47</v>
      </c>
      <c r="P173" s="54" t="s">
        <v>47</v>
      </c>
      <c r="Q173" s="54" t="s">
        <v>1062</v>
      </c>
      <c r="R173" s="54" t="s">
        <v>56</v>
      </c>
      <c r="S173" s="54" t="s">
        <v>56</v>
      </c>
      <c r="T173" s="54" t="s">
        <v>55</v>
      </c>
      <c r="AR173" s="54" t="s">
        <v>47</v>
      </c>
      <c r="AS173" s="54" t="s">
        <v>47</v>
      </c>
      <c r="AU173" s="54" t="s">
        <v>7365</v>
      </c>
      <c r="AV173" s="50">
        <v>70</v>
      </c>
    </row>
    <row r="174" spans="1:48" ht="30.95" customHeight="1">
      <c r="A174" s="60" t="s">
        <v>1063</v>
      </c>
      <c r="B174" s="60" t="s">
        <v>1066</v>
      </c>
      <c r="C174" s="60" t="s">
        <v>191</v>
      </c>
      <c r="D174" s="61">
        <v>50.750999999999998</v>
      </c>
      <c r="E174" s="104"/>
      <c r="F174" s="104"/>
      <c r="G174" s="104"/>
      <c r="H174" s="104"/>
      <c r="I174" s="104"/>
      <c r="J174" s="104"/>
      <c r="K174" s="104"/>
      <c r="L174" s="104"/>
      <c r="M174" s="60" t="s">
        <v>2715</v>
      </c>
      <c r="N174" s="54" t="s">
        <v>7366</v>
      </c>
      <c r="O174" s="54" t="s">
        <v>47</v>
      </c>
      <c r="P174" s="54" t="s">
        <v>47</v>
      </c>
      <c r="Q174" s="54" t="s">
        <v>1062</v>
      </c>
      <c r="R174" s="54" t="s">
        <v>56</v>
      </c>
      <c r="S174" s="54" t="s">
        <v>56</v>
      </c>
      <c r="T174" s="54" t="s">
        <v>55</v>
      </c>
      <c r="AR174" s="54" t="s">
        <v>47</v>
      </c>
      <c r="AS174" s="54" t="s">
        <v>47</v>
      </c>
      <c r="AU174" s="54" t="s">
        <v>7367</v>
      </c>
      <c r="AV174" s="50">
        <v>71</v>
      </c>
    </row>
    <row r="175" spans="1:48" ht="30.95" customHeight="1">
      <c r="A175" s="61"/>
      <c r="B175" s="61"/>
      <c r="C175" s="61"/>
      <c r="D175" s="61"/>
      <c r="E175" s="104"/>
      <c r="F175" s="104"/>
      <c r="G175" s="104"/>
      <c r="H175" s="104"/>
      <c r="I175" s="104"/>
      <c r="J175" s="104"/>
      <c r="K175" s="104"/>
      <c r="L175" s="104"/>
      <c r="M175" s="61"/>
      <c r="Q175" s="54" t="s">
        <v>1062</v>
      </c>
    </row>
    <row r="176" spans="1:48" ht="30.95" customHeight="1">
      <c r="A176" s="61"/>
      <c r="B176" s="61"/>
      <c r="C176" s="61"/>
      <c r="D176" s="61"/>
      <c r="E176" s="104"/>
      <c r="F176" s="104"/>
      <c r="G176" s="104"/>
      <c r="H176" s="104"/>
      <c r="I176" s="104"/>
      <c r="J176" s="104"/>
      <c r="K176" s="104"/>
      <c r="L176" s="104"/>
      <c r="M176" s="61"/>
      <c r="Q176" s="54" t="s">
        <v>1062</v>
      </c>
    </row>
    <row r="177" spans="1:17" ht="30.95" customHeight="1">
      <c r="A177" s="61"/>
      <c r="B177" s="61"/>
      <c r="C177" s="61"/>
      <c r="D177" s="61"/>
      <c r="E177" s="104"/>
      <c r="F177" s="104"/>
      <c r="G177" s="104"/>
      <c r="H177" s="104"/>
      <c r="I177" s="104"/>
      <c r="J177" s="104"/>
      <c r="K177" s="104"/>
      <c r="L177" s="104"/>
      <c r="M177" s="61"/>
      <c r="Q177" s="54" t="s">
        <v>1062</v>
      </c>
    </row>
    <row r="178" spans="1:17" ht="30.95" customHeight="1">
      <c r="A178" s="61"/>
      <c r="B178" s="61"/>
      <c r="C178" s="61"/>
      <c r="D178" s="61"/>
      <c r="E178" s="104"/>
      <c r="F178" s="104"/>
      <c r="G178" s="104"/>
      <c r="H178" s="104"/>
      <c r="I178" s="104"/>
      <c r="J178" s="104"/>
      <c r="K178" s="104"/>
      <c r="L178" s="104"/>
      <c r="M178" s="61"/>
      <c r="Q178" s="54" t="s">
        <v>1062</v>
      </c>
    </row>
    <row r="179" spans="1:17" ht="30.95" customHeight="1">
      <c r="A179" s="61"/>
      <c r="B179" s="61"/>
      <c r="C179" s="61"/>
      <c r="D179" s="61"/>
      <c r="E179" s="104"/>
      <c r="F179" s="104"/>
      <c r="G179" s="104"/>
      <c r="H179" s="104"/>
      <c r="I179" s="104"/>
      <c r="J179" s="104"/>
      <c r="K179" s="104"/>
      <c r="L179" s="104"/>
      <c r="M179" s="61"/>
      <c r="Q179" s="54" t="s">
        <v>1062</v>
      </c>
    </row>
    <row r="180" spans="1:17" ht="30.95" customHeight="1">
      <c r="A180" s="61"/>
      <c r="B180" s="61"/>
      <c r="C180" s="61"/>
      <c r="D180" s="61"/>
      <c r="E180" s="104"/>
      <c r="F180" s="104"/>
      <c r="G180" s="104"/>
      <c r="H180" s="104"/>
      <c r="I180" s="104"/>
      <c r="J180" s="104"/>
      <c r="K180" s="104"/>
      <c r="L180" s="104"/>
      <c r="M180" s="61"/>
      <c r="Q180" s="54" t="s">
        <v>1062</v>
      </c>
    </row>
    <row r="181" spans="1:17" ht="30.95" customHeight="1">
      <c r="A181" s="61"/>
      <c r="B181" s="61"/>
      <c r="C181" s="61"/>
      <c r="D181" s="61"/>
      <c r="E181" s="104"/>
      <c r="F181" s="104"/>
      <c r="G181" s="104"/>
      <c r="H181" s="104"/>
      <c r="I181" s="104"/>
      <c r="J181" s="104"/>
      <c r="K181" s="104"/>
      <c r="L181" s="104"/>
      <c r="M181" s="61"/>
      <c r="Q181" s="54" t="s">
        <v>1062</v>
      </c>
    </row>
    <row r="182" spans="1:17" ht="30.95" customHeight="1">
      <c r="A182" s="61"/>
      <c r="B182" s="61"/>
      <c r="C182" s="61"/>
      <c r="D182" s="61"/>
      <c r="E182" s="104"/>
      <c r="F182" s="104"/>
      <c r="G182" s="104"/>
      <c r="H182" s="104"/>
      <c r="I182" s="104"/>
      <c r="J182" s="104"/>
      <c r="K182" s="104"/>
      <c r="L182" s="104"/>
      <c r="M182" s="61"/>
      <c r="Q182" s="54" t="s">
        <v>1062</v>
      </c>
    </row>
    <row r="183" spans="1:17" ht="30.95" customHeight="1">
      <c r="A183" s="61"/>
      <c r="B183" s="61"/>
      <c r="C183" s="61"/>
      <c r="D183" s="61"/>
      <c r="E183" s="104"/>
      <c r="F183" s="104"/>
      <c r="G183" s="104"/>
      <c r="H183" s="104"/>
      <c r="I183" s="104"/>
      <c r="J183" s="104"/>
      <c r="K183" s="104"/>
      <c r="L183" s="104"/>
      <c r="M183" s="61"/>
      <c r="Q183" s="54" t="s">
        <v>1062</v>
      </c>
    </row>
    <row r="184" spans="1:17" ht="30.95" customHeight="1">
      <c r="A184" s="61"/>
      <c r="B184" s="61"/>
      <c r="C184" s="61"/>
      <c r="D184" s="61"/>
      <c r="E184" s="104"/>
      <c r="F184" s="104"/>
      <c r="G184" s="104"/>
      <c r="H184" s="104"/>
      <c r="I184" s="104"/>
      <c r="J184" s="104"/>
      <c r="K184" s="104"/>
      <c r="L184" s="104"/>
      <c r="M184" s="61"/>
      <c r="Q184" s="54" t="s">
        <v>1062</v>
      </c>
    </row>
    <row r="185" spans="1:17" ht="30.95" customHeight="1">
      <c r="A185" s="61"/>
      <c r="B185" s="61"/>
      <c r="C185" s="61"/>
      <c r="D185" s="61"/>
      <c r="E185" s="104"/>
      <c r="F185" s="104"/>
      <c r="G185" s="104"/>
      <c r="H185" s="104"/>
      <c r="I185" s="104"/>
      <c r="J185" s="104"/>
      <c r="K185" s="104"/>
      <c r="L185" s="104"/>
      <c r="M185" s="61"/>
      <c r="Q185" s="54" t="s">
        <v>1062</v>
      </c>
    </row>
    <row r="186" spans="1:17" ht="30.95" customHeight="1">
      <c r="A186" s="61"/>
      <c r="B186" s="61"/>
      <c r="C186" s="61"/>
      <c r="D186" s="61"/>
      <c r="E186" s="104"/>
      <c r="F186" s="104"/>
      <c r="G186" s="104"/>
      <c r="H186" s="104"/>
      <c r="I186" s="104"/>
      <c r="J186" s="104"/>
      <c r="K186" s="104"/>
      <c r="L186" s="104"/>
      <c r="M186" s="61"/>
      <c r="Q186" s="54" t="s">
        <v>1062</v>
      </c>
    </row>
    <row r="187" spans="1:17" ht="30.95" customHeight="1">
      <c r="A187" s="61"/>
      <c r="B187" s="61"/>
      <c r="C187" s="61"/>
      <c r="D187" s="61"/>
      <c r="E187" s="104"/>
      <c r="F187" s="104"/>
      <c r="G187" s="104"/>
      <c r="H187" s="104"/>
      <c r="I187" s="104"/>
      <c r="J187" s="104"/>
      <c r="K187" s="104"/>
      <c r="L187" s="104"/>
      <c r="M187" s="61"/>
      <c r="Q187" s="54" t="s">
        <v>1062</v>
      </c>
    </row>
    <row r="188" spans="1:17" ht="30.95" customHeight="1">
      <c r="A188" s="61"/>
      <c r="B188" s="61"/>
      <c r="C188" s="61"/>
      <c r="D188" s="61"/>
      <c r="E188" s="104"/>
      <c r="F188" s="104"/>
      <c r="G188" s="104"/>
      <c r="H188" s="104"/>
      <c r="I188" s="104"/>
      <c r="J188" s="104"/>
      <c r="K188" s="104"/>
      <c r="L188" s="104"/>
      <c r="M188" s="61"/>
      <c r="Q188" s="54" t="s">
        <v>1062</v>
      </c>
    </row>
    <row r="189" spans="1:17" ht="30.95" customHeight="1">
      <c r="A189" s="61"/>
      <c r="B189" s="61"/>
      <c r="C189" s="61"/>
      <c r="D189" s="61"/>
      <c r="E189" s="104"/>
      <c r="F189" s="104"/>
      <c r="G189" s="104"/>
      <c r="H189" s="104"/>
      <c r="I189" s="104"/>
      <c r="J189" s="104"/>
      <c r="K189" s="104"/>
      <c r="L189" s="104"/>
      <c r="M189" s="61"/>
      <c r="Q189" s="54" t="s">
        <v>1062</v>
      </c>
    </row>
    <row r="190" spans="1:17" ht="30.95" customHeight="1">
      <c r="A190" s="61"/>
      <c r="B190" s="61"/>
      <c r="C190" s="61"/>
      <c r="D190" s="61"/>
      <c r="E190" s="104"/>
      <c r="F190" s="104"/>
      <c r="G190" s="104"/>
      <c r="H190" s="104"/>
      <c r="I190" s="104"/>
      <c r="J190" s="104"/>
      <c r="K190" s="104"/>
      <c r="L190" s="104"/>
      <c r="M190" s="61"/>
      <c r="Q190" s="54" t="s">
        <v>1062</v>
      </c>
    </row>
    <row r="191" spans="1:17" ht="30.95" customHeight="1">
      <c r="A191" s="61"/>
      <c r="B191" s="61"/>
      <c r="C191" s="61"/>
      <c r="D191" s="61"/>
      <c r="E191" s="104"/>
      <c r="F191" s="104"/>
      <c r="G191" s="104"/>
      <c r="H191" s="104"/>
      <c r="I191" s="104"/>
      <c r="J191" s="104"/>
      <c r="K191" s="104"/>
      <c r="L191" s="104"/>
      <c r="M191" s="61"/>
      <c r="Q191" s="54" t="s">
        <v>1062</v>
      </c>
    </row>
    <row r="192" spans="1:17" ht="30.95" customHeight="1">
      <c r="A192" s="61"/>
      <c r="B192" s="61"/>
      <c r="C192" s="61"/>
      <c r="D192" s="61"/>
      <c r="E192" s="104"/>
      <c r="F192" s="104"/>
      <c r="G192" s="104"/>
      <c r="H192" s="104"/>
      <c r="I192" s="104"/>
      <c r="J192" s="104"/>
      <c r="K192" s="104"/>
      <c r="L192" s="104"/>
      <c r="M192" s="61"/>
      <c r="Q192" s="54" t="s">
        <v>1062</v>
      </c>
    </row>
    <row r="193" spans="1:48" ht="30.95" customHeight="1">
      <c r="A193" s="61"/>
      <c r="B193" s="61"/>
      <c r="C193" s="61"/>
      <c r="D193" s="61"/>
      <c r="E193" s="104"/>
      <c r="F193" s="104"/>
      <c r="G193" s="104"/>
      <c r="H193" s="104"/>
      <c r="I193" s="104"/>
      <c r="J193" s="104"/>
      <c r="K193" s="104"/>
      <c r="L193" s="104"/>
      <c r="M193" s="61"/>
      <c r="Q193" s="54" t="s">
        <v>1062</v>
      </c>
    </row>
    <row r="194" spans="1:48" ht="30.95" customHeight="1">
      <c r="A194" s="61"/>
      <c r="B194" s="61"/>
      <c r="C194" s="61"/>
      <c r="D194" s="61"/>
      <c r="E194" s="104"/>
      <c r="F194" s="104"/>
      <c r="G194" s="104"/>
      <c r="H194" s="104"/>
      <c r="I194" s="104"/>
      <c r="J194" s="104"/>
      <c r="K194" s="104"/>
      <c r="L194" s="104"/>
      <c r="M194" s="61"/>
      <c r="Q194" s="54" t="s">
        <v>1062</v>
      </c>
    </row>
    <row r="195" spans="1:48" ht="30.95" customHeight="1">
      <c r="A195" s="60" t="s">
        <v>77</v>
      </c>
      <c r="B195" s="61"/>
      <c r="C195" s="61"/>
      <c r="D195" s="61"/>
      <c r="E195" s="104"/>
      <c r="F195" s="104"/>
      <c r="G195" s="104"/>
      <c r="H195" s="104"/>
      <c r="I195" s="104"/>
      <c r="J195" s="104"/>
      <c r="K195" s="104"/>
      <c r="L195" s="104"/>
      <c r="M195" s="61"/>
      <c r="N195" s="50" t="s">
        <v>78</v>
      </c>
    </row>
    <row r="196" spans="1:48" ht="30.95" customHeight="1">
      <c r="A196" s="60" t="s">
        <v>7117</v>
      </c>
      <c r="B196" s="60"/>
      <c r="C196" s="61"/>
      <c r="D196" s="61"/>
      <c r="E196" s="104"/>
      <c r="F196" s="104"/>
      <c r="G196" s="104"/>
      <c r="H196" s="104"/>
      <c r="I196" s="104"/>
      <c r="J196" s="104"/>
      <c r="K196" s="104"/>
      <c r="L196" s="104"/>
      <c r="M196" s="61"/>
      <c r="Q196" s="54" t="s">
        <v>1069</v>
      </c>
    </row>
    <row r="197" spans="1:48" ht="30.95" customHeight="1">
      <c r="A197" s="60" t="s">
        <v>1058</v>
      </c>
      <c r="B197" s="60" t="s">
        <v>1059</v>
      </c>
      <c r="C197" s="60" t="s">
        <v>1410</v>
      </c>
      <c r="D197" s="61">
        <v>-3203</v>
      </c>
      <c r="E197" s="104"/>
      <c r="F197" s="104"/>
      <c r="G197" s="104"/>
      <c r="H197" s="104"/>
      <c r="I197" s="104"/>
      <c r="J197" s="104"/>
      <c r="K197" s="104"/>
      <c r="L197" s="104"/>
      <c r="M197" s="60" t="s">
        <v>1287</v>
      </c>
      <c r="N197" s="54" t="s">
        <v>7368</v>
      </c>
      <c r="O197" s="54" t="s">
        <v>47</v>
      </c>
      <c r="P197" s="54" t="s">
        <v>47</v>
      </c>
      <c r="Q197" s="54" t="s">
        <v>1069</v>
      </c>
      <c r="R197" s="54" t="s">
        <v>56</v>
      </c>
      <c r="S197" s="54" t="s">
        <v>56</v>
      </c>
      <c r="T197" s="54" t="s">
        <v>55</v>
      </c>
      <c r="AR197" s="54" t="s">
        <v>47</v>
      </c>
      <c r="AS197" s="54" t="s">
        <v>47</v>
      </c>
      <c r="AU197" s="54" t="s">
        <v>7369</v>
      </c>
      <c r="AV197" s="50">
        <v>75</v>
      </c>
    </row>
    <row r="198" spans="1:48" ht="30.95" customHeight="1">
      <c r="A198" s="60" t="s">
        <v>1058</v>
      </c>
      <c r="B198" s="60" t="s">
        <v>2073</v>
      </c>
      <c r="C198" s="60" t="s">
        <v>1410</v>
      </c>
      <c r="D198" s="61">
        <v>-242</v>
      </c>
      <c r="E198" s="104"/>
      <c r="F198" s="104"/>
      <c r="G198" s="104"/>
      <c r="H198" s="104"/>
      <c r="I198" s="104"/>
      <c r="J198" s="104"/>
      <c r="K198" s="104"/>
      <c r="L198" s="104"/>
      <c r="M198" s="60" t="s">
        <v>1295</v>
      </c>
      <c r="N198" s="54" t="s">
        <v>7370</v>
      </c>
      <c r="O198" s="54" t="s">
        <v>47</v>
      </c>
      <c r="P198" s="54" t="s">
        <v>47</v>
      </c>
      <c r="Q198" s="54" t="s">
        <v>1069</v>
      </c>
      <c r="R198" s="54" t="s">
        <v>56</v>
      </c>
      <c r="S198" s="54" t="s">
        <v>56</v>
      </c>
      <c r="T198" s="54" t="s">
        <v>55</v>
      </c>
      <c r="AR198" s="54" t="s">
        <v>47</v>
      </c>
      <c r="AS198" s="54" t="s">
        <v>47</v>
      </c>
      <c r="AU198" s="54" t="s">
        <v>7371</v>
      </c>
      <c r="AV198" s="50">
        <v>76</v>
      </c>
    </row>
    <row r="199" spans="1:48" ht="30.95" customHeight="1">
      <c r="A199" s="60" t="s">
        <v>1058</v>
      </c>
      <c r="B199" s="60" t="s">
        <v>7372</v>
      </c>
      <c r="C199" s="60" t="s">
        <v>1410</v>
      </c>
      <c r="D199" s="61">
        <v>-258</v>
      </c>
      <c r="E199" s="104"/>
      <c r="F199" s="104"/>
      <c r="G199" s="104"/>
      <c r="H199" s="104"/>
      <c r="I199" s="104"/>
      <c r="J199" s="104"/>
      <c r="K199" s="104"/>
      <c r="L199" s="104"/>
      <c r="M199" s="60" t="s">
        <v>1300</v>
      </c>
      <c r="N199" s="54" t="s">
        <v>7373</v>
      </c>
      <c r="O199" s="54" t="s">
        <v>47</v>
      </c>
      <c r="P199" s="54" t="s">
        <v>47</v>
      </c>
      <c r="Q199" s="54" t="s">
        <v>1069</v>
      </c>
      <c r="R199" s="54" t="s">
        <v>56</v>
      </c>
      <c r="S199" s="54" t="s">
        <v>56</v>
      </c>
      <c r="T199" s="54" t="s">
        <v>55</v>
      </c>
      <c r="AR199" s="54" t="s">
        <v>47</v>
      </c>
      <c r="AS199" s="54" t="s">
        <v>47</v>
      </c>
      <c r="AU199" s="54" t="s">
        <v>7374</v>
      </c>
      <c r="AV199" s="50">
        <v>77</v>
      </c>
    </row>
    <row r="200" spans="1:48" ht="30.95" customHeight="1">
      <c r="A200" s="61"/>
      <c r="B200" s="61"/>
      <c r="C200" s="61"/>
      <c r="D200" s="61"/>
      <c r="E200" s="104"/>
      <c r="F200" s="104"/>
      <c r="G200" s="104"/>
      <c r="H200" s="104"/>
      <c r="I200" s="104"/>
      <c r="J200" s="104"/>
      <c r="K200" s="104"/>
      <c r="L200" s="104"/>
      <c r="M200" s="61"/>
      <c r="Q200" s="54" t="s">
        <v>1069</v>
      </c>
    </row>
    <row r="201" spans="1:48" ht="30.95" customHeight="1">
      <c r="A201" s="61"/>
      <c r="B201" s="61"/>
      <c r="C201" s="61"/>
      <c r="D201" s="61"/>
      <c r="E201" s="104"/>
      <c r="F201" s="104"/>
      <c r="G201" s="104"/>
      <c r="H201" s="104"/>
      <c r="I201" s="104"/>
      <c r="J201" s="104"/>
      <c r="K201" s="104"/>
      <c r="L201" s="104"/>
      <c r="M201" s="61"/>
      <c r="Q201" s="54" t="s">
        <v>1069</v>
      </c>
    </row>
    <row r="202" spans="1:48" ht="30.95" customHeight="1">
      <c r="A202" s="61"/>
      <c r="B202" s="61"/>
      <c r="C202" s="61"/>
      <c r="D202" s="61"/>
      <c r="E202" s="104"/>
      <c r="F202" s="104"/>
      <c r="G202" s="104"/>
      <c r="H202" s="104"/>
      <c r="I202" s="104"/>
      <c r="J202" s="104"/>
      <c r="K202" s="104"/>
      <c r="L202" s="104"/>
      <c r="M202" s="61"/>
      <c r="Q202" s="54" t="s">
        <v>1069</v>
      </c>
    </row>
    <row r="203" spans="1:48" ht="30.95" customHeight="1">
      <c r="A203" s="61"/>
      <c r="B203" s="61"/>
      <c r="C203" s="61"/>
      <c r="D203" s="61"/>
      <c r="E203" s="104"/>
      <c r="F203" s="104"/>
      <c r="G203" s="104"/>
      <c r="H203" s="104"/>
      <c r="I203" s="104"/>
      <c r="J203" s="104"/>
      <c r="K203" s="104"/>
      <c r="L203" s="104"/>
      <c r="M203" s="61"/>
      <c r="Q203" s="54" t="s">
        <v>1069</v>
      </c>
    </row>
    <row r="204" spans="1:48" ht="30.95" customHeight="1">
      <c r="A204" s="61"/>
      <c r="B204" s="61"/>
      <c r="C204" s="61"/>
      <c r="D204" s="61"/>
      <c r="E204" s="104"/>
      <c r="F204" s="104"/>
      <c r="G204" s="104"/>
      <c r="H204" s="104"/>
      <c r="I204" s="104"/>
      <c r="J204" s="104"/>
      <c r="K204" s="104"/>
      <c r="L204" s="104"/>
      <c r="M204" s="61"/>
      <c r="Q204" s="54" t="s">
        <v>1069</v>
      </c>
    </row>
    <row r="205" spans="1:48" ht="30.95" customHeight="1">
      <c r="A205" s="61"/>
      <c r="B205" s="61"/>
      <c r="C205" s="61"/>
      <c r="D205" s="61"/>
      <c r="E205" s="104"/>
      <c r="F205" s="104"/>
      <c r="G205" s="104"/>
      <c r="H205" s="104"/>
      <c r="I205" s="104"/>
      <c r="J205" s="104"/>
      <c r="K205" s="104"/>
      <c r="L205" s="104"/>
      <c r="M205" s="61"/>
      <c r="Q205" s="54" t="s">
        <v>1069</v>
      </c>
    </row>
    <row r="206" spans="1:48" ht="30.95" customHeight="1">
      <c r="A206" s="61"/>
      <c r="B206" s="61"/>
      <c r="C206" s="61"/>
      <c r="D206" s="61"/>
      <c r="E206" s="104"/>
      <c r="F206" s="104"/>
      <c r="G206" s="104"/>
      <c r="H206" s="104"/>
      <c r="I206" s="104"/>
      <c r="J206" s="104"/>
      <c r="K206" s="104"/>
      <c r="L206" s="104"/>
      <c r="M206" s="61"/>
      <c r="Q206" s="54" t="s">
        <v>1069</v>
      </c>
    </row>
    <row r="207" spans="1:48" ht="30.95" customHeight="1">
      <c r="A207" s="61"/>
      <c r="B207" s="61"/>
      <c r="C207" s="61"/>
      <c r="D207" s="61"/>
      <c r="E207" s="104"/>
      <c r="F207" s="104"/>
      <c r="G207" s="104"/>
      <c r="H207" s="104"/>
      <c r="I207" s="104"/>
      <c r="J207" s="104"/>
      <c r="K207" s="104"/>
      <c r="L207" s="104"/>
      <c r="M207" s="61"/>
      <c r="Q207" s="54" t="s">
        <v>1069</v>
      </c>
    </row>
    <row r="208" spans="1:48" ht="30.95" customHeight="1">
      <c r="A208" s="61"/>
      <c r="B208" s="61"/>
      <c r="C208" s="61"/>
      <c r="D208" s="61"/>
      <c r="E208" s="104"/>
      <c r="F208" s="104"/>
      <c r="G208" s="104"/>
      <c r="H208" s="104"/>
      <c r="I208" s="104"/>
      <c r="J208" s="104"/>
      <c r="K208" s="104"/>
      <c r="L208" s="104"/>
      <c r="M208" s="61"/>
      <c r="Q208" s="54" t="s">
        <v>1069</v>
      </c>
    </row>
    <row r="209" spans="1:48" ht="30.95" customHeight="1">
      <c r="A209" s="61"/>
      <c r="B209" s="61"/>
      <c r="C209" s="61"/>
      <c r="D209" s="61"/>
      <c r="E209" s="104"/>
      <c r="F209" s="104"/>
      <c r="G209" s="104"/>
      <c r="H209" s="104"/>
      <c r="I209" s="104"/>
      <c r="J209" s="104"/>
      <c r="K209" s="104"/>
      <c r="L209" s="104"/>
      <c r="M209" s="61"/>
      <c r="Q209" s="54" t="s">
        <v>1069</v>
      </c>
    </row>
    <row r="210" spans="1:48" ht="30.95" customHeight="1">
      <c r="A210" s="61"/>
      <c r="B210" s="61"/>
      <c r="C210" s="61"/>
      <c r="D210" s="61"/>
      <c r="E210" s="104"/>
      <c r="F210" s="104"/>
      <c r="G210" s="104"/>
      <c r="H210" s="104"/>
      <c r="I210" s="104"/>
      <c r="J210" s="104"/>
      <c r="K210" s="104"/>
      <c r="L210" s="104"/>
      <c r="M210" s="61"/>
      <c r="Q210" s="54" t="s">
        <v>1069</v>
      </c>
    </row>
    <row r="211" spans="1:48" ht="30.95" customHeight="1">
      <c r="A211" s="61"/>
      <c r="B211" s="61"/>
      <c r="C211" s="61"/>
      <c r="D211" s="61"/>
      <c r="E211" s="104"/>
      <c r="F211" s="104"/>
      <c r="G211" s="104"/>
      <c r="H211" s="104"/>
      <c r="I211" s="104"/>
      <c r="J211" s="104"/>
      <c r="K211" s="104"/>
      <c r="L211" s="104"/>
      <c r="M211" s="61"/>
      <c r="Q211" s="54" t="s">
        <v>1069</v>
      </c>
    </row>
    <row r="212" spans="1:48" ht="30.95" customHeight="1">
      <c r="A212" s="61"/>
      <c r="B212" s="61"/>
      <c r="C212" s="61"/>
      <c r="D212" s="61"/>
      <c r="E212" s="104"/>
      <c r="F212" s="104"/>
      <c r="G212" s="104"/>
      <c r="H212" s="104"/>
      <c r="I212" s="104"/>
      <c r="J212" s="104"/>
      <c r="K212" s="104"/>
      <c r="L212" s="104"/>
      <c r="M212" s="61"/>
      <c r="Q212" s="54" t="s">
        <v>1069</v>
      </c>
    </row>
    <row r="213" spans="1:48" ht="30.95" customHeight="1">
      <c r="A213" s="61"/>
      <c r="B213" s="61"/>
      <c r="C213" s="61"/>
      <c r="D213" s="61"/>
      <c r="E213" s="104"/>
      <c r="F213" s="104"/>
      <c r="G213" s="104"/>
      <c r="H213" s="104"/>
      <c r="I213" s="104"/>
      <c r="J213" s="104"/>
      <c r="K213" s="104"/>
      <c r="L213" s="104"/>
      <c r="M213" s="61"/>
      <c r="Q213" s="54" t="s">
        <v>1069</v>
      </c>
    </row>
    <row r="214" spans="1:48" ht="30.95" customHeight="1">
      <c r="A214" s="61"/>
      <c r="B214" s="61"/>
      <c r="C214" s="61"/>
      <c r="D214" s="61"/>
      <c r="E214" s="104"/>
      <c r="F214" s="104"/>
      <c r="G214" s="104"/>
      <c r="H214" s="104"/>
      <c r="I214" s="104"/>
      <c r="J214" s="104"/>
      <c r="K214" s="104"/>
      <c r="L214" s="104"/>
      <c r="M214" s="61"/>
      <c r="Q214" s="54" t="s">
        <v>1069</v>
      </c>
    </row>
    <row r="215" spans="1:48" ht="30.95" customHeight="1">
      <c r="A215" s="61"/>
      <c r="B215" s="61"/>
      <c r="C215" s="61"/>
      <c r="D215" s="61"/>
      <c r="E215" s="104"/>
      <c r="F215" s="104"/>
      <c r="G215" s="104"/>
      <c r="H215" s="104"/>
      <c r="I215" s="104"/>
      <c r="J215" s="104"/>
      <c r="K215" s="104"/>
      <c r="L215" s="104"/>
      <c r="M215" s="61"/>
      <c r="Q215" s="54" t="s">
        <v>1069</v>
      </c>
    </row>
    <row r="216" spans="1:48" ht="30.95" customHeight="1">
      <c r="A216" s="61"/>
      <c r="B216" s="61"/>
      <c r="C216" s="61"/>
      <c r="D216" s="61"/>
      <c r="E216" s="104"/>
      <c r="F216" s="104"/>
      <c r="G216" s="104"/>
      <c r="H216" s="104"/>
      <c r="I216" s="104"/>
      <c r="J216" s="104"/>
      <c r="K216" s="104"/>
      <c r="L216" s="104"/>
      <c r="M216" s="61"/>
      <c r="Q216" s="54" t="s">
        <v>1069</v>
      </c>
    </row>
    <row r="217" spans="1:48" ht="30.95" customHeight="1">
      <c r="A217" s="61"/>
      <c r="B217" s="61"/>
      <c r="C217" s="61"/>
      <c r="D217" s="61"/>
      <c r="E217" s="104"/>
      <c r="F217" s="104"/>
      <c r="G217" s="104"/>
      <c r="H217" s="104"/>
      <c r="I217" s="104"/>
      <c r="J217" s="104"/>
      <c r="K217" s="104"/>
      <c r="L217" s="104"/>
      <c r="M217" s="61"/>
      <c r="Q217" s="54" t="s">
        <v>1069</v>
      </c>
    </row>
    <row r="218" spans="1:48" ht="30.95" customHeight="1">
      <c r="A218" s="61"/>
      <c r="B218" s="61"/>
      <c r="C218" s="61"/>
      <c r="D218" s="61"/>
      <c r="E218" s="104"/>
      <c r="F218" s="104"/>
      <c r="G218" s="104"/>
      <c r="H218" s="104"/>
      <c r="I218" s="104"/>
      <c r="J218" s="104"/>
      <c r="K218" s="104"/>
      <c r="L218" s="104"/>
      <c r="M218" s="61"/>
      <c r="Q218" s="54" t="s">
        <v>1069</v>
      </c>
    </row>
    <row r="219" spans="1:48" ht="30.95" customHeight="1">
      <c r="A219" s="60" t="s">
        <v>77</v>
      </c>
      <c r="B219" s="61"/>
      <c r="C219" s="61"/>
      <c r="D219" s="61"/>
      <c r="E219" s="104"/>
      <c r="F219" s="104"/>
      <c r="G219" s="104"/>
      <c r="H219" s="104"/>
      <c r="I219" s="104"/>
      <c r="J219" s="104"/>
      <c r="K219" s="104"/>
      <c r="L219" s="104"/>
      <c r="M219" s="61"/>
      <c r="N219" s="50" t="s">
        <v>78</v>
      </c>
    </row>
    <row r="220" spans="1:48" ht="30.95" customHeight="1">
      <c r="A220" s="60" t="s">
        <v>79</v>
      </c>
      <c r="B220" s="60" t="s">
        <v>7375</v>
      </c>
      <c r="C220" s="61"/>
      <c r="D220" s="61"/>
      <c r="E220" s="104"/>
      <c r="F220" s="104"/>
      <c r="G220" s="104"/>
      <c r="H220" s="104"/>
      <c r="I220" s="104"/>
      <c r="J220" s="104"/>
      <c r="K220" s="104"/>
      <c r="L220" s="104"/>
      <c r="M220" s="61"/>
      <c r="Q220" s="54" t="s">
        <v>7118</v>
      </c>
    </row>
    <row r="221" spans="1:48" ht="30.95" customHeight="1">
      <c r="A221" s="60" t="s">
        <v>7124</v>
      </c>
      <c r="B221" s="60" t="s">
        <v>7125</v>
      </c>
      <c r="C221" s="60" t="s">
        <v>1910</v>
      </c>
      <c r="D221" s="61">
        <v>271</v>
      </c>
      <c r="E221" s="104"/>
      <c r="F221" s="104"/>
      <c r="G221" s="104"/>
      <c r="H221" s="104"/>
      <c r="I221" s="104"/>
      <c r="J221" s="104"/>
      <c r="K221" s="104"/>
      <c r="L221" s="104"/>
      <c r="M221" s="60" t="s">
        <v>1630</v>
      </c>
      <c r="N221" s="54" t="s">
        <v>7126</v>
      </c>
      <c r="O221" s="54" t="s">
        <v>47</v>
      </c>
      <c r="P221" s="54" t="s">
        <v>47</v>
      </c>
      <c r="Q221" s="54" t="s">
        <v>7118</v>
      </c>
      <c r="R221" s="54" t="s">
        <v>55</v>
      </c>
      <c r="S221" s="54" t="s">
        <v>56</v>
      </c>
      <c r="T221" s="54" t="s">
        <v>56</v>
      </c>
      <c r="AR221" s="54" t="s">
        <v>47</v>
      </c>
      <c r="AS221" s="54" t="s">
        <v>47</v>
      </c>
      <c r="AU221" s="54" t="s">
        <v>7376</v>
      </c>
      <c r="AV221" s="50">
        <v>80</v>
      </c>
    </row>
    <row r="222" spans="1:48" ht="30.95" customHeight="1">
      <c r="A222" s="60" t="s">
        <v>7128</v>
      </c>
      <c r="B222" s="60" t="s">
        <v>7129</v>
      </c>
      <c r="C222" s="60" t="s">
        <v>7130</v>
      </c>
      <c r="D222" s="61">
        <v>99</v>
      </c>
      <c r="E222" s="104"/>
      <c r="F222" s="104"/>
      <c r="G222" s="104"/>
      <c r="H222" s="104"/>
      <c r="I222" s="104"/>
      <c r="J222" s="104"/>
      <c r="K222" s="104"/>
      <c r="L222" s="104"/>
      <c r="M222" s="60" t="s">
        <v>1634</v>
      </c>
      <c r="N222" s="54" t="s">
        <v>7131</v>
      </c>
      <c r="O222" s="54" t="s">
        <v>47</v>
      </c>
      <c r="P222" s="54" t="s">
        <v>47</v>
      </c>
      <c r="Q222" s="54" t="s">
        <v>7118</v>
      </c>
      <c r="R222" s="54" t="s">
        <v>55</v>
      </c>
      <c r="S222" s="54" t="s">
        <v>56</v>
      </c>
      <c r="T222" s="54" t="s">
        <v>56</v>
      </c>
      <c r="AR222" s="54" t="s">
        <v>47</v>
      </c>
      <c r="AS222" s="54" t="s">
        <v>47</v>
      </c>
      <c r="AU222" s="54" t="s">
        <v>7377</v>
      </c>
      <c r="AV222" s="50">
        <v>81</v>
      </c>
    </row>
    <row r="223" spans="1:48" ht="30.95" customHeight="1">
      <c r="A223" s="61"/>
      <c r="B223" s="61"/>
      <c r="C223" s="61"/>
      <c r="D223" s="61"/>
      <c r="E223" s="104"/>
      <c r="F223" s="104"/>
      <c r="G223" s="104"/>
      <c r="H223" s="104"/>
      <c r="I223" s="104"/>
      <c r="J223" s="104"/>
      <c r="K223" s="104"/>
      <c r="L223" s="104"/>
      <c r="M223" s="61"/>
      <c r="Q223" s="54" t="s">
        <v>7118</v>
      </c>
    </row>
    <row r="224" spans="1:48" ht="30.95" customHeight="1">
      <c r="A224" s="61"/>
      <c r="B224" s="61"/>
      <c r="C224" s="61"/>
      <c r="D224" s="61"/>
      <c r="E224" s="104"/>
      <c r="F224" s="104"/>
      <c r="G224" s="104"/>
      <c r="H224" s="104"/>
      <c r="I224" s="104"/>
      <c r="J224" s="104"/>
      <c r="K224" s="104"/>
      <c r="L224" s="104"/>
      <c r="M224" s="61"/>
      <c r="Q224" s="54" t="s">
        <v>7118</v>
      </c>
    </row>
    <row r="225" spans="1:17" ht="30.95" customHeight="1">
      <c r="A225" s="61"/>
      <c r="B225" s="61"/>
      <c r="C225" s="61"/>
      <c r="D225" s="61"/>
      <c r="E225" s="104"/>
      <c r="F225" s="104"/>
      <c r="G225" s="104"/>
      <c r="H225" s="104"/>
      <c r="I225" s="104"/>
      <c r="J225" s="104"/>
      <c r="K225" s="104"/>
      <c r="L225" s="104"/>
      <c r="M225" s="61"/>
      <c r="Q225" s="54" t="s">
        <v>7118</v>
      </c>
    </row>
    <row r="226" spans="1:17" ht="30.95" customHeight="1">
      <c r="A226" s="61"/>
      <c r="B226" s="61"/>
      <c r="C226" s="61"/>
      <c r="D226" s="61"/>
      <c r="E226" s="104"/>
      <c r="F226" s="104"/>
      <c r="G226" s="104"/>
      <c r="H226" s="104"/>
      <c r="I226" s="104"/>
      <c r="J226" s="104"/>
      <c r="K226" s="104"/>
      <c r="L226" s="104"/>
      <c r="M226" s="61"/>
      <c r="Q226" s="54" t="s">
        <v>7118</v>
      </c>
    </row>
    <row r="227" spans="1:17" ht="30.95" customHeight="1">
      <c r="A227" s="61"/>
      <c r="B227" s="61"/>
      <c r="C227" s="61"/>
      <c r="D227" s="61"/>
      <c r="E227" s="104"/>
      <c r="F227" s="104"/>
      <c r="G227" s="104"/>
      <c r="H227" s="104"/>
      <c r="I227" s="104"/>
      <c r="J227" s="104"/>
      <c r="K227" s="104"/>
      <c r="L227" s="104"/>
      <c r="M227" s="61"/>
      <c r="Q227" s="54" t="s">
        <v>7118</v>
      </c>
    </row>
    <row r="228" spans="1:17" ht="30.95" customHeight="1">
      <c r="A228" s="61"/>
      <c r="B228" s="61"/>
      <c r="C228" s="61"/>
      <c r="D228" s="61"/>
      <c r="E228" s="104"/>
      <c r="F228" s="104"/>
      <c r="G228" s="104"/>
      <c r="H228" s="104"/>
      <c r="I228" s="104"/>
      <c r="J228" s="104"/>
      <c r="K228" s="104"/>
      <c r="L228" s="104"/>
      <c r="M228" s="61"/>
      <c r="Q228" s="54" t="s">
        <v>7118</v>
      </c>
    </row>
    <row r="229" spans="1:17" ht="30.95" customHeight="1">
      <c r="A229" s="61"/>
      <c r="B229" s="61"/>
      <c r="C229" s="61"/>
      <c r="D229" s="61"/>
      <c r="E229" s="104"/>
      <c r="F229" s="104"/>
      <c r="G229" s="104"/>
      <c r="H229" s="104"/>
      <c r="I229" s="104"/>
      <c r="J229" s="104"/>
      <c r="K229" s="104"/>
      <c r="L229" s="104"/>
      <c r="M229" s="61"/>
      <c r="Q229" s="54" t="s">
        <v>7118</v>
      </c>
    </row>
    <row r="230" spans="1:17" ht="30.95" customHeight="1">
      <c r="A230" s="61"/>
      <c r="B230" s="61"/>
      <c r="C230" s="61"/>
      <c r="D230" s="61"/>
      <c r="E230" s="104"/>
      <c r="F230" s="104"/>
      <c r="G230" s="104"/>
      <c r="H230" s="104"/>
      <c r="I230" s="104"/>
      <c r="J230" s="104"/>
      <c r="K230" s="104"/>
      <c r="L230" s="104"/>
      <c r="M230" s="61"/>
      <c r="Q230" s="54" t="s">
        <v>7118</v>
      </c>
    </row>
    <row r="231" spans="1:17" ht="30.95" customHeight="1">
      <c r="A231" s="61"/>
      <c r="B231" s="61"/>
      <c r="C231" s="61"/>
      <c r="D231" s="61"/>
      <c r="E231" s="104"/>
      <c r="F231" s="104"/>
      <c r="G231" s="104"/>
      <c r="H231" s="104"/>
      <c r="I231" s="104"/>
      <c r="J231" s="104"/>
      <c r="K231" s="104"/>
      <c r="L231" s="104"/>
      <c r="M231" s="61"/>
      <c r="Q231" s="54" t="s">
        <v>7118</v>
      </c>
    </row>
    <row r="232" spans="1:17" ht="30.95" customHeight="1">
      <c r="A232" s="61"/>
      <c r="B232" s="61"/>
      <c r="C232" s="61"/>
      <c r="D232" s="61"/>
      <c r="E232" s="104"/>
      <c r="F232" s="104"/>
      <c r="G232" s="104"/>
      <c r="H232" s="104"/>
      <c r="I232" s="104"/>
      <c r="J232" s="104"/>
      <c r="K232" s="104"/>
      <c r="L232" s="104"/>
      <c r="M232" s="61"/>
      <c r="Q232" s="54" t="s">
        <v>7118</v>
      </c>
    </row>
    <row r="233" spans="1:17" ht="30.95" customHeight="1">
      <c r="A233" s="61"/>
      <c r="B233" s="61"/>
      <c r="C233" s="61"/>
      <c r="D233" s="61"/>
      <c r="E233" s="104"/>
      <c r="F233" s="104"/>
      <c r="G233" s="104"/>
      <c r="H233" s="104"/>
      <c r="I233" s="104"/>
      <c r="J233" s="104"/>
      <c r="K233" s="104"/>
      <c r="L233" s="104"/>
      <c r="M233" s="61"/>
      <c r="Q233" s="54" t="s">
        <v>7118</v>
      </c>
    </row>
    <row r="234" spans="1:17" ht="30.95" customHeight="1">
      <c r="A234" s="61"/>
      <c r="B234" s="61"/>
      <c r="C234" s="61"/>
      <c r="D234" s="61"/>
      <c r="E234" s="104"/>
      <c r="F234" s="104"/>
      <c r="G234" s="104"/>
      <c r="H234" s="104"/>
      <c r="I234" s="104"/>
      <c r="J234" s="104"/>
      <c r="K234" s="104"/>
      <c r="L234" s="104"/>
      <c r="M234" s="61"/>
      <c r="Q234" s="54" t="s">
        <v>7118</v>
      </c>
    </row>
    <row r="235" spans="1:17" ht="30.95" customHeight="1">
      <c r="A235" s="61"/>
      <c r="B235" s="61"/>
      <c r="C235" s="61"/>
      <c r="D235" s="61"/>
      <c r="E235" s="104"/>
      <c r="F235" s="104"/>
      <c r="G235" s="104"/>
      <c r="H235" s="104"/>
      <c r="I235" s="104"/>
      <c r="J235" s="104"/>
      <c r="K235" s="104"/>
      <c r="L235" s="104"/>
      <c r="M235" s="61"/>
      <c r="Q235" s="54" t="s">
        <v>7118</v>
      </c>
    </row>
    <row r="236" spans="1:17" ht="30.95" customHeight="1">
      <c r="A236" s="61"/>
      <c r="B236" s="61"/>
      <c r="C236" s="61"/>
      <c r="D236" s="61"/>
      <c r="E236" s="104"/>
      <c r="F236" s="104"/>
      <c r="G236" s="104"/>
      <c r="H236" s="104"/>
      <c r="I236" s="104"/>
      <c r="J236" s="104"/>
      <c r="K236" s="104"/>
      <c r="L236" s="104"/>
      <c r="M236" s="61"/>
      <c r="Q236" s="54" t="s">
        <v>7118</v>
      </c>
    </row>
    <row r="237" spans="1:17" ht="30.95" customHeight="1">
      <c r="A237" s="61"/>
      <c r="B237" s="61"/>
      <c r="C237" s="61"/>
      <c r="D237" s="61"/>
      <c r="E237" s="104"/>
      <c r="F237" s="104"/>
      <c r="G237" s="104"/>
      <c r="H237" s="104"/>
      <c r="I237" s="104"/>
      <c r="J237" s="104"/>
      <c r="K237" s="104"/>
      <c r="L237" s="104"/>
      <c r="M237" s="61"/>
      <c r="Q237" s="54" t="s">
        <v>7118</v>
      </c>
    </row>
    <row r="238" spans="1:17" ht="30.95" customHeight="1">
      <c r="A238" s="61"/>
      <c r="B238" s="61"/>
      <c r="C238" s="61"/>
      <c r="D238" s="61"/>
      <c r="E238" s="104"/>
      <c r="F238" s="104"/>
      <c r="G238" s="104"/>
      <c r="H238" s="104"/>
      <c r="I238" s="104"/>
      <c r="J238" s="104"/>
      <c r="K238" s="104"/>
      <c r="L238" s="104"/>
      <c r="M238" s="61"/>
      <c r="Q238" s="54" t="s">
        <v>7118</v>
      </c>
    </row>
    <row r="239" spans="1:17" ht="30.95" customHeight="1">
      <c r="A239" s="61"/>
      <c r="B239" s="61"/>
      <c r="C239" s="61"/>
      <c r="D239" s="61"/>
      <c r="E239" s="104"/>
      <c r="F239" s="104"/>
      <c r="G239" s="104"/>
      <c r="H239" s="104"/>
      <c r="I239" s="104"/>
      <c r="J239" s="104"/>
      <c r="K239" s="104"/>
      <c r="L239" s="104"/>
      <c r="M239" s="61"/>
      <c r="Q239" s="54" t="s">
        <v>7118</v>
      </c>
    </row>
    <row r="240" spans="1:17" ht="30.95" customHeight="1">
      <c r="A240" s="61"/>
      <c r="B240" s="61"/>
      <c r="C240" s="61"/>
      <c r="D240" s="61"/>
      <c r="E240" s="104"/>
      <c r="F240" s="104"/>
      <c r="G240" s="104"/>
      <c r="H240" s="104"/>
      <c r="I240" s="104"/>
      <c r="J240" s="104"/>
      <c r="K240" s="104"/>
      <c r="L240" s="104"/>
      <c r="M240" s="61"/>
      <c r="Q240" s="54" t="s">
        <v>7118</v>
      </c>
    </row>
    <row r="241" spans="1:48" ht="30.95" customHeight="1">
      <c r="A241" s="61"/>
      <c r="B241" s="61"/>
      <c r="C241" s="61"/>
      <c r="D241" s="61"/>
      <c r="E241" s="104"/>
      <c r="F241" s="104"/>
      <c r="G241" s="104"/>
      <c r="H241" s="104"/>
      <c r="I241" s="104"/>
      <c r="J241" s="104"/>
      <c r="K241" s="104"/>
      <c r="L241" s="104"/>
      <c r="M241" s="61"/>
      <c r="Q241" s="54" t="s">
        <v>7118</v>
      </c>
    </row>
    <row r="242" spans="1:48" ht="30.95" customHeight="1">
      <c r="A242" s="61"/>
      <c r="B242" s="61"/>
      <c r="C242" s="61"/>
      <c r="D242" s="61"/>
      <c r="E242" s="104"/>
      <c r="F242" s="104"/>
      <c r="G242" s="104"/>
      <c r="H242" s="104"/>
      <c r="I242" s="104"/>
      <c r="J242" s="104"/>
      <c r="K242" s="104"/>
      <c r="L242" s="104"/>
      <c r="M242" s="61"/>
      <c r="Q242" s="54" t="s">
        <v>7118</v>
      </c>
    </row>
    <row r="243" spans="1:48" ht="30.95" customHeight="1">
      <c r="A243" s="60" t="s">
        <v>77</v>
      </c>
      <c r="B243" s="61"/>
      <c r="C243" s="61"/>
      <c r="D243" s="61"/>
      <c r="E243" s="104"/>
      <c r="F243" s="104"/>
      <c r="G243" s="104"/>
      <c r="H243" s="104"/>
      <c r="I243" s="104"/>
      <c r="J243" s="104"/>
      <c r="K243" s="104"/>
      <c r="L243" s="104"/>
      <c r="M243" s="61"/>
      <c r="N243" s="50" t="s">
        <v>78</v>
      </c>
    </row>
    <row r="244" spans="1:48" ht="30.95" customHeight="1">
      <c r="A244" s="60" t="s">
        <v>7119</v>
      </c>
      <c r="B244" s="60" t="s">
        <v>7375</v>
      </c>
      <c r="C244" s="61"/>
      <c r="D244" s="61"/>
      <c r="E244" s="104"/>
      <c r="F244" s="104"/>
      <c r="G244" s="104"/>
      <c r="H244" s="104"/>
      <c r="I244" s="104"/>
      <c r="J244" s="104"/>
      <c r="K244" s="104"/>
      <c r="L244" s="104"/>
      <c r="M244" s="61"/>
      <c r="Q244" s="54" t="s">
        <v>7120</v>
      </c>
    </row>
    <row r="245" spans="1:48" ht="30.95" customHeight="1">
      <c r="A245" s="60" t="s">
        <v>7108</v>
      </c>
      <c r="B245" s="60" t="s">
        <v>5532</v>
      </c>
      <c r="C245" s="60" t="s">
        <v>168</v>
      </c>
      <c r="D245" s="61">
        <v>485</v>
      </c>
      <c r="E245" s="104"/>
      <c r="F245" s="104"/>
      <c r="G245" s="104"/>
      <c r="H245" s="104"/>
      <c r="I245" s="104"/>
      <c r="J245" s="104"/>
      <c r="K245" s="104"/>
      <c r="L245" s="104"/>
      <c r="M245" s="60" t="s">
        <v>1705</v>
      </c>
      <c r="N245" s="54" t="s">
        <v>7378</v>
      </c>
      <c r="O245" s="54" t="s">
        <v>47</v>
      </c>
      <c r="P245" s="54" t="s">
        <v>47</v>
      </c>
      <c r="Q245" s="54" t="s">
        <v>7120</v>
      </c>
      <c r="R245" s="54" t="s">
        <v>56</v>
      </c>
      <c r="S245" s="54" t="s">
        <v>56</v>
      </c>
      <c r="T245" s="54" t="s">
        <v>55</v>
      </c>
      <c r="AR245" s="54" t="s">
        <v>47</v>
      </c>
      <c r="AS245" s="54" t="s">
        <v>47</v>
      </c>
      <c r="AU245" s="54" t="s">
        <v>7379</v>
      </c>
      <c r="AV245" s="50">
        <v>174</v>
      </c>
    </row>
    <row r="246" spans="1:48" ht="30.95" customHeight="1">
      <c r="A246" s="61"/>
      <c r="B246" s="61"/>
      <c r="C246" s="61"/>
      <c r="D246" s="61"/>
      <c r="E246" s="104"/>
      <c r="F246" s="104"/>
      <c r="G246" s="104"/>
      <c r="H246" s="104"/>
      <c r="I246" s="104"/>
      <c r="J246" s="104"/>
      <c r="K246" s="104"/>
      <c r="L246" s="104"/>
      <c r="M246" s="61"/>
      <c r="Q246" s="54" t="s">
        <v>7120</v>
      </c>
    </row>
    <row r="247" spans="1:48" ht="30.95" customHeight="1">
      <c r="A247" s="61"/>
      <c r="B247" s="61"/>
      <c r="C247" s="61"/>
      <c r="D247" s="61"/>
      <c r="E247" s="104"/>
      <c r="F247" s="104"/>
      <c r="G247" s="104"/>
      <c r="H247" s="104"/>
      <c r="I247" s="104"/>
      <c r="J247" s="104"/>
      <c r="K247" s="104"/>
      <c r="L247" s="104"/>
      <c r="M247" s="61"/>
      <c r="Q247" s="54" t="s">
        <v>7120</v>
      </c>
    </row>
    <row r="248" spans="1:48" ht="30.95" customHeight="1">
      <c r="A248" s="61"/>
      <c r="B248" s="61"/>
      <c r="C248" s="61"/>
      <c r="D248" s="61"/>
      <c r="E248" s="104"/>
      <c r="F248" s="104"/>
      <c r="G248" s="104"/>
      <c r="H248" s="104"/>
      <c r="I248" s="104"/>
      <c r="J248" s="104"/>
      <c r="K248" s="104"/>
      <c r="L248" s="104"/>
      <c r="M248" s="61"/>
      <c r="Q248" s="54" t="s">
        <v>7120</v>
      </c>
    </row>
    <row r="249" spans="1:48" ht="30.95" customHeight="1">
      <c r="A249" s="61"/>
      <c r="B249" s="61"/>
      <c r="C249" s="61"/>
      <c r="D249" s="61"/>
      <c r="E249" s="104"/>
      <c r="F249" s="104"/>
      <c r="G249" s="104"/>
      <c r="H249" s="104"/>
      <c r="I249" s="104"/>
      <c r="J249" s="104"/>
      <c r="K249" s="104"/>
      <c r="L249" s="104"/>
      <c r="M249" s="61"/>
      <c r="Q249" s="54" t="s">
        <v>7120</v>
      </c>
    </row>
    <row r="250" spans="1:48" ht="30.95" customHeight="1">
      <c r="A250" s="61"/>
      <c r="B250" s="61"/>
      <c r="C250" s="61"/>
      <c r="D250" s="61"/>
      <c r="E250" s="104"/>
      <c r="F250" s="104"/>
      <c r="G250" s="104"/>
      <c r="H250" s="104"/>
      <c r="I250" s="104"/>
      <c r="J250" s="104"/>
      <c r="K250" s="104"/>
      <c r="L250" s="104"/>
      <c r="M250" s="61"/>
      <c r="Q250" s="54" t="s">
        <v>7120</v>
      </c>
    </row>
    <row r="251" spans="1:48" ht="30.95" customHeight="1">
      <c r="A251" s="61"/>
      <c r="B251" s="61"/>
      <c r="C251" s="61"/>
      <c r="D251" s="61"/>
      <c r="E251" s="104"/>
      <c r="F251" s="104"/>
      <c r="G251" s="104"/>
      <c r="H251" s="104"/>
      <c r="I251" s="104"/>
      <c r="J251" s="104"/>
      <c r="K251" s="104"/>
      <c r="L251" s="104"/>
      <c r="M251" s="61"/>
      <c r="Q251" s="54" t="s">
        <v>7120</v>
      </c>
    </row>
    <row r="252" spans="1:48" ht="30.95" customHeight="1">
      <c r="A252" s="61"/>
      <c r="B252" s="61"/>
      <c r="C252" s="61"/>
      <c r="D252" s="61"/>
      <c r="E252" s="104"/>
      <c r="F252" s="104"/>
      <c r="G252" s="104"/>
      <c r="H252" s="104"/>
      <c r="I252" s="104"/>
      <c r="J252" s="104"/>
      <c r="K252" s="104"/>
      <c r="L252" s="104"/>
      <c r="M252" s="61"/>
      <c r="Q252" s="54" t="s">
        <v>7120</v>
      </c>
    </row>
    <row r="253" spans="1:48" ht="30.95" customHeight="1">
      <c r="A253" s="61"/>
      <c r="B253" s="61"/>
      <c r="C253" s="61"/>
      <c r="D253" s="61"/>
      <c r="E253" s="104"/>
      <c r="F253" s="104"/>
      <c r="G253" s="104"/>
      <c r="H253" s="104"/>
      <c r="I253" s="104"/>
      <c r="J253" s="104"/>
      <c r="K253" s="104"/>
      <c r="L253" s="104"/>
      <c r="M253" s="61"/>
      <c r="Q253" s="54" t="s">
        <v>7120</v>
      </c>
    </row>
    <row r="254" spans="1:48" ht="30.95" customHeight="1">
      <c r="A254" s="61"/>
      <c r="B254" s="61"/>
      <c r="C254" s="61"/>
      <c r="D254" s="61"/>
      <c r="E254" s="104"/>
      <c r="F254" s="104"/>
      <c r="G254" s="104"/>
      <c r="H254" s="104"/>
      <c r="I254" s="104"/>
      <c r="J254" s="104"/>
      <c r="K254" s="104"/>
      <c r="L254" s="104"/>
      <c r="M254" s="61"/>
      <c r="Q254" s="54" t="s">
        <v>7120</v>
      </c>
    </row>
    <row r="255" spans="1:48" ht="30.95" customHeight="1">
      <c r="A255" s="61"/>
      <c r="B255" s="61"/>
      <c r="C255" s="61"/>
      <c r="D255" s="61"/>
      <c r="E255" s="104"/>
      <c r="F255" s="104"/>
      <c r="G255" s="104"/>
      <c r="H255" s="104"/>
      <c r="I255" s="104"/>
      <c r="J255" s="104"/>
      <c r="K255" s="104"/>
      <c r="L255" s="104"/>
      <c r="M255" s="61"/>
      <c r="Q255" s="54" t="s">
        <v>7120</v>
      </c>
    </row>
    <row r="256" spans="1:48" ht="30.95" customHeight="1">
      <c r="A256" s="61"/>
      <c r="B256" s="61"/>
      <c r="C256" s="61"/>
      <c r="D256" s="61"/>
      <c r="E256" s="104"/>
      <c r="F256" s="104"/>
      <c r="G256" s="104"/>
      <c r="H256" s="104"/>
      <c r="I256" s="104"/>
      <c r="J256" s="104"/>
      <c r="K256" s="104"/>
      <c r="L256" s="104"/>
      <c r="M256" s="61"/>
      <c r="Q256" s="54" t="s">
        <v>7120</v>
      </c>
    </row>
    <row r="257" spans="1:48" ht="30.95" customHeight="1">
      <c r="A257" s="61"/>
      <c r="B257" s="61"/>
      <c r="C257" s="61"/>
      <c r="D257" s="61"/>
      <c r="E257" s="104"/>
      <c r="F257" s="104"/>
      <c r="G257" s="104"/>
      <c r="H257" s="104"/>
      <c r="I257" s="104"/>
      <c r="J257" s="104"/>
      <c r="K257" s="104"/>
      <c r="L257" s="104"/>
      <c r="M257" s="61"/>
      <c r="Q257" s="54" t="s">
        <v>7120</v>
      </c>
    </row>
    <row r="258" spans="1:48" ht="30.95" customHeight="1">
      <c r="A258" s="61"/>
      <c r="B258" s="61"/>
      <c r="C258" s="61"/>
      <c r="D258" s="61"/>
      <c r="E258" s="104"/>
      <c r="F258" s="104"/>
      <c r="G258" s="104"/>
      <c r="H258" s="104"/>
      <c r="I258" s="104"/>
      <c r="J258" s="104"/>
      <c r="K258" s="104"/>
      <c r="L258" s="104"/>
      <c r="M258" s="61"/>
      <c r="Q258" s="54" t="s">
        <v>7120</v>
      </c>
    </row>
    <row r="259" spans="1:48" ht="30.95" customHeight="1">
      <c r="A259" s="61"/>
      <c r="B259" s="61"/>
      <c r="C259" s="61"/>
      <c r="D259" s="61"/>
      <c r="E259" s="104"/>
      <c r="F259" s="104"/>
      <c r="G259" s="104"/>
      <c r="H259" s="104"/>
      <c r="I259" s="104"/>
      <c r="J259" s="104"/>
      <c r="K259" s="104"/>
      <c r="L259" s="104"/>
      <c r="M259" s="61"/>
      <c r="Q259" s="54" t="s">
        <v>7120</v>
      </c>
    </row>
    <row r="260" spans="1:48" ht="30.95" customHeight="1">
      <c r="A260" s="61"/>
      <c r="B260" s="61"/>
      <c r="C260" s="61"/>
      <c r="D260" s="61"/>
      <c r="E260" s="104"/>
      <c r="F260" s="104"/>
      <c r="G260" s="104"/>
      <c r="H260" s="104"/>
      <c r="I260" s="104"/>
      <c r="J260" s="104"/>
      <c r="K260" s="104"/>
      <c r="L260" s="104"/>
      <c r="M260" s="61"/>
      <c r="Q260" s="54" t="s">
        <v>7120</v>
      </c>
    </row>
    <row r="261" spans="1:48" ht="30.95" customHeight="1">
      <c r="A261" s="61"/>
      <c r="B261" s="61"/>
      <c r="C261" s="61"/>
      <c r="D261" s="61"/>
      <c r="E261" s="104"/>
      <c r="F261" s="104"/>
      <c r="G261" s="104"/>
      <c r="H261" s="104"/>
      <c r="I261" s="104"/>
      <c r="J261" s="104"/>
      <c r="K261" s="104"/>
      <c r="L261" s="104"/>
      <c r="M261" s="61"/>
      <c r="Q261" s="54" t="s">
        <v>7120</v>
      </c>
    </row>
    <row r="262" spans="1:48" ht="30.95" customHeight="1">
      <c r="A262" s="61"/>
      <c r="B262" s="61"/>
      <c r="C262" s="61"/>
      <c r="D262" s="61"/>
      <c r="E262" s="104"/>
      <c r="F262" s="104"/>
      <c r="G262" s="104"/>
      <c r="H262" s="104"/>
      <c r="I262" s="104"/>
      <c r="J262" s="104"/>
      <c r="K262" s="104"/>
      <c r="L262" s="104"/>
      <c r="M262" s="61"/>
      <c r="Q262" s="54" t="s">
        <v>7120</v>
      </c>
    </row>
    <row r="263" spans="1:48" ht="30.95" customHeight="1">
      <c r="A263" s="61"/>
      <c r="B263" s="61"/>
      <c r="C263" s="61"/>
      <c r="D263" s="61"/>
      <c r="E263" s="104"/>
      <c r="F263" s="104"/>
      <c r="G263" s="104"/>
      <c r="H263" s="104"/>
      <c r="I263" s="104"/>
      <c r="J263" s="104"/>
      <c r="K263" s="104"/>
      <c r="L263" s="104"/>
      <c r="M263" s="61"/>
      <c r="Q263" s="54" t="s">
        <v>7120</v>
      </c>
    </row>
    <row r="264" spans="1:48" ht="30.95" customHeight="1">
      <c r="A264" s="61"/>
      <c r="B264" s="61"/>
      <c r="C264" s="61"/>
      <c r="D264" s="61"/>
      <c r="E264" s="104"/>
      <c r="F264" s="104"/>
      <c r="G264" s="104"/>
      <c r="H264" s="104"/>
      <c r="I264" s="104"/>
      <c r="J264" s="104"/>
      <c r="K264" s="104"/>
      <c r="L264" s="104"/>
      <c r="M264" s="61"/>
      <c r="Q264" s="54" t="s">
        <v>7120</v>
      </c>
    </row>
    <row r="265" spans="1:48" ht="30.95" customHeight="1">
      <c r="A265" s="61"/>
      <c r="B265" s="61"/>
      <c r="C265" s="61"/>
      <c r="D265" s="61"/>
      <c r="E265" s="104"/>
      <c r="F265" s="104"/>
      <c r="G265" s="104"/>
      <c r="H265" s="104"/>
      <c r="I265" s="104"/>
      <c r="J265" s="104"/>
      <c r="K265" s="104"/>
      <c r="L265" s="104"/>
      <c r="M265" s="61"/>
      <c r="Q265" s="54" t="s">
        <v>7120</v>
      </c>
    </row>
    <row r="266" spans="1:48" ht="30.95" customHeight="1">
      <c r="A266" s="61"/>
      <c r="B266" s="61"/>
      <c r="C266" s="61"/>
      <c r="D266" s="61"/>
      <c r="E266" s="104"/>
      <c r="F266" s="104"/>
      <c r="G266" s="104"/>
      <c r="H266" s="104"/>
      <c r="I266" s="104"/>
      <c r="J266" s="104"/>
      <c r="K266" s="104"/>
      <c r="L266" s="104"/>
      <c r="M266" s="61"/>
      <c r="Q266" s="54" t="s">
        <v>7120</v>
      </c>
    </row>
    <row r="267" spans="1:48" ht="30.95" customHeight="1">
      <c r="A267" s="60" t="s">
        <v>77</v>
      </c>
      <c r="B267" s="61"/>
      <c r="C267" s="61"/>
      <c r="D267" s="61"/>
      <c r="E267" s="104"/>
      <c r="F267" s="104"/>
      <c r="G267" s="104"/>
      <c r="H267" s="104"/>
      <c r="I267" s="104"/>
      <c r="J267" s="104"/>
      <c r="K267" s="104"/>
      <c r="L267" s="104"/>
      <c r="M267" s="61"/>
      <c r="N267" s="50" t="s">
        <v>78</v>
      </c>
    </row>
    <row r="268" spans="1:48" ht="30.95" customHeight="1">
      <c r="A268" s="60" t="s">
        <v>7116</v>
      </c>
      <c r="B268" s="60" t="s">
        <v>7375</v>
      </c>
      <c r="C268" s="61"/>
      <c r="D268" s="61"/>
      <c r="E268" s="104"/>
      <c r="F268" s="104"/>
      <c r="G268" s="104"/>
      <c r="H268" s="104"/>
      <c r="I268" s="104"/>
      <c r="J268" s="104"/>
      <c r="K268" s="104"/>
      <c r="L268" s="104"/>
      <c r="M268" s="61"/>
      <c r="Q268" s="54" t="s">
        <v>7121</v>
      </c>
    </row>
    <row r="269" spans="1:48" ht="30.95" customHeight="1">
      <c r="A269" s="60" t="s">
        <v>7380</v>
      </c>
      <c r="B269" s="60" t="s">
        <v>7294</v>
      </c>
      <c r="C269" s="60" t="s">
        <v>71</v>
      </c>
      <c r="D269" s="61">
        <v>8</v>
      </c>
      <c r="E269" s="104"/>
      <c r="F269" s="104"/>
      <c r="G269" s="104"/>
      <c r="H269" s="104"/>
      <c r="I269" s="104"/>
      <c r="J269" s="104"/>
      <c r="K269" s="104"/>
      <c r="L269" s="104"/>
      <c r="M269" s="60" t="s">
        <v>1286</v>
      </c>
      <c r="N269" s="54" t="s">
        <v>7381</v>
      </c>
      <c r="O269" s="54" t="s">
        <v>47</v>
      </c>
      <c r="P269" s="54" t="s">
        <v>47</v>
      </c>
      <c r="Q269" s="54" t="s">
        <v>7121</v>
      </c>
      <c r="R269" s="54" t="s">
        <v>55</v>
      </c>
      <c r="S269" s="54" t="s">
        <v>56</v>
      </c>
      <c r="T269" s="54" t="s">
        <v>56</v>
      </c>
      <c r="AR269" s="54" t="s">
        <v>47</v>
      </c>
      <c r="AS269" s="54" t="s">
        <v>47</v>
      </c>
      <c r="AU269" s="54" t="s">
        <v>7382</v>
      </c>
      <c r="AV269" s="50">
        <v>83</v>
      </c>
    </row>
    <row r="270" spans="1:48" ht="30.95" customHeight="1">
      <c r="A270" s="60" t="s">
        <v>7383</v>
      </c>
      <c r="B270" s="60" t="s">
        <v>7384</v>
      </c>
      <c r="C270" s="60" t="s">
        <v>63</v>
      </c>
      <c r="D270" s="61">
        <v>1</v>
      </c>
      <c r="E270" s="104"/>
      <c r="F270" s="104"/>
      <c r="G270" s="104"/>
      <c r="H270" s="104"/>
      <c r="I270" s="104"/>
      <c r="J270" s="104"/>
      <c r="K270" s="104"/>
      <c r="L270" s="104"/>
      <c r="M270" s="60" t="s">
        <v>1304</v>
      </c>
      <c r="N270" s="54" t="s">
        <v>7385</v>
      </c>
      <c r="O270" s="54" t="s">
        <v>47</v>
      </c>
      <c r="P270" s="54" t="s">
        <v>47</v>
      </c>
      <c r="Q270" s="54" t="s">
        <v>7121</v>
      </c>
      <c r="R270" s="54" t="s">
        <v>55</v>
      </c>
      <c r="S270" s="54" t="s">
        <v>56</v>
      </c>
      <c r="T270" s="54" t="s">
        <v>56</v>
      </c>
      <c r="AR270" s="54" t="s">
        <v>47</v>
      </c>
      <c r="AS270" s="54" t="s">
        <v>47</v>
      </c>
      <c r="AU270" s="54" t="s">
        <v>7386</v>
      </c>
      <c r="AV270" s="50">
        <v>84</v>
      </c>
    </row>
    <row r="271" spans="1:48" ht="30.95" customHeight="1">
      <c r="A271" s="60" t="s">
        <v>7186</v>
      </c>
      <c r="B271" s="60" t="s">
        <v>47</v>
      </c>
      <c r="C271" s="60" t="s">
        <v>71</v>
      </c>
      <c r="D271" s="61">
        <v>1</v>
      </c>
      <c r="E271" s="104"/>
      <c r="F271" s="104"/>
      <c r="G271" s="104"/>
      <c r="H271" s="104"/>
      <c r="I271" s="104"/>
      <c r="J271" s="104"/>
      <c r="K271" s="104"/>
      <c r="L271" s="104"/>
      <c r="M271" s="60" t="s">
        <v>1308</v>
      </c>
      <c r="N271" s="54" t="s">
        <v>7187</v>
      </c>
      <c r="O271" s="54" t="s">
        <v>47</v>
      </c>
      <c r="P271" s="54" t="s">
        <v>47</v>
      </c>
      <c r="Q271" s="54" t="s">
        <v>7121</v>
      </c>
      <c r="R271" s="54" t="s">
        <v>55</v>
      </c>
      <c r="S271" s="54" t="s">
        <v>56</v>
      </c>
      <c r="T271" s="54" t="s">
        <v>56</v>
      </c>
      <c r="AR271" s="54" t="s">
        <v>47</v>
      </c>
      <c r="AS271" s="54" t="s">
        <v>47</v>
      </c>
      <c r="AU271" s="54" t="s">
        <v>7387</v>
      </c>
      <c r="AV271" s="50">
        <v>85</v>
      </c>
    </row>
    <row r="272" spans="1:48" ht="30.95" customHeight="1">
      <c r="A272" s="60" t="s">
        <v>7388</v>
      </c>
      <c r="B272" s="60" t="s">
        <v>7389</v>
      </c>
      <c r="C272" s="60" t="s">
        <v>63</v>
      </c>
      <c r="D272" s="61">
        <v>1</v>
      </c>
      <c r="E272" s="104"/>
      <c r="F272" s="104"/>
      <c r="G272" s="104"/>
      <c r="H272" s="104"/>
      <c r="I272" s="104"/>
      <c r="J272" s="104"/>
      <c r="K272" s="104"/>
      <c r="L272" s="104"/>
      <c r="M272" s="60" t="s">
        <v>1318</v>
      </c>
      <c r="N272" s="54" t="s">
        <v>7390</v>
      </c>
      <c r="O272" s="54" t="s">
        <v>47</v>
      </c>
      <c r="P272" s="54" t="s">
        <v>47</v>
      </c>
      <c r="Q272" s="54" t="s">
        <v>7121</v>
      </c>
      <c r="R272" s="54" t="s">
        <v>55</v>
      </c>
      <c r="S272" s="54" t="s">
        <v>56</v>
      </c>
      <c r="T272" s="54" t="s">
        <v>56</v>
      </c>
      <c r="AR272" s="54" t="s">
        <v>47</v>
      </c>
      <c r="AS272" s="54" t="s">
        <v>47</v>
      </c>
      <c r="AU272" s="54" t="s">
        <v>7391</v>
      </c>
      <c r="AV272" s="50">
        <v>86</v>
      </c>
    </row>
    <row r="273" spans="1:48" ht="30.95" customHeight="1">
      <c r="A273" s="60" t="s">
        <v>7392</v>
      </c>
      <c r="B273" s="60" t="s">
        <v>7393</v>
      </c>
      <c r="C273" s="60" t="s">
        <v>63</v>
      </c>
      <c r="D273" s="61">
        <v>2</v>
      </c>
      <c r="E273" s="104"/>
      <c r="F273" s="104"/>
      <c r="G273" s="104"/>
      <c r="H273" s="104"/>
      <c r="I273" s="104"/>
      <c r="J273" s="104"/>
      <c r="K273" s="104"/>
      <c r="L273" s="104"/>
      <c r="M273" s="60" t="s">
        <v>1323</v>
      </c>
      <c r="N273" s="54" t="s">
        <v>7394</v>
      </c>
      <c r="O273" s="54" t="s">
        <v>47</v>
      </c>
      <c r="P273" s="54" t="s">
        <v>47</v>
      </c>
      <c r="Q273" s="54" t="s">
        <v>7121</v>
      </c>
      <c r="R273" s="54" t="s">
        <v>55</v>
      </c>
      <c r="S273" s="54" t="s">
        <v>56</v>
      </c>
      <c r="T273" s="54" t="s">
        <v>56</v>
      </c>
      <c r="AR273" s="54" t="s">
        <v>47</v>
      </c>
      <c r="AS273" s="54" t="s">
        <v>47</v>
      </c>
      <c r="AU273" s="54" t="s">
        <v>7395</v>
      </c>
      <c r="AV273" s="50">
        <v>87</v>
      </c>
    </row>
    <row r="274" spans="1:48" ht="30.95" customHeight="1">
      <c r="A274" s="60" t="s">
        <v>7392</v>
      </c>
      <c r="B274" s="60" t="s">
        <v>7396</v>
      </c>
      <c r="C274" s="60" t="s">
        <v>63</v>
      </c>
      <c r="D274" s="61">
        <v>1</v>
      </c>
      <c r="E274" s="104"/>
      <c r="F274" s="104"/>
      <c r="G274" s="104"/>
      <c r="H274" s="104"/>
      <c r="I274" s="104"/>
      <c r="J274" s="104"/>
      <c r="K274" s="104"/>
      <c r="L274" s="104"/>
      <c r="M274" s="60" t="s">
        <v>1331</v>
      </c>
      <c r="N274" s="54" t="s">
        <v>7397</v>
      </c>
      <c r="O274" s="54" t="s">
        <v>47</v>
      </c>
      <c r="P274" s="54" t="s">
        <v>47</v>
      </c>
      <c r="Q274" s="54" t="s">
        <v>7121</v>
      </c>
      <c r="R274" s="54" t="s">
        <v>55</v>
      </c>
      <c r="S274" s="54" t="s">
        <v>56</v>
      </c>
      <c r="T274" s="54" t="s">
        <v>56</v>
      </c>
      <c r="AR274" s="54" t="s">
        <v>47</v>
      </c>
      <c r="AS274" s="54" t="s">
        <v>47</v>
      </c>
      <c r="AU274" s="54" t="s">
        <v>7398</v>
      </c>
      <c r="AV274" s="50">
        <v>88</v>
      </c>
    </row>
    <row r="275" spans="1:48" ht="30.95" customHeight="1">
      <c r="A275" s="60" t="s">
        <v>7399</v>
      </c>
      <c r="B275" s="60" t="s">
        <v>7400</v>
      </c>
      <c r="C275" s="60" t="s">
        <v>63</v>
      </c>
      <c r="D275" s="61">
        <v>1</v>
      </c>
      <c r="E275" s="104"/>
      <c r="F275" s="104"/>
      <c r="G275" s="104"/>
      <c r="H275" s="104"/>
      <c r="I275" s="104"/>
      <c r="J275" s="104"/>
      <c r="K275" s="104"/>
      <c r="L275" s="104"/>
      <c r="M275" s="60" t="s">
        <v>1414</v>
      </c>
      <c r="N275" s="54" t="s">
        <v>7401</v>
      </c>
      <c r="O275" s="54" t="s">
        <v>47</v>
      </c>
      <c r="P275" s="54" t="s">
        <v>47</v>
      </c>
      <c r="Q275" s="54" t="s">
        <v>7121</v>
      </c>
      <c r="R275" s="54" t="s">
        <v>55</v>
      </c>
      <c r="S275" s="54" t="s">
        <v>56</v>
      </c>
      <c r="T275" s="54" t="s">
        <v>56</v>
      </c>
      <c r="AR275" s="54" t="s">
        <v>47</v>
      </c>
      <c r="AS275" s="54" t="s">
        <v>47</v>
      </c>
      <c r="AU275" s="54" t="s">
        <v>7402</v>
      </c>
      <c r="AV275" s="50">
        <v>89</v>
      </c>
    </row>
    <row r="276" spans="1:48" ht="30.95" customHeight="1">
      <c r="A276" s="60" t="s">
        <v>7399</v>
      </c>
      <c r="B276" s="60" t="s">
        <v>7403</v>
      </c>
      <c r="C276" s="60" t="s">
        <v>63</v>
      </c>
      <c r="D276" s="61">
        <v>1</v>
      </c>
      <c r="E276" s="104"/>
      <c r="F276" s="104"/>
      <c r="G276" s="104"/>
      <c r="H276" s="104"/>
      <c r="I276" s="104"/>
      <c r="J276" s="104"/>
      <c r="K276" s="104"/>
      <c r="L276" s="104"/>
      <c r="M276" s="60" t="s">
        <v>1418</v>
      </c>
      <c r="N276" s="54" t="s">
        <v>7404</v>
      </c>
      <c r="O276" s="54" t="s">
        <v>47</v>
      </c>
      <c r="P276" s="54" t="s">
        <v>47</v>
      </c>
      <c r="Q276" s="54" t="s">
        <v>7121</v>
      </c>
      <c r="R276" s="54" t="s">
        <v>55</v>
      </c>
      <c r="S276" s="54" t="s">
        <v>56</v>
      </c>
      <c r="T276" s="54" t="s">
        <v>56</v>
      </c>
      <c r="AR276" s="54" t="s">
        <v>47</v>
      </c>
      <c r="AS276" s="54" t="s">
        <v>47</v>
      </c>
      <c r="AU276" s="54" t="s">
        <v>7405</v>
      </c>
      <c r="AV276" s="50">
        <v>90</v>
      </c>
    </row>
    <row r="277" spans="1:48" ht="30.95" customHeight="1">
      <c r="A277" s="60" t="s">
        <v>7399</v>
      </c>
      <c r="B277" s="60" t="s">
        <v>7406</v>
      </c>
      <c r="C277" s="60" t="s">
        <v>63</v>
      </c>
      <c r="D277" s="61">
        <v>1</v>
      </c>
      <c r="E277" s="104"/>
      <c r="F277" s="104"/>
      <c r="G277" s="104"/>
      <c r="H277" s="104"/>
      <c r="I277" s="104"/>
      <c r="J277" s="104"/>
      <c r="K277" s="104"/>
      <c r="L277" s="104"/>
      <c r="M277" s="60" t="s">
        <v>84</v>
      </c>
      <c r="N277" s="54" t="s">
        <v>7407</v>
      </c>
      <c r="O277" s="54" t="s">
        <v>47</v>
      </c>
      <c r="P277" s="54" t="s">
        <v>47</v>
      </c>
      <c r="Q277" s="54" t="s">
        <v>7121</v>
      </c>
      <c r="R277" s="54" t="s">
        <v>55</v>
      </c>
      <c r="S277" s="54" t="s">
        <v>56</v>
      </c>
      <c r="T277" s="54" t="s">
        <v>56</v>
      </c>
      <c r="AR277" s="54" t="s">
        <v>47</v>
      </c>
      <c r="AS277" s="54" t="s">
        <v>47</v>
      </c>
      <c r="AU277" s="54" t="s">
        <v>7408</v>
      </c>
      <c r="AV277" s="50">
        <v>91</v>
      </c>
    </row>
    <row r="278" spans="1:48" ht="30.95" customHeight="1">
      <c r="A278" s="60" t="s">
        <v>7399</v>
      </c>
      <c r="B278" s="60" t="s">
        <v>7409</v>
      </c>
      <c r="C278" s="60" t="s">
        <v>63</v>
      </c>
      <c r="D278" s="61">
        <v>4</v>
      </c>
      <c r="E278" s="104"/>
      <c r="F278" s="104"/>
      <c r="G278" s="104"/>
      <c r="H278" s="104"/>
      <c r="I278" s="104"/>
      <c r="J278" s="104"/>
      <c r="K278" s="104"/>
      <c r="L278" s="104"/>
      <c r="M278" s="60" t="s">
        <v>86</v>
      </c>
      <c r="N278" s="54" t="s">
        <v>7410</v>
      </c>
      <c r="O278" s="54" t="s">
        <v>47</v>
      </c>
      <c r="P278" s="54" t="s">
        <v>47</v>
      </c>
      <c r="Q278" s="54" t="s">
        <v>7121</v>
      </c>
      <c r="R278" s="54" t="s">
        <v>55</v>
      </c>
      <c r="S278" s="54" t="s">
        <v>56</v>
      </c>
      <c r="T278" s="54" t="s">
        <v>56</v>
      </c>
      <c r="AR278" s="54" t="s">
        <v>47</v>
      </c>
      <c r="AS278" s="54" t="s">
        <v>47</v>
      </c>
      <c r="AU278" s="54" t="s">
        <v>7411</v>
      </c>
      <c r="AV278" s="50">
        <v>92</v>
      </c>
    </row>
    <row r="279" spans="1:48" ht="30.95" customHeight="1">
      <c r="A279" s="60" t="s">
        <v>7399</v>
      </c>
      <c r="B279" s="60" t="s">
        <v>7412</v>
      </c>
      <c r="C279" s="60" t="s">
        <v>63</v>
      </c>
      <c r="D279" s="61">
        <v>19</v>
      </c>
      <c r="E279" s="104"/>
      <c r="F279" s="104"/>
      <c r="G279" s="104"/>
      <c r="H279" s="104"/>
      <c r="I279" s="104"/>
      <c r="J279" s="104"/>
      <c r="K279" s="104"/>
      <c r="L279" s="104"/>
      <c r="M279" s="60" t="s">
        <v>1446</v>
      </c>
      <c r="N279" s="54" t="s">
        <v>7413</v>
      </c>
      <c r="O279" s="54" t="s">
        <v>47</v>
      </c>
      <c r="P279" s="54" t="s">
        <v>47</v>
      </c>
      <c r="Q279" s="54" t="s">
        <v>7121</v>
      </c>
      <c r="R279" s="54" t="s">
        <v>55</v>
      </c>
      <c r="S279" s="54" t="s">
        <v>56</v>
      </c>
      <c r="T279" s="54" t="s">
        <v>56</v>
      </c>
      <c r="AR279" s="54" t="s">
        <v>47</v>
      </c>
      <c r="AS279" s="54" t="s">
        <v>47</v>
      </c>
      <c r="AU279" s="54" t="s">
        <v>7414</v>
      </c>
      <c r="AV279" s="50">
        <v>93</v>
      </c>
    </row>
    <row r="280" spans="1:48" ht="30.95" customHeight="1">
      <c r="A280" s="60" t="s">
        <v>7399</v>
      </c>
      <c r="B280" s="60" t="s">
        <v>7415</v>
      </c>
      <c r="C280" s="60" t="s">
        <v>63</v>
      </c>
      <c r="D280" s="61">
        <v>2</v>
      </c>
      <c r="E280" s="104"/>
      <c r="F280" s="104"/>
      <c r="G280" s="104"/>
      <c r="H280" s="104"/>
      <c r="I280" s="104"/>
      <c r="J280" s="104"/>
      <c r="K280" s="104"/>
      <c r="L280" s="104"/>
      <c r="M280" s="60" t="s">
        <v>89</v>
      </c>
      <c r="N280" s="54" t="s">
        <v>7416</v>
      </c>
      <c r="O280" s="54" t="s">
        <v>47</v>
      </c>
      <c r="P280" s="54" t="s">
        <v>47</v>
      </c>
      <c r="Q280" s="54" t="s">
        <v>7121</v>
      </c>
      <c r="R280" s="54" t="s">
        <v>55</v>
      </c>
      <c r="S280" s="54" t="s">
        <v>56</v>
      </c>
      <c r="T280" s="54" t="s">
        <v>56</v>
      </c>
      <c r="AR280" s="54" t="s">
        <v>47</v>
      </c>
      <c r="AS280" s="54" t="s">
        <v>47</v>
      </c>
      <c r="AU280" s="54" t="s">
        <v>7417</v>
      </c>
      <c r="AV280" s="50">
        <v>94</v>
      </c>
    </row>
    <row r="281" spans="1:48" ht="30.95" customHeight="1">
      <c r="A281" s="60" t="s">
        <v>7399</v>
      </c>
      <c r="B281" s="60" t="s">
        <v>7418</v>
      </c>
      <c r="C281" s="60" t="s">
        <v>63</v>
      </c>
      <c r="D281" s="61">
        <v>1</v>
      </c>
      <c r="E281" s="104"/>
      <c r="F281" s="104"/>
      <c r="G281" s="104"/>
      <c r="H281" s="104"/>
      <c r="I281" s="104"/>
      <c r="J281" s="104"/>
      <c r="K281" s="104"/>
      <c r="L281" s="104"/>
      <c r="M281" s="60" t="s">
        <v>1472</v>
      </c>
      <c r="N281" s="54" t="s">
        <v>7419</v>
      </c>
      <c r="O281" s="54" t="s">
        <v>47</v>
      </c>
      <c r="P281" s="54" t="s">
        <v>47</v>
      </c>
      <c r="Q281" s="54" t="s">
        <v>7121</v>
      </c>
      <c r="R281" s="54" t="s">
        <v>55</v>
      </c>
      <c r="S281" s="54" t="s">
        <v>56</v>
      </c>
      <c r="T281" s="54" t="s">
        <v>56</v>
      </c>
      <c r="AR281" s="54" t="s">
        <v>47</v>
      </c>
      <c r="AS281" s="54" t="s">
        <v>47</v>
      </c>
      <c r="AU281" s="54" t="s">
        <v>7420</v>
      </c>
      <c r="AV281" s="50">
        <v>95</v>
      </c>
    </row>
    <row r="282" spans="1:48" ht="30.95" customHeight="1">
      <c r="A282" s="60" t="s">
        <v>7399</v>
      </c>
      <c r="B282" s="60" t="s">
        <v>7421</v>
      </c>
      <c r="C282" s="60" t="s">
        <v>63</v>
      </c>
      <c r="D282" s="61">
        <v>6</v>
      </c>
      <c r="E282" s="104"/>
      <c r="F282" s="104"/>
      <c r="G282" s="104"/>
      <c r="H282" s="104"/>
      <c r="I282" s="104"/>
      <c r="J282" s="104"/>
      <c r="K282" s="104"/>
      <c r="L282" s="104"/>
      <c r="M282" s="60" t="s">
        <v>91</v>
      </c>
      <c r="N282" s="54" t="s">
        <v>7422</v>
      </c>
      <c r="O282" s="54" t="s">
        <v>47</v>
      </c>
      <c r="P282" s="54" t="s">
        <v>47</v>
      </c>
      <c r="Q282" s="54" t="s">
        <v>7121</v>
      </c>
      <c r="R282" s="54" t="s">
        <v>55</v>
      </c>
      <c r="S282" s="54" t="s">
        <v>56</v>
      </c>
      <c r="T282" s="54" t="s">
        <v>56</v>
      </c>
      <c r="AR282" s="54" t="s">
        <v>47</v>
      </c>
      <c r="AS282" s="54" t="s">
        <v>47</v>
      </c>
      <c r="AU282" s="54" t="s">
        <v>7423</v>
      </c>
      <c r="AV282" s="50">
        <v>96</v>
      </c>
    </row>
    <row r="283" spans="1:48" ht="30.95" customHeight="1">
      <c r="A283" s="60" t="s">
        <v>7399</v>
      </c>
      <c r="B283" s="60" t="s">
        <v>7424</v>
      </c>
      <c r="C283" s="60" t="s">
        <v>63</v>
      </c>
      <c r="D283" s="61">
        <v>1</v>
      </c>
      <c r="E283" s="104"/>
      <c r="F283" s="104"/>
      <c r="G283" s="104"/>
      <c r="H283" s="104"/>
      <c r="I283" s="104"/>
      <c r="J283" s="104"/>
      <c r="K283" s="104"/>
      <c r="L283" s="104"/>
      <c r="M283" s="60" t="s">
        <v>1476</v>
      </c>
      <c r="N283" s="54" t="s">
        <v>7425</v>
      </c>
      <c r="O283" s="54" t="s">
        <v>47</v>
      </c>
      <c r="P283" s="54" t="s">
        <v>47</v>
      </c>
      <c r="Q283" s="54" t="s">
        <v>7121</v>
      </c>
      <c r="R283" s="54" t="s">
        <v>55</v>
      </c>
      <c r="S283" s="54" t="s">
        <v>56</v>
      </c>
      <c r="T283" s="54" t="s">
        <v>56</v>
      </c>
      <c r="AR283" s="54" t="s">
        <v>47</v>
      </c>
      <c r="AS283" s="54" t="s">
        <v>47</v>
      </c>
      <c r="AU283" s="54" t="s">
        <v>7426</v>
      </c>
      <c r="AV283" s="50">
        <v>97</v>
      </c>
    </row>
    <row r="284" spans="1:48" ht="30.95" customHeight="1">
      <c r="A284" s="60" t="s">
        <v>7399</v>
      </c>
      <c r="B284" s="60" t="s">
        <v>7427</v>
      </c>
      <c r="C284" s="60" t="s">
        <v>63</v>
      </c>
      <c r="D284" s="61">
        <v>1</v>
      </c>
      <c r="E284" s="104"/>
      <c r="F284" s="104"/>
      <c r="G284" s="104"/>
      <c r="H284" s="104"/>
      <c r="I284" s="104"/>
      <c r="J284" s="104"/>
      <c r="K284" s="104"/>
      <c r="L284" s="104"/>
      <c r="M284" s="60" t="s">
        <v>93</v>
      </c>
      <c r="N284" s="54" t="s">
        <v>7428</v>
      </c>
      <c r="O284" s="54" t="s">
        <v>47</v>
      </c>
      <c r="P284" s="54" t="s">
        <v>47</v>
      </c>
      <c r="Q284" s="54" t="s">
        <v>7121</v>
      </c>
      <c r="R284" s="54" t="s">
        <v>55</v>
      </c>
      <c r="S284" s="54" t="s">
        <v>56</v>
      </c>
      <c r="T284" s="54" t="s">
        <v>56</v>
      </c>
      <c r="AR284" s="54" t="s">
        <v>47</v>
      </c>
      <c r="AS284" s="54" t="s">
        <v>47</v>
      </c>
      <c r="AU284" s="54" t="s">
        <v>7429</v>
      </c>
      <c r="AV284" s="50">
        <v>98</v>
      </c>
    </row>
    <row r="285" spans="1:48" ht="30.95" customHeight="1">
      <c r="A285" s="60" t="s">
        <v>7399</v>
      </c>
      <c r="B285" s="60" t="s">
        <v>7430</v>
      </c>
      <c r="C285" s="60" t="s">
        <v>63</v>
      </c>
      <c r="D285" s="61">
        <v>1</v>
      </c>
      <c r="E285" s="104"/>
      <c r="F285" s="104"/>
      <c r="G285" s="104"/>
      <c r="H285" s="104"/>
      <c r="I285" s="104"/>
      <c r="J285" s="104"/>
      <c r="K285" s="104"/>
      <c r="L285" s="104"/>
      <c r="M285" s="60" t="s">
        <v>98</v>
      </c>
      <c r="N285" s="54" t="s">
        <v>7431</v>
      </c>
      <c r="O285" s="54" t="s">
        <v>47</v>
      </c>
      <c r="P285" s="54" t="s">
        <v>47</v>
      </c>
      <c r="Q285" s="54" t="s">
        <v>7121</v>
      </c>
      <c r="R285" s="54" t="s">
        <v>55</v>
      </c>
      <c r="S285" s="54" t="s">
        <v>56</v>
      </c>
      <c r="T285" s="54" t="s">
        <v>56</v>
      </c>
      <c r="AR285" s="54" t="s">
        <v>47</v>
      </c>
      <c r="AS285" s="54" t="s">
        <v>47</v>
      </c>
      <c r="AU285" s="54" t="s">
        <v>7432</v>
      </c>
      <c r="AV285" s="50">
        <v>99</v>
      </c>
    </row>
    <row r="286" spans="1:48" ht="30.95" customHeight="1">
      <c r="A286" s="60" t="s">
        <v>7399</v>
      </c>
      <c r="B286" s="60" t="s">
        <v>7433</v>
      </c>
      <c r="C286" s="60" t="s">
        <v>63</v>
      </c>
      <c r="D286" s="61">
        <v>2</v>
      </c>
      <c r="E286" s="104"/>
      <c r="F286" s="104"/>
      <c r="G286" s="104"/>
      <c r="H286" s="104"/>
      <c r="I286" s="104"/>
      <c r="J286" s="104"/>
      <c r="K286" s="104"/>
      <c r="L286" s="104"/>
      <c r="M286" s="60" t="s">
        <v>100</v>
      </c>
      <c r="N286" s="54" t="s">
        <v>7434</v>
      </c>
      <c r="O286" s="54" t="s">
        <v>47</v>
      </c>
      <c r="P286" s="54" t="s">
        <v>47</v>
      </c>
      <c r="Q286" s="54" t="s">
        <v>7121</v>
      </c>
      <c r="R286" s="54" t="s">
        <v>55</v>
      </c>
      <c r="S286" s="54" t="s">
        <v>56</v>
      </c>
      <c r="T286" s="54" t="s">
        <v>56</v>
      </c>
      <c r="AR286" s="54" t="s">
        <v>47</v>
      </c>
      <c r="AS286" s="54" t="s">
        <v>47</v>
      </c>
      <c r="AU286" s="54" t="s">
        <v>7435</v>
      </c>
      <c r="AV286" s="50">
        <v>100</v>
      </c>
    </row>
    <row r="287" spans="1:48" ht="30.95" customHeight="1">
      <c r="A287" s="60" t="s">
        <v>7399</v>
      </c>
      <c r="B287" s="60" t="s">
        <v>7421</v>
      </c>
      <c r="C287" s="60" t="s">
        <v>63</v>
      </c>
      <c r="D287" s="61">
        <v>3</v>
      </c>
      <c r="E287" s="104"/>
      <c r="F287" s="104"/>
      <c r="G287" s="104"/>
      <c r="H287" s="104"/>
      <c r="I287" s="104"/>
      <c r="J287" s="104"/>
      <c r="K287" s="104"/>
      <c r="L287" s="104"/>
      <c r="M287" s="60" t="s">
        <v>103</v>
      </c>
      <c r="N287" s="54" t="s">
        <v>7436</v>
      </c>
      <c r="O287" s="54" t="s">
        <v>47</v>
      </c>
      <c r="P287" s="54" t="s">
        <v>47</v>
      </c>
      <c r="Q287" s="54" t="s">
        <v>7121</v>
      </c>
      <c r="R287" s="54" t="s">
        <v>55</v>
      </c>
      <c r="S287" s="54" t="s">
        <v>56</v>
      </c>
      <c r="T287" s="54" t="s">
        <v>56</v>
      </c>
      <c r="AR287" s="54" t="s">
        <v>47</v>
      </c>
      <c r="AS287" s="54" t="s">
        <v>47</v>
      </c>
      <c r="AU287" s="54" t="s">
        <v>7437</v>
      </c>
      <c r="AV287" s="50">
        <v>101</v>
      </c>
    </row>
    <row r="288" spans="1:48" ht="30.95" customHeight="1">
      <c r="A288" s="60" t="s">
        <v>7399</v>
      </c>
      <c r="B288" s="60" t="s">
        <v>7438</v>
      </c>
      <c r="C288" s="60" t="s">
        <v>63</v>
      </c>
      <c r="D288" s="61">
        <v>1</v>
      </c>
      <c r="E288" s="104"/>
      <c r="F288" s="104"/>
      <c r="G288" s="104"/>
      <c r="H288" s="104"/>
      <c r="I288" s="104"/>
      <c r="J288" s="104"/>
      <c r="K288" s="104"/>
      <c r="L288" s="104"/>
      <c r="M288" s="60" t="s">
        <v>105</v>
      </c>
      <c r="N288" s="54" t="s">
        <v>7439</v>
      </c>
      <c r="O288" s="54" t="s">
        <v>47</v>
      </c>
      <c r="P288" s="54" t="s">
        <v>47</v>
      </c>
      <c r="Q288" s="54" t="s">
        <v>7121</v>
      </c>
      <c r="R288" s="54" t="s">
        <v>55</v>
      </c>
      <c r="S288" s="54" t="s">
        <v>56</v>
      </c>
      <c r="T288" s="54" t="s">
        <v>56</v>
      </c>
      <c r="AR288" s="54" t="s">
        <v>47</v>
      </c>
      <c r="AS288" s="54" t="s">
        <v>47</v>
      </c>
      <c r="AU288" s="54" t="s">
        <v>7440</v>
      </c>
      <c r="AV288" s="50">
        <v>102</v>
      </c>
    </row>
    <row r="289" spans="1:48" ht="30.95" customHeight="1">
      <c r="A289" s="60" t="s">
        <v>7399</v>
      </c>
      <c r="B289" s="60" t="s">
        <v>7441</v>
      </c>
      <c r="C289" s="60" t="s">
        <v>63</v>
      </c>
      <c r="D289" s="61">
        <v>6</v>
      </c>
      <c r="E289" s="104"/>
      <c r="F289" s="104"/>
      <c r="G289" s="104"/>
      <c r="H289" s="104"/>
      <c r="I289" s="104"/>
      <c r="J289" s="104"/>
      <c r="K289" s="104"/>
      <c r="L289" s="104"/>
      <c r="M289" s="60" t="s">
        <v>1495</v>
      </c>
      <c r="N289" s="54" t="s">
        <v>7442</v>
      </c>
      <c r="O289" s="54" t="s">
        <v>47</v>
      </c>
      <c r="P289" s="54" t="s">
        <v>47</v>
      </c>
      <c r="Q289" s="54" t="s">
        <v>7121</v>
      </c>
      <c r="R289" s="54" t="s">
        <v>55</v>
      </c>
      <c r="S289" s="54" t="s">
        <v>56</v>
      </c>
      <c r="T289" s="54" t="s">
        <v>56</v>
      </c>
      <c r="AR289" s="54" t="s">
        <v>47</v>
      </c>
      <c r="AS289" s="54" t="s">
        <v>47</v>
      </c>
      <c r="AU289" s="54" t="s">
        <v>7443</v>
      </c>
      <c r="AV289" s="50">
        <v>103</v>
      </c>
    </row>
    <row r="290" spans="1:48" ht="30.95" customHeight="1">
      <c r="A290" s="60" t="s">
        <v>7399</v>
      </c>
      <c r="B290" s="60" t="s">
        <v>7444</v>
      </c>
      <c r="C290" s="60" t="s">
        <v>63</v>
      </c>
      <c r="D290" s="61">
        <v>2</v>
      </c>
      <c r="E290" s="104"/>
      <c r="F290" s="104"/>
      <c r="G290" s="104"/>
      <c r="H290" s="104"/>
      <c r="I290" s="104"/>
      <c r="J290" s="104"/>
      <c r="K290" s="104"/>
      <c r="L290" s="104"/>
      <c r="M290" s="60" t="s">
        <v>109</v>
      </c>
      <c r="N290" s="54" t="s">
        <v>7445</v>
      </c>
      <c r="O290" s="54" t="s">
        <v>47</v>
      </c>
      <c r="P290" s="54" t="s">
        <v>47</v>
      </c>
      <c r="Q290" s="54" t="s">
        <v>7121</v>
      </c>
      <c r="R290" s="54" t="s">
        <v>55</v>
      </c>
      <c r="S290" s="54" t="s">
        <v>56</v>
      </c>
      <c r="T290" s="54" t="s">
        <v>56</v>
      </c>
      <c r="AR290" s="54" t="s">
        <v>47</v>
      </c>
      <c r="AS290" s="54" t="s">
        <v>47</v>
      </c>
      <c r="AU290" s="54" t="s">
        <v>7446</v>
      </c>
      <c r="AV290" s="50">
        <v>104</v>
      </c>
    </row>
    <row r="291" spans="1:48" ht="30.95" customHeight="1">
      <c r="A291" s="60" t="s">
        <v>7399</v>
      </c>
      <c r="B291" s="60" t="s">
        <v>7447</v>
      </c>
      <c r="C291" s="60" t="s">
        <v>63</v>
      </c>
      <c r="D291" s="61">
        <v>2</v>
      </c>
      <c r="E291" s="104"/>
      <c r="F291" s="104"/>
      <c r="G291" s="104"/>
      <c r="H291" s="104"/>
      <c r="I291" s="104"/>
      <c r="J291" s="104"/>
      <c r="K291" s="104"/>
      <c r="L291" s="104"/>
      <c r="M291" s="60" t="s">
        <v>1511</v>
      </c>
      <c r="N291" s="54" t="s">
        <v>7448</v>
      </c>
      <c r="O291" s="54" t="s">
        <v>47</v>
      </c>
      <c r="P291" s="54" t="s">
        <v>47</v>
      </c>
      <c r="Q291" s="54" t="s">
        <v>7121</v>
      </c>
      <c r="R291" s="54" t="s">
        <v>55</v>
      </c>
      <c r="S291" s="54" t="s">
        <v>56</v>
      </c>
      <c r="T291" s="54" t="s">
        <v>56</v>
      </c>
      <c r="AR291" s="54" t="s">
        <v>47</v>
      </c>
      <c r="AS291" s="54" t="s">
        <v>47</v>
      </c>
      <c r="AU291" s="54" t="s">
        <v>7449</v>
      </c>
      <c r="AV291" s="50">
        <v>105</v>
      </c>
    </row>
    <row r="292" spans="1:48" ht="30.95" customHeight="1">
      <c r="A292" s="60" t="s">
        <v>7399</v>
      </c>
      <c r="B292" s="60" t="s">
        <v>7450</v>
      </c>
      <c r="C292" s="60" t="s">
        <v>63</v>
      </c>
      <c r="D292" s="61">
        <v>5</v>
      </c>
      <c r="E292" s="104"/>
      <c r="F292" s="104"/>
      <c r="G292" s="104"/>
      <c r="H292" s="104"/>
      <c r="I292" s="104"/>
      <c r="J292" s="104"/>
      <c r="K292" s="104"/>
      <c r="L292" s="104"/>
      <c r="M292" s="60" t="s">
        <v>111</v>
      </c>
      <c r="N292" s="54" t="s">
        <v>7451</v>
      </c>
      <c r="O292" s="54" t="s">
        <v>47</v>
      </c>
      <c r="P292" s="54" t="s">
        <v>47</v>
      </c>
      <c r="Q292" s="54" t="s">
        <v>7121</v>
      </c>
      <c r="R292" s="54" t="s">
        <v>55</v>
      </c>
      <c r="S292" s="54" t="s">
        <v>56</v>
      </c>
      <c r="T292" s="54" t="s">
        <v>56</v>
      </c>
      <c r="AR292" s="54" t="s">
        <v>47</v>
      </c>
      <c r="AS292" s="54" t="s">
        <v>47</v>
      </c>
      <c r="AU292" s="54" t="s">
        <v>7452</v>
      </c>
      <c r="AV292" s="50">
        <v>106</v>
      </c>
    </row>
    <row r="293" spans="1:48" ht="30.95" customHeight="1">
      <c r="A293" s="60" t="s">
        <v>7399</v>
      </c>
      <c r="B293" s="60" t="s">
        <v>7453</v>
      </c>
      <c r="C293" s="60" t="s">
        <v>63</v>
      </c>
      <c r="D293" s="61">
        <v>3</v>
      </c>
      <c r="E293" s="104"/>
      <c r="F293" s="104"/>
      <c r="G293" s="104"/>
      <c r="H293" s="104"/>
      <c r="I293" s="104"/>
      <c r="J293" s="104"/>
      <c r="K293" s="104"/>
      <c r="L293" s="104"/>
      <c r="M293" s="60" t="s">
        <v>64</v>
      </c>
      <c r="N293" s="54" t="s">
        <v>7454</v>
      </c>
      <c r="O293" s="54" t="s">
        <v>47</v>
      </c>
      <c r="P293" s="54" t="s">
        <v>47</v>
      </c>
      <c r="Q293" s="54" t="s">
        <v>7121</v>
      </c>
      <c r="R293" s="54" t="s">
        <v>55</v>
      </c>
      <c r="S293" s="54" t="s">
        <v>56</v>
      </c>
      <c r="T293" s="54" t="s">
        <v>56</v>
      </c>
      <c r="AR293" s="54" t="s">
        <v>47</v>
      </c>
      <c r="AS293" s="54" t="s">
        <v>47</v>
      </c>
      <c r="AU293" s="54" t="s">
        <v>7455</v>
      </c>
      <c r="AV293" s="50">
        <v>107</v>
      </c>
    </row>
    <row r="294" spans="1:48" ht="30.95" customHeight="1">
      <c r="A294" s="60" t="s">
        <v>7456</v>
      </c>
      <c r="B294" s="60" t="s">
        <v>7457</v>
      </c>
      <c r="C294" s="60" t="s">
        <v>63</v>
      </c>
      <c r="D294" s="61">
        <v>1</v>
      </c>
      <c r="E294" s="104"/>
      <c r="F294" s="104"/>
      <c r="G294" s="104"/>
      <c r="H294" s="104"/>
      <c r="I294" s="104"/>
      <c r="J294" s="104"/>
      <c r="K294" s="104"/>
      <c r="L294" s="104"/>
      <c r="M294" s="60" t="s">
        <v>1519</v>
      </c>
      <c r="N294" s="54" t="s">
        <v>7458</v>
      </c>
      <c r="O294" s="54" t="s">
        <v>47</v>
      </c>
      <c r="P294" s="54" t="s">
        <v>47</v>
      </c>
      <c r="Q294" s="54" t="s">
        <v>7121</v>
      </c>
      <c r="R294" s="54" t="s">
        <v>55</v>
      </c>
      <c r="S294" s="54" t="s">
        <v>56</v>
      </c>
      <c r="T294" s="54" t="s">
        <v>56</v>
      </c>
      <c r="AR294" s="54" t="s">
        <v>47</v>
      </c>
      <c r="AS294" s="54" t="s">
        <v>47</v>
      </c>
      <c r="AU294" s="54" t="s">
        <v>7459</v>
      </c>
      <c r="AV294" s="50">
        <v>108</v>
      </c>
    </row>
    <row r="295" spans="1:48" ht="30.95" customHeight="1">
      <c r="A295" s="60" t="s">
        <v>7460</v>
      </c>
      <c r="B295" s="60" t="s">
        <v>7461</v>
      </c>
      <c r="C295" s="60" t="s">
        <v>63</v>
      </c>
      <c r="D295" s="61">
        <v>1</v>
      </c>
      <c r="E295" s="104"/>
      <c r="F295" s="104"/>
      <c r="G295" s="104"/>
      <c r="H295" s="104"/>
      <c r="I295" s="104"/>
      <c r="J295" s="104"/>
      <c r="K295" s="104"/>
      <c r="L295" s="104"/>
      <c r="M295" s="60" t="s">
        <v>66</v>
      </c>
      <c r="N295" s="54" t="s">
        <v>7462</v>
      </c>
      <c r="O295" s="54" t="s">
        <v>47</v>
      </c>
      <c r="P295" s="54" t="s">
        <v>47</v>
      </c>
      <c r="Q295" s="54" t="s">
        <v>7121</v>
      </c>
      <c r="R295" s="54" t="s">
        <v>55</v>
      </c>
      <c r="S295" s="54" t="s">
        <v>56</v>
      </c>
      <c r="T295" s="54" t="s">
        <v>56</v>
      </c>
      <c r="AR295" s="54" t="s">
        <v>47</v>
      </c>
      <c r="AS295" s="54" t="s">
        <v>47</v>
      </c>
      <c r="AU295" s="54" t="s">
        <v>7463</v>
      </c>
      <c r="AV295" s="50">
        <v>109</v>
      </c>
    </row>
    <row r="296" spans="1:48" ht="30.95" customHeight="1">
      <c r="A296" s="60" t="s">
        <v>7464</v>
      </c>
      <c r="B296" s="60" t="s">
        <v>7465</v>
      </c>
      <c r="C296" s="60" t="s">
        <v>63</v>
      </c>
      <c r="D296" s="61">
        <v>1</v>
      </c>
      <c r="E296" s="104"/>
      <c r="F296" s="104"/>
      <c r="G296" s="104"/>
      <c r="H296" s="104"/>
      <c r="I296" s="104"/>
      <c r="J296" s="104"/>
      <c r="K296" s="104"/>
      <c r="L296" s="104"/>
      <c r="M296" s="60" t="s">
        <v>68</v>
      </c>
      <c r="N296" s="54" t="s">
        <v>7466</v>
      </c>
      <c r="O296" s="54" t="s">
        <v>47</v>
      </c>
      <c r="P296" s="54" t="s">
        <v>47</v>
      </c>
      <c r="Q296" s="54" t="s">
        <v>7121</v>
      </c>
      <c r="R296" s="54" t="s">
        <v>55</v>
      </c>
      <c r="S296" s="54" t="s">
        <v>56</v>
      </c>
      <c r="T296" s="54" t="s">
        <v>56</v>
      </c>
      <c r="AR296" s="54" t="s">
        <v>47</v>
      </c>
      <c r="AS296" s="54" t="s">
        <v>47</v>
      </c>
      <c r="AU296" s="54" t="s">
        <v>7467</v>
      </c>
      <c r="AV296" s="50">
        <v>110</v>
      </c>
    </row>
    <row r="297" spans="1:48" ht="30.95" customHeight="1">
      <c r="A297" s="60" t="s">
        <v>7239</v>
      </c>
      <c r="B297" s="60" t="s">
        <v>7468</v>
      </c>
      <c r="C297" s="60" t="s">
        <v>63</v>
      </c>
      <c r="D297" s="61">
        <v>1</v>
      </c>
      <c r="E297" s="104"/>
      <c r="F297" s="104"/>
      <c r="G297" s="104"/>
      <c r="H297" s="104"/>
      <c r="I297" s="104"/>
      <c r="J297" s="104"/>
      <c r="K297" s="104"/>
      <c r="L297" s="104"/>
      <c r="M297" s="60" t="s">
        <v>1526</v>
      </c>
      <c r="N297" s="54" t="s">
        <v>7469</v>
      </c>
      <c r="O297" s="54" t="s">
        <v>47</v>
      </c>
      <c r="P297" s="54" t="s">
        <v>47</v>
      </c>
      <c r="Q297" s="54" t="s">
        <v>7121</v>
      </c>
      <c r="R297" s="54" t="s">
        <v>55</v>
      </c>
      <c r="S297" s="54" t="s">
        <v>56</v>
      </c>
      <c r="T297" s="54" t="s">
        <v>56</v>
      </c>
      <c r="AR297" s="54" t="s">
        <v>47</v>
      </c>
      <c r="AS297" s="54" t="s">
        <v>47</v>
      </c>
      <c r="AU297" s="54" t="s">
        <v>7470</v>
      </c>
      <c r="AV297" s="50">
        <v>111</v>
      </c>
    </row>
    <row r="298" spans="1:48" ht="30.95" customHeight="1">
      <c r="A298" s="60" t="s">
        <v>7239</v>
      </c>
      <c r="B298" s="60" t="s">
        <v>7471</v>
      </c>
      <c r="C298" s="60" t="s">
        <v>63</v>
      </c>
      <c r="D298" s="61">
        <v>1</v>
      </c>
      <c r="E298" s="104"/>
      <c r="F298" s="104"/>
      <c r="G298" s="104"/>
      <c r="H298" s="104"/>
      <c r="I298" s="104"/>
      <c r="J298" s="104"/>
      <c r="K298" s="104"/>
      <c r="L298" s="104"/>
      <c r="M298" s="60" t="s">
        <v>1132</v>
      </c>
      <c r="N298" s="54" t="s">
        <v>7472</v>
      </c>
      <c r="O298" s="54" t="s">
        <v>47</v>
      </c>
      <c r="P298" s="54" t="s">
        <v>47</v>
      </c>
      <c r="Q298" s="54" t="s">
        <v>7121</v>
      </c>
      <c r="R298" s="54" t="s">
        <v>55</v>
      </c>
      <c r="S298" s="54" t="s">
        <v>56</v>
      </c>
      <c r="T298" s="54" t="s">
        <v>56</v>
      </c>
      <c r="AR298" s="54" t="s">
        <v>47</v>
      </c>
      <c r="AS298" s="54" t="s">
        <v>47</v>
      </c>
      <c r="AU298" s="54" t="s">
        <v>7473</v>
      </c>
      <c r="AV298" s="50">
        <v>112</v>
      </c>
    </row>
    <row r="299" spans="1:48" ht="30.95" customHeight="1">
      <c r="A299" s="60" t="s">
        <v>7474</v>
      </c>
      <c r="B299" s="60" t="s">
        <v>47</v>
      </c>
      <c r="C299" s="60" t="s">
        <v>63</v>
      </c>
      <c r="D299" s="61">
        <v>2</v>
      </c>
      <c r="E299" s="104"/>
      <c r="F299" s="104"/>
      <c r="G299" s="104"/>
      <c r="H299" s="104"/>
      <c r="I299" s="104"/>
      <c r="J299" s="104"/>
      <c r="K299" s="104"/>
      <c r="L299" s="104"/>
      <c r="M299" s="60" t="s">
        <v>1136</v>
      </c>
      <c r="N299" s="54" t="s">
        <v>7475</v>
      </c>
      <c r="O299" s="54" t="s">
        <v>47</v>
      </c>
      <c r="P299" s="54" t="s">
        <v>47</v>
      </c>
      <c r="Q299" s="54" t="s">
        <v>7121</v>
      </c>
      <c r="R299" s="54" t="s">
        <v>55</v>
      </c>
      <c r="S299" s="54" t="s">
        <v>56</v>
      </c>
      <c r="T299" s="54" t="s">
        <v>56</v>
      </c>
      <c r="AR299" s="54" t="s">
        <v>47</v>
      </c>
      <c r="AS299" s="54" t="s">
        <v>47</v>
      </c>
      <c r="AU299" s="54" t="s">
        <v>7476</v>
      </c>
      <c r="AV299" s="50">
        <v>113</v>
      </c>
    </row>
    <row r="300" spans="1:48" ht="30.95" customHeight="1">
      <c r="A300" s="60" t="s">
        <v>7243</v>
      </c>
      <c r="B300" s="60" t="s">
        <v>7477</v>
      </c>
      <c r="C300" s="60" t="s">
        <v>63</v>
      </c>
      <c r="D300" s="61">
        <v>1</v>
      </c>
      <c r="E300" s="104"/>
      <c r="F300" s="104"/>
      <c r="G300" s="104"/>
      <c r="H300" s="104"/>
      <c r="I300" s="104"/>
      <c r="J300" s="104"/>
      <c r="K300" s="104"/>
      <c r="L300" s="104"/>
      <c r="M300" s="60" t="s">
        <v>1138</v>
      </c>
      <c r="N300" s="54" t="s">
        <v>7478</v>
      </c>
      <c r="O300" s="54" t="s">
        <v>47</v>
      </c>
      <c r="P300" s="54" t="s">
        <v>47</v>
      </c>
      <c r="Q300" s="54" t="s">
        <v>7121</v>
      </c>
      <c r="R300" s="54" t="s">
        <v>55</v>
      </c>
      <c r="S300" s="54" t="s">
        <v>56</v>
      </c>
      <c r="T300" s="54" t="s">
        <v>56</v>
      </c>
      <c r="AR300" s="54" t="s">
        <v>47</v>
      </c>
      <c r="AS300" s="54" t="s">
        <v>47</v>
      </c>
      <c r="AU300" s="54" t="s">
        <v>7479</v>
      </c>
      <c r="AV300" s="50">
        <v>114</v>
      </c>
    </row>
    <row r="301" spans="1:48" ht="30.95" customHeight="1">
      <c r="A301" s="60" t="s">
        <v>7247</v>
      </c>
      <c r="B301" s="60" t="s">
        <v>47</v>
      </c>
      <c r="C301" s="60" t="s">
        <v>59</v>
      </c>
      <c r="D301" s="61">
        <v>3</v>
      </c>
      <c r="E301" s="104"/>
      <c r="F301" s="104"/>
      <c r="G301" s="104"/>
      <c r="H301" s="104"/>
      <c r="I301" s="104"/>
      <c r="J301" s="104"/>
      <c r="K301" s="104"/>
      <c r="L301" s="104"/>
      <c r="M301" s="60" t="s">
        <v>1144</v>
      </c>
      <c r="N301" s="54" t="s">
        <v>7248</v>
      </c>
      <c r="O301" s="54" t="s">
        <v>47</v>
      </c>
      <c r="P301" s="54" t="s">
        <v>47</v>
      </c>
      <c r="Q301" s="54" t="s">
        <v>7121</v>
      </c>
      <c r="R301" s="54" t="s">
        <v>55</v>
      </c>
      <c r="S301" s="54" t="s">
        <v>56</v>
      </c>
      <c r="T301" s="54" t="s">
        <v>56</v>
      </c>
      <c r="AR301" s="54" t="s">
        <v>47</v>
      </c>
      <c r="AS301" s="54" t="s">
        <v>47</v>
      </c>
      <c r="AU301" s="54" t="s">
        <v>7480</v>
      </c>
      <c r="AV301" s="50">
        <v>115</v>
      </c>
    </row>
    <row r="302" spans="1:48" ht="30.95" customHeight="1">
      <c r="A302" s="60" t="s">
        <v>7250</v>
      </c>
      <c r="B302" s="60" t="s">
        <v>47</v>
      </c>
      <c r="C302" s="60" t="s">
        <v>59</v>
      </c>
      <c r="D302" s="61">
        <v>2</v>
      </c>
      <c r="E302" s="104"/>
      <c r="F302" s="104"/>
      <c r="G302" s="104"/>
      <c r="H302" s="104"/>
      <c r="I302" s="104"/>
      <c r="J302" s="104"/>
      <c r="K302" s="104"/>
      <c r="L302" s="104"/>
      <c r="M302" s="60" t="s">
        <v>114</v>
      </c>
      <c r="N302" s="54" t="s">
        <v>7251</v>
      </c>
      <c r="O302" s="54" t="s">
        <v>47</v>
      </c>
      <c r="P302" s="54" t="s">
        <v>47</v>
      </c>
      <c r="Q302" s="54" t="s">
        <v>7121</v>
      </c>
      <c r="R302" s="54" t="s">
        <v>55</v>
      </c>
      <c r="S302" s="54" t="s">
        <v>56</v>
      </c>
      <c r="T302" s="54" t="s">
        <v>56</v>
      </c>
      <c r="AR302" s="54" t="s">
        <v>47</v>
      </c>
      <c r="AS302" s="54" t="s">
        <v>47</v>
      </c>
      <c r="AU302" s="54" t="s">
        <v>7481</v>
      </c>
      <c r="AV302" s="50">
        <v>116</v>
      </c>
    </row>
    <row r="303" spans="1:48" ht="30.95" customHeight="1">
      <c r="A303" s="60" t="s">
        <v>7256</v>
      </c>
      <c r="B303" s="60" t="s">
        <v>7482</v>
      </c>
      <c r="C303" s="60" t="s">
        <v>59</v>
      </c>
      <c r="D303" s="61">
        <v>2</v>
      </c>
      <c r="E303" s="104"/>
      <c r="F303" s="104"/>
      <c r="G303" s="104"/>
      <c r="H303" s="104"/>
      <c r="I303" s="104"/>
      <c r="J303" s="104"/>
      <c r="K303" s="104"/>
      <c r="L303" s="104"/>
      <c r="M303" s="60" t="s">
        <v>125</v>
      </c>
      <c r="N303" s="54" t="s">
        <v>7483</v>
      </c>
      <c r="O303" s="54" t="s">
        <v>47</v>
      </c>
      <c r="P303" s="54" t="s">
        <v>47</v>
      </c>
      <c r="Q303" s="54" t="s">
        <v>7121</v>
      </c>
      <c r="R303" s="54" t="s">
        <v>55</v>
      </c>
      <c r="S303" s="54" t="s">
        <v>56</v>
      </c>
      <c r="T303" s="54" t="s">
        <v>56</v>
      </c>
      <c r="AR303" s="54" t="s">
        <v>47</v>
      </c>
      <c r="AS303" s="54" t="s">
        <v>47</v>
      </c>
      <c r="AU303" s="54" t="s">
        <v>7484</v>
      </c>
      <c r="AV303" s="50">
        <v>117</v>
      </c>
    </row>
    <row r="304" spans="1:48" ht="30.95" customHeight="1">
      <c r="A304" s="60" t="s">
        <v>7263</v>
      </c>
      <c r="B304" s="60" t="s">
        <v>47</v>
      </c>
      <c r="C304" s="60" t="s">
        <v>53</v>
      </c>
      <c r="D304" s="61">
        <v>19</v>
      </c>
      <c r="E304" s="104"/>
      <c r="F304" s="104"/>
      <c r="G304" s="104"/>
      <c r="H304" s="104"/>
      <c r="I304" s="104"/>
      <c r="J304" s="104"/>
      <c r="K304" s="104"/>
      <c r="L304" s="104"/>
      <c r="M304" s="60" t="s">
        <v>1074</v>
      </c>
      <c r="N304" s="54" t="s">
        <v>7264</v>
      </c>
      <c r="O304" s="54" t="s">
        <v>47</v>
      </c>
      <c r="P304" s="54" t="s">
        <v>47</v>
      </c>
      <c r="Q304" s="54" t="s">
        <v>7121</v>
      </c>
      <c r="R304" s="54" t="s">
        <v>55</v>
      </c>
      <c r="S304" s="54" t="s">
        <v>56</v>
      </c>
      <c r="T304" s="54" t="s">
        <v>56</v>
      </c>
      <c r="AR304" s="54" t="s">
        <v>47</v>
      </c>
      <c r="AS304" s="54" t="s">
        <v>47</v>
      </c>
      <c r="AU304" s="54" t="s">
        <v>7485</v>
      </c>
      <c r="AV304" s="50">
        <v>118</v>
      </c>
    </row>
    <row r="305" spans="1:48" ht="30.95" customHeight="1">
      <c r="A305" s="60" t="s">
        <v>7486</v>
      </c>
      <c r="B305" s="60" t="s">
        <v>47</v>
      </c>
      <c r="C305" s="60" t="s">
        <v>53</v>
      </c>
      <c r="D305" s="61">
        <v>32</v>
      </c>
      <c r="E305" s="104"/>
      <c r="F305" s="104"/>
      <c r="G305" s="104"/>
      <c r="H305" s="104"/>
      <c r="I305" s="104"/>
      <c r="J305" s="104"/>
      <c r="K305" s="104"/>
      <c r="L305" s="104"/>
      <c r="M305" s="60" t="s">
        <v>1076</v>
      </c>
      <c r="N305" s="54" t="s">
        <v>7487</v>
      </c>
      <c r="O305" s="54" t="s">
        <v>47</v>
      </c>
      <c r="P305" s="54" t="s">
        <v>47</v>
      </c>
      <c r="Q305" s="54" t="s">
        <v>7121</v>
      </c>
      <c r="R305" s="54" t="s">
        <v>55</v>
      </c>
      <c r="S305" s="54" t="s">
        <v>56</v>
      </c>
      <c r="T305" s="54" t="s">
        <v>56</v>
      </c>
      <c r="AR305" s="54" t="s">
        <v>47</v>
      </c>
      <c r="AS305" s="54" t="s">
        <v>47</v>
      </c>
      <c r="AU305" s="54" t="s">
        <v>7488</v>
      </c>
      <c r="AV305" s="50">
        <v>119</v>
      </c>
    </row>
    <row r="306" spans="1:48" ht="30.95" customHeight="1">
      <c r="A306" s="60" t="s">
        <v>7489</v>
      </c>
      <c r="B306" s="60" t="s">
        <v>47</v>
      </c>
      <c r="C306" s="60" t="s">
        <v>53</v>
      </c>
      <c r="D306" s="61">
        <v>11</v>
      </c>
      <c r="E306" s="104"/>
      <c r="F306" s="104"/>
      <c r="G306" s="104"/>
      <c r="H306" s="104"/>
      <c r="I306" s="104"/>
      <c r="J306" s="104"/>
      <c r="K306" s="104"/>
      <c r="L306" s="104"/>
      <c r="M306" s="60" t="s">
        <v>1079</v>
      </c>
      <c r="N306" s="54" t="s">
        <v>7490</v>
      </c>
      <c r="O306" s="54" t="s">
        <v>47</v>
      </c>
      <c r="P306" s="54" t="s">
        <v>47</v>
      </c>
      <c r="Q306" s="54" t="s">
        <v>7121</v>
      </c>
      <c r="R306" s="54" t="s">
        <v>55</v>
      </c>
      <c r="S306" s="54" t="s">
        <v>56</v>
      </c>
      <c r="T306" s="54" t="s">
        <v>56</v>
      </c>
      <c r="AR306" s="54" t="s">
        <v>47</v>
      </c>
      <c r="AS306" s="54" t="s">
        <v>47</v>
      </c>
      <c r="AU306" s="54" t="s">
        <v>7491</v>
      </c>
      <c r="AV306" s="50">
        <v>120</v>
      </c>
    </row>
    <row r="307" spans="1:48" ht="30.95" customHeight="1">
      <c r="A307" s="60" t="s">
        <v>7266</v>
      </c>
      <c r="B307" s="60" t="s">
        <v>7267</v>
      </c>
      <c r="C307" s="60" t="s">
        <v>168</v>
      </c>
      <c r="D307" s="61">
        <v>234</v>
      </c>
      <c r="E307" s="104"/>
      <c r="F307" s="104"/>
      <c r="G307" s="104"/>
      <c r="H307" s="104"/>
      <c r="I307" s="104"/>
      <c r="J307" s="104"/>
      <c r="K307" s="104"/>
      <c r="L307" s="104"/>
      <c r="M307" s="60" t="s">
        <v>1084</v>
      </c>
      <c r="N307" s="54" t="s">
        <v>7268</v>
      </c>
      <c r="O307" s="54" t="s">
        <v>47</v>
      </c>
      <c r="P307" s="54" t="s">
        <v>47</v>
      </c>
      <c r="Q307" s="54" t="s">
        <v>7121</v>
      </c>
      <c r="R307" s="54" t="s">
        <v>55</v>
      </c>
      <c r="S307" s="54" t="s">
        <v>56</v>
      </c>
      <c r="T307" s="54" t="s">
        <v>56</v>
      </c>
      <c r="AR307" s="54" t="s">
        <v>47</v>
      </c>
      <c r="AS307" s="54" t="s">
        <v>47</v>
      </c>
      <c r="AU307" s="54" t="s">
        <v>7492</v>
      </c>
      <c r="AV307" s="50">
        <v>121</v>
      </c>
    </row>
    <row r="308" spans="1:48" ht="30.95" customHeight="1">
      <c r="A308" s="60" t="s">
        <v>7270</v>
      </c>
      <c r="B308" s="60" t="s">
        <v>7271</v>
      </c>
      <c r="C308" s="60" t="s">
        <v>168</v>
      </c>
      <c r="D308" s="61">
        <v>1</v>
      </c>
      <c r="E308" s="104"/>
      <c r="F308" s="104"/>
      <c r="G308" s="104"/>
      <c r="H308" s="104"/>
      <c r="I308" s="104"/>
      <c r="J308" s="104"/>
      <c r="K308" s="104"/>
      <c r="L308" s="104"/>
      <c r="M308" s="60" t="s">
        <v>1086</v>
      </c>
      <c r="N308" s="54" t="s">
        <v>7272</v>
      </c>
      <c r="O308" s="54" t="s">
        <v>47</v>
      </c>
      <c r="P308" s="54" t="s">
        <v>47</v>
      </c>
      <c r="Q308" s="54" t="s">
        <v>7121</v>
      </c>
      <c r="R308" s="54" t="s">
        <v>55</v>
      </c>
      <c r="S308" s="54" t="s">
        <v>56</v>
      </c>
      <c r="T308" s="54" t="s">
        <v>56</v>
      </c>
      <c r="AR308" s="54" t="s">
        <v>47</v>
      </c>
      <c r="AS308" s="54" t="s">
        <v>47</v>
      </c>
      <c r="AU308" s="54" t="s">
        <v>7493</v>
      </c>
      <c r="AV308" s="50">
        <v>122</v>
      </c>
    </row>
    <row r="309" spans="1:48" ht="30.95" customHeight="1">
      <c r="A309" s="60" t="s">
        <v>7281</v>
      </c>
      <c r="B309" s="60" t="s">
        <v>47</v>
      </c>
      <c r="C309" s="60" t="s">
        <v>71</v>
      </c>
      <c r="D309" s="61">
        <v>192</v>
      </c>
      <c r="E309" s="104"/>
      <c r="F309" s="104"/>
      <c r="G309" s="104"/>
      <c r="H309" s="104"/>
      <c r="I309" s="104"/>
      <c r="J309" s="104"/>
      <c r="K309" s="104"/>
      <c r="L309" s="104"/>
      <c r="M309" s="60" t="s">
        <v>1089</v>
      </c>
      <c r="N309" s="54" t="s">
        <v>7282</v>
      </c>
      <c r="O309" s="54" t="s">
        <v>47</v>
      </c>
      <c r="P309" s="54" t="s">
        <v>47</v>
      </c>
      <c r="Q309" s="54" t="s">
        <v>7121</v>
      </c>
      <c r="R309" s="54" t="s">
        <v>55</v>
      </c>
      <c r="S309" s="54" t="s">
        <v>56</v>
      </c>
      <c r="T309" s="54" t="s">
        <v>56</v>
      </c>
      <c r="AR309" s="54" t="s">
        <v>47</v>
      </c>
      <c r="AS309" s="54" t="s">
        <v>47</v>
      </c>
      <c r="AU309" s="54" t="s">
        <v>7494</v>
      </c>
      <c r="AV309" s="50">
        <v>123</v>
      </c>
    </row>
    <row r="310" spans="1:48" ht="30.95" customHeight="1">
      <c r="A310" s="60" t="s">
        <v>7288</v>
      </c>
      <c r="B310" s="60" t="s">
        <v>47</v>
      </c>
      <c r="C310" s="60" t="s">
        <v>71</v>
      </c>
      <c r="D310" s="61">
        <v>26</v>
      </c>
      <c r="E310" s="104"/>
      <c r="F310" s="104"/>
      <c r="G310" s="104"/>
      <c r="H310" s="104"/>
      <c r="I310" s="104"/>
      <c r="J310" s="104"/>
      <c r="K310" s="104"/>
      <c r="L310" s="104"/>
      <c r="M310" s="60" t="s">
        <v>1100</v>
      </c>
      <c r="N310" s="54" t="s">
        <v>7289</v>
      </c>
      <c r="O310" s="54" t="s">
        <v>47</v>
      </c>
      <c r="P310" s="54" t="s">
        <v>47</v>
      </c>
      <c r="Q310" s="54" t="s">
        <v>7121</v>
      </c>
      <c r="R310" s="54" t="s">
        <v>55</v>
      </c>
      <c r="S310" s="54" t="s">
        <v>56</v>
      </c>
      <c r="T310" s="54" t="s">
        <v>56</v>
      </c>
      <c r="AR310" s="54" t="s">
        <v>47</v>
      </c>
      <c r="AS310" s="54" t="s">
        <v>47</v>
      </c>
      <c r="AU310" s="54" t="s">
        <v>7495</v>
      </c>
      <c r="AV310" s="50">
        <v>124</v>
      </c>
    </row>
    <row r="311" spans="1:48" ht="30.95" customHeight="1">
      <c r="A311" s="60" t="s">
        <v>7300</v>
      </c>
      <c r="B311" s="60" t="s">
        <v>7297</v>
      </c>
      <c r="C311" s="60" t="s">
        <v>71</v>
      </c>
      <c r="D311" s="61">
        <v>101</v>
      </c>
      <c r="E311" s="104"/>
      <c r="F311" s="104"/>
      <c r="G311" s="104"/>
      <c r="H311" s="104"/>
      <c r="I311" s="104"/>
      <c r="J311" s="104"/>
      <c r="K311" s="104"/>
      <c r="L311" s="104"/>
      <c r="M311" s="60" t="s">
        <v>1110</v>
      </c>
      <c r="N311" s="54" t="s">
        <v>7301</v>
      </c>
      <c r="O311" s="54" t="s">
        <v>47</v>
      </c>
      <c r="P311" s="54" t="s">
        <v>47</v>
      </c>
      <c r="Q311" s="54" t="s">
        <v>7121</v>
      </c>
      <c r="R311" s="54" t="s">
        <v>55</v>
      </c>
      <c r="S311" s="54" t="s">
        <v>56</v>
      </c>
      <c r="T311" s="54" t="s">
        <v>56</v>
      </c>
      <c r="AR311" s="54" t="s">
        <v>47</v>
      </c>
      <c r="AS311" s="54" t="s">
        <v>47</v>
      </c>
      <c r="AU311" s="54" t="s">
        <v>7496</v>
      </c>
      <c r="AV311" s="50">
        <v>125</v>
      </c>
    </row>
    <row r="312" spans="1:48" ht="30.95" customHeight="1">
      <c r="A312" s="60" t="s">
        <v>7303</v>
      </c>
      <c r="B312" s="60" t="s">
        <v>7304</v>
      </c>
      <c r="C312" s="60" t="s">
        <v>71</v>
      </c>
      <c r="D312" s="61">
        <v>192</v>
      </c>
      <c r="E312" s="104"/>
      <c r="F312" s="104"/>
      <c r="G312" s="104"/>
      <c r="H312" s="104"/>
      <c r="I312" s="104"/>
      <c r="J312" s="104"/>
      <c r="K312" s="104"/>
      <c r="L312" s="104"/>
      <c r="M312" s="60" t="s">
        <v>1111</v>
      </c>
      <c r="N312" s="54" t="s">
        <v>7305</v>
      </c>
      <c r="O312" s="54" t="s">
        <v>47</v>
      </c>
      <c r="P312" s="54" t="s">
        <v>47</v>
      </c>
      <c r="Q312" s="54" t="s">
        <v>7121</v>
      </c>
      <c r="R312" s="54" t="s">
        <v>55</v>
      </c>
      <c r="S312" s="54" t="s">
        <v>56</v>
      </c>
      <c r="T312" s="54" t="s">
        <v>56</v>
      </c>
      <c r="AR312" s="54" t="s">
        <v>47</v>
      </c>
      <c r="AS312" s="54" t="s">
        <v>47</v>
      </c>
      <c r="AU312" s="54" t="s">
        <v>7497</v>
      </c>
      <c r="AV312" s="50">
        <v>126</v>
      </c>
    </row>
    <row r="313" spans="1:48" ht="30.95" customHeight="1">
      <c r="A313" s="60" t="s">
        <v>7314</v>
      </c>
      <c r="B313" s="60" t="s">
        <v>47</v>
      </c>
      <c r="C313" s="60" t="s">
        <v>71</v>
      </c>
      <c r="D313" s="61">
        <v>19</v>
      </c>
      <c r="E313" s="104"/>
      <c r="F313" s="104"/>
      <c r="G313" s="104"/>
      <c r="H313" s="104"/>
      <c r="I313" s="104"/>
      <c r="J313" s="104"/>
      <c r="K313" s="104"/>
      <c r="L313" s="104"/>
      <c r="M313" s="60" t="s">
        <v>1118</v>
      </c>
      <c r="N313" s="54" t="s">
        <v>7315</v>
      </c>
      <c r="O313" s="54" t="s">
        <v>47</v>
      </c>
      <c r="P313" s="54" t="s">
        <v>47</v>
      </c>
      <c r="Q313" s="54" t="s">
        <v>7121</v>
      </c>
      <c r="R313" s="54" t="s">
        <v>55</v>
      </c>
      <c r="S313" s="54" t="s">
        <v>56</v>
      </c>
      <c r="T313" s="54" t="s">
        <v>56</v>
      </c>
      <c r="AR313" s="54" t="s">
        <v>47</v>
      </c>
      <c r="AS313" s="54" t="s">
        <v>47</v>
      </c>
      <c r="AU313" s="54" t="s">
        <v>7498</v>
      </c>
      <c r="AV313" s="50">
        <v>127</v>
      </c>
    </row>
    <row r="314" spans="1:48" ht="30.95" customHeight="1">
      <c r="A314" s="60" t="s">
        <v>7323</v>
      </c>
      <c r="B314" s="60" t="s">
        <v>47</v>
      </c>
      <c r="C314" s="60" t="s">
        <v>71</v>
      </c>
      <c r="D314" s="61">
        <v>220</v>
      </c>
      <c r="E314" s="104"/>
      <c r="F314" s="104"/>
      <c r="G314" s="104"/>
      <c r="H314" s="104"/>
      <c r="I314" s="104"/>
      <c r="J314" s="104"/>
      <c r="K314" s="104"/>
      <c r="L314" s="104"/>
      <c r="M314" s="60" t="s">
        <v>1126</v>
      </c>
      <c r="N314" s="54" t="s">
        <v>7324</v>
      </c>
      <c r="O314" s="54" t="s">
        <v>47</v>
      </c>
      <c r="P314" s="54" t="s">
        <v>47</v>
      </c>
      <c r="Q314" s="54" t="s">
        <v>7121</v>
      </c>
      <c r="R314" s="54" t="s">
        <v>55</v>
      </c>
      <c r="S314" s="54" t="s">
        <v>56</v>
      </c>
      <c r="T314" s="54" t="s">
        <v>56</v>
      </c>
      <c r="AR314" s="54" t="s">
        <v>47</v>
      </c>
      <c r="AS314" s="54" t="s">
        <v>47</v>
      </c>
      <c r="AU314" s="54" t="s">
        <v>7499</v>
      </c>
      <c r="AV314" s="50">
        <v>128</v>
      </c>
    </row>
    <row r="315" spans="1:48" ht="30.95" customHeight="1">
      <c r="A315" s="60" t="s">
        <v>7500</v>
      </c>
      <c r="B315" s="60" t="s">
        <v>7327</v>
      </c>
      <c r="C315" s="60" t="s">
        <v>71</v>
      </c>
      <c r="D315" s="61">
        <v>81</v>
      </c>
      <c r="E315" s="104"/>
      <c r="F315" s="104"/>
      <c r="G315" s="104"/>
      <c r="H315" s="104"/>
      <c r="I315" s="104"/>
      <c r="J315" s="104"/>
      <c r="K315" s="104"/>
      <c r="L315" s="104"/>
      <c r="M315" s="60" t="s">
        <v>127</v>
      </c>
      <c r="N315" s="54" t="s">
        <v>7501</v>
      </c>
      <c r="O315" s="54" t="s">
        <v>47</v>
      </c>
      <c r="P315" s="54" t="s">
        <v>47</v>
      </c>
      <c r="Q315" s="54" t="s">
        <v>7121</v>
      </c>
      <c r="R315" s="54" t="s">
        <v>55</v>
      </c>
      <c r="S315" s="54" t="s">
        <v>56</v>
      </c>
      <c r="T315" s="54" t="s">
        <v>56</v>
      </c>
      <c r="AR315" s="54" t="s">
        <v>47</v>
      </c>
      <c r="AS315" s="54" t="s">
        <v>47</v>
      </c>
      <c r="AU315" s="54" t="s">
        <v>7502</v>
      </c>
      <c r="AV315" s="50">
        <v>129</v>
      </c>
    </row>
    <row r="316" spans="1:48" ht="30.95" customHeight="1">
      <c r="A316" s="60" t="s">
        <v>7333</v>
      </c>
      <c r="B316" s="60" t="s">
        <v>7334</v>
      </c>
      <c r="C316" s="60" t="s">
        <v>71</v>
      </c>
      <c r="D316" s="61">
        <v>14</v>
      </c>
      <c r="E316" s="104"/>
      <c r="F316" s="104"/>
      <c r="G316" s="104"/>
      <c r="H316" s="104"/>
      <c r="I316" s="104"/>
      <c r="J316" s="104"/>
      <c r="K316" s="104"/>
      <c r="L316" s="104"/>
      <c r="M316" s="60" t="s">
        <v>1592</v>
      </c>
      <c r="N316" s="54" t="s">
        <v>7335</v>
      </c>
      <c r="O316" s="54" t="s">
        <v>47</v>
      </c>
      <c r="P316" s="54" t="s">
        <v>47</v>
      </c>
      <c r="Q316" s="54" t="s">
        <v>7121</v>
      </c>
      <c r="R316" s="54" t="s">
        <v>55</v>
      </c>
      <c r="S316" s="54" t="s">
        <v>56</v>
      </c>
      <c r="T316" s="54" t="s">
        <v>56</v>
      </c>
      <c r="AR316" s="54" t="s">
        <v>47</v>
      </c>
      <c r="AS316" s="54" t="s">
        <v>47</v>
      </c>
      <c r="AU316" s="54" t="s">
        <v>7503</v>
      </c>
      <c r="AV316" s="50">
        <v>130</v>
      </c>
    </row>
    <row r="317" spans="1:48" ht="30.95" customHeight="1">
      <c r="A317" s="60" t="s">
        <v>7333</v>
      </c>
      <c r="B317" s="60" t="s">
        <v>7337</v>
      </c>
      <c r="C317" s="60" t="s">
        <v>71</v>
      </c>
      <c r="D317" s="61">
        <v>267</v>
      </c>
      <c r="E317" s="104"/>
      <c r="F317" s="104"/>
      <c r="G317" s="104"/>
      <c r="H317" s="104"/>
      <c r="I317" s="104"/>
      <c r="J317" s="104"/>
      <c r="K317" s="104"/>
      <c r="L317" s="104"/>
      <c r="M317" s="60" t="s">
        <v>1598</v>
      </c>
      <c r="N317" s="54" t="s">
        <v>7338</v>
      </c>
      <c r="O317" s="54" t="s">
        <v>47</v>
      </c>
      <c r="P317" s="54" t="s">
        <v>47</v>
      </c>
      <c r="Q317" s="54" t="s">
        <v>7121</v>
      </c>
      <c r="R317" s="54" t="s">
        <v>55</v>
      </c>
      <c r="S317" s="54" t="s">
        <v>56</v>
      </c>
      <c r="T317" s="54" t="s">
        <v>56</v>
      </c>
      <c r="AR317" s="54" t="s">
        <v>47</v>
      </c>
      <c r="AS317" s="54" t="s">
        <v>47</v>
      </c>
      <c r="AU317" s="54" t="s">
        <v>7504</v>
      </c>
      <c r="AV317" s="50">
        <v>131</v>
      </c>
    </row>
    <row r="318" spans="1:48" ht="30.95" customHeight="1">
      <c r="A318" s="60" t="s">
        <v>7343</v>
      </c>
      <c r="B318" s="60" t="s">
        <v>47</v>
      </c>
      <c r="C318" s="60" t="s">
        <v>71</v>
      </c>
      <c r="D318" s="61">
        <v>7</v>
      </c>
      <c r="E318" s="104"/>
      <c r="F318" s="104"/>
      <c r="G318" s="104"/>
      <c r="H318" s="104"/>
      <c r="I318" s="104"/>
      <c r="J318" s="104"/>
      <c r="K318" s="104"/>
      <c r="L318" s="104"/>
      <c r="M318" s="60" t="s">
        <v>1603</v>
      </c>
      <c r="N318" s="54" t="s">
        <v>7344</v>
      </c>
      <c r="O318" s="54" t="s">
        <v>47</v>
      </c>
      <c r="P318" s="54" t="s">
        <v>47</v>
      </c>
      <c r="Q318" s="54" t="s">
        <v>7121</v>
      </c>
      <c r="R318" s="54" t="s">
        <v>55</v>
      </c>
      <c r="S318" s="54" t="s">
        <v>56</v>
      </c>
      <c r="T318" s="54" t="s">
        <v>56</v>
      </c>
      <c r="AR318" s="54" t="s">
        <v>47</v>
      </c>
      <c r="AS318" s="54" t="s">
        <v>47</v>
      </c>
      <c r="AU318" s="54" t="s">
        <v>7505</v>
      </c>
      <c r="AV318" s="50">
        <v>132</v>
      </c>
    </row>
    <row r="319" spans="1:48" ht="30.95" customHeight="1">
      <c r="A319" s="60" t="s">
        <v>7346</v>
      </c>
      <c r="B319" s="60" t="s">
        <v>47</v>
      </c>
      <c r="C319" s="60" t="s">
        <v>71</v>
      </c>
      <c r="D319" s="61">
        <v>14</v>
      </c>
      <c r="E319" s="104"/>
      <c r="F319" s="104"/>
      <c r="G319" s="104"/>
      <c r="H319" s="104"/>
      <c r="I319" s="104"/>
      <c r="J319" s="104"/>
      <c r="K319" s="104"/>
      <c r="L319" s="104"/>
      <c r="M319" s="60" t="s">
        <v>223</v>
      </c>
      <c r="N319" s="54" t="s">
        <v>7347</v>
      </c>
      <c r="O319" s="54" t="s">
        <v>47</v>
      </c>
      <c r="P319" s="54" t="s">
        <v>47</v>
      </c>
      <c r="Q319" s="54" t="s">
        <v>7121</v>
      </c>
      <c r="R319" s="54" t="s">
        <v>55</v>
      </c>
      <c r="S319" s="54" t="s">
        <v>56</v>
      </c>
      <c r="T319" s="54" t="s">
        <v>56</v>
      </c>
      <c r="AR319" s="54" t="s">
        <v>47</v>
      </c>
      <c r="AS319" s="54" t="s">
        <v>47</v>
      </c>
      <c r="AU319" s="54" t="s">
        <v>7506</v>
      </c>
      <c r="AV319" s="50">
        <v>133</v>
      </c>
    </row>
    <row r="320" spans="1:48" ht="30.95" customHeight="1">
      <c r="A320" s="60" t="s">
        <v>7352</v>
      </c>
      <c r="B320" s="60" t="s">
        <v>47</v>
      </c>
      <c r="C320" s="60" t="s">
        <v>71</v>
      </c>
      <c r="D320" s="61">
        <v>35</v>
      </c>
      <c r="E320" s="104"/>
      <c r="F320" s="104"/>
      <c r="G320" s="104"/>
      <c r="H320" s="104"/>
      <c r="I320" s="104"/>
      <c r="J320" s="104"/>
      <c r="K320" s="104"/>
      <c r="L320" s="104"/>
      <c r="M320" s="60" t="s">
        <v>1607</v>
      </c>
      <c r="N320" s="54" t="s">
        <v>7353</v>
      </c>
      <c r="O320" s="54" t="s">
        <v>47</v>
      </c>
      <c r="P320" s="54" t="s">
        <v>47</v>
      </c>
      <c r="Q320" s="54" t="s">
        <v>7121</v>
      </c>
      <c r="R320" s="54" t="s">
        <v>55</v>
      </c>
      <c r="S320" s="54" t="s">
        <v>56</v>
      </c>
      <c r="T320" s="54" t="s">
        <v>56</v>
      </c>
      <c r="AR320" s="54" t="s">
        <v>47</v>
      </c>
      <c r="AS320" s="54" t="s">
        <v>47</v>
      </c>
      <c r="AU320" s="54" t="s">
        <v>7507</v>
      </c>
      <c r="AV320" s="50">
        <v>134</v>
      </c>
    </row>
    <row r="321" spans="1:48" ht="30.95" customHeight="1">
      <c r="A321" s="60" t="s">
        <v>7355</v>
      </c>
      <c r="B321" s="60" t="s">
        <v>47</v>
      </c>
      <c r="C321" s="60" t="s">
        <v>71</v>
      </c>
      <c r="D321" s="61">
        <v>5</v>
      </c>
      <c r="E321" s="104"/>
      <c r="F321" s="104"/>
      <c r="G321" s="104"/>
      <c r="H321" s="104"/>
      <c r="I321" s="104"/>
      <c r="J321" s="104"/>
      <c r="K321" s="104"/>
      <c r="L321" s="104"/>
      <c r="M321" s="60" t="s">
        <v>1613</v>
      </c>
      <c r="N321" s="54" t="s">
        <v>7356</v>
      </c>
      <c r="O321" s="54" t="s">
        <v>47</v>
      </c>
      <c r="P321" s="54" t="s">
        <v>47</v>
      </c>
      <c r="Q321" s="54" t="s">
        <v>7121</v>
      </c>
      <c r="R321" s="54" t="s">
        <v>55</v>
      </c>
      <c r="S321" s="54" t="s">
        <v>56</v>
      </c>
      <c r="T321" s="54" t="s">
        <v>56</v>
      </c>
      <c r="AR321" s="54" t="s">
        <v>47</v>
      </c>
      <c r="AS321" s="54" t="s">
        <v>47</v>
      </c>
      <c r="AU321" s="54" t="s">
        <v>7508</v>
      </c>
      <c r="AV321" s="50">
        <v>135</v>
      </c>
    </row>
    <row r="322" spans="1:48" ht="30.95" customHeight="1">
      <c r="A322" s="61"/>
      <c r="B322" s="61"/>
      <c r="C322" s="61"/>
      <c r="D322" s="61"/>
      <c r="E322" s="104"/>
      <c r="F322" s="104"/>
      <c r="G322" s="104"/>
      <c r="H322" s="104"/>
      <c r="I322" s="104"/>
      <c r="J322" s="104"/>
      <c r="K322" s="104"/>
      <c r="L322" s="104"/>
      <c r="M322" s="61"/>
      <c r="Q322" s="54" t="s">
        <v>7121</v>
      </c>
    </row>
    <row r="323" spans="1:48" ht="30.95" customHeight="1">
      <c r="A323" s="61"/>
      <c r="B323" s="61"/>
      <c r="C323" s="61"/>
      <c r="D323" s="61"/>
      <c r="E323" s="104"/>
      <c r="F323" s="104"/>
      <c r="G323" s="104"/>
      <c r="H323" s="104"/>
      <c r="I323" s="104"/>
      <c r="J323" s="104"/>
      <c r="K323" s="104"/>
      <c r="L323" s="104"/>
      <c r="M323" s="61"/>
      <c r="Q323" s="54" t="s">
        <v>7121</v>
      </c>
    </row>
    <row r="324" spans="1:48" ht="30.95" customHeight="1">
      <c r="A324" s="61"/>
      <c r="B324" s="61"/>
      <c r="C324" s="61"/>
      <c r="D324" s="61"/>
      <c r="E324" s="104"/>
      <c r="F324" s="104"/>
      <c r="G324" s="104"/>
      <c r="H324" s="104"/>
      <c r="I324" s="104"/>
      <c r="J324" s="104"/>
      <c r="K324" s="104"/>
      <c r="L324" s="104"/>
      <c r="M324" s="61"/>
      <c r="Q324" s="54" t="s">
        <v>7121</v>
      </c>
    </row>
    <row r="325" spans="1:48" ht="30.95" customHeight="1">
      <c r="A325" s="61"/>
      <c r="B325" s="61"/>
      <c r="C325" s="61"/>
      <c r="D325" s="61"/>
      <c r="E325" s="104"/>
      <c r="F325" s="104"/>
      <c r="G325" s="104"/>
      <c r="H325" s="104"/>
      <c r="I325" s="104"/>
      <c r="J325" s="104"/>
      <c r="K325" s="104"/>
      <c r="L325" s="104"/>
      <c r="M325" s="61"/>
      <c r="Q325" s="54" t="s">
        <v>7121</v>
      </c>
    </row>
    <row r="326" spans="1:48" ht="30.95" customHeight="1">
      <c r="A326" s="61"/>
      <c r="B326" s="61"/>
      <c r="C326" s="61"/>
      <c r="D326" s="61"/>
      <c r="E326" s="104"/>
      <c r="F326" s="104"/>
      <c r="G326" s="104"/>
      <c r="H326" s="104"/>
      <c r="I326" s="104"/>
      <c r="J326" s="104"/>
      <c r="K326" s="104"/>
      <c r="L326" s="104"/>
      <c r="M326" s="61"/>
      <c r="Q326" s="54" t="s">
        <v>7121</v>
      </c>
    </row>
    <row r="327" spans="1:48" ht="30.95" customHeight="1">
      <c r="A327" s="61"/>
      <c r="B327" s="61"/>
      <c r="C327" s="61"/>
      <c r="D327" s="61"/>
      <c r="E327" s="104"/>
      <c r="F327" s="104"/>
      <c r="G327" s="104"/>
      <c r="H327" s="104"/>
      <c r="I327" s="104"/>
      <c r="J327" s="104"/>
      <c r="K327" s="104"/>
      <c r="L327" s="104"/>
      <c r="M327" s="61"/>
      <c r="Q327" s="54" t="s">
        <v>7121</v>
      </c>
    </row>
    <row r="328" spans="1:48" ht="30.95" customHeight="1">
      <c r="A328" s="61"/>
      <c r="B328" s="61"/>
      <c r="C328" s="61"/>
      <c r="D328" s="61"/>
      <c r="E328" s="104"/>
      <c r="F328" s="104"/>
      <c r="G328" s="104"/>
      <c r="H328" s="104"/>
      <c r="I328" s="104"/>
      <c r="J328" s="104"/>
      <c r="K328" s="104"/>
      <c r="L328" s="104"/>
      <c r="M328" s="61"/>
      <c r="Q328" s="54" t="s">
        <v>7121</v>
      </c>
    </row>
    <row r="329" spans="1:48" ht="30.95" customHeight="1">
      <c r="A329" s="61"/>
      <c r="B329" s="61"/>
      <c r="C329" s="61"/>
      <c r="D329" s="61"/>
      <c r="E329" s="104"/>
      <c r="F329" s="104"/>
      <c r="G329" s="104"/>
      <c r="H329" s="104"/>
      <c r="I329" s="104"/>
      <c r="J329" s="104"/>
      <c r="K329" s="104"/>
      <c r="L329" s="104"/>
      <c r="M329" s="61"/>
      <c r="Q329" s="54" t="s">
        <v>7121</v>
      </c>
    </row>
    <row r="330" spans="1:48" ht="30.95" customHeight="1">
      <c r="A330" s="61"/>
      <c r="B330" s="61"/>
      <c r="C330" s="61"/>
      <c r="D330" s="61"/>
      <c r="E330" s="104"/>
      <c r="F330" s="104"/>
      <c r="G330" s="104"/>
      <c r="H330" s="104"/>
      <c r="I330" s="104"/>
      <c r="J330" s="104"/>
      <c r="K330" s="104"/>
      <c r="L330" s="104"/>
      <c r="M330" s="61"/>
      <c r="Q330" s="54" t="s">
        <v>7121</v>
      </c>
    </row>
    <row r="331" spans="1:48" ht="30.95" customHeight="1">
      <c r="A331" s="61"/>
      <c r="B331" s="61"/>
      <c r="C331" s="61"/>
      <c r="D331" s="61"/>
      <c r="E331" s="104"/>
      <c r="F331" s="104"/>
      <c r="G331" s="104"/>
      <c r="H331" s="104"/>
      <c r="I331" s="104"/>
      <c r="J331" s="104"/>
      <c r="K331" s="104"/>
      <c r="L331" s="104"/>
      <c r="M331" s="61"/>
      <c r="Q331" s="54" t="s">
        <v>7121</v>
      </c>
    </row>
    <row r="332" spans="1:48" ht="30.95" customHeight="1">
      <c r="A332" s="61"/>
      <c r="B332" s="61"/>
      <c r="C332" s="61"/>
      <c r="D332" s="61"/>
      <c r="E332" s="104"/>
      <c r="F332" s="104"/>
      <c r="G332" s="104"/>
      <c r="H332" s="104"/>
      <c r="I332" s="104"/>
      <c r="J332" s="104"/>
      <c r="K332" s="104"/>
      <c r="L332" s="104"/>
      <c r="M332" s="61"/>
      <c r="Q332" s="54" t="s">
        <v>7121</v>
      </c>
    </row>
    <row r="333" spans="1:48" ht="30.95" customHeight="1">
      <c r="A333" s="61"/>
      <c r="B333" s="61"/>
      <c r="C333" s="61"/>
      <c r="D333" s="61"/>
      <c r="E333" s="104"/>
      <c r="F333" s="104"/>
      <c r="G333" s="104"/>
      <c r="H333" s="104"/>
      <c r="I333" s="104"/>
      <c r="J333" s="104"/>
      <c r="K333" s="104"/>
      <c r="L333" s="104"/>
      <c r="M333" s="61"/>
      <c r="Q333" s="54" t="s">
        <v>7121</v>
      </c>
    </row>
    <row r="334" spans="1:48" ht="30.95" customHeight="1">
      <c r="A334" s="61"/>
      <c r="B334" s="61"/>
      <c r="C334" s="61"/>
      <c r="D334" s="61"/>
      <c r="E334" s="104"/>
      <c r="F334" s="104"/>
      <c r="G334" s="104"/>
      <c r="H334" s="104"/>
      <c r="I334" s="104"/>
      <c r="J334" s="104"/>
      <c r="K334" s="104"/>
      <c r="L334" s="104"/>
      <c r="M334" s="61"/>
      <c r="Q334" s="54" t="s">
        <v>7121</v>
      </c>
    </row>
    <row r="335" spans="1:48" ht="30.95" customHeight="1">
      <c r="A335" s="61"/>
      <c r="B335" s="61"/>
      <c r="C335" s="61"/>
      <c r="D335" s="61"/>
      <c r="E335" s="104"/>
      <c r="F335" s="104"/>
      <c r="G335" s="104"/>
      <c r="H335" s="104"/>
      <c r="I335" s="104"/>
      <c r="J335" s="104"/>
      <c r="K335" s="104"/>
      <c r="L335" s="104"/>
      <c r="M335" s="61"/>
      <c r="Q335" s="54" t="s">
        <v>7121</v>
      </c>
    </row>
    <row r="336" spans="1:48" ht="30.95" customHeight="1">
      <c r="A336" s="61"/>
      <c r="B336" s="61"/>
      <c r="C336" s="61"/>
      <c r="D336" s="61"/>
      <c r="E336" s="104"/>
      <c r="F336" s="104"/>
      <c r="G336" s="104"/>
      <c r="H336" s="104"/>
      <c r="I336" s="104"/>
      <c r="J336" s="104"/>
      <c r="K336" s="104"/>
      <c r="L336" s="104"/>
      <c r="M336" s="61"/>
      <c r="Q336" s="54" t="s">
        <v>7121</v>
      </c>
    </row>
    <row r="337" spans="1:48" ht="30.95" customHeight="1">
      <c r="A337" s="61"/>
      <c r="B337" s="61"/>
      <c r="C337" s="61"/>
      <c r="D337" s="61"/>
      <c r="E337" s="104"/>
      <c r="F337" s="104"/>
      <c r="G337" s="104"/>
      <c r="H337" s="104"/>
      <c r="I337" s="104"/>
      <c r="J337" s="104"/>
      <c r="K337" s="104"/>
      <c r="L337" s="104"/>
      <c r="M337" s="61"/>
      <c r="Q337" s="54" t="s">
        <v>7121</v>
      </c>
    </row>
    <row r="338" spans="1:48" ht="30.95" customHeight="1">
      <c r="A338" s="61"/>
      <c r="B338" s="61"/>
      <c r="C338" s="61"/>
      <c r="D338" s="61"/>
      <c r="E338" s="104"/>
      <c r="F338" s="104"/>
      <c r="G338" s="104"/>
      <c r="H338" s="104"/>
      <c r="I338" s="104"/>
      <c r="J338" s="104"/>
      <c r="K338" s="104"/>
      <c r="L338" s="104"/>
      <c r="M338" s="61"/>
      <c r="Q338" s="54" t="s">
        <v>7121</v>
      </c>
    </row>
    <row r="339" spans="1:48" ht="30.95" customHeight="1">
      <c r="A339" s="60" t="s">
        <v>77</v>
      </c>
      <c r="B339" s="61"/>
      <c r="C339" s="61"/>
      <c r="D339" s="61"/>
      <c r="E339" s="104"/>
      <c r="F339" s="104"/>
      <c r="G339" s="104"/>
      <c r="H339" s="104"/>
      <c r="I339" s="104"/>
      <c r="J339" s="104"/>
      <c r="K339" s="104"/>
      <c r="L339" s="104"/>
      <c r="M339" s="61"/>
      <c r="N339" s="50" t="s">
        <v>78</v>
      </c>
    </row>
    <row r="340" spans="1:48" ht="30.95" customHeight="1">
      <c r="A340" s="60" t="s">
        <v>1061</v>
      </c>
      <c r="B340" s="60"/>
      <c r="C340" s="61"/>
      <c r="D340" s="61"/>
      <c r="E340" s="104"/>
      <c r="F340" s="104"/>
      <c r="G340" s="104"/>
      <c r="H340" s="104"/>
      <c r="I340" s="104"/>
      <c r="J340" s="104"/>
      <c r="K340" s="104"/>
      <c r="L340" s="104"/>
      <c r="M340" s="61"/>
      <c r="Q340" s="54" t="s">
        <v>1168</v>
      </c>
    </row>
    <row r="341" spans="1:48" ht="30.95" customHeight="1">
      <c r="A341" s="60" t="s">
        <v>1063</v>
      </c>
      <c r="B341" s="60" t="s">
        <v>1064</v>
      </c>
      <c r="C341" s="60" t="s">
        <v>191</v>
      </c>
      <c r="D341" s="61">
        <v>583.66300000000001</v>
      </c>
      <c r="E341" s="104"/>
      <c r="F341" s="104"/>
      <c r="G341" s="104"/>
      <c r="H341" s="104"/>
      <c r="I341" s="104"/>
      <c r="J341" s="104"/>
      <c r="K341" s="104"/>
      <c r="L341" s="104"/>
      <c r="M341" s="60" t="s">
        <v>1359</v>
      </c>
      <c r="N341" s="54" t="s">
        <v>7364</v>
      </c>
      <c r="O341" s="54" t="s">
        <v>47</v>
      </c>
      <c r="P341" s="54" t="s">
        <v>47</v>
      </c>
      <c r="Q341" s="54" t="s">
        <v>1168</v>
      </c>
      <c r="R341" s="54" t="s">
        <v>56</v>
      </c>
      <c r="S341" s="54" t="s">
        <v>56</v>
      </c>
      <c r="T341" s="54" t="s">
        <v>55</v>
      </c>
      <c r="AR341" s="54" t="s">
        <v>47</v>
      </c>
      <c r="AS341" s="54" t="s">
        <v>47</v>
      </c>
      <c r="AU341" s="54" t="s">
        <v>7509</v>
      </c>
      <c r="AV341" s="50">
        <v>140</v>
      </c>
    </row>
    <row r="342" spans="1:48" ht="30.95" customHeight="1">
      <c r="A342" s="60" t="s">
        <v>1063</v>
      </c>
      <c r="B342" s="60" t="s">
        <v>1066</v>
      </c>
      <c r="C342" s="60" t="s">
        <v>191</v>
      </c>
      <c r="D342" s="61">
        <v>21.696000000000002</v>
      </c>
      <c r="E342" s="104"/>
      <c r="F342" s="104"/>
      <c r="G342" s="104"/>
      <c r="H342" s="104"/>
      <c r="I342" s="104"/>
      <c r="J342" s="104"/>
      <c r="K342" s="104"/>
      <c r="L342" s="104"/>
      <c r="M342" s="60" t="s">
        <v>2715</v>
      </c>
      <c r="N342" s="54" t="s">
        <v>7366</v>
      </c>
      <c r="O342" s="54" t="s">
        <v>47</v>
      </c>
      <c r="P342" s="54" t="s">
        <v>47</v>
      </c>
      <c r="Q342" s="54" t="s">
        <v>1168</v>
      </c>
      <c r="R342" s="54" t="s">
        <v>56</v>
      </c>
      <c r="S342" s="54" t="s">
        <v>56</v>
      </c>
      <c r="T342" s="54" t="s">
        <v>55</v>
      </c>
      <c r="AR342" s="54" t="s">
        <v>47</v>
      </c>
      <c r="AS342" s="54" t="s">
        <v>47</v>
      </c>
      <c r="AU342" s="54" t="s">
        <v>7510</v>
      </c>
      <c r="AV342" s="50">
        <v>141</v>
      </c>
    </row>
    <row r="343" spans="1:48" ht="30.95" customHeight="1">
      <c r="A343" s="61"/>
      <c r="B343" s="61"/>
      <c r="C343" s="61"/>
      <c r="D343" s="61"/>
      <c r="E343" s="104"/>
      <c r="F343" s="104"/>
      <c r="G343" s="104"/>
      <c r="H343" s="104"/>
      <c r="I343" s="104"/>
      <c r="J343" s="104"/>
      <c r="K343" s="104"/>
      <c r="L343" s="104"/>
      <c r="M343" s="61"/>
      <c r="Q343" s="54" t="s">
        <v>1168</v>
      </c>
    </row>
    <row r="344" spans="1:48" ht="30.95" customHeight="1">
      <c r="A344" s="61"/>
      <c r="B344" s="61"/>
      <c r="C344" s="61"/>
      <c r="D344" s="61"/>
      <c r="E344" s="104"/>
      <c r="F344" s="104"/>
      <c r="G344" s="104"/>
      <c r="H344" s="104"/>
      <c r="I344" s="104"/>
      <c r="J344" s="104"/>
      <c r="K344" s="104"/>
      <c r="L344" s="104"/>
      <c r="M344" s="61"/>
      <c r="Q344" s="54" t="s">
        <v>1168</v>
      </c>
    </row>
    <row r="345" spans="1:48" ht="30.95" customHeight="1">
      <c r="A345" s="61"/>
      <c r="B345" s="61"/>
      <c r="C345" s="61"/>
      <c r="D345" s="61"/>
      <c r="E345" s="104"/>
      <c r="F345" s="104"/>
      <c r="G345" s="104"/>
      <c r="H345" s="104"/>
      <c r="I345" s="104"/>
      <c r="J345" s="104"/>
      <c r="K345" s="104"/>
      <c r="L345" s="104"/>
      <c r="M345" s="61"/>
      <c r="Q345" s="54" t="s">
        <v>1168</v>
      </c>
    </row>
    <row r="346" spans="1:48" ht="30.95" customHeight="1">
      <c r="A346" s="61"/>
      <c r="B346" s="61"/>
      <c r="C346" s="61"/>
      <c r="D346" s="61"/>
      <c r="E346" s="104"/>
      <c r="F346" s="104"/>
      <c r="G346" s="104"/>
      <c r="H346" s="104"/>
      <c r="I346" s="104"/>
      <c r="J346" s="104"/>
      <c r="K346" s="104"/>
      <c r="L346" s="104"/>
      <c r="M346" s="61"/>
      <c r="Q346" s="54" t="s">
        <v>1168</v>
      </c>
    </row>
    <row r="347" spans="1:48" ht="30.95" customHeight="1">
      <c r="A347" s="61"/>
      <c r="B347" s="61"/>
      <c r="C347" s="61"/>
      <c r="D347" s="61"/>
      <c r="E347" s="104"/>
      <c r="F347" s="104"/>
      <c r="G347" s="104"/>
      <c r="H347" s="104"/>
      <c r="I347" s="104"/>
      <c r="J347" s="104"/>
      <c r="K347" s="104"/>
      <c r="L347" s="104"/>
      <c r="M347" s="61"/>
      <c r="Q347" s="54" t="s">
        <v>1168</v>
      </c>
    </row>
    <row r="348" spans="1:48" ht="30.95" customHeight="1">
      <c r="A348" s="61"/>
      <c r="B348" s="61"/>
      <c r="C348" s="61"/>
      <c r="D348" s="61"/>
      <c r="E348" s="104"/>
      <c r="F348" s="104"/>
      <c r="G348" s="104"/>
      <c r="H348" s="104"/>
      <c r="I348" s="104"/>
      <c r="J348" s="104"/>
      <c r="K348" s="104"/>
      <c r="L348" s="104"/>
      <c r="M348" s="61"/>
      <c r="Q348" s="54" t="s">
        <v>1168</v>
      </c>
    </row>
    <row r="349" spans="1:48" ht="30.95" customHeight="1">
      <c r="A349" s="61"/>
      <c r="B349" s="61"/>
      <c r="C349" s="61"/>
      <c r="D349" s="61"/>
      <c r="E349" s="104"/>
      <c r="F349" s="104"/>
      <c r="G349" s="104"/>
      <c r="H349" s="104"/>
      <c r="I349" s="104"/>
      <c r="J349" s="104"/>
      <c r="K349" s="104"/>
      <c r="L349" s="104"/>
      <c r="M349" s="61"/>
      <c r="Q349" s="54" t="s">
        <v>1168</v>
      </c>
    </row>
    <row r="350" spans="1:48" ht="30.95" customHeight="1">
      <c r="A350" s="61"/>
      <c r="B350" s="61"/>
      <c r="C350" s="61"/>
      <c r="D350" s="61"/>
      <c r="E350" s="104"/>
      <c r="F350" s="104"/>
      <c r="G350" s="104"/>
      <c r="H350" s="104"/>
      <c r="I350" s="104"/>
      <c r="J350" s="104"/>
      <c r="K350" s="104"/>
      <c r="L350" s="104"/>
      <c r="M350" s="61"/>
      <c r="Q350" s="54" t="s">
        <v>1168</v>
      </c>
    </row>
    <row r="351" spans="1:48" ht="30.95" customHeight="1">
      <c r="A351" s="61"/>
      <c r="B351" s="61"/>
      <c r="C351" s="61"/>
      <c r="D351" s="61"/>
      <c r="E351" s="104"/>
      <c r="F351" s="104"/>
      <c r="G351" s="104"/>
      <c r="H351" s="104"/>
      <c r="I351" s="104"/>
      <c r="J351" s="104"/>
      <c r="K351" s="104"/>
      <c r="L351" s="104"/>
      <c r="M351" s="61"/>
      <c r="Q351" s="54" t="s">
        <v>1168</v>
      </c>
    </row>
    <row r="352" spans="1:48" ht="30.95" customHeight="1">
      <c r="A352" s="61"/>
      <c r="B352" s="61"/>
      <c r="C352" s="61"/>
      <c r="D352" s="61"/>
      <c r="E352" s="104"/>
      <c r="F352" s="104"/>
      <c r="G352" s="104"/>
      <c r="H352" s="104"/>
      <c r="I352" s="104"/>
      <c r="J352" s="104"/>
      <c r="K352" s="104"/>
      <c r="L352" s="104"/>
      <c r="M352" s="61"/>
      <c r="Q352" s="54" t="s">
        <v>1168</v>
      </c>
    </row>
    <row r="353" spans="1:48" ht="30.95" customHeight="1">
      <c r="A353" s="61"/>
      <c r="B353" s="61"/>
      <c r="C353" s="61"/>
      <c r="D353" s="61"/>
      <c r="E353" s="104"/>
      <c r="F353" s="104"/>
      <c r="G353" s="104"/>
      <c r="H353" s="104"/>
      <c r="I353" s="104"/>
      <c r="J353" s="104"/>
      <c r="K353" s="104"/>
      <c r="L353" s="104"/>
      <c r="M353" s="61"/>
      <c r="Q353" s="54" t="s">
        <v>1168</v>
      </c>
    </row>
    <row r="354" spans="1:48" ht="30.95" customHeight="1">
      <c r="A354" s="61"/>
      <c r="B354" s="61"/>
      <c r="C354" s="61"/>
      <c r="D354" s="61"/>
      <c r="E354" s="104"/>
      <c r="F354" s="104"/>
      <c r="G354" s="104"/>
      <c r="H354" s="104"/>
      <c r="I354" s="104"/>
      <c r="J354" s="104"/>
      <c r="K354" s="104"/>
      <c r="L354" s="104"/>
      <c r="M354" s="61"/>
      <c r="Q354" s="54" t="s">
        <v>1168</v>
      </c>
    </row>
    <row r="355" spans="1:48" ht="30.95" customHeight="1">
      <c r="A355" s="61"/>
      <c r="B355" s="61"/>
      <c r="C355" s="61"/>
      <c r="D355" s="61"/>
      <c r="E355" s="104"/>
      <c r="F355" s="104"/>
      <c r="G355" s="104"/>
      <c r="H355" s="104"/>
      <c r="I355" s="104"/>
      <c r="J355" s="104"/>
      <c r="K355" s="104"/>
      <c r="L355" s="104"/>
      <c r="M355" s="61"/>
      <c r="Q355" s="54" t="s">
        <v>1168</v>
      </c>
    </row>
    <row r="356" spans="1:48" ht="30.95" customHeight="1">
      <c r="A356" s="61"/>
      <c r="B356" s="61"/>
      <c r="C356" s="61"/>
      <c r="D356" s="61"/>
      <c r="E356" s="104"/>
      <c r="F356" s="104"/>
      <c r="G356" s="104"/>
      <c r="H356" s="104"/>
      <c r="I356" s="104"/>
      <c r="J356" s="104"/>
      <c r="K356" s="104"/>
      <c r="L356" s="104"/>
      <c r="M356" s="61"/>
      <c r="Q356" s="54" t="s">
        <v>1168</v>
      </c>
    </row>
    <row r="357" spans="1:48" ht="30.95" customHeight="1">
      <c r="A357" s="61"/>
      <c r="B357" s="61"/>
      <c r="C357" s="61"/>
      <c r="D357" s="61"/>
      <c r="E357" s="104"/>
      <c r="F357" s="104"/>
      <c r="G357" s="104"/>
      <c r="H357" s="104"/>
      <c r="I357" s="104"/>
      <c r="J357" s="104"/>
      <c r="K357" s="104"/>
      <c r="L357" s="104"/>
      <c r="M357" s="61"/>
      <c r="Q357" s="54" t="s">
        <v>1168</v>
      </c>
    </row>
    <row r="358" spans="1:48" ht="30.95" customHeight="1">
      <c r="A358" s="61"/>
      <c r="B358" s="61"/>
      <c r="C358" s="61"/>
      <c r="D358" s="61"/>
      <c r="E358" s="104"/>
      <c r="F358" s="104"/>
      <c r="G358" s="104"/>
      <c r="H358" s="104"/>
      <c r="I358" s="104"/>
      <c r="J358" s="104"/>
      <c r="K358" s="104"/>
      <c r="L358" s="104"/>
      <c r="M358" s="61"/>
      <c r="Q358" s="54" t="s">
        <v>1168</v>
      </c>
    </row>
    <row r="359" spans="1:48" ht="30.95" customHeight="1">
      <c r="A359" s="61"/>
      <c r="B359" s="61"/>
      <c r="C359" s="61"/>
      <c r="D359" s="61"/>
      <c r="E359" s="104"/>
      <c r="F359" s="104"/>
      <c r="G359" s="104"/>
      <c r="H359" s="104"/>
      <c r="I359" s="104"/>
      <c r="J359" s="104"/>
      <c r="K359" s="104"/>
      <c r="L359" s="104"/>
      <c r="M359" s="61"/>
      <c r="Q359" s="54" t="s">
        <v>1168</v>
      </c>
    </row>
    <row r="360" spans="1:48" ht="30.95" customHeight="1">
      <c r="A360" s="61"/>
      <c r="B360" s="61"/>
      <c r="C360" s="61"/>
      <c r="D360" s="61"/>
      <c r="E360" s="104"/>
      <c r="F360" s="104"/>
      <c r="G360" s="104"/>
      <c r="H360" s="104"/>
      <c r="I360" s="104"/>
      <c r="J360" s="104"/>
      <c r="K360" s="104"/>
      <c r="L360" s="104"/>
      <c r="M360" s="61"/>
      <c r="Q360" s="54" t="s">
        <v>1168</v>
      </c>
    </row>
    <row r="361" spans="1:48" ht="30.95" customHeight="1">
      <c r="A361" s="61"/>
      <c r="B361" s="61"/>
      <c r="C361" s="61"/>
      <c r="D361" s="61"/>
      <c r="E361" s="104"/>
      <c r="F361" s="104"/>
      <c r="G361" s="104"/>
      <c r="H361" s="104"/>
      <c r="I361" s="104"/>
      <c r="J361" s="104"/>
      <c r="K361" s="104"/>
      <c r="L361" s="104"/>
      <c r="M361" s="61"/>
      <c r="Q361" s="54" t="s">
        <v>1168</v>
      </c>
    </row>
    <row r="362" spans="1:48" ht="30.95" customHeight="1">
      <c r="A362" s="61"/>
      <c r="B362" s="61"/>
      <c r="C362" s="61"/>
      <c r="D362" s="61"/>
      <c r="E362" s="104"/>
      <c r="F362" s="104"/>
      <c r="G362" s="104"/>
      <c r="H362" s="104"/>
      <c r="I362" s="104"/>
      <c r="J362" s="104"/>
      <c r="K362" s="104"/>
      <c r="L362" s="104"/>
      <c r="M362" s="61"/>
      <c r="Q362" s="54" t="s">
        <v>1168</v>
      </c>
    </row>
    <row r="363" spans="1:48" ht="30.95" customHeight="1">
      <c r="A363" s="60" t="s">
        <v>77</v>
      </c>
      <c r="B363" s="61"/>
      <c r="C363" s="61"/>
      <c r="D363" s="61"/>
      <c r="E363" s="104"/>
      <c r="F363" s="104"/>
      <c r="G363" s="104"/>
      <c r="H363" s="104"/>
      <c r="I363" s="104"/>
      <c r="J363" s="104"/>
      <c r="K363" s="104"/>
      <c r="L363" s="104"/>
      <c r="M363" s="61"/>
      <c r="N363" s="50" t="s">
        <v>78</v>
      </c>
    </row>
    <row r="364" spans="1:48" ht="30.95" customHeight="1">
      <c r="A364" s="60" t="s">
        <v>7117</v>
      </c>
      <c r="B364" s="60"/>
      <c r="C364" s="61"/>
      <c r="D364" s="61"/>
      <c r="E364" s="104"/>
      <c r="F364" s="104"/>
      <c r="G364" s="104"/>
      <c r="H364" s="104"/>
      <c r="I364" s="104"/>
      <c r="J364" s="104"/>
      <c r="K364" s="104"/>
      <c r="L364" s="104"/>
      <c r="M364" s="61"/>
      <c r="Q364" s="54" t="s">
        <v>1175</v>
      </c>
    </row>
    <row r="365" spans="1:48" ht="30.95" customHeight="1">
      <c r="A365" s="60" t="s">
        <v>1058</v>
      </c>
      <c r="B365" s="60" t="s">
        <v>1059</v>
      </c>
      <c r="C365" s="60" t="s">
        <v>1410</v>
      </c>
      <c r="D365" s="61">
        <v>-706</v>
      </c>
      <c r="E365" s="104"/>
      <c r="F365" s="104"/>
      <c r="G365" s="104"/>
      <c r="H365" s="104"/>
      <c r="I365" s="104"/>
      <c r="J365" s="104"/>
      <c r="K365" s="104"/>
      <c r="L365" s="104"/>
      <c r="M365" s="60" t="s">
        <v>1287</v>
      </c>
      <c r="N365" s="54" t="s">
        <v>7368</v>
      </c>
      <c r="O365" s="54" t="s">
        <v>47</v>
      </c>
      <c r="P365" s="54" t="s">
        <v>47</v>
      </c>
      <c r="Q365" s="54" t="s">
        <v>1175</v>
      </c>
      <c r="R365" s="54" t="s">
        <v>56</v>
      </c>
      <c r="S365" s="54" t="s">
        <v>56</v>
      </c>
      <c r="T365" s="54" t="s">
        <v>55</v>
      </c>
      <c r="AR365" s="54" t="s">
        <v>47</v>
      </c>
      <c r="AS365" s="54" t="s">
        <v>47</v>
      </c>
      <c r="AU365" s="54" t="s">
        <v>7511</v>
      </c>
      <c r="AV365" s="50">
        <v>145</v>
      </c>
    </row>
    <row r="366" spans="1:48" ht="30.95" customHeight="1">
      <c r="A366" s="60" t="s">
        <v>1058</v>
      </c>
      <c r="B366" s="60" t="s">
        <v>2073</v>
      </c>
      <c r="C366" s="60" t="s">
        <v>1410</v>
      </c>
      <c r="D366" s="61">
        <v>-176</v>
      </c>
      <c r="E366" s="104"/>
      <c r="F366" s="104"/>
      <c r="G366" s="104"/>
      <c r="H366" s="104"/>
      <c r="I366" s="104"/>
      <c r="J366" s="104"/>
      <c r="K366" s="104"/>
      <c r="L366" s="104"/>
      <c r="M366" s="60" t="s">
        <v>1295</v>
      </c>
      <c r="N366" s="54" t="s">
        <v>7370</v>
      </c>
      <c r="O366" s="54" t="s">
        <v>47</v>
      </c>
      <c r="P366" s="54" t="s">
        <v>47</v>
      </c>
      <c r="Q366" s="54" t="s">
        <v>1175</v>
      </c>
      <c r="R366" s="54" t="s">
        <v>56</v>
      </c>
      <c r="S366" s="54" t="s">
        <v>56</v>
      </c>
      <c r="T366" s="54" t="s">
        <v>55</v>
      </c>
      <c r="AR366" s="54" t="s">
        <v>47</v>
      </c>
      <c r="AS366" s="54" t="s">
        <v>47</v>
      </c>
      <c r="AU366" s="54" t="s">
        <v>7512</v>
      </c>
      <c r="AV366" s="50">
        <v>146</v>
      </c>
    </row>
    <row r="367" spans="1:48" ht="30.95" customHeight="1">
      <c r="A367" s="61"/>
      <c r="B367" s="61"/>
      <c r="C367" s="61"/>
      <c r="D367" s="61"/>
      <c r="E367" s="104"/>
      <c r="F367" s="104"/>
      <c r="G367" s="104"/>
      <c r="H367" s="104"/>
      <c r="I367" s="104"/>
      <c r="J367" s="104"/>
      <c r="K367" s="104"/>
      <c r="L367" s="104"/>
      <c r="M367" s="61"/>
      <c r="Q367" s="54" t="s">
        <v>1175</v>
      </c>
    </row>
    <row r="368" spans="1:48" ht="30.95" customHeight="1">
      <c r="A368" s="61"/>
      <c r="B368" s="61"/>
      <c r="C368" s="61"/>
      <c r="D368" s="61"/>
      <c r="E368" s="104"/>
      <c r="F368" s="104"/>
      <c r="G368" s="104"/>
      <c r="H368" s="104"/>
      <c r="I368" s="104"/>
      <c r="J368" s="104"/>
      <c r="K368" s="104"/>
      <c r="L368" s="104"/>
      <c r="M368" s="61"/>
      <c r="Q368" s="54" t="s">
        <v>1175</v>
      </c>
    </row>
    <row r="369" spans="1:17" ht="30.95" customHeight="1">
      <c r="A369" s="61"/>
      <c r="B369" s="61"/>
      <c r="C369" s="61"/>
      <c r="D369" s="61"/>
      <c r="E369" s="104"/>
      <c r="F369" s="104"/>
      <c r="G369" s="104"/>
      <c r="H369" s="104"/>
      <c r="I369" s="104"/>
      <c r="J369" s="104"/>
      <c r="K369" s="104"/>
      <c r="L369" s="104"/>
      <c r="M369" s="61"/>
      <c r="Q369" s="54" t="s">
        <v>1175</v>
      </c>
    </row>
    <row r="370" spans="1:17" ht="30.95" customHeight="1">
      <c r="A370" s="61"/>
      <c r="B370" s="61"/>
      <c r="C370" s="61"/>
      <c r="D370" s="61"/>
      <c r="E370" s="104"/>
      <c r="F370" s="104"/>
      <c r="G370" s="104"/>
      <c r="H370" s="104"/>
      <c r="I370" s="104"/>
      <c r="J370" s="104"/>
      <c r="K370" s="104"/>
      <c r="L370" s="104"/>
      <c r="M370" s="61"/>
      <c r="Q370" s="54" t="s">
        <v>1175</v>
      </c>
    </row>
    <row r="371" spans="1:17" ht="30.95" customHeight="1">
      <c r="A371" s="61"/>
      <c r="B371" s="61"/>
      <c r="C371" s="61"/>
      <c r="D371" s="61"/>
      <c r="E371" s="104"/>
      <c r="F371" s="104"/>
      <c r="G371" s="104"/>
      <c r="H371" s="104"/>
      <c r="I371" s="104"/>
      <c r="J371" s="104"/>
      <c r="K371" s="104"/>
      <c r="L371" s="104"/>
      <c r="M371" s="61"/>
      <c r="Q371" s="54" t="s">
        <v>1175</v>
      </c>
    </row>
    <row r="372" spans="1:17" ht="30.95" customHeight="1">
      <c r="A372" s="61"/>
      <c r="B372" s="61"/>
      <c r="C372" s="61"/>
      <c r="D372" s="61"/>
      <c r="E372" s="104"/>
      <c r="F372" s="104"/>
      <c r="G372" s="104"/>
      <c r="H372" s="104"/>
      <c r="I372" s="104"/>
      <c r="J372" s="104"/>
      <c r="K372" s="104"/>
      <c r="L372" s="104"/>
      <c r="M372" s="61"/>
      <c r="Q372" s="54" t="s">
        <v>1175</v>
      </c>
    </row>
    <row r="373" spans="1:17" ht="30.95" customHeight="1">
      <c r="A373" s="61"/>
      <c r="B373" s="61"/>
      <c r="C373" s="61"/>
      <c r="D373" s="61"/>
      <c r="E373" s="104"/>
      <c r="F373" s="104"/>
      <c r="G373" s="104"/>
      <c r="H373" s="104"/>
      <c r="I373" s="104"/>
      <c r="J373" s="104"/>
      <c r="K373" s="104"/>
      <c r="L373" s="104"/>
      <c r="M373" s="61"/>
      <c r="Q373" s="54" t="s">
        <v>1175</v>
      </c>
    </row>
    <row r="374" spans="1:17" ht="30.95" customHeight="1">
      <c r="A374" s="61"/>
      <c r="B374" s="61"/>
      <c r="C374" s="61"/>
      <c r="D374" s="61"/>
      <c r="E374" s="104"/>
      <c r="F374" s="104"/>
      <c r="G374" s="104"/>
      <c r="H374" s="104"/>
      <c r="I374" s="104"/>
      <c r="J374" s="104"/>
      <c r="K374" s="104"/>
      <c r="L374" s="104"/>
      <c r="M374" s="61"/>
      <c r="Q374" s="54" t="s">
        <v>1175</v>
      </c>
    </row>
    <row r="375" spans="1:17" ht="30.95" customHeight="1">
      <c r="A375" s="61"/>
      <c r="B375" s="61"/>
      <c r="C375" s="61"/>
      <c r="D375" s="61"/>
      <c r="E375" s="104"/>
      <c r="F375" s="104"/>
      <c r="G375" s="104"/>
      <c r="H375" s="104"/>
      <c r="I375" s="104"/>
      <c r="J375" s="104"/>
      <c r="K375" s="104"/>
      <c r="L375" s="104"/>
      <c r="M375" s="61"/>
      <c r="Q375" s="54" t="s">
        <v>1175</v>
      </c>
    </row>
    <row r="376" spans="1:17" ht="30.95" customHeight="1">
      <c r="A376" s="61"/>
      <c r="B376" s="61"/>
      <c r="C376" s="61"/>
      <c r="D376" s="61"/>
      <c r="E376" s="104"/>
      <c r="F376" s="104"/>
      <c r="G376" s="104"/>
      <c r="H376" s="104"/>
      <c r="I376" s="104"/>
      <c r="J376" s="104"/>
      <c r="K376" s="104"/>
      <c r="L376" s="104"/>
      <c r="M376" s="61"/>
      <c r="Q376" s="54" t="s">
        <v>1175</v>
      </c>
    </row>
    <row r="377" spans="1:17" ht="30.95" customHeight="1">
      <c r="A377" s="61"/>
      <c r="B377" s="61"/>
      <c r="C377" s="61"/>
      <c r="D377" s="61"/>
      <c r="E377" s="104"/>
      <c r="F377" s="104"/>
      <c r="G377" s="104"/>
      <c r="H377" s="104"/>
      <c r="I377" s="104"/>
      <c r="J377" s="104"/>
      <c r="K377" s="104"/>
      <c r="L377" s="104"/>
      <c r="M377" s="61"/>
      <c r="Q377" s="54" t="s">
        <v>1175</v>
      </c>
    </row>
    <row r="378" spans="1:17" ht="30.95" customHeight="1">
      <c r="A378" s="61"/>
      <c r="B378" s="61"/>
      <c r="C378" s="61"/>
      <c r="D378" s="61"/>
      <c r="E378" s="104"/>
      <c r="F378" s="104"/>
      <c r="G378" s="104"/>
      <c r="H378" s="104"/>
      <c r="I378" s="104"/>
      <c r="J378" s="104"/>
      <c r="K378" s="104"/>
      <c r="L378" s="104"/>
      <c r="M378" s="61"/>
      <c r="Q378" s="54" t="s">
        <v>1175</v>
      </c>
    </row>
    <row r="379" spans="1:17" ht="30.95" customHeight="1">
      <c r="A379" s="61"/>
      <c r="B379" s="61"/>
      <c r="C379" s="61"/>
      <c r="D379" s="61"/>
      <c r="E379" s="104"/>
      <c r="F379" s="104"/>
      <c r="G379" s="104"/>
      <c r="H379" s="104"/>
      <c r="I379" s="104"/>
      <c r="J379" s="104"/>
      <c r="K379" s="104"/>
      <c r="L379" s="104"/>
      <c r="M379" s="61"/>
      <c r="Q379" s="54" t="s">
        <v>1175</v>
      </c>
    </row>
    <row r="380" spans="1:17" ht="30.95" customHeight="1">
      <c r="A380" s="61"/>
      <c r="B380" s="61"/>
      <c r="C380" s="61"/>
      <c r="D380" s="61"/>
      <c r="E380" s="104"/>
      <c r="F380" s="104"/>
      <c r="G380" s="104"/>
      <c r="H380" s="104"/>
      <c r="I380" s="104"/>
      <c r="J380" s="104"/>
      <c r="K380" s="104"/>
      <c r="L380" s="104"/>
      <c r="M380" s="61"/>
      <c r="Q380" s="54" t="s">
        <v>1175</v>
      </c>
    </row>
    <row r="381" spans="1:17" ht="30.95" customHeight="1">
      <c r="A381" s="61"/>
      <c r="B381" s="61"/>
      <c r="C381" s="61"/>
      <c r="D381" s="61"/>
      <c r="E381" s="104"/>
      <c r="F381" s="104"/>
      <c r="G381" s="104"/>
      <c r="H381" s="104"/>
      <c r="I381" s="104"/>
      <c r="J381" s="104"/>
      <c r="K381" s="104"/>
      <c r="L381" s="104"/>
      <c r="M381" s="61"/>
      <c r="Q381" s="54" t="s">
        <v>1175</v>
      </c>
    </row>
    <row r="382" spans="1:17" ht="30.95" customHeight="1">
      <c r="A382" s="61"/>
      <c r="B382" s="61"/>
      <c r="C382" s="61"/>
      <c r="D382" s="61"/>
      <c r="E382" s="104"/>
      <c r="F382" s="104"/>
      <c r="G382" s="104"/>
      <c r="H382" s="104"/>
      <c r="I382" s="104"/>
      <c r="J382" s="104"/>
      <c r="K382" s="104"/>
      <c r="L382" s="104"/>
      <c r="M382" s="61"/>
      <c r="Q382" s="54" t="s">
        <v>1175</v>
      </c>
    </row>
    <row r="383" spans="1:17" ht="30.95" customHeight="1">
      <c r="A383" s="61"/>
      <c r="B383" s="61"/>
      <c r="C383" s="61"/>
      <c r="D383" s="61"/>
      <c r="E383" s="104"/>
      <c r="F383" s="104"/>
      <c r="G383" s="104"/>
      <c r="H383" s="104"/>
      <c r="I383" s="104"/>
      <c r="J383" s="104"/>
      <c r="K383" s="104"/>
      <c r="L383" s="104"/>
      <c r="M383" s="61"/>
      <c r="Q383" s="54" t="s">
        <v>1175</v>
      </c>
    </row>
    <row r="384" spans="1:17" ht="30.95" customHeight="1">
      <c r="A384" s="61"/>
      <c r="B384" s="61"/>
      <c r="C384" s="61"/>
      <c r="D384" s="61"/>
      <c r="E384" s="104"/>
      <c r="F384" s="104"/>
      <c r="G384" s="104"/>
      <c r="H384" s="104"/>
      <c r="I384" s="104"/>
      <c r="J384" s="104"/>
      <c r="K384" s="104"/>
      <c r="L384" s="104"/>
      <c r="M384" s="61"/>
      <c r="Q384" s="54" t="s">
        <v>1175</v>
      </c>
    </row>
    <row r="385" spans="1:48" ht="30.95" customHeight="1">
      <c r="A385" s="61"/>
      <c r="B385" s="61"/>
      <c r="C385" s="61"/>
      <c r="D385" s="61"/>
      <c r="E385" s="104"/>
      <c r="F385" s="104"/>
      <c r="G385" s="104"/>
      <c r="H385" s="104"/>
      <c r="I385" s="104"/>
      <c r="J385" s="104"/>
      <c r="K385" s="104"/>
      <c r="L385" s="104"/>
      <c r="M385" s="61"/>
      <c r="Q385" s="54" t="s">
        <v>1175</v>
      </c>
    </row>
    <row r="386" spans="1:48" ht="30.95" customHeight="1">
      <c r="A386" s="61"/>
      <c r="B386" s="61"/>
      <c r="C386" s="61"/>
      <c r="D386" s="61"/>
      <c r="E386" s="104"/>
      <c r="F386" s="104"/>
      <c r="G386" s="104"/>
      <c r="H386" s="104"/>
      <c r="I386" s="104"/>
      <c r="J386" s="104"/>
      <c r="K386" s="104"/>
      <c r="L386" s="104"/>
      <c r="M386" s="61"/>
      <c r="Q386" s="54" t="s">
        <v>1175</v>
      </c>
    </row>
    <row r="387" spans="1:48" ht="30.95" customHeight="1">
      <c r="A387" s="60" t="s">
        <v>77</v>
      </c>
      <c r="B387" s="61"/>
      <c r="C387" s="61"/>
      <c r="D387" s="61"/>
      <c r="E387" s="104"/>
      <c r="F387" s="104"/>
      <c r="G387" s="104"/>
      <c r="H387" s="104"/>
      <c r="I387" s="104"/>
      <c r="J387" s="104"/>
      <c r="K387" s="104"/>
      <c r="L387" s="104"/>
      <c r="M387" s="61"/>
      <c r="N387" s="50" t="s">
        <v>78</v>
      </c>
    </row>
    <row r="388" spans="1:48" ht="30.95" customHeight="1">
      <c r="A388" s="60" t="s">
        <v>7122</v>
      </c>
      <c r="B388" s="60"/>
      <c r="C388" s="61"/>
      <c r="D388" s="61"/>
      <c r="E388" s="104"/>
      <c r="F388" s="104"/>
      <c r="G388" s="104"/>
      <c r="H388" s="104"/>
      <c r="I388" s="104"/>
      <c r="J388" s="104"/>
      <c r="K388" s="104"/>
      <c r="L388" s="104"/>
      <c r="M388" s="61"/>
      <c r="Q388" s="54" t="s">
        <v>1195</v>
      </c>
    </row>
    <row r="389" spans="1:48" ht="30.95" customHeight="1">
      <c r="A389" s="60" t="s">
        <v>7513</v>
      </c>
      <c r="B389" s="60" t="s">
        <v>47</v>
      </c>
      <c r="C389" s="60" t="s">
        <v>352</v>
      </c>
      <c r="D389" s="61">
        <v>1</v>
      </c>
      <c r="E389" s="104"/>
      <c r="F389" s="104"/>
      <c r="G389" s="104"/>
      <c r="H389" s="104"/>
      <c r="I389" s="104"/>
      <c r="J389" s="104"/>
      <c r="K389" s="104"/>
      <c r="L389" s="104"/>
      <c r="M389" s="60" t="s">
        <v>1869</v>
      </c>
      <c r="N389" s="54" t="s">
        <v>7514</v>
      </c>
      <c r="O389" s="54" t="s">
        <v>47</v>
      </c>
      <c r="P389" s="54" t="s">
        <v>47</v>
      </c>
      <c r="Q389" s="54" t="s">
        <v>1195</v>
      </c>
      <c r="R389" s="54" t="s">
        <v>56</v>
      </c>
      <c r="S389" s="54" t="s">
        <v>56</v>
      </c>
      <c r="T389" s="54" t="s">
        <v>55</v>
      </c>
      <c r="AR389" s="54" t="s">
        <v>47</v>
      </c>
      <c r="AS389" s="54" t="s">
        <v>47</v>
      </c>
      <c r="AU389" s="54" t="s">
        <v>7515</v>
      </c>
      <c r="AV389" s="50">
        <v>167</v>
      </c>
    </row>
    <row r="390" spans="1:48" ht="30.95" customHeight="1">
      <c r="A390" s="60" t="s">
        <v>7516</v>
      </c>
      <c r="B390" s="60" t="s">
        <v>47</v>
      </c>
      <c r="C390" s="60" t="s">
        <v>352</v>
      </c>
      <c r="D390" s="61">
        <v>1</v>
      </c>
      <c r="E390" s="104"/>
      <c r="F390" s="104"/>
      <c r="G390" s="104"/>
      <c r="H390" s="104"/>
      <c r="I390" s="104"/>
      <c r="J390" s="104"/>
      <c r="K390" s="104"/>
      <c r="L390" s="104"/>
      <c r="M390" s="60" t="s">
        <v>2696</v>
      </c>
      <c r="N390" s="54" t="s">
        <v>7517</v>
      </c>
      <c r="O390" s="54" t="s">
        <v>47</v>
      </c>
      <c r="P390" s="54" t="s">
        <v>47</v>
      </c>
      <c r="Q390" s="54" t="s">
        <v>1195</v>
      </c>
      <c r="R390" s="54" t="s">
        <v>56</v>
      </c>
      <c r="S390" s="54" t="s">
        <v>56</v>
      </c>
      <c r="T390" s="54" t="s">
        <v>55</v>
      </c>
      <c r="AR390" s="54" t="s">
        <v>47</v>
      </c>
      <c r="AS390" s="54" t="s">
        <v>47</v>
      </c>
      <c r="AU390" s="54" t="s">
        <v>7518</v>
      </c>
      <c r="AV390" s="50">
        <v>168</v>
      </c>
    </row>
    <row r="391" spans="1:48" ht="30.95" customHeight="1">
      <c r="A391" s="60" t="s">
        <v>7519</v>
      </c>
      <c r="B391" s="60" t="s">
        <v>47</v>
      </c>
      <c r="C391" s="60" t="s">
        <v>352</v>
      </c>
      <c r="D391" s="61">
        <v>1</v>
      </c>
      <c r="E391" s="104"/>
      <c r="F391" s="104"/>
      <c r="G391" s="104"/>
      <c r="H391" s="104"/>
      <c r="I391" s="104"/>
      <c r="J391" s="104"/>
      <c r="K391" s="104"/>
      <c r="L391" s="104"/>
      <c r="M391" s="60" t="s">
        <v>1260</v>
      </c>
      <c r="N391" s="54" t="s">
        <v>7520</v>
      </c>
      <c r="O391" s="54" t="s">
        <v>47</v>
      </c>
      <c r="P391" s="54" t="s">
        <v>47</v>
      </c>
      <c r="Q391" s="54" t="s">
        <v>1195</v>
      </c>
      <c r="R391" s="54" t="s">
        <v>56</v>
      </c>
      <c r="S391" s="54" t="s">
        <v>56</v>
      </c>
      <c r="T391" s="54" t="s">
        <v>55</v>
      </c>
      <c r="AR391" s="54" t="s">
        <v>47</v>
      </c>
      <c r="AS391" s="54" t="s">
        <v>47</v>
      </c>
      <c r="AU391" s="54" t="s">
        <v>7521</v>
      </c>
      <c r="AV391" s="50">
        <v>169</v>
      </c>
    </row>
    <row r="392" spans="1:48" ht="30.95" customHeight="1">
      <c r="A392" s="60" t="s">
        <v>7522</v>
      </c>
      <c r="B392" s="60" t="s">
        <v>47</v>
      </c>
      <c r="C392" s="60" t="s">
        <v>352</v>
      </c>
      <c r="D392" s="61">
        <v>1</v>
      </c>
      <c r="E392" s="104"/>
      <c r="F392" s="104"/>
      <c r="G392" s="104"/>
      <c r="H392" s="104"/>
      <c r="I392" s="104"/>
      <c r="J392" s="104"/>
      <c r="K392" s="104"/>
      <c r="L392" s="104"/>
      <c r="M392" s="60" t="s">
        <v>1327</v>
      </c>
      <c r="N392" s="54" t="s">
        <v>7523</v>
      </c>
      <c r="O392" s="54" t="s">
        <v>47</v>
      </c>
      <c r="P392" s="54" t="s">
        <v>47</v>
      </c>
      <c r="Q392" s="54" t="s">
        <v>1195</v>
      </c>
      <c r="R392" s="54" t="s">
        <v>56</v>
      </c>
      <c r="S392" s="54" t="s">
        <v>56</v>
      </c>
      <c r="T392" s="54" t="s">
        <v>55</v>
      </c>
      <c r="AR392" s="54" t="s">
        <v>47</v>
      </c>
      <c r="AS392" s="54" t="s">
        <v>47</v>
      </c>
      <c r="AU392" s="54" t="s">
        <v>7524</v>
      </c>
      <c r="AV392" s="50">
        <v>170</v>
      </c>
    </row>
    <row r="393" spans="1:48" ht="30.95" customHeight="1">
      <c r="A393" s="60" t="s">
        <v>7525</v>
      </c>
      <c r="B393" s="60" t="s">
        <v>47</v>
      </c>
      <c r="C393" s="60" t="s">
        <v>352</v>
      </c>
      <c r="D393" s="61">
        <v>1</v>
      </c>
      <c r="E393" s="104"/>
      <c r="F393" s="104"/>
      <c r="G393" s="104"/>
      <c r="H393" s="104"/>
      <c r="I393" s="104"/>
      <c r="J393" s="104"/>
      <c r="K393" s="104"/>
      <c r="L393" s="104"/>
      <c r="M393" s="60" t="s">
        <v>2786</v>
      </c>
      <c r="N393" s="54" t="s">
        <v>7526</v>
      </c>
      <c r="O393" s="54" t="s">
        <v>47</v>
      </c>
      <c r="P393" s="54" t="s">
        <v>47</v>
      </c>
      <c r="Q393" s="54" t="s">
        <v>1195</v>
      </c>
      <c r="R393" s="54" t="s">
        <v>56</v>
      </c>
      <c r="S393" s="54" t="s">
        <v>56</v>
      </c>
      <c r="T393" s="54" t="s">
        <v>55</v>
      </c>
      <c r="AR393" s="54" t="s">
        <v>47</v>
      </c>
      <c r="AS393" s="54" t="s">
        <v>47</v>
      </c>
      <c r="AU393" s="54" t="s">
        <v>7527</v>
      </c>
      <c r="AV393" s="50">
        <v>171</v>
      </c>
    </row>
    <row r="394" spans="1:48" ht="30.95" customHeight="1">
      <c r="A394" s="60" t="s">
        <v>7528</v>
      </c>
      <c r="B394" s="60" t="s">
        <v>47</v>
      </c>
      <c r="C394" s="60" t="s">
        <v>352</v>
      </c>
      <c r="D394" s="61">
        <v>1</v>
      </c>
      <c r="E394" s="104"/>
      <c r="F394" s="104"/>
      <c r="G394" s="104"/>
      <c r="H394" s="104"/>
      <c r="I394" s="104"/>
      <c r="J394" s="104"/>
      <c r="K394" s="104"/>
      <c r="L394" s="104"/>
      <c r="M394" s="60" t="s">
        <v>2771</v>
      </c>
      <c r="N394" s="54" t="s">
        <v>7529</v>
      </c>
      <c r="O394" s="54" t="s">
        <v>47</v>
      </c>
      <c r="P394" s="54" t="s">
        <v>47</v>
      </c>
      <c r="Q394" s="54" t="s">
        <v>1195</v>
      </c>
      <c r="R394" s="54" t="s">
        <v>56</v>
      </c>
      <c r="S394" s="54" t="s">
        <v>56</v>
      </c>
      <c r="T394" s="54" t="s">
        <v>55</v>
      </c>
      <c r="AR394" s="54" t="s">
        <v>47</v>
      </c>
      <c r="AS394" s="54" t="s">
        <v>47</v>
      </c>
      <c r="AU394" s="54" t="s">
        <v>7530</v>
      </c>
      <c r="AV394" s="50">
        <v>172</v>
      </c>
    </row>
    <row r="395" spans="1:48" ht="30.95" customHeight="1">
      <c r="A395" s="61"/>
      <c r="B395" s="61"/>
      <c r="C395" s="61"/>
      <c r="D395" s="61"/>
      <c r="E395" s="104"/>
      <c r="F395" s="104"/>
      <c r="G395" s="104"/>
      <c r="H395" s="104"/>
      <c r="I395" s="104"/>
      <c r="J395" s="104"/>
      <c r="K395" s="104"/>
      <c r="L395" s="104"/>
      <c r="M395" s="61"/>
      <c r="Q395" s="54" t="s">
        <v>1195</v>
      </c>
    </row>
    <row r="396" spans="1:48" ht="30.95" customHeight="1">
      <c r="A396" s="61"/>
      <c r="B396" s="61"/>
      <c r="C396" s="61"/>
      <c r="D396" s="61"/>
      <c r="E396" s="104"/>
      <c r="F396" s="104"/>
      <c r="G396" s="104"/>
      <c r="H396" s="104"/>
      <c r="I396" s="104"/>
      <c r="J396" s="104"/>
      <c r="K396" s="104"/>
      <c r="L396" s="104"/>
      <c r="M396" s="61"/>
      <c r="Q396" s="54" t="s">
        <v>1195</v>
      </c>
    </row>
    <row r="397" spans="1:48" ht="30.95" customHeight="1">
      <c r="A397" s="61"/>
      <c r="B397" s="61"/>
      <c r="C397" s="61"/>
      <c r="D397" s="61"/>
      <c r="E397" s="104"/>
      <c r="F397" s="104"/>
      <c r="G397" s="104"/>
      <c r="H397" s="104"/>
      <c r="I397" s="104"/>
      <c r="J397" s="104"/>
      <c r="K397" s="104"/>
      <c r="L397" s="104"/>
      <c r="M397" s="61"/>
      <c r="Q397" s="54" t="s">
        <v>1195</v>
      </c>
    </row>
    <row r="398" spans="1:48" ht="30.95" customHeight="1">
      <c r="A398" s="61"/>
      <c r="B398" s="61"/>
      <c r="C398" s="61"/>
      <c r="D398" s="61"/>
      <c r="E398" s="104"/>
      <c r="F398" s="104"/>
      <c r="G398" s="104"/>
      <c r="H398" s="104"/>
      <c r="I398" s="104"/>
      <c r="J398" s="104"/>
      <c r="K398" s="104"/>
      <c r="L398" s="104"/>
      <c r="M398" s="61"/>
      <c r="Q398" s="54" t="s">
        <v>1195</v>
      </c>
    </row>
    <row r="399" spans="1:48" ht="30.95" customHeight="1">
      <c r="A399" s="61"/>
      <c r="B399" s="61"/>
      <c r="C399" s="61"/>
      <c r="D399" s="61"/>
      <c r="E399" s="104"/>
      <c r="F399" s="104"/>
      <c r="G399" s="104"/>
      <c r="H399" s="104"/>
      <c r="I399" s="104"/>
      <c r="J399" s="104"/>
      <c r="K399" s="104"/>
      <c r="L399" s="104"/>
      <c r="M399" s="61"/>
      <c r="Q399" s="54" t="s">
        <v>1195</v>
      </c>
    </row>
    <row r="400" spans="1:48" ht="30.95" customHeight="1">
      <c r="A400" s="61"/>
      <c r="B400" s="61"/>
      <c r="C400" s="61"/>
      <c r="D400" s="61"/>
      <c r="E400" s="104"/>
      <c r="F400" s="104"/>
      <c r="G400" s="104"/>
      <c r="H400" s="104"/>
      <c r="I400" s="104"/>
      <c r="J400" s="104"/>
      <c r="K400" s="104"/>
      <c r="L400" s="104"/>
      <c r="M400" s="61"/>
      <c r="Q400" s="54" t="s">
        <v>1195</v>
      </c>
    </row>
    <row r="401" spans="1:17" ht="30.95" customHeight="1">
      <c r="A401" s="61"/>
      <c r="B401" s="61"/>
      <c r="C401" s="61"/>
      <c r="D401" s="61"/>
      <c r="E401" s="104"/>
      <c r="F401" s="104"/>
      <c r="G401" s="104"/>
      <c r="H401" s="104"/>
      <c r="I401" s="104"/>
      <c r="J401" s="104"/>
      <c r="K401" s="104"/>
      <c r="L401" s="104"/>
      <c r="M401" s="61"/>
      <c r="Q401" s="54" t="s">
        <v>1195</v>
      </c>
    </row>
    <row r="402" spans="1:17" ht="30.95" customHeight="1">
      <c r="A402" s="61"/>
      <c r="B402" s="61"/>
      <c r="C402" s="61"/>
      <c r="D402" s="61"/>
      <c r="E402" s="104"/>
      <c r="F402" s="104"/>
      <c r="G402" s="104"/>
      <c r="H402" s="104"/>
      <c r="I402" s="104"/>
      <c r="J402" s="104"/>
      <c r="K402" s="104"/>
      <c r="L402" s="104"/>
      <c r="M402" s="61"/>
      <c r="Q402" s="54" t="s">
        <v>1195</v>
      </c>
    </row>
    <row r="403" spans="1:17" ht="30.95" customHeight="1">
      <c r="A403" s="61"/>
      <c r="B403" s="61"/>
      <c r="C403" s="61"/>
      <c r="D403" s="61"/>
      <c r="E403" s="104"/>
      <c r="F403" s="104"/>
      <c r="G403" s="104"/>
      <c r="H403" s="104"/>
      <c r="I403" s="104"/>
      <c r="J403" s="104"/>
      <c r="K403" s="104"/>
      <c r="L403" s="104"/>
      <c r="M403" s="61"/>
      <c r="Q403" s="54" t="s">
        <v>1195</v>
      </c>
    </row>
    <row r="404" spans="1:17" ht="30.95" customHeight="1">
      <c r="A404" s="61"/>
      <c r="B404" s="61"/>
      <c r="C404" s="61"/>
      <c r="D404" s="61"/>
      <c r="E404" s="104"/>
      <c r="F404" s="104"/>
      <c r="G404" s="104"/>
      <c r="H404" s="104"/>
      <c r="I404" s="104"/>
      <c r="J404" s="104"/>
      <c r="K404" s="104"/>
      <c r="L404" s="104"/>
      <c r="M404" s="61"/>
      <c r="Q404" s="54" t="s">
        <v>1195</v>
      </c>
    </row>
    <row r="405" spans="1:17" ht="30.95" customHeight="1">
      <c r="A405" s="61"/>
      <c r="B405" s="61"/>
      <c r="C405" s="61"/>
      <c r="D405" s="61"/>
      <c r="E405" s="104"/>
      <c r="F405" s="104"/>
      <c r="G405" s="104"/>
      <c r="H405" s="104"/>
      <c r="I405" s="104"/>
      <c r="J405" s="104"/>
      <c r="K405" s="104"/>
      <c r="L405" s="104"/>
      <c r="M405" s="61"/>
      <c r="Q405" s="54" t="s">
        <v>1195</v>
      </c>
    </row>
    <row r="406" spans="1:17" ht="30.95" customHeight="1">
      <c r="A406" s="61"/>
      <c r="B406" s="61"/>
      <c r="C406" s="61"/>
      <c r="D406" s="61"/>
      <c r="E406" s="104"/>
      <c r="F406" s="104"/>
      <c r="G406" s="104"/>
      <c r="H406" s="104"/>
      <c r="I406" s="104"/>
      <c r="J406" s="104"/>
      <c r="K406" s="104"/>
      <c r="L406" s="104"/>
      <c r="M406" s="61"/>
      <c r="Q406" s="54" t="s">
        <v>1195</v>
      </c>
    </row>
    <row r="407" spans="1:17" ht="30.95" customHeight="1">
      <c r="A407" s="61"/>
      <c r="B407" s="61"/>
      <c r="C407" s="61"/>
      <c r="D407" s="61"/>
      <c r="E407" s="104"/>
      <c r="F407" s="104"/>
      <c r="G407" s="104"/>
      <c r="H407" s="104"/>
      <c r="I407" s="104"/>
      <c r="J407" s="104"/>
      <c r="K407" s="104"/>
      <c r="L407" s="104"/>
      <c r="M407" s="61"/>
      <c r="Q407" s="54" t="s">
        <v>1195</v>
      </c>
    </row>
    <row r="408" spans="1:17" ht="30.95" customHeight="1">
      <c r="A408" s="61"/>
      <c r="B408" s="61"/>
      <c r="C408" s="61"/>
      <c r="D408" s="61"/>
      <c r="E408" s="104"/>
      <c r="F408" s="104"/>
      <c r="G408" s="104"/>
      <c r="H408" s="104"/>
      <c r="I408" s="104"/>
      <c r="J408" s="104"/>
      <c r="K408" s="104"/>
      <c r="L408" s="104"/>
      <c r="M408" s="61"/>
      <c r="Q408" s="54" t="s">
        <v>1195</v>
      </c>
    </row>
    <row r="409" spans="1:17" ht="30.95" customHeight="1">
      <c r="A409" s="61"/>
      <c r="B409" s="61"/>
      <c r="C409" s="61"/>
      <c r="D409" s="61"/>
      <c r="E409" s="104"/>
      <c r="F409" s="104"/>
      <c r="G409" s="104"/>
      <c r="H409" s="104"/>
      <c r="I409" s="104"/>
      <c r="J409" s="104"/>
      <c r="K409" s="104"/>
      <c r="L409" s="104"/>
      <c r="M409" s="61"/>
      <c r="Q409" s="54" t="s">
        <v>1195</v>
      </c>
    </row>
    <row r="410" spans="1:17" ht="30.95" customHeight="1">
      <c r="A410" s="61"/>
      <c r="B410" s="61"/>
      <c r="C410" s="61"/>
      <c r="D410" s="61"/>
      <c r="E410" s="104"/>
      <c r="F410" s="104"/>
      <c r="G410" s="104"/>
      <c r="H410" s="104"/>
      <c r="I410" s="104"/>
      <c r="J410" s="104"/>
      <c r="K410" s="104"/>
      <c r="L410" s="104"/>
      <c r="M410" s="61"/>
      <c r="Q410" s="54" t="s">
        <v>1195</v>
      </c>
    </row>
    <row r="411" spans="1:17" ht="30.95" customHeight="1">
      <c r="A411" s="60" t="s">
        <v>77</v>
      </c>
      <c r="B411" s="61"/>
      <c r="C411" s="61"/>
      <c r="D411" s="61"/>
      <c r="E411" s="104"/>
      <c r="F411" s="104"/>
      <c r="G411" s="104"/>
      <c r="H411" s="104"/>
      <c r="I411" s="104"/>
      <c r="J411" s="104"/>
      <c r="K411" s="104"/>
      <c r="L411" s="104"/>
      <c r="M411" s="61"/>
      <c r="N411" s="50" t="s">
        <v>78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0866141732283472" right="0" top="0.39370078740157483" bottom="0.39370078740157483" header="0" footer="0"/>
  <pageSetup paperSize="9" scale="64" fitToHeight="0" orientation="landscape" r:id="rId1"/>
  <rowBreaks count="13" manualBreakCount="13">
    <brk id="27" max="16383" man="1"/>
    <brk id="51" max="16383" man="1"/>
    <brk id="75" max="16383" man="1"/>
    <brk id="99" max="16383" man="1"/>
    <brk id="171" max="16383" man="1"/>
    <brk id="195" max="16383" man="1"/>
    <brk id="219" max="16383" man="1"/>
    <brk id="243" max="16383" man="1"/>
    <brk id="267" max="16383" man="1"/>
    <brk id="339" max="16383" man="1"/>
    <brk id="363" max="16383" man="1"/>
    <brk id="387" max="16383" man="1"/>
    <brk id="41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tabColor rgb="FF00B0F0"/>
  </sheetPr>
  <dimension ref="A1:AZ592"/>
  <sheetViews>
    <sheetView workbookViewId="0">
      <selection activeCell="B15" sqref="B15"/>
    </sheetView>
  </sheetViews>
  <sheetFormatPr defaultRowHeight="13.5"/>
  <cols>
    <col min="1" max="2" width="30.625" style="50" customWidth="1"/>
    <col min="3" max="3" width="4.625" style="50" customWidth="1"/>
    <col min="4" max="4" width="8.625" style="50" customWidth="1"/>
    <col min="5" max="12" width="13.625" style="50" customWidth="1"/>
    <col min="13" max="13" width="12.625" style="50" customWidth="1"/>
    <col min="14" max="47" width="2.625" style="50" hidden="1" customWidth="1"/>
    <col min="48" max="48" width="1.625" style="50" hidden="1" customWidth="1"/>
    <col min="49" max="49" width="24.625" style="50" hidden="1" customWidth="1"/>
    <col min="50" max="51" width="2.625" style="50" hidden="1" customWidth="1"/>
    <col min="52" max="52" width="1.625" style="50" hidden="1" customWidth="1"/>
    <col min="53" max="16384" width="9" style="50"/>
  </cols>
  <sheetData>
    <row r="1" spans="1:52" ht="30" customHeight="1">
      <c r="A1" s="51" t="s">
        <v>7109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3"/>
    </row>
    <row r="2" spans="1:52" ht="30" customHeight="1">
      <c r="A2" s="214" t="s">
        <v>1</v>
      </c>
      <c r="B2" s="214" t="s">
        <v>2</v>
      </c>
      <c r="C2" s="214" t="s">
        <v>3</v>
      </c>
      <c r="D2" s="214" t="s">
        <v>4</v>
      </c>
      <c r="E2" s="214" t="s">
        <v>5</v>
      </c>
      <c r="F2" s="214"/>
      <c r="G2" s="214" t="s">
        <v>8</v>
      </c>
      <c r="H2" s="214"/>
      <c r="I2" s="214" t="s">
        <v>9</v>
      </c>
      <c r="J2" s="214"/>
      <c r="K2" s="214" t="s">
        <v>10</v>
      </c>
      <c r="L2" s="214"/>
      <c r="M2" s="214" t="s">
        <v>11</v>
      </c>
      <c r="N2" s="213" t="s">
        <v>1242</v>
      </c>
      <c r="O2" s="213" t="s">
        <v>16</v>
      </c>
      <c r="P2" s="213" t="s">
        <v>18</v>
      </c>
      <c r="Q2" s="213" t="s">
        <v>19</v>
      </c>
      <c r="R2" s="213" t="s">
        <v>20</v>
      </c>
      <c r="S2" s="213" t="s">
        <v>21</v>
      </c>
      <c r="T2" s="213" t="s">
        <v>22</v>
      </c>
      <c r="U2" s="213" t="s">
        <v>23</v>
      </c>
      <c r="V2" s="213" t="s">
        <v>24</v>
      </c>
      <c r="W2" s="213" t="s">
        <v>25</v>
      </c>
      <c r="X2" s="213" t="s">
        <v>26</v>
      </c>
      <c r="Y2" s="213" t="s">
        <v>27</v>
      </c>
      <c r="Z2" s="213" t="s">
        <v>28</v>
      </c>
      <c r="AA2" s="213" t="s">
        <v>29</v>
      </c>
      <c r="AB2" s="213" t="s">
        <v>30</v>
      </c>
      <c r="AC2" s="213" t="s">
        <v>31</v>
      </c>
      <c r="AD2" s="213" t="s">
        <v>32</v>
      </c>
      <c r="AE2" s="213" t="s">
        <v>33</v>
      </c>
      <c r="AF2" s="213" t="s">
        <v>34</v>
      </c>
      <c r="AG2" s="213" t="s">
        <v>35</v>
      </c>
      <c r="AH2" s="213" t="s">
        <v>36</v>
      </c>
      <c r="AI2" s="213" t="s">
        <v>37</v>
      </c>
      <c r="AJ2" s="213" t="s">
        <v>38</v>
      </c>
      <c r="AK2" s="213" t="s">
        <v>39</v>
      </c>
      <c r="AL2" s="213" t="s">
        <v>40</v>
      </c>
      <c r="AM2" s="213" t="s">
        <v>41</v>
      </c>
      <c r="AN2" s="213" t="s">
        <v>42</v>
      </c>
      <c r="AO2" s="213" t="s">
        <v>43</v>
      </c>
      <c r="AP2" s="213" t="s">
        <v>1243</v>
      </c>
      <c r="AQ2" s="213" t="s">
        <v>1244</v>
      </c>
      <c r="AR2" s="213" t="s">
        <v>1245</v>
      </c>
      <c r="AS2" s="213" t="s">
        <v>1246</v>
      </c>
      <c r="AT2" s="213" t="s">
        <v>1247</v>
      </c>
      <c r="AU2" s="213" t="s">
        <v>1248</v>
      </c>
      <c r="AV2" s="213" t="s">
        <v>44</v>
      </c>
      <c r="AW2" s="213" t="s">
        <v>1249</v>
      </c>
      <c r="AX2" s="54" t="s">
        <v>1241</v>
      </c>
      <c r="AY2" s="54" t="s">
        <v>17</v>
      </c>
      <c r="AZ2" s="54" t="s">
        <v>1250</v>
      </c>
    </row>
    <row r="3" spans="1:52" ht="30" customHeight="1">
      <c r="A3" s="214"/>
      <c r="B3" s="214"/>
      <c r="C3" s="214"/>
      <c r="D3" s="214"/>
      <c r="E3" s="105" t="s">
        <v>6</v>
      </c>
      <c r="F3" s="105" t="s">
        <v>7</v>
      </c>
      <c r="G3" s="105" t="s">
        <v>6</v>
      </c>
      <c r="H3" s="105" t="s">
        <v>7</v>
      </c>
      <c r="I3" s="105" t="s">
        <v>6</v>
      </c>
      <c r="J3" s="105" t="s">
        <v>7</v>
      </c>
      <c r="K3" s="105" t="s">
        <v>6</v>
      </c>
      <c r="L3" s="105" t="s">
        <v>7</v>
      </c>
      <c r="M3" s="214"/>
      <c r="N3" s="213"/>
      <c r="O3" s="213"/>
      <c r="P3" s="213"/>
      <c r="Q3" s="213"/>
      <c r="R3" s="213"/>
      <c r="S3" s="213"/>
      <c r="T3" s="213"/>
      <c r="U3" s="213"/>
      <c r="V3" s="213"/>
      <c r="W3" s="213"/>
      <c r="X3" s="213"/>
      <c r="Y3" s="213"/>
      <c r="Z3" s="213"/>
      <c r="AA3" s="213"/>
      <c r="AB3" s="213"/>
      <c r="AC3" s="213"/>
      <c r="AD3" s="213"/>
      <c r="AE3" s="213"/>
      <c r="AF3" s="213"/>
      <c r="AG3" s="213"/>
      <c r="AH3" s="213"/>
      <c r="AI3" s="213"/>
      <c r="AJ3" s="213"/>
      <c r="AK3" s="213"/>
      <c r="AL3" s="213"/>
      <c r="AM3" s="213"/>
      <c r="AN3" s="213"/>
      <c r="AO3" s="213"/>
      <c r="AP3" s="213"/>
      <c r="AQ3" s="213"/>
      <c r="AR3" s="213"/>
      <c r="AS3" s="213"/>
      <c r="AT3" s="213"/>
      <c r="AU3" s="213"/>
      <c r="AV3" s="213"/>
      <c r="AW3" s="213"/>
    </row>
    <row r="4" spans="1:52" ht="30" customHeight="1">
      <c r="A4" s="55" t="s">
        <v>7545</v>
      </c>
      <c r="B4" s="56"/>
      <c r="C4" s="56"/>
      <c r="D4" s="56"/>
      <c r="E4" s="57"/>
      <c r="F4" s="58"/>
      <c r="G4" s="57"/>
      <c r="H4" s="58"/>
      <c r="I4" s="57"/>
      <c r="J4" s="58"/>
      <c r="K4" s="57"/>
      <c r="L4" s="58"/>
      <c r="M4" s="59"/>
      <c r="N4" s="54" t="s">
        <v>7531</v>
      </c>
    </row>
    <row r="5" spans="1:52" ht="30" customHeight="1">
      <c r="A5" s="60" t="s">
        <v>1252</v>
      </c>
      <c r="B5" s="60" t="s">
        <v>7532</v>
      </c>
      <c r="C5" s="60" t="s">
        <v>83</v>
      </c>
      <c r="D5" s="61">
        <v>0.20849999999999999</v>
      </c>
      <c r="E5" s="62"/>
      <c r="F5" s="63"/>
      <c r="G5" s="62"/>
      <c r="H5" s="63"/>
      <c r="I5" s="62"/>
      <c r="J5" s="63"/>
      <c r="K5" s="62"/>
      <c r="L5" s="63"/>
      <c r="M5" s="60" t="s">
        <v>1256</v>
      </c>
      <c r="N5" s="54" t="s">
        <v>7531</v>
      </c>
      <c r="O5" s="54" t="s">
        <v>7546</v>
      </c>
      <c r="P5" s="54" t="s">
        <v>56</v>
      </c>
      <c r="Q5" s="54" t="s">
        <v>56</v>
      </c>
      <c r="R5" s="54" t="s">
        <v>55</v>
      </c>
      <c r="AV5" s="54" t="s">
        <v>47</v>
      </c>
      <c r="AW5" s="54" t="s">
        <v>7547</v>
      </c>
      <c r="AX5" s="54" t="s">
        <v>47</v>
      </c>
      <c r="AY5" s="54" t="s">
        <v>47</v>
      </c>
      <c r="AZ5" s="54" t="s">
        <v>47</v>
      </c>
    </row>
    <row r="6" spans="1:52" ht="30" customHeight="1">
      <c r="A6" s="60" t="s">
        <v>1257</v>
      </c>
      <c r="B6" s="60" t="s">
        <v>1258</v>
      </c>
      <c r="C6" s="60" t="s">
        <v>1259</v>
      </c>
      <c r="D6" s="61">
        <v>10.199999999999999</v>
      </c>
      <c r="E6" s="62"/>
      <c r="F6" s="63"/>
      <c r="G6" s="62"/>
      <c r="H6" s="63"/>
      <c r="I6" s="62"/>
      <c r="J6" s="63"/>
      <c r="K6" s="225" t="s">
        <v>11270</v>
      </c>
      <c r="L6" s="63"/>
      <c r="M6" s="60" t="s">
        <v>1309</v>
      </c>
      <c r="N6" s="54" t="s">
        <v>7531</v>
      </c>
      <c r="O6" s="54" t="s">
        <v>7548</v>
      </c>
      <c r="P6" s="54" t="s">
        <v>56</v>
      </c>
      <c r="Q6" s="54" t="s">
        <v>56</v>
      </c>
      <c r="R6" s="54" t="s">
        <v>55</v>
      </c>
      <c r="V6" s="50">
        <v>1</v>
      </c>
      <c r="AV6" s="54" t="s">
        <v>47</v>
      </c>
      <c r="AW6" s="54" t="s">
        <v>7549</v>
      </c>
      <c r="AX6" s="54" t="s">
        <v>47</v>
      </c>
      <c r="AY6" s="54" t="s">
        <v>47</v>
      </c>
      <c r="AZ6" s="54" t="s">
        <v>47</v>
      </c>
    </row>
    <row r="7" spans="1:52" ht="30" customHeight="1">
      <c r="A7" s="60" t="s">
        <v>1261</v>
      </c>
      <c r="B7" s="60" t="s">
        <v>7550</v>
      </c>
      <c r="C7" s="60" t="s">
        <v>352</v>
      </c>
      <c r="D7" s="61">
        <v>1</v>
      </c>
      <c r="E7" s="62"/>
      <c r="F7" s="63"/>
      <c r="G7" s="62"/>
      <c r="H7" s="63"/>
      <c r="I7" s="62"/>
      <c r="J7" s="63"/>
      <c r="K7" s="62"/>
      <c r="L7" s="63"/>
      <c r="M7" s="60" t="s">
        <v>47</v>
      </c>
      <c r="N7" s="54" t="s">
        <v>7531</v>
      </c>
      <c r="O7" s="54" t="s">
        <v>7551</v>
      </c>
      <c r="P7" s="54" t="s">
        <v>56</v>
      </c>
      <c r="Q7" s="54" t="s">
        <v>56</v>
      </c>
      <c r="R7" s="54" t="s">
        <v>56</v>
      </c>
      <c r="S7" s="50">
        <v>0</v>
      </c>
      <c r="T7" s="50">
        <v>0</v>
      </c>
      <c r="U7" s="50">
        <v>0.22</v>
      </c>
      <c r="AV7" s="54" t="s">
        <v>47</v>
      </c>
      <c r="AW7" s="54" t="s">
        <v>7552</v>
      </c>
      <c r="AX7" s="54" t="s">
        <v>47</v>
      </c>
      <c r="AY7" s="54" t="s">
        <v>47</v>
      </c>
      <c r="AZ7" s="54" t="s">
        <v>47</v>
      </c>
    </row>
    <row r="8" spans="1:52" ht="30" customHeight="1">
      <c r="A8" s="60" t="s">
        <v>1263</v>
      </c>
      <c r="B8" s="60" t="s">
        <v>1264</v>
      </c>
      <c r="C8" s="60" t="s">
        <v>1265</v>
      </c>
      <c r="D8" s="61">
        <v>1</v>
      </c>
      <c r="E8" s="62"/>
      <c r="F8" s="63"/>
      <c r="G8" s="62"/>
      <c r="H8" s="63"/>
      <c r="I8" s="62"/>
      <c r="J8" s="63"/>
      <c r="K8" s="62"/>
      <c r="L8" s="63"/>
      <c r="M8" s="60" t="s">
        <v>1665</v>
      </c>
      <c r="N8" s="54" t="s">
        <v>7531</v>
      </c>
      <c r="O8" s="54" t="s">
        <v>7553</v>
      </c>
      <c r="P8" s="54" t="s">
        <v>56</v>
      </c>
      <c r="Q8" s="54" t="s">
        <v>56</v>
      </c>
      <c r="R8" s="54" t="s">
        <v>55</v>
      </c>
      <c r="AV8" s="54" t="s">
        <v>47</v>
      </c>
      <c r="AW8" s="54" t="s">
        <v>7554</v>
      </c>
      <c r="AX8" s="54" t="s">
        <v>55</v>
      </c>
      <c r="AY8" s="54" t="s">
        <v>47</v>
      </c>
      <c r="AZ8" s="54" t="s">
        <v>47</v>
      </c>
    </row>
    <row r="9" spans="1:52" ht="30" customHeight="1">
      <c r="A9" s="60" t="s">
        <v>1267</v>
      </c>
      <c r="B9" s="60" t="s">
        <v>47</v>
      </c>
      <c r="C9" s="60" t="s">
        <v>47</v>
      </c>
      <c r="D9" s="61"/>
      <c r="E9" s="62"/>
      <c r="F9" s="63"/>
      <c r="G9" s="62"/>
      <c r="H9" s="63"/>
      <c r="I9" s="62"/>
      <c r="J9" s="63"/>
      <c r="K9" s="62"/>
      <c r="L9" s="63"/>
      <c r="M9" s="60" t="s">
        <v>47</v>
      </c>
      <c r="N9" s="54" t="s">
        <v>78</v>
      </c>
      <c r="O9" s="54" t="s">
        <v>78</v>
      </c>
      <c r="P9" s="54" t="s">
        <v>47</v>
      </c>
      <c r="Q9" s="54" t="s">
        <v>47</v>
      </c>
      <c r="R9" s="54" t="s">
        <v>47</v>
      </c>
      <c r="AV9" s="54" t="s">
        <v>47</v>
      </c>
      <c r="AW9" s="54" t="s">
        <v>47</v>
      </c>
      <c r="AX9" s="54" t="s">
        <v>47</v>
      </c>
      <c r="AY9" s="54" t="s">
        <v>47</v>
      </c>
      <c r="AZ9" s="54" t="s">
        <v>47</v>
      </c>
    </row>
    <row r="10" spans="1:52" ht="30" customHeight="1">
      <c r="A10" s="61"/>
      <c r="B10" s="61"/>
      <c r="C10" s="61"/>
      <c r="D10" s="61"/>
      <c r="E10" s="62"/>
      <c r="F10" s="63"/>
      <c r="G10" s="62"/>
      <c r="H10" s="63"/>
      <c r="I10" s="62"/>
      <c r="J10" s="63"/>
      <c r="K10" s="62"/>
      <c r="L10" s="63"/>
      <c r="M10" s="61"/>
    </row>
    <row r="11" spans="1:52" ht="30" customHeight="1">
      <c r="A11" s="55" t="s">
        <v>7555</v>
      </c>
      <c r="B11" s="56"/>
      <c r="C11" s="56"/>
      <c r="D11" s="56"/>
      <c r="E11" s="57"/>
      <c r="F11" s="58"/>
      <c r="G11" s="57"/>
      <c r="H11" s="58"/>
      <c r="I11" s="57"/>
      <c r="J11" s="58"/>
      <c r="K11" s="57"/>
      <c r="L11" s="58"/>
      <c r="M11" s="59"/>
      <c r="N11" s="54" t="s">
        <v>7533</v>
      </c>
    </row>
    <row r="12" spans="1:52" ht="30" customHeight="1">
      <c r="A12" s="60" t="s">
        <v>1252</v>
      </c>
      <c r="B12" s="60" t="s">
        <v>7534</v>
      </c>
      <c r="C12" s="60" t="s">
        <v>83</v>
      </c>
      <c r="D12" s="61">
        <v>0.20849999999999999</v>
      </c>
      <c r="E12" s="62"/>
      <c r="F12" s="63"/>
      <c r="G12" s="62"/>
      <c r="H12" s="63"/>
      <c r="I12" s="62"/>
      <c r="J12" s="63"/>
      <c r="K12" s="62"/>
      <c r="L12" s="63"/>
      <c r="M12" s="60" t="s">
        <v>1272</v>
      </c>
      <c r="N12" s="54" t="s">
        <v>7533</v>
      </c>
      <c r="O12" s="54" t="s">
        <v>7556</v>
      </c>
      <c r="P12" s="54" t="s">
        <v>56</v>
      </c>
      <c r="Q12" s="54" t="s">
        <v>56</v>
      </c>
      <c r="R12" s="54" t="s">
        <v>55</v>
      </c>
      <c r="AV12" s="54" t="s">
        <v>47</v>
      </c>
      <c r="AW12" s="54" t="s">
        <v>7557</v>
      </c>
      <c r="AX12" s="54" t="s">
        <v>47</v>
      </c>
      <c r="AY12" s="54" t="s">
        <v>47</v>
      </c>
      <c r="AZ12" s="54" t="s">
        <v>47</v>
      </c>
    </row>
    <row r="13" spans="1:52" ht="30" customHeight="1">
      <c r="A13" s="60" t="s">
        <v>1257</v>
      </c>
      <c r="B13" s="60" t="s">
        <v>1258</v>
      </c>
      <c r="C13" s="60" t="s">
        <v>1259</v>
      </c>
      <c r="D13" s="61">
        <v>19.5</v>
      </c>
      <c r="E13" s="62"/>
      <c r="F13" s="63"/>
      <c r="G13" s="62"/>
      <c r="H13" s="63"/>
      <c r="I13" s="62"/>
      <c r="J13" s="63"/>
      <c r="K13" s="62"/>
      <c r="L13" s="63"/>
      <c r="M13" s="60" t="s">
        <v>1309</v>
      </c>
      <c r="N13" s="54" t="s">
        <v>7533</v>
      </c>
      <c r="O13" s="54" t="s">
        <v>7548</v>
      </c>
      <c r="P13" s="54" t="s">
        <v>56</v>
      </c>
      <c r="Q13" s="54" t="s">
        <v>56</v>
      </c>
      <c r="R13" s="54" t="s">
        <v>55</v>
      </c>
      <c r="V13" s="50">
        <v>1</v>
      </c>
      <c r="AV13" s="54" t="s">
        <v>47</v>
      </c>
      <c r="AW13" s="54" t="s">
        <v>7558</v>
      </c>
      <c r="AX13" s="54" t="s">
        <v>47</v>
      </c>
      <c r="AY13" s="54" t="s">
        <v>47</v>
      </c>
      <c r="AZ13" s="54" t="s">
        <v>47</v>
      </c>
    </row>
    <row r="14" spans="1:52" ht="30" customHeight="1">
      <c r="A14" s="60" t="s">
        <v>1261</v>
      </c>
      <c r="B14" s="60" t="s">
        <v>7550</v>
      </c>
      <c r="C14" s="60" t="s">
        <v>352</v>
      </c>
      <c r="D14" s="61">
        <v>1</v>
      </c>
      <c r="E14" s="62"/>
      <c r="F14" s="63"/>
      <c r="G14" s="62"/>
      <c r="H14" s="63"/>
      <c r="I14" s="62"/>
      <c r="J14" s="63"/>
      <c r="K14" s="62"/>
      <c r="L14" s="63"/>
      <c r="M14" s="60" t="s">
        <v>47</v>
      </c>
      <c r="N14" s="54" t="s">
        <v>7533</v>
      </c>
      <c r="O14" s="54" t="s">
        <v>7551</v>
      </c>
      <c r="P14" s="54" t="s">
        <v>56</v>
      </c>
      <c r="Q14" s="54" t="s">
        <v>56</v>
      </c>
      <c r="R14" s="54" t="s">
        <v>56</v>
      </c>
      <c r="S14" s="50">
        <v>0</v>
      </c>
      <c r="T14" s="50">
        <v>0</v>
      </c>
      <c r="U14" s="50">
        <v>0.22</v>
      </c>
      <c r="AV14" s="54" t="s">
        <v>47</v>
      </c>
      <c r="AW14" s="54" t="s">
        <v>7559</v>
      </c>
      <c r="AX14" s="54" t="s">
        <v>47</v>
      </c>
      <c r="AY14" s="54" t="s">
        <v>47</v>
      </c>
      <c r="AZ14" s="54" t="s">
        <v>47</v>
      </c>
    </row>
    <row r="15" spans="1:52" ht="30" customHeight="1">
      <c r="A15" s="60" t="s">
        <v>1263</v>
      </c>
      <c r="B15" s="60" t="s">
        <v>1264</v>
      </c>
      <c r="C15" s="60" t="s">
        <v>1265</v>
      </c>
      <c r="D15" s="61">
        <v>1</v>
      </c>
      <c r="E15" s="62"/>
      <c r="F15" s="63"/>
      <c r="G15" s="62"/>
      <c r="H15" s="63"/>
      <c r="I15" s="62"/>
      <c r="J15" s="63"/>
      <c r="K15" s="62"/>
      <c r="L15" s="63"/>
      <c r="M15" s="60" t="s">
        <v>1665</v>
      </c>
      <c r="N15" s="54" t="s">
        <v>7533</v>
      </c>
      <c r="O15" s="54" t="s">
        <v>7553</v>
      </c>
      <c r="P15" s="54" t="s">
        <v>56</v>
      </c>
      <c r="Q15" s="54" t="s">
        <v>56</v>
      </c>
      <c r="R15" s="54" t="s">
        <v>55</v>
      </c>
      <c r="AV15" s="54" t="s">
        <v>47</v>
      </c>
      <c r="AW15" s="54" t="s">
        <v>7560</v>
      </c>
      <c r="AX15" s="54" t="s">
        <v>55</v>
      </c>
      <c r="AY15" s="54" t="s">
        <v>47</v>
      </c>
      <c r="AZ15" s="54" t="s">
        <v>47</v>
      </c>
    </row>
    <row r="16" spans="1:52" ht="30" customHeight="1">
      <c r="A16" s="60" t="s">
        <v>1267</v>
      </c>
      <c r="B16" s="60" t="s">
        <v>47</v>
      </c>
      <c r="C16" s="60" t="s">
        <v>47</v>
      </c>
      <c r="D16" s="61"/>
      <c r="E16" s="62"/>
      <c r="F16" s="63"/>
      <c r="G16" s="62"/>
      <c r="H16" s="63"/>
      <c r="I16" s="62"/>
      <c r="J16" s="63"/>
      <c r="K16" s="62"/>
      <c r="L16" s="63"/>
      <c r="M16" s="60" t="s">
        <v>47</v>
      </c>
      <c r="N16" s="54" t="s">
        <v>78</v>
      </c>
      <c r="O16" s="54" t="s">
        <v>78</v>
      </c>
      <c r="P16" s="54" t="s">
        <v>47</v>
      </c>
      <c r="Q16" s="54" t="s">
        <v>47</v>
      </c>
      <c r="R16" s="54" t="s">
        <v>47</v>
      </c>
      <c r="AV16" s="54" t="s">
        <v>47</v>
      </c>
      <c r="AW16" s="54" t="s">
        <v>47</v>
      </c>
      <c r="AX16" s="54" t="s">
        <v>47</v>
      </c>
      <c r="AY16" s="54" t="s">
        <v>47</v>
      </c>
      <c r="AZ16" s="54" t="s">
        <v>47</v>
      </c>
    </row>
    <row r="17" spans="1:52" ht="30" customHeight="1">
      <c r="A17" s="61"/>
      <c r="B17" s="61"/>
      <c r="C17" s="61"/>
      <c r="D17" s="61"/>
      <c r="E17" s="62"/>
      <c r="F17" s="63"/>
      <c r="G17" s="62"/>
      <c r="H17" s="63"/>
      <c r="I17" s="62"/>
      <c r="J17" s="63"/>
      <c r="K17" s="62"/>
      <c r="L17" s="63"/>
      <c r="M17" s="61"/>
    </row>
    <row r="18" spans="1:52" ht="30" customHeight="1">
      <c r="A18" s="55" t="s">
        <v>7561</v>
      </c>
      <c r="B18" s="56"/>
      <c r="C18" s="56"/>
      <c r="D18" s="56"/>
      <c r="E18" s="57"/>
      <c r="F18" s="58"/>
      <c r="G18" s="57"/>
      <c r="H18" s="58"/>
      <c r="I18" s="57"/>
      <c r="J18" s="58"/>
      <c r="K18" s="57"/>
      <c r="L18" s="58"/>
      <c r="M18" s="59"/>
      <c r="N18" s="54" t="s">
        <v>7535</v>
      </c>
    </row>
    <row r="19" spans="1:52" ht="30" customHeight="1">
      <c r="A19" s="60" t="s">
        <v>7536</v>
      </c>
      <c r="B19" s="60" t="s">
        <v>7537</v>
      </c>
      <c r="C19" s="60" t="s">
        <v>83</v>
      </c>
      <c r="D19" s="61">
        <v>0.66010000000000002</v>
      </c>
      <c r="E19" s="62"/>
      <c r="F19" s="63"/>
      <c r="G19" s="62"/>
      <c r="H19" s="63"/>
      <c r="I19" s="62"/>
      <c r="J19" s="63"/>
      <c r="K19" s="62"/>
      <c r="L19" s="63"/>
      <c r="M19" s="60" t="s">
        <v>1279</v>
      </c>
      <c r="N19" s="54" t="s">
        <v>7535</v>
      </c>
      <c r="O19" s="54" t="s">
        <v>7562</v>
      </c>
      <c r="P19" s="54" t="s">
        <v>56</v>
      </c>
      <c r="Q19" s="54" t="s">
        <v>56</v>
      </c>
      <c r="R19" s="54" t="s">
        <v>55</v>
      </c>
      <c r="AV19" s="54" t="s">
        <v>47</v>
      </c>
      <c r="AW19" s="54" t="s">
        <v>7563</v>
      </c>
      <c r="AX19" s="54" t="s">
        <v>47</v>
      </c>
      <c r="AY19" s="54" t="s">
        <v>47</v>
      </c>
      <c r="AZ19" s="54" t="s">
        <v>47</v>
      </c>
    </row>
    <row r="20" spans="1:52" ht="30" customHeight="1">
      <c r="A20" s="60" t="s">
        <v>1267</v>
      </c>
      <c r="B20" s="60" t="s">
        <v>47</v>
      </c>
      <c r="C20" s="60" t="s">
        <v>47</v>
      </c>
      <c r="D20" s="61"/>
      <c r="E20" s="62"/>
      <c r="F20" s="63"/>
      <c r="G20" s="62"/>
      <c r="H20" s="63"/>
      <c r="I20" s="62"/>
      <c r="J20" s="63"/>
      <c r="K20" s="62"/>
      <c r="L20" s="63"/>
      <c r="M20" s="60" t="s">
        <v>47</v>
      </c>
      <c r="N20" s="54" t="s">
        <v>78</v>
      </c>
      <c r="O20" s="54" t="s">
        <v>78</v>
      </c>
      <c r="P20" s="54" t="s">
        <v>47</v>
      </c>
      <c r="Q20" s="54" t="s">
        <v>47</v>
      </c>
      <c r="R20" s="54" t="s">
        <v>47</v>
      </c>
      <c r="AV20" s="54" t="s">
        <v>47</v>
      </c>
      <c r="AW20" s="54" t="s">
        <v>47</v>
      </c>
      <c r="AX20" s="54" t="s">
        <v>47</v>
      </c>
      <c r="AY20" s="54" t="s">
        <v>47</v>
      </c>
      <c r="AZ20" s="54" t="s">
        <v>47</v>
      </c>
    </row>
    <row r="21" spans="1:52" ht="30" customHeight="1">
      <c r="A21" s="61"/>
      <c r="B21" s="61"/>
      <c r="C21" s="61"/>
      <c r="D21" s="61"/>
      <c r="E21" s="62"/>
      <c r="F21" s="63"/>
      <c r="G21" s="62"/>
      <c r="H21" s="63"/>
      <c r="I21" s="62"/>
      <c r="J21" s="63"/>
      <c r="K21" s="62"/>
      <c r="L21" s="63"/>
      <c r="M21" s="61"/>
    </row>
    <row r="22" spans="1:52" ht="30" customHeight="1">
      <c r="A22" s="55" t="s">
        <v>7564</v>
      </c>
      <c r="B22" s="56"/>
      <c r="C22" s="56"/>
      <c r="D22" s="56"/>
      <c r="E22" s="57"/>
      <c r="F22" s="58"/>
      <c r="G22" s="57"/>
      <c r="H22" s="58"/>
      <c r="I22" s="57"/>
      <c r="J22" s="58"/>
      <c r="K22" s="57"/>
      <c r="L22" s="58"/>
      <c r="M22" s="59"/>
      <c r="N22" s="54" t="s">
        <v>7538</v>
      </c>
    </row>
    <row r="23" spans="1:52" ht="30" customHeight="1">
      <c r="A23" s="60" t="s">
        <v>6450</v>
      </c>
      <c r="B23" s="60" t="s">
        <v>7539</v>
      </c>
      <c r="C23" s="60" t="s">
        <v>83</v>
      </c>
      <c r="D23" s="61">
        <v>0.21129999999999999</v>
      </c>
      <c r="E23" s="62"/>
      <c r="F23" s="63"/>
      <c r="G23" s="62"/>
      <c r="H23" s="63"/>
      <c r="I23" s="62"/>
      <c r="J23" s="63"/>
      <c r="K23" s="62"/>
      <c r="L23" s="63"/>
      <c r="M23" s="60" t="s">
        <v>1282</v>
      </c>
      <c r="N23" s="54" t="s">
        <v>7538</v>
      </c>
      <c r="O23" s="54" t="s">
        <v>7565</v>
      </c>
      <c r="P23" s="54" t="s">
        <v>56</v>
      </c>
      <c r="Q23" s="54" t="s">
        <v>56</v>
      </c>
      <c r="R23" s="54" t="s">
        <v>55</v>
      </c>
      <c r="AV23" s="54" t="s">
        <v>47</v>
      </c>
      <c r="AW23" s="54" t="s">
        <v>7566</v>
      </c>
      <c r="AX23" s="54" t="s">
        <v>47</v>
      </c>
      <c r="AY23" s="54" t="s">
        <v>47</v>
      </c>
      <c r="AZ23" s="54" t="s">
        <v>47</v>
      </c>
    </row>
    <row r="24" spans="1:52" ht="30" customHeight="1">
      <c r="A24" s="60" t="s">
        <v>1257</v>
      </c>
      <c r="B24" s="60" t="s">
        <v>1258</v>
      </c>
      <c r="C24" s="60" t="s">
        <v>1259</v>
      </c>
      <c r="D24" s="61">
        <v>12.9</v>
      </c>
      <c r="E24" s="62"/>
      <c r="F24" s="63"/>
      <c r="G24" s="62"/>
      <c r="H24" s="63"/>
      <c r="I24" s="62"/>
      <c r="J24" s="63"/>
      <c r="K24" s="62"/>
      <c r="L24" s="63"/>
      <c r="M24" s="60" t="s">
        <v>1309</v>
      </c>
      <c r="N24" s="54" t="s">
        <v>7538</v>
      </c>
      <c r="O24" s="54" t="s">
        <v>7548</v>
      </c>
      <c r="P24" s="54" t="s">
        <v>56</v>
      </c>
      <c r="Q24" s="54" t="s">
        <v>56</v>
      </c>
      <c r="R24" s="54" t="s">
        <v>55</v>
      </c>
      <c r="V24" s="50">
        <v>1</v>
      </c>
      <c r="AV24" s="54" t="s">
        <v>47</v>
      </c>
      <c r="AW24" s="54" t="s">
        <v>7567</v>
      </c>
      <c r="AX24" s="54" t="s">
        <v>47</v>
      </c>
      <c r="AY24" s="54" t="s">
        <v>47</v>
      </c>
      <c r="AZ24" s="54" t="s">
        <v>47</v>
      </c>
    </row>
    <row r="25" spans="1:52" ht="30" customHeight="1">
      <c r="A25" s="60" t="s">
        <v>1261</v>
      </c>
      <c r="B25" s="60" t="s">
        <v>7568</v>
      </c>
      <c r="C25" s="60" t="s">
        <v>352</v>
      </c>
      <c r="D25" s="61">
        <v>1</v>
      </c>
      <c r="E25" s="62"/>
      <c r="F25" s="63"/>
      <c r="G25" s="62"/>
      <c r="H25" s="63"/>
      <c r="I25" s="62"/>
      <c r="J25" s="63"/>
      <c r="K25" s="62"/>
      <c r="L25" s="63"/>
      <c r="M25" s="60" t="s">
        <v>47</v>
      </c>
      <c r="N25" s="54" t="s">
        <v>7538</v>
      </c>
      <c r="O25" s="54" t="s">
        <v>7551</v>
      </c>
      <c r="P25" s="54" t="s">
        <v>56</v>
      </c>
      <c r="Q25" s="54" t="s">
        <v>56</v>
      </c>
      <c r="R25" s="54" t="s">
        <v>56</v>
      </c>
      <c r="S25" s="50">
        <v>0</v>
      </c>
      <c r="T25" s="50">
        <v>0</v>
      </c>
      <c r="U25" s="50">
        <v>0.3</v>
      </c>
      <c r="AV25" s="54" t="s">
        <v>47</v>
      </c>
      <c r="AW25" s="54" t="s">
        <v>7569</v>
      </c>
      <c r="AX25" s="54" t="s">
        <v>47</v>
      </c>
      <c r="AY25" s="54" t="s">
        <v>47</v>
      </c>
      <c r="AZ25" s="54" t="s">
        <v>47</v>
      </c>
    </row>
    <row r="26" spans="1:52" ht="30" customHeight="1">
      <c r="A26" s="60" t="s">
        <v>1274</v>
      </c>
      <c r="B26" s="60" t="s">
        <v>1264</v>
      </c>
      <c r="C26" s="60" t="s">
        <v>1265</v>
      </c>
      <c r="D26" s="61">
        <v>1</v>
      </c>
      <c r="E26" s="62"/>
      <c r="F26" s="63"/>
      <c r="G26" s="62"/>
      <c r="H26" s="63"/>
      <c r="I26" s="62"/>
      <c r="J26" s="63"/>
      <c r="K26" s="62"/>
      <c r="L26" s="63"/>
      <c r="M26" s="60" t="s">
        <v>1716</v>
      </c>
      <c r="N26" s="54" t="s">
        <v>7538</v>
      </c>
      <c r="O26" s="54" t="s">
        <v>7570</v>
      </c>
      <c r="P26" s="54" t="s">
        <v>56</v>
      </c>
      <c r="Q26" s="54" t="s">
        <v>56</v>
      </c>
      <c r="R26" s="54" t="s">
        <v>55</v>
      </c>
      <c r="AV26" s="54" t="s">
        <v>47</v>
      </c>
      <c r="AW26" s="54" t="s">
        <v>7571</v>
      </c>
      <c r="AX26" s="54" t="s">
        <v>55</v>
      </c>
      <c r="AY26" s="54" t="s">
        <v>47</v>
      </c>
      <c r="AZ26" s="54" t="s">
        <v>47</v>
      </c>
    </row>
    <row r="27" spans="1:52" ht="30" customHeight="1">
      <c r="A27" s="60" t="s">
        <v>1267</v>
      </c>
      <c r="B27" s="60" t="s">
        <v>47</v>
      </c>
      <c r="C27" s="60" t="s">
        <v>47</v>
      </c>
      <c r="D27" s="61"/>
      <c r="E27" s="62"/>
      <c r="F27" s="63"/>
      <c r="G27" s="62"/>
      <c r="H27" s="63"/>
      <c r="I27" s="62"/>
      <c r="J27" s="63"/>
      <c r="K27" s="62"/>
      <c r="L27" s="63"/>
      <c r="M27" s="60" t="s">
        <v>47</v>
      </c>
      <c r="N27" s="54" t="s">
        <v>78</v>
      </c>
      <c r="O27" s="54" t="s">
        <v>78</v>
      </c>
      <c r="P27" s="54" t="s">
        <v>47</v>
      </c>
      <c r="Q27" s="54" t="s">
        <v>47</v>
      </c>
      <c r="R27" s="54" t="s">
        <v>47</v>
      </c>
      <c r="AV27" s="54" t="s">
        <v>47</v>
      </c>
      <c r="AW27" s="54" t="s">
        <v>47</v>
      </c>
      <c r="AX27" s="54" t="s">
        <v>55</v>
      </c>
      <c r="AY27" s="54" t="s">
        <v>47</v>
      </c>
      <c r="AZ27" s="54" t="s">
        <v>47</v>
      </c>
    </row>
    <row r="28" spans="1:52" ht="30" customHeight="1">
      <c r="A28" s="61"/>
      <c r="B28" s="61"/>
      <c r="C28" s="61"/>
      <c r="D28" s="61"/>
      <c r="E28" s="62"/>
      <c r="F28" s="63"/>
      <c r="G28" s="62"/>
      <c r="H28" s="63"/>
      <c r="I28" s="62"/>
      <c r="J28" s="63"/>
      <c r="K28" s="62"/>
      <c r="L28" s="63"/>
      <c r="M28" s="61"/>
    </row>
    <row r="29" spans="1:52" ht="30" customHeight="1">
      <c r="A29" s="55" t="s">
        <v>7572</v>
      </c>
      <c r="B29" s="56"/>
      <c r="C29" s="56"/>
      <c r="D29" s="56"/>
      <c r="E29" s="57"/>
      <c r="F29" s="58"/>
      <c r="G29" s="57"/>
      <c r="H29" s="58"/>
      <c r="I29" s="57"/>
      <c r="J29" s="58"/>
      <c r="K29" s="57"/>
      <c r="L29" s="58"/>
      <c r="M29" s="59"/>
      <c r="N29" s="54" t="s">
        <v>7381</v>
      </c>
    </row>
    <row r="30" spans="1:52" ht="30" customHeight="1">
      <c r="A30" s="60" t="s">
        <v>1851</v>
      </c>
      <c r="B30" s="60" t="s">
        <v>1264</v>
      </c>
      <c r="C30" s="60" t="s">
        <v>1265</v>
      </c>
      <c r="D30" s="61">
        <v>2.8000000000000001E-2</v>
      </c>
      <c r="E30" s="62"/>
      <c r="F30" s="63"/>
      <c r="G30" s="62"/>
      <c r="H30" s="63"/>
      <c r="I30" s="62"/>
      <c r="J30" s="63"/>
      <c r="K30" s="62"/>
      <c r="L30" s="63"/>
      <c r="M30" s="60" t="s">
        <v>1713</v>
      </c>
      <c r="N30" s="54" t="s">
        <v>7381</v>
      </c>
      <c r="O30" s="54" t="s">
        <v>7573</v>
      </c>
      <c r="P30" s="54" t="s">
        <v>56</v>
      </c>
      <c r="Q30" s="54" t="s">
        <v>56</v>
      </c>
      <c r="R30" s="54" t="s">
        <v>55</v>
      </c>
      <c r="V30" s="50">
        <v>1</v>
      </c>
      <c r="AV30" s="54" t="s">
        <v>47</v>
      </c>
      <c r="AW30" s="54" t="s">
        <v>7574</v>
      </c>
      <c r="AX30" s="54" t="s">
        <v>47</v>
      </c>
      <c r="AY30" s="54" t="s">
        <v>47</v>
      </c>
      <c r="AZ30" s="54" t="s">
        <v>47</v>
      </c>
    </row>
    <row r="31" spans="1:52" ht="30" customHeight="1">
      <c r="A31" s="60" t="s">
        <v>1366</v>
      </c>
      <c r="B31" s="60" t="s">
        <v>1264</v>
      </c>
      <c r="C31" s="60" t="s">
        <v>1265</v>
      </c>
      <c r="D31" s="61">
        <v>0.02</v>
      </c>
      <c r="E31" s="62"/>
      <c r="F31" s="63"/>
      <c r="G31" s="62"/>
      <c r="H31" s="63"/>
      <c r="I31" s="62"/>
      <c r="J31" s="63"/>
      <c r="K31" s="62"/>
      <c r="L31" s="63"/>
      <c r="M31" s="60" t="s">
        <v>1415</v>
      </c>
      <c r="N31" s="54" t="s">
        <v>7381</v>
      </c>
      <c r="O31" s="54" t="s">
        <v>7575</v>
      </c>
      <c r="P31" s="54" t="s">
        <v>56</v>
      </c>
      <c r="Q31" s="54" t="s">
        <v>56</v>
      </c>
      <c r="R31" s="54" t="s">
        <v>55</v>
      </c>
      <c r="V31" s="50">
        <v>1</v>
      </c>
      <c r="AV31" s="54" t="s">
        <v>47</v>
      </c>
      <c r="AW31" s="54" t="s">
        <v>7576</v>
      </c>
      <c r="AX31" s="54" t="s">
        <v>47</v>
      </c>
      <c r="AY31" s="54" t="s">
        <v>47</v>
      </c>
      <c r="AZ31" s="54" t="s">
        <v>47</v>
      </c>
    </row>
    <row r="32" spans="1:52" ht="30" customHeight="1">
      <c r="A32" s="60" t="s">
        <v>1367</v>
      </c>
      <c r="B32" s="60" t="s">
        <v>1368</v>
      </c>
      <c r="C32" s="60" t="s">
        <v>352</v>
      </c>
      <c r="D32" s="61">
        <v>1</v>
      </c>
      <c r="E32" s="62"/>
      <c r="F32" s="63"/>
      <c r="G32" s="62"/>
      <c r="H32" s="63"/>
      <c r="I32" s="62"/>
      <c r="J32" s="63"/>
      <c r="K32" s="62"/>
      <c r="L32" s="63"/>
      <c r="M32" s="60" t="s">
        <v>47</v>
      </c>
      <c r="N32" s="54" t="s">
        <v>7381</v>
      </c>
      <c r="O32" s="54" t="s">
        <v>7551</v>
      </c>
      <c r="P32" s="54" t="s">
        <v>56</v>
      </c>
      <c r="Q32" s="54" t="s">
        <v>56</v>
      </c>
      <c r="R32" s="54" t="s">
        <v>56</v>
      </c>
      <c r="S32" s="50">
        <v>1</v>
      </c>
      <c r="T32" s="50">
        <v>2</v>
      </c>
      <c r="U32" s="50">
        <v>0.02</v>
      </c>
      <c r="AV32" s="54" t="s">
        <v>47</v>
      </c>
      <c r="AW32" s="54" t="s">
        <v>7577</v>
      </c>
      <c r="AX32" s="54" t="s">
        <v>47</v>
      </c>
      <c r="AY32" s="54" t="s">
        <v>47</v>
      </c>
      <c r="AZ32" s="54" t="s">
        <v>47</v>
      </c>
    </row>
    <row r="33" spans="1:52" ht="30" customHeight="1">
      <c r="A33" s="60" t="s">
        <v>1267</v>
      </c>
      <c r="B33" s="60" t="s">
        <v>47</v>
      </c>
      <c r="C33" s="60" t="s">
        <v>47</v>
      </c>
      <c r="D33" s="61"/>
      <c r="E33" s="62"/>
      <c r="F33" s="63"/>
      <c r="G33" s="62"/>
      <c r="H33" s="63"/>
      <c r="I33" s="62"/>
      <c r="J33" s="63"/>
      <c r="K33" s="62"/>
      <c r="L33" s="63"/>
      <c r="M33" s="60" t="s">
        <v>47</v>
      </c>
      <c r="N33" s="54" t="s">
        <v>78</v>
      </c>
      <c r="O33" s="54" t="s">
        <v>78</v>
      </c>
      <c r="P33" s="54" t="s">
        <v>47</v>
      </c>
      <c r="Q33" s="54" t="s">
        <v>47</v>
      </c>
      <c r="R33" s="54" t="s">
        <v>47</v>
      </c>
      <c r="AV33" s="54" t="s">
        <v>47</v>
      </c>
      <c r="AW33" s="54" t="s">
        <v>47</v>
      </c>
      <c r="AX33" s="54" t="s">
        <v>47</v>
      </c>
      <c r="AY33" s="54" t="s">
        <v>47</v>
      </c>
      <c r="AZ33" s="54" t="s">
        <v>47</v>
      </c>
    </row>
    <row r="34" spans="1:52" ht="30" customHeight="1">
      <c r="A34" s="61"/>
      <c r="B34" s="61"/>
      <c r="C34" s="61"/>
      <c r="D34" s="61"/>
      <c r="E34" s="62"/>
      <c r="F34" s="63"/>
      <c r="G34" s="62"/>
      <c r="H34" s="63"/>
      <c r="I34" s="62"/>
      <c r="J34" s="63"/>
      <c r="K34" s="62"/>
      <c r="L34" s="63"/>
      <c r="M34" s="61"/>
    </row>
    <row r="35" spans="1:52" ht="30" customHeight="1">
      <c r="A35" s="55" t="s">
        <v>7578</v>
      </c>
      <c r="B35" s="56"/>
      <c r="C35" s="56"/>
      <c r="D35" s="56"/>
      <c r="E35" s="57"/>
      <c r="F35" s="58"/>
      <c r="G35" s="57"/>
      <c r="H35" s="58"/>
      <c r="I35" s="57"/>
      <c r="J35" s="58"/>
      <c r="K35" s="57"/>
      <c r="L35" s="58"/>
      <c r="M35" s="59"/>
      <c r="N35" s="54" t="s">
        <v>7180</v>
      </c>
    </row>
    <row r="36" spans="1:52" ht="30" customHeight="1">
      <c r="A36" s="60" t="s">
        <v>1851</v>
      </c>
      <c r="B36" s="60" t="s">
        <v>1264</v>
      </c>
      <c r="C36" s="60" t="s">
        <v>1265</v>
      </c>
      <c r="D36" s="61">
        <v>0.84</v>
      </c>
      <c r="E36" s="62"/>
      <c r="F36" s="63"/>
      <c r="G36" s="62"/>
      <c r="H36" s="63"/>
      <c r="I36" s="62"/>
      <c r="J36" s="63"/>
      <c r="K36" s="62"/>
      <c r="L36" s="63"/>
      <c r="M36" s="60" t="s">
        <v>1713</v>
      </c>
      <c r="N36" s="54" t="s">
        <v>7180</v>
      </c>
      <c r="O36" s="54" t="s">
        <v>7573</v>
      </c>
      <c r="P36" s="54" t="s">
        <v>56</v>
      </c>
      <c r="Q36" s="54" t="s">
        <v>56</v>
      </c>
      <c r="R36" s="54" t="s">
        <v>55</v>
      </c>
      <c r="V36" s="50">
        <v>1</v>
      </c>
      <c r="AV36" s="54" t="s">
        <v>47</v>
      </c>
      <c r="AW36" s="54" t="s">
        <v>7579</v>
      </c>
      <c r="AX36" s="54" t="s">
        <v>47</v>
      </c>
      <c r="AY36" s="54" t="s">
        <v>47</v>
      </c>
      <c r="AZ36" s="54" t="s">
        <v>47</v>
      </c>
    </row>
    <row r="37" spans="1:52" ht="30" customHeight="1">
      <c r="A37" s="60" t="s">
        <v>1366</v>
      </c>
      <c r="B37" s="60" t="s">
        <v>1264</v>
      </c>
      <c r="C37" s="60" t="s">
        <v>1265</v>
      </c>
      <c r="D37" s="61">
        <v>0.6</v>
      </c>
      <c r="E37" s="62"/>
      <c r="F37" s="63"/>
      <c r="G37" s="62"/>
      <c r="H37" s="63"/>
      <c r="I37" s="62"/>
      <c r="J37" s="63"/>
      <c r="K37" s="62"/>
      <c r="L37" s="63"/>
      <c r="M37" s="60" t="s">
        <v>1415</v>
      </c>
      <c r="N37" s="54" t="s">
        <v>7180</v>
      </c>
      <c r="O37" s="54" t="s">
        <v>7575</v>
      </c>
      <c r="P37" s="54" t="s">
        <v>56</v>
      </c>
      <c r="Q37" s="54" t="s">
        <v>56</v>
      </c>
      <c r="R37" s="54" t="s">
        <v>55</v>
      </c>
      <c r="V37" s="50">
        <v>1</v>
      </c>
      <c r="AV37" s="54" t="s">
        <v>47</v>
      </c>
      <c r="AW37" s="54" t="s">
        <v>7580</v>
      </c>
      <c r="AX37" s="54" t="s">
        <v>47</v>
      </c>
      <c r="AY37" s="54" t="s">
        <v>47</v>
      </c>
      <c r="AZ37" s="54" t="s">
        <v>47</v>
      </c>
    </row>
    <row r="38" spans="1:52" ht="30" customHeight="1">
      <c r="A38" s="60" t="s">
        <v>1367</v>
      </c>
      <c r="B38" s="60" t="s">
        <v>1368</v>
      </c>
      <c r="C38" s="60" t="s">
        <v>352</v>
      </c>
      <c r="D38" s="61">
        <v>1</v>
      </c>
      <c r="E38" s="62"/>
      <c r="F38" s="63"/>
      <c r="G38" s="62"/>
      <c r="H38" s="63"/>
      <c r="I38" s="62"/>
      <c r="J38" s="63"/>
      <c r="K38" s="62"/>
      <c r="L38" s="63"/>
      <c r="M38" s="60" t="s">
        <v>47</v>
      </c>
      <c r="N38" s="54" t="s">
        <v>7180</v>
      </c>
      <c r="O38" s="54" t="s">
        <v>7551</v>
      </c>
      <c r="P38" s="54" t="s">
        <v>56</v>
      </c>
      <c r="Q38" s="54" t="s">
        <v>56</v>
      </c>
      <c r="R38" s="54" t="s">
        <v>56</v>
      </c>
      <c r="S38" s="50">
        <v>1</v>
      </c>
      <c r="T38" s="50">
        <v>2</v>
      </c>
      <c r="U38" s="50">
        <v>0.02</v>
      </c>
      <c r="AV38" s="54" t="s">
        <v>47</v>
      </c>
      <c r="AW38" s="54" t="s">
        <v>7581</v>
      </c>
      <c r="AX38" s="54" t="s">
        <v>47</v>
      </c>
      <c r="AY38" s="54" t="s">
        <v>47</v>
      </c>
      <c r="AZ38" s="54" t="s">
        <v>47</v>
      </c>
    </row>
    <row r="39" spans="1:52" ht="30" customHeight="1">
      <c r="A39" s="60" t="s">
        <v>1267</v>
      </c>
      <c r="B39" s="60" t="s">
        <v>47</v>
      </c>
      <c r="C39" s="60" t="s">
        <v>47</v>
      </c>
      <c r="D39" s="61"/>
      <c r="E39" s="62"/>
      <c r="F39" s="63"/>
      <c r="G39" s="62"/>
      <c r="H39" s="63"/>
      <c r="I39" s="62"/>
      <c r="J39" s="63"/>
      <c r="K39" s="62"/>
      <c r="L39" s="63"/>
      <c r="M39" s="60" t="s">
        <v>47</v>
      </c>
      <c r="N39" s="54" t="s">
        <v>78</v>
      </c>
      <c r="O39" s="54" t="s">
        <v>78</v>
      </c>
      <c r="P39" s="54" t="s">
        <v>47</v>
      </c>
      <c r="Q39" s="54" t="s">
        <v>47</v>
      </c>
      <c r="R39" s="54" t="s">
        <v>47</v>
      </c>
      <c r="AV39" s="54" t="s">
        <v>47</v>
      </c>
      <c r="AW39" s="54" t="s">
        <v>47</v>
      </c>
      <c r="AX39" s="54" t="s">
        <v>47</v>
      </c>
      <c r="AY39" s="54" t="s">
        <v>47</v>
      </c>
      <c r="AZ39" s="54" t="s">
        <v>47</v>
      </c>
    </row>
    <row r="40" spans="1:52" ht="30" customHeight="1">
      <c r="A40" s="61"/>
      <c r="B40" s="61"/>
      <c r="C40" s="61"/>
      <c r="D40" s="61"/>
      <c r="E40" s="62"/>
      <c r="F40" s="63"/>
      <c r="G40" s="62"/>
      <c r="H40" s="63"/>
      <c r="I40" s="62"/>
      <c r="J40" s="63"/>
      <c r="K40" s="62"/>
      <c r="L40" s="63"/>
      <c r="M40" s="61"/>
    </row>
    <row r="41" spans="1:52" ht="30" customHeight="1">
      <c r="A41" s="55" t="s">
        <v>7582</v>
      </c>
      <c r="B41" s="56"/>
      <c r="C41" s="56"/>
      <c r="D41" s="56"/>
      <c r="E41" s="57"/>
      <c r="F41" s="58"/>
      <c r="G41" s="57"/>
      <c r="H41" s="58"/>
      <c r="I41" s="57"/>
      <c r="J41" s="58"/>
      <c r="K41" s="57"/>
      <c r="L41" s="58"/>
      <c r="M41" s="59"/>
      <c r="N41" s="54" t="s">
        <v>7184</v>
      </c>
    </row>
    <row r="42" spans="1:52" ht="30" customHeight="1">
      <c r="A42" s="60" t="s">
        <v>1851</v>
      </c>
      <c r="B42" s="60" t="s">
        <v>1264</v>
      </c>
      <c r="C42" s="60" t="s">
        <v>1265</v>
      </c>
      <c r="D42" s="61">
        <v>0.56000000000000005</v>
      </c>
      <c r="E42" s="62"/>
      <c r="F42" s="63"/>
      <c r="G42" s="62"/>
      <c r="H42" s="63"/>
      <c r="I42" s="62"/>
      <c r="J42" s="63"/>
      <c r="K42" s="62"/>
      <c r="L42" s="63"/>
      <c r="M42" s="60" t="s">
        <v>1713</v>
      </c>
      <c r="N42" s="54" t="s">
        <v>7184</v>
      </c>
      <c r="O42" s="54" t="s">
        <v>7573</v>
      </c>
      <c r="P42" s="54" t="s">
        <v>56</v>
      </c>
      <c r="Q42" s="54" t="s">
        <v>56</v>
      </c>
      <c r="R42" s="54" t="s">
        <v>55</v>
      </c>
      <c r="V42" s="50">
        <v>1</v>
      </c>
      <c r="AV42" s="54" t="s">
        <v>47</v>
      </c>
      <c r="AW42" s="54" t="s">
        <v>7583</v>
      </c>
      <c r="AX42" s="54" t="s">
        <v>47</v>
      </c>
      <c r="AY42" s="54" t="s">
        <v>47</v>
      </c>
      <c r="AZ42" s="54" t="s">
        <v>47</v>
      </c>
    </row>
    <row r="43" spans="1:52" ht="30" customHeight="1">
      <c r="A43" s="60" t="s">
        <v>1366</v>
      </c>
      <c r="B43" s="60" t="s">
        <v>1264</v>
      </c>
      <c r="C43" s="60" t="s">
        <v>1265</v>
      </c>
      <c r="D43" s="61">
        <v>0.4</v>
      </c>
      <c r="E43" s="62"/>
      <c r="F43" s="63"/>
      <c r="G43" s="62"/>
      <c r="H43" s="63"/>
      <c r="I43" s="62"/>
      <c r="J43" s="63"/>
      <c r="K43" s="62"/>
      <c r="L43" s="63"/>
      <c r="M43" s="60" t="s">
        <v>1415</v>
      </c>
      <c r="N43" s="54" t="s">
        <v>7184</v>
      </c>
      <c r="O43" s="54" t="s">
        <v>7575</v>
      </c>
      <c r="P43" s="54" t="s">
        <v>56</v>
      </c>
      <c r="Q43" s="54" t="s">
        <v>56</v>
      </c>
      <c r="R43" s="54" t="s">
        <v>55</v>
      </c>
      <c r="V43" s="50">
        <v>1</v>
      </c>
      <c r="AV43" s="54" t="s">
        <v>47</v>
      </c>
      <c r="AW43" s="54" t="s">
        <v>7584</v>
      </c>
      <c r="AX43" s="54" t="s">
        <v>47</v>
      </c>
      <c r="AY43" s="54" t="s">
        <v>47</v>
      </c>
      <c r="AZ43" s="54" t="s">
        <v>47</v>
      </c>
    </row>
    <row r="44" spans="1:52" ht="30" customHeight="1">
      <c r="A44" s="60" t="s">
        <v>1367</v>
      </c>
      <c r="B44" s="60" t="s">
        <v>1368</v>
      </c>
      <c r="C44" s="60" t="s">
        <v>352</v>
      </c>
      <c r="D44" s="61">
        <v>1</v>
      </c>
      <c r="E44" s="62"/>
      <c r="F44" s="63"/>
      <c r="G44" s="62"/>
      <c r="H44" s="63"/>
      <c r="I44" s="62"/>
      <c r="J44" s="63"/>
      <c r="K44" s="62"/>
      <c r="L44" s="63"/>
      <c r="M44" s="60" t="s">
        <v>47</v>
      </c>
      <c r="N44" s="54" t="s">
        <v>7184</v>
      </c>
      <c r="O44" s="54" t="s">
        <v>7551</v>
      </c>
      <c r="P44" s="54" t="s">
        <v>56</v>
      </c>
      <c r="Q44" s="54" t="s">
        <v>56</v>
      </c>
      <c r="R44" s="54" t="s">
        <v>56</v>
      </c>
      <c r="S44" s="50">
        <v>1</v>
      </c>
      <c r="T44" s="50">
        <v>2</v>
      </c>
      <c r="U44" s="50">
        <v>0.02</v>
      </c>
      <c r="AV44" s="54" t="s">
        <v>47</v>
      </c>
      <c r="AW44" s="54" t="s">
        <v>7585</v>
      </c>
      <c r="AX44" s="54" t="s">
        <v>47</v>
      </c>
      <c r="AY44" s="54" t="s">
        <v>47</v>
      </c>
      <c r="AZ44" s="54" t="s">
        <v>47</v>
      </c>
    </row>
    <row r="45" spans="1:52" ht="30" customHeight="1">
      <c r="A45" s="60" t="s">
        <v>1267</v>
      </c>
      <c r="B45" s="60" t="s">
        <v>47</v>
      </c>
      <c r="C45" s="60" t="s">
        <v>47</v>
      </c>
      <c r="D45" s="61"/>
      <c r="E45" s="62"/>
      <c r="F45" s="63"/>
      <c r="G45" s="62"/>
      <c r="H45" s="63"/>
      <c r="I45" s="62"/>
      <c r="J45" s="63"/>
      <c r="K45" s="62"/>
      <c r="L45" s="63"/>
      <c r="M45" s="60" t="s">
        <v>47</v>
      </c>
      <c r="N45" s="54" t="s">
        <v>78</v>
      </c>
      <c r="O45" s="54" t="s">
        <v>78</v>
      </c>
      <c r="P45" s="54" t="s">
        <v>47</v>
      </c>
      <c r="Q45" s="54" t="s">
        <v>47</v>
      </c>
      <c r="R45" s="54" t="s">
        <v>47</v>
      </c>
      <c r="AV45" s="54" t="s">
        <v>47</v>
      </c>
      <c r="AW45" s="54" t="s">
        <v>47</v>
      </c>
      <c r="AX45" s="54" t="s">
        <v>47</v>
      </c>
      <c r="AY45" s="54" t="s">
        <v>47</v>
      </c>
      <c r="AZ45" s="54" t="s">
        <v>47</v>
      </c>
    </row>
    <row r="46" spans="1:52" ht="30" customHeight="1">
      <c r="A46" s="61"/>
      <c r="B46" s="61"/>
      <c r="C46" s="61"/>
      <c r="D46" s="61"/>
      <c r="E46" s="62"/>
      <c r="F46" s="63"/>
      <c r="G46" s="62"/>
      <c r="H46" s="63"/>
      <c r="I46" s="62"/>
      <c r="J46" s="63"/>
      <c r="K46" s="62"/>
      <c r="L46" s="63"/>
      <c r="M46" s="61"/>
    </row>
    <row r="47" spans="1:52" ht="30" customHeight="1">
      <c r="A47" s="55" t="s">
        <v>7586</v>
      </c>
      <c r="B47" s="56"/>
      <c r="C47" s="56"/>
      <c r="D47" s="56"/>
      <c r="E47" s="57"/>
      <c r="F47" s="58"/>
      <c r="G47" s="57"/>
      <c r="H47" s="58"/>
      <c r="I47" s="57"/>
      <c r="J47" s="58"/>
      <c r="K47" s="57"/>
      <c r="L47" s="58"/>
      <c r="M47" s="59"/>
      <c r="N47" s="54" t="s">
        <v>7385</v>
      </c>
    </row>
    <row r="48" spans="1:52" ht="30" customHeight="1">
      <c r="A48" s="60" t="s">
        <v>1851</v>
      </c>
      <c r="B48" s="60" t="s">
        <v>1264</v>
      </c>
      <c r="C48" s="60" t="s">
        <v>1265</v>
      </c>
      <c r="D48" s="61">
        <v>0.28000000000000003</v>
      </c>
      <c r="E48" s="62"/>
      <c r="F48" s="63"/>
      <c r="G48" s="62"/>
      <c r="H48" s="63"/>
      <c r="I48" s="62"/>
      <c r="J48" s="63"/>
      <c r="K48" s="62"/>
      <c r="L48" s="63"/>
      <c r="M48" s="60" t="s">
        <v>1713</v>
      </c>
      <c r="N48" s="54" t="s">
        <v>7385</v>
      </c>
      <c r="O48" s="54" t="s">
        <v>7573</v>
      </c>
      <c r="P48" s="54" t="s">
        <v>56</v>
      </c>
      <c r="Q48" s="54" t="s">
        <v>56</v>
      </c>
      <c r="R48" s="54" t="s">
        <v>55</v>
      </c>
      <c r="V48" s="50">
        <v>1</v>
      </c>
      <c r="AV48" s="54" t="s">
        <v>47</v>
      </c>
      <c r="AW48" s="54" t="s">
        <v>7587</v>
      </c>
      <c r="AX48" s="54" t="s">
        <v>47</v>
      </c>
      <c r="AY48" s="54" t="s">
        <v>47</v>
      </c>
      <c r="AZ48" s="54" t="s">
        <v>47</v>
      </c>
    </row>
    <row r="49" spans="1:52" ht="30" customHeight="1">
      <c r="A49" s="60" t="s">
        <v>1366</v>
      </c>
      <c r="B49" s="60" t="s">
        <v>1264</v>
      </c>
      <c r="C49" s="60" t="s">
        <v>1265</v>
      </c>
      <c r="D49" s="61">
        <v>0.25</v>
      </c>
      <c r="E49" s="62"/>
      <c r="F49" s="63"/>
      <c r="G49" s="62"/>
      <c r="H49" s="63"/>
      <c r="I49" s="62"/>
      <c r="J49" s="63"/>
      <c r="K49" s="62"/>
      <c r="L49" s="63"/>
      <c r="M49" s="60" t="s">
        <v>1415</v>
      </c>
      <c r="N49" s="54" t="s">
        <v>7385</v>
      </c>
      <c r="O49" s="54" t="s">
        <v>7575</v>
      </c>
      <c r="P49" s="54" t="s">
        <v>56</v>
      </c>
      <c r="Q49" s="54" t="s">
        <v>56</v>
      </c>
      <c r="R49" s="54" t="s">
        <v>55</v>
      </c>
      <c r="V49" s="50">
        <v>1</v>
      </c>
      <c r="AV49" s="54" t="s">
        <v>47</v>
      </c>
      <c r="AW49" s="54" t="s">
        <v>7588</v>
      </c>
      <c r="AX49" s="54" t="s">
        <v>47</v>
      </c>
      <c r="AY49" s="54" t="s">
        <v>47</v>
      </c>
      <c r="AZ49" s="54" t="s">
        <v>47</v>
      </c>
    </row>
    <row r="50" spans="1:52" ht="30" customHeight="1">
      <c r="A50" s="60" t="s">
        <v>1367</v>
      </c>
      <c r="B50" s="60" t="s">
        <v>1368</v>
      </c>
      <c r="C50" s="60" t="s">
        <v>352</v>
      </c>
      <c r="D50" s="61">
        <v>1</v>
      </c>
      <c r="E50" s="62"/>
      <c r="F50" s="63"/>
      <c r="G50" s="62"/>
      <c r="H50" s="63"/>
      <c r="I50" s="62"/>
      <c r="J50" s="63"/>
      <c r="K50" s="62"/>
      <c r="L50" s="63"/>
      <c r="M50" s="60" t="s">
        <v>47</v>
      </c>
      <c r="N50" s="54" t="s">
        <v>7385</v>
      </c>
      <c r="O50" s="54" t="s">
        <v>7551</v>
      </c>
      <c r="P50" s="54" t="s">
        <v>56</v>
      </c>
      <c r="Q50" s="54" t="s">
        <v>56</v>
      </c>
      <c r="R50" s="54" t="s">
        <v>56</v>
      </c>
      <c r="S50" s="50">
        <v>1</v>
      </c>
      <c r="T50" s="50">
        <v>2</v>
      </c>
      <c r="U50" s="50">
        <v>0.02</v>
      </c>
      <c r="AV50" s="54" t="s">
        <v>47</v>
      </c>
      <c r="AW50" s="54" t="s">
        <v>7589</v>
      </c>
      <c r="AX50" s="54" t="s">
        <v>47</v>
      </c>
      <c r="AY50" s="54" t="s">
        <v>47</v>
      </c>
      <c r="AZ50" s="54" t="s">
        <v>47</v>
      </c>
    </row>
    <row r="51" spans="1:52" ht="30" customHeight="1">
      <c r="A51" s="60" t="s">
        <v>1267</v>
      </c>
      <c r="B51" s="60" t="s">
        <v>47</v>
      </c>
      <c r="C51" s="60" t="s">
        <v>47</v>
      </c>
      <c r="D51" s="61"/>
      <c r="E51" s="62"/>
      <c r="F51" s="63"/>
      <c r="G51" s="62"/>
      <c r="H51" s="63"/>
      <c r="I51" s="62"/>
      <c r="J51" s="63"/>
      <c r="K51" s="62"/>
      <c r="L51" s="63"/>
      <c r="M51" s="60" t="s">
        <v>47</v>
      </c>
      <c r="N51" s="54" t="s">
        <v>78</v>
      </c>
      <c r="O51" s="54" t="s">
        <v>78</v>
      </c>
      <c r="P51" s="54" t="s">
        <v>47</v>
      </c>
      <c r="Q51" s="54" t="s">
        <v>47</v>
      </c>
      <c r="R51" s="54" t="s">
        <v>47</v>
      </c>
      <c r="AV51" s="54" t="s">
        <v>47</v>
      </c>
      <c r="AW51" s="54" t="s">
        <v>47</v>
      </c>
      <c r="AX51" s="54" t="s">
        <v>47</v>
      </c>
      <c r="AY51" s="54" t="s">
        <v>47</v>
      </c>
      <c r="AZ51" s="54" t="s">
        <v>47</v>
      </c>
    </row>
    <row r="52" spans="1:52" ht="30" customHeight="1">
      <c r="A52" s="61"/>
      <c r="B52" s="61"/>
      <c r="C52" s="61"/>
      <c r="D52" s="61"/>
      <c r="E52" s="62"/>
      <c r="F52" s="63"/>
      <c r="G52" s="62"/>
      <c r="H52" s="63"/>
      <c r="I52" s="62"/>
      <c r="J52" s="63"/>
      <c r="K52" s="62"/>
      <c r="L52" s="63"/>
      <c r="M52" s="61"/>
    </row>
    <row r="53" spans="1:52" ht="30" customHeight="1">
      <c r="A53" s="55" t="s">
        <v>7590</v>
      </c>
      <c r="B53" s="56"/>
      <c r="C53" s="56"/>
      <c r="D53" s="56"/>
      <c r="E53" s="57"/>
      <c r="F53" s="58"/>
      <c r="G53" s="57"/>
      <c r="H53" s="58"/>
      <c r="I53" s="57"/>
      <c r="J53" s="58"/>
      <c r="K53" s="57"/>
      <c r="L53" s="58"/>
      <c r="M53" s="59"/>
      <c r="N53" s="54" t="s">
        <v>7187</v>
      </c>
    </row>
    <row r="54" spans="1:52" ht="30" customHeight="1">
      <c r="A54" s="60" t="s">
        <v>1366</v>
      </c>
      <c r="B54" s="60" t="s">
        <v>1264</v>
      </c>
      <c r="C54" s="60" t="s">
        <v>1265</v>
      </c>
      <c r="D54" s="61">
        <v>7.0000000000000001E-3</v>
      </c>
      <c r="E54" s="62"/>
      <c r="F54" s="63"/>
      <c r="G54" s="62"/>
      <c r="H54" s="63"/>
      <c r="I54" s="62"/>
      <c r="J54" s="63"/>
      <c r="K54" s="62"/>
      <c r="L54" s="63"/>
      <c r="M54" s="60" t="s">
        <v>1415</v>
      </c>
      <c r="N54" s="54" t="s">
        <v>7187</v>
      </c>
      <c r="O54" s="54" t="s">
        <v>7575</v>
      </c>
      <c r="P54" s="54" t="s">
        <v>56</v>
      </c>
      <c r="Q54" s="54" t="s">
        <v>56</v>
      </c>
      <c r="R54" s="54" t="s">
        <v>55</v>
      </c>
      <c r="V54" s="50">
        <v>1</v>
      </c>
      <c r="AV54" s="54" t="s">
        <v>47</v>
      </c>
      <c r="AW54" s="54" t="s">
        <v>7591</v>
      </c>
      <c r="AX54" s="54" t="s">
        <v>47</v>
      </c>
      <c r="AY54" s="54" t="s">
        <v>47</v>
      </c>
      <c r="AZ54" s="54" t="s">
        <v>47</v>
      </c>
    </row>
    <row r="55" spans="1:52" ht="30" customHeight="1">
      <c r="A55" s="60" t="s">
        <v>1367</v>
      </c>
      <c r="B55" s="60" t="s">
        <v>1368</v>
      </c>
      <c r="C55" s="60" t="s">
        <v>352</v>
      </c>
      <c r="D55" s="61">
        <v>1</v>
      </c>
      <c r="E55" s="62"/>
      <c r="F55" s="63"/>
      <c r="G55" s="62"/>
      <c r="H55" s="63"/>
      <c r="I55" s="62"/>
      <c r="J55" s="63"/>
      <c r="K55" s="62"/>
      <c r="L55" s="63"/>
      <c r="M55" s="60" t="s">
        <v>47</v>
      </c>
      <c r="N55" s="54" t="s">
        <v>7187</v>
      </c>
      <c r="O55" s="54" t="s">
        <v>7551</v>
      </c>
      <c r="P55" s="54" t="s">
        <v>56</v>
      </c>
      <c r="Q55" s="54" t="s">
        <v>56</v>
      </c>
      <c r="R55" s="54" t="s">
        <v>56</v>
      </c>
      <c r="S55" s="50">
        <v>1</v>
      </c>
      <c r="T55" s="50">
        <v>2</v>
      </c>
      <c r="U55" s="50">
        <v>0.02</v>
      </c>
      <c r="AV55" s="54" t="s">
        <v>47</v>
      </c>
      <c r="AW55" s="54" t="s">
        <v>7592</v>
      </c>
      <c r="AX55" s="54" t="s">
        <v>47</v>
      </c>
      <c r="AY55" s="54" t="s">
        <v>47</v>
      </c>
      <c r="AZ55" s="54" t="s">
        <v>47</v>
      </c>
    </row>
    <row r="56" spans="1:52" ht="30" customHeight="1">
      <c r="A56" s="60" t="s">
        <v>1267</v>
      </c>
      <c r="B56" s="60" t="s">
        <v>47</v>
      </c>
      <c r="C56" s="60" t="s">
        <v>47</v>
      </c>
      <c r="D56" s="61"/>
      <c r="E56" s="62"/>
      <c r="F56" s="63"/>
      <c r="G56" s="62"/>
      <c r="H56" s="63"/>
      <c r="I56" s="62"/>
      <c r="J56" s="63"/>
      <c r="K56" s="62"/>
      <c r="L56" s="63"/>
      <c r="M56" s="60" t="s">
        <v>47</v>
      </c>
      <c r="N56" s="54" t="s">
        <v>78</v>
      </c>
      <c r="O56" s="54" t="s">
        <v>78</v>
      </c>
      <c r="P56" s="54" t="s">
        <v>47</v>
      </c>
      <c r="Q56" s="54" t="s">
        <v>47</v>
      </c>
      <c r="R56" s="54" t="s">
        <v>47</v>
      </c>
      <c r="AV56" s="54" t="s">
        <v>47</v>
      </c>
      <c r="AW56" s="54" t="s">
        <v>47</v>
      </c>
      <c r="AX56" s="54" t="s">
        <v>47</v>
      </c>
      <c r="AY56" s="54" t="s">
        <v>47</v>
      </c>
      <c r="AZ56" s="54" t="s">
        <v>47</v>
      </c>
    </row>
    <row r="57" spans="1:52" ht="30" customHeight="1">
      <c r="A57" s="61"/>
      <c r="B57" s="61"/>
      <c r="C57" s="61"/>
      <c r="D57" s="61"/>
      <c r="E57" s="62"/>
      <c r="F57" s="63"/>
      <c r="G57" s="62"/>
      <c r="H57" s="63"/>
      <c r="I57" s="62"/>
      <c r="J57" s="63"/>
      <c r="K57" s="62"/>
      <c r="L57" s="63"/>
      <c r="M57" s="61"/>
    </row>
    <row r="58" spans="1:52" ht="30" customHeight="1">
      <c r="A58" s="55" t="s">
        <v>7593</v>
      </c>
      <c r="B58" s="56"/>
      <c r="C58" s="56"/>
      <c r="D58" s="56"/>
      <c r="E58" s="57"/>
      <c r="F58" s="58"/>
      <c r="G58" s="57"/>
      <c r="H58" s="58"/>
      <c r="I58" s="57"/>
      <c r="J58" s="58"/>
      <c r="K58" s="57"/>
      <c r="L58" s="58"/>
      <c r="M58" s="59"/>
      <c r="N58" s="54" t="s">
        <v>7191</v>
      </c>
    </row>
    <row r="59" spans="1:52" ht="30" customHeight="1">
      <c r="A59" s="60" t="s">
        <v>1851</v>
      </c>
      <c r="B59" s="60" t="s">
        <v>1264</v>
      </c>
      <c r="C59" s="60" t="s">
        <v>1265</v>
      </c>
      <c r="D59" s="61">
        <v>0.05</v>
      </c>
      <c r="E59" s="62"/>
      <c r="F59" s="63"/>
      <c r="G59" s="62"/>
      <c r="H59" s="63"/>
      <c r="I59" s="62"/>
      <c r="J59" s="63"/>
      <c r="K59" s="62"/>
      <c r="L59" s="63"/>
      <c r="M59" s="60" t="s">
        <v>1713</v>
      </c>
      <c r="N59" s="54" t="s">
        <v>7191</v>
      </c>
      <c r="O59" s="54" t="s">
        <v>7573</v>
      </c>
      <c r="P59" s="54" t="s">
        <v>56</v>
      </c>
      <c r="Q59" s="54" t="s">
        <v>56</v>
      </c>
      <c r="R59" s="54" t="s">
        <v>55</v>
      </c>
      <c r="V59" s="50">
        <v>1</v>
      </c>
      <c r="AV59" s="54" t="s">
        <v>47</v>
      </c>
      <c r="AW59" s="54" t="s">
        <v>7594</v>
      </c>
      <c r="AX59" s="54" t="s">
        <v>47</v>
      </c>
      <c r="AY59" s="54" t="s">
        <v>47</v>
      </c>
      <c r="AZ59" s="54" t="s">
        <v>47</v>
      </c>
    </row>
    <row r="60" spans="1:52" ht="30" customHeight="1">
      <c r="A60" s="60" t="s">
        <v>1366</v>
      </c>
      <c r="B60" s="60" t="s">
        <v>1264</v>
      </c>
      <c r="C60" s="60" t="s">
        <v>1265</v>
      </c>
      <c r="D60" s="61">
        <v>0.02</v>
      </c>
      <c r="E60" s="62"/>
      <c r="F60" s="63"/>
      <c r="G60" s="62"/>
      <c r="H60" s="63"/>
      <c r="I60" s="62"/>
      <c r="J60" s="63"/>
      <c r="K60" s="62"/>
      <c r="L60" s="63"/>
      <c r="M60" s="60" t="s">
        <v>1415</v>
      </c>
      <c r="N60" s="54" t="s">
        <v>7191</v>
      </c>
      <c r="O60" s="54" t="s">
        <v>7575</v>
      </c>
      <c r="P60" s="54" t="s">
        <v>56</v>
      </c>
      <c r="Q60" s="54" t="s">
        <v>56</v>
      </c>
      <c r="R60" s="54" t="s">
        <v>55</v>
      </c>
      <c r="V60" s="50">
        <v>1</v>
      </c>
      <c r="AV60" s="54" t="s">
        <v>47</v>
      </c>
      <c r="AW60" s="54" t="s">
        <v>7595</v>
      </c>
      <c r="AX60" s="54" t="s">
        <v>47</v>
      </c>
      <c r="AY60" s="54" t="s">
        <v>47</v>
      </c>
      <c r="AZ60" s="54" t="s">
        <v>47</v>
      </c>
    </row>
    <row r="61" spans="1:52" ht="30" customHeight="1">
      <c r="A61" s="60" t="s">
        <v>1367</v>
      </c>
      <c r="B61" s="60" t="s">
        <v>1368</v>
      </c>
      <c r="C61" s="60" t="s">
        <v>352</v>
      </c>
      <c r="D61" s="61">
        <v>1</v>
      </c>
      <c r="E61" s="62"/>
      <c r="F61" s="63"/>
      <c r="G61" s="62"/>
      <c r="H61" s="63"/>
      <c r="I61" s="62"/>
      <c r="J61" s="63"/>
      <c r="K61" s="62"/>
      <c r="L61" s="63"/>
      <c r="M61" s="60" t="s">
        <v>47</v>
      </c>
      <c r="N61" s="54" t="s">
        <v>7191</v>
      </c>
      <c r="O61" s="54" t="s">
        <v>7551</v>
      </c>
      <c r="P61" s="54" t="s">
        <v>56</v>
      </c>
      <c r="Q61" s="54" t="s">
        <v>56</v>
      </c>
      <c r="R61" s="54" t="s">
        <v>56</v>
      </c>
      <c r="S61" s="50">
        <v>1</v>
      </c>
      <c r="T61" s="50">
        <v>2</v>
      </c>
      <c r="U61" s="50">
        <v>0.02</v>
      </c>
      <c r="AV61" s="54" t="s">
        <v>47</v>
      </c>
      <c r="AW61" s="54" t="s">
        <v>7596</v>
      </c>
      <c r="AX61" s="54" t="s">
        <v>47</v>
      </c>
      <c r="AY61" s="54" t="s">
        <v>47</v>
      </c>
      <c r="AZ61" s="54" t="s">
        <v>47</v>
      </c>
    </row>
    <row r="62" spans="1:52" ht="30" customHeight="1">
      <c r="A62" s="60" t="s">
        <v>1267</v>
      </c>
      <c r="B62" s="60" t="s">
        <v>47</v>
      </c>
      <c r="C62" s="60" t="s">
        <v>47</v>
      </c>
      <c r="D62" s="61"/>
      <c r="E62" s="62"/>
      <c r="F62" s="63"/>
      <c r="G62" s="62"/>
      <c r="H62" s="63"/>
      <c r="I62" s="62"/>
      <c r="J62" s="63"/>
      <c r="K62" s="62"/>
      <c r="L62" s="63"/>
      <c r="M62" s="60" t="s">
        <v>47</v>
      </c>
      <c r="N62" s="54" t="s">
        <v>78</v>
      </c>
      <c r="O62" s="54" t="s">
        <v>78</v>
      </c>
      <c r="P62" s="54" t="s">
        <v>47</v>
      </c>
      <c r="Q62" s="54" t="s">
        <v>47</v>
      </c>
      <c r="R62" s="54" t="s">
        <v>47</v>
      </c>
      <c r="AV62" s="54" t="s">
        <v>47</v>
      </c>
      <c r="AW62" s="54" t="s">
        <v>47</v>
      </c>
      <c r="AX62" s="54" t="s">
        <v>47</v>
      </c>
      <c r="AY62" s="54" t="s">
        <v>47</v>
      </c>
      <c r="AZ62" s="54" t="s">
        <v>47</v>
      </c>
    </row>
    <row r="63" spans="1:52" ht="30" customHeight="1">
      <c r="A63" s="61"/>
      <c r="B63" s="61"/>
      <c r="C63" s="61"/>
      <c r="D63" s="61"/>
      <c r="E63" s="62"/>
      <c r="F63" s="63"/>
      <c r="G63" s="62"/>
      <c r="H63" s="63"/>
      <c r="I63" s="62"/>
      <c r="J63" s="63"/>
      <c r="K63" s="62"/>
      <c r="L63" s="63"/>
      <c r="M63" s="61"/>
    </row>
    <row r="64" spans="1:52" ht="30" customHeight="1">
      <c r="A64" s="55" t="s">
        <v>7597</v>
      </c>
      <c r="B64" s="56"/>
      <c r="C64" s="56"/>
      <c r="D64" s="56"/>
      <c r="E64" s="57"/>
      <c r="F64" s="58"/>
      <c r="G64" s="57"/>
      <c r="H64" s="58"/>
      <c r="I64" s="57"/>
      <c r="J64" s="58"/>
      <c r="K64" s="57"/>
      <c r="L64" s="58"/>
      <c r="M64" s="59"/>
      <c r="N64" s="54" t="s">
        <v>7390</v>
      </c>
    </row>
    <row r="65" spans="1:52" ht="30" customHeight="1">
      <c r="A65" s="60" t="s">
        <v>1851</v>
      </c>
      <c r="B65" s="60" t="s">
        <v>1264</v>
      </c>
      <c r="C65" s="60" t="s">
        <v>1265</v>
      </c>
      <c r="D65" s="61">
        <v>0.01</v>
      </c>
      <c r="E65" s="62"/>
      <c r="F65" s="63"/>
      <c r="G65" s="62"/>
      <c r="H65" s="63"/>
      <c r="I65" s="62"/>
      <c r="J65" s="63"/>
      <c r="K65" s="62"/>
      <c r="L65" s="63"/>
      <c r="M65" s="60" t="s">
        <v>1713</v>
      </c>
      <c r="N65" s="54" t="s">
        <v>7390</v>
      </c>
      <c r="O65" s="54" t="s">
        <v>7573</v>
      </c>
      <c r="P65" s="54" t="s">
        <v>56</v>
      </c>
      <c r="Q65" s="54" t="s">
        <v>56</v>
      </c>
      <c r="R65" s="54" t="s">
        <v>55</v>
      </c>
      <c r="V65" s="50">
        <v>1</v>
      </c>
      <c r="AV65" s="54" t="s">
        <v>47</v>
      </c>
      <c r="AW65" s="54" t="s">
        <v>7598</v>
      </c>
      <c r="AX65" s="54" t="s">
        <v>47</v>
      </c>
      <c r="AY65" s="54" t="s">
        <v>47</v>
      </c>
      <c r="AZ65" s="54" t="s">
        <v>47</v>
      </c>
    </row>
    <row r="66" spans="1:52" ht="30" customHeight="1">
      <c r="A66" s="60" t="s">
        <v>1366</v>
      </c>
      <c r="B66" s="60" t="s">
        <v>1264</v>
      </c>
      <c r="C66" s="60" t="s">
        <v>1265</v>
      </c>
      <c r="D66" s="61">
        <v>5.0000000000000001E-3</v>
      </c>
      <c r="E66" s="62"/>
      <c r="F66" s="63"/>
      <c r="G66" s="62"/>
      <c r="H66" s="63"/>
      <c r="I66" s="62"/>
      <c r="J66" s="63"/>
      <c r="K66" s="62"/>
      <c r="L66" s="63"/>
      <c r="M66" s="60" t="s">
        <v>1415</v>
      </c>
      <c r="N66" s="54" t="s">
        <v>7390</v>
      </c>
      <c r="O66" s="54" t="s">
        <v>7575</v>
      </c>
      <c r="P66" s="54" t="s">
        <v>56</v>
      </c>
      <c r="Q66" s="54" t="s">
        <v>56</v>
      </c>
      <c r="R66" s="54" t="s">
        <v>55</v>
      </c>
      <c r="V66" s="50">
        <v>1</v>
      </c>
      <c r="AV66" s="54" t="s">
        <v>47</v>
      </c>
      <c r="AW66" s="54" t="s">
        <v>7599</v>
      </c>
      <c r="AX66" s="54" t="s">
        <v>47</v>
      </c>
      <c r="AY66" s="54" t="s">
        <v>47</v>
      </c>
      <c r="AZ66" s="54" t="s">
        <v>47</v>
      </c>
    </row>
    <row r="67" spans="1:52" ht="30" customHeight="1">
      <c r="A67" s="60" t="s">
        <v>1367</v>
      </c>
      <c r="B67" s="60" t="s">
        <v>1368</v>
      </c>
      <c r="C67" s="60" t="s">
        <v>352</v>
      </c>
      <c r="D67" s="61">
        <v>1</v>
      </c>
      <c r="E67" s="62"/>
      <c r="F67" s="63"/>
      <c r="G67" s="62"/>
      <c r="H67" s="63"/>
      <c r="I67" s="62"/>
      <c r="J67" s="63"/>
      <c r="K67" s="62"/>
      <c r="L67" s="63"/>
      <c r="M67" s="60" t="s">
        <v>47</v>
      </c>
      <c r="N67" s="54" t="s">
        <v>7390</v>
      </c>
      <c r="O67" s="54" t="s">
        <v>7551</v>
      </c>
      <c r="P67" s="54" t="s">
        <v>56</v>
      </c>
      <c r="Q67" s="54" t="s">
        <v>56</v>
      </c>
      <c r="R67" s="54" t="s">
        <v>56</v>
      </c>
      <c r="S67" s="50">
        <v>1</v>
      </c>
      <c r="T67" s="50">
        <v>2</v>
      </c>
      <c r="U67" s="50">
        <v>0.02</v>
      </c>
      <c r="AV67" s="54" t="s">
        <v>47</v>
      </c>
      <c r="AW67" s="54" t="s">
        <v>7600</v>
      </c>
      <c r="AX67" s="54" t="s">
        <v>47</v>
      </c>
      <c r="AY67" s="54" t="s">
        <v>47</v>
      </c>
      <c r="AZ67" s="54" t="s">
        <v>47</v>
      </c>
    </row>
    <row r="68" spans="1:52" ht="30" customHeight="1">
      <c r="A68" s="60" t="s">
        <v>1267</v>
      </c>
      <c r="B68" s="60" t="s">
        <v>47</v>
      </c>
      <c r="C68" s="60" t="s">
        <v>47</v>
      </c>
      <c r="D68" s="61"/>
      <c r="E68" s="62"/>
      <c r="F68" s="63"/>
      <c r="G68" s="62"/>
      <c r="H68" s="63"/>
      <c r="I68" s="62"/>
      <c r="J68" s="63"/>
      <c r="K68" s="62"/>
      <c r="L68" s="63"/>
      <c r="M68" s="60" t="s">
        <v>47</v>
      </c>
      <c r="N68" s="54" t="s">
        <v>78</v>
      </c>
      <c r="O68" s="54" t="s">
        <v>78</v>
      </c>
      <c r="P68" s="54" t="s">
        <v>47</v>
      </c>
      <c r="Q68" s="54" t="s">
        <v>47</v>
      </c>
      <c r="R68" s="54" t="s">
        <v>47</v>
      </c>
      <c r="AV68" s="54" t="s">
        <v>47</v>
      </c>
      <c r="AW68" s="54" t="s">
        <v>47</v>
      </c>
      <c r="AX68" s="54" t="s">
        <v>47</v>
      </c>
      <c r="AY68" s="54" t="s">
        <v>47</v>
      </c>
      <c r="AZ68" s="54" t="s">
        <v>47</v>
      </c>
    </row>
    <row r="69" spans="1:52" ht="30" customHeight="1">
      <c r="A69" s="61"/>
      <c r="B69" s="61"/>
      <c r="C69" s="61"/>
      <c r="D69" s="61"/>
      <c r="E69" s="62"/>
      <c r="F69" s="63"/>
      <c r="G69" s="62"/>
      <c r="H69" s="63"/>
      <c r="I69" s="62"/>
      <c r="J69" s="63"/>
      <c r="K69" s="62"/>
      <c r="L69" s="63"/>
      <c r="M69" s="61"/>
    </row>
    <row r="70" spans="1:52" ht="30" customHeight="1">
      <c r="A70" s="55" t="s">
        <v>7601</v>
      </c>
      <c r="B70" s="56"/>
      <c r="C70" s="56"/>
      <c r="D70" s="56"/>
      <c r="E70" s="57"/>
      <c r="F70" s="58"/>
      <c r="G70" s="57"/>
      <c r="H70" s="58"/>
      <c r="I70" s="57"/>
      <c r="J70" s="58"/>
      <c r="K70" s="57"/>
      <c r="L70" s="58"/>
      <c r="M70" s="59"/>
      <c r="N70" s="54" t="s">
        <v>7394</v>
      </c>
    </row>
    <row r="71" spans="1:52" ht="30" customHeight="1">
      <c r="A71" s="60" t="s">
        <v>1851</v>
      </c>
      <c r="B71" s="60" t="s">
        <v>1264</v>
      </c>
      <c r="C71" s="60" t="s">
        <v>1265</v>
      </c>
      <c r="D71" s="61">
        <v>0.02</v>
      </c>
      <c r="E71" s="62"/>
      <c r="F71" s="63"/>
      <c r="G71" s="62"/>
      <c r="H71" s="63"/>
      <c r="I71" s="62"/>
      <c r="J71" s="63"/>
      <c r="K71" s="62"/>
      <c r="L71" s="63"/>
      <c r="M71" s="60" t="s">
        <v>1713</v>
      </c>
      <c r="N71" s="54" t="s">
        <v>7394</v>
      </c>
      <c r="O71" s="54" t="s">
        <v>7573</v>
      </c>
      <c r="P71" s="54" t="s">
        <v>56</v>
      </c>
      <c r="Q71" s="54" t="s">
        <v>56</v>
      </c>
      <c r="R71" s="54" t="s">
        <v>55</v>
      </c>
      <c r="V71" s="50">
        <v>1</v>
      </c>
      <c r="AV71" s="54" t="s">
        <v>47</v>
      </c>
      <c r="AW71" s="54" t="s">
        <v>7602</v>
      </c>
      <c r="AX71" s="54" t="s">
        <v>47</v>
      </c>
      <c r="AY71" s="54" t="s">
        <v>47</v>
      </c>
      <c r="AZ71" s="54" t="s">
        <v>47</v>
      </c>
    </row>
    <row r="72" spans="1:52" ht="30" customHeight="1">
      <c r="A72" s="60" t="s">
        <v>1366</v>
      </c>
      <c r="B72" s="60" t="s">
        <v>1264</v>
      </c>
      <c r="C72" s="60" t="s">
        <v>1265</v>
      </c>
      <c r="D72" s="61">
        <v>5.0000000000000001E-3</v>
      </c>
      <c r="E72" s="62"/>
      <c r="F72" s="63"/>
      <c r="G72" s="62"/>
      <c r="H72" s="63"/>
      <c r="I72" s="62"/>
      <c r="J72" s="63"/>
      <c r="K72" s="62"/>
      <c r="L72" s="63"/>
      <c r="M72" s="60" t="s">
        <v>1415</v>
      </c>
      <c r="N72" s="54" t="s">
        <v>7394</v>
      </c>
      <c r="O72" s="54" t="s">
        <v>7575</v>
      </c>
      <c r="P72" s="54" t="s">
        <v>56</v>
      </c>
      <c r="Q72" s="54" t="s">
        <v>56</v>
      </c>
      <c r="R72" s="54" t="s">
        <v>55</v>
      </c>
      <c r="V72" s="50">
        <v>1</v>
      </c>
      <c r="AV72" s="54" t="s">
        <v>47</v>
      </c>
      <c r="AW72" s="54" t="s">
        <v>7603</v>
      </c>
      <c r="AX72" s="54" t="s">
        <v>47</v>
      </c>
      <c r="AY72" s="54" t="s">
        <v>47</v>
      </c>
      <c r="AZ72" s="54" t="s">
        <v>47</v>
      </c>
    </row>
    <row r="73" spans="1:52" ht="30" customHeight="1">
      <c r="A73" s="60" t="s">
        <v>1367</v>
      </c>
      <c r="B73" s="60" t="s">
        <v>1368</v>
      </c>
      <c r="C73" s="60" t="s">
        <v>352</v>
      </c>
      <c r="D73" s="61">
        <v>1</v>
      </c>
      <c r="E73" s="62"/>
      <c r="F73" s="63"/>
      <c r="G73" s="62"/>
      <c r="H73" s="63"/>
      <c r="I73" s="62"/>
      <c r="J73" s="63"/>
      <c r="K73" s="62"/>
      <c r="L73" s="63"/>
      <c r="M73" s="60" t="s">
        <v>47</v>
      </c>
      <c r="N73" s="54" t="s">
        <v>7394</v>
      </c>
      <c r="O73" s="54" t="s">
        <v>7551</v>
      </c>
      <c r="P73" s="54" t="s">
        <v>56</v>
      </c>
      <c r="Q73" s="54" t="s">
        <v>56</v>
      </c>
      <c r="R73" s="54" t="s">
        <v>56</v>
      </c>
      <c r="S73" s="50">
        <v>1</v>
      </c>
      <c r="T73" s="50">
        <v>2</v>
      </c>
      <c r="U73" s="50">
        <v>0.02</v>
      </c>
      <c r="AV73" s="54" t="s">
        <v>47</v>
      </c>
      <c r="AW73" s="54" t="s">
        <v>7604</v>
      </c>
      <c r="AX73" s="54" t="s">
        <v>47</v>
      </c>
      <c r="AY73" s="54" t="s">
        <v>47</v>
      </c>
      <c r="AZ73" s="54" t="s">
        <v>47</v>
      </c>
    </row>
    <row r="74" spans="1:52" ht="30" customHeight="1">
      <c r="A74" s="60" t="s">
        <v>1267</v>
      </c>
      <c r="B74" s="60" t="s">
        <v>47</v>
      </c>
      <c r="C74" s="60" t="s">
        <v>47</v>
      </c>
      <c r="D74" s="61"/>
      <c r="E74" s="62"/>
      <c r="F74" s="63"/>
      <c r="G74" s="62"/>
      <c r="H74" s="63"/>
      <c r="I74" s="62"/>
      <c r="J74" s="63"/>
      <c r="K74" s="62"/>
      <c r="L74" s="63"/>
      <c r="M74" s="60" t="s">
        <v>47</v>
      </c>
      <c r="N74" s="54" t="s">
        <v>78</v>
      </c>
      <c r="O74" s="54" t="s">
        <v>78</v>
      </c>
      <c r="P74" s="54" t="s">
        <v>47</v>
      </c>
      <c r="Q74" s="54" t="s">
        <v>47</v>
      </c>
      <c r="R74" s="54" t="s">
        <v>47</v>
      </c>
      <c r="AV74" s="54" t="s">
        <v>47</v>
      </c>
      <c r="AW74" s="54" t="s">
        <v>47</v>
      </c>
      <c r="AX74" s="54" t="s">
        <v>47</v>
      </c>
      <c r="AY74" s="54" t="s">
        <v>47</v>
      </c>
      <c r="AZ74" s="54" t="s">
        <v>47</v>
      </c>
    </row>
    <row r="75" spans="1:52" ht="30" customHeight="1">
      <c r="A75" s="61"/>
      <c r="B75" s="61"/>
      <c r="C75" s="61"/>
      <c r="D75" s="61"/>
      <c r="E75" s="62"/>
      <c r="F75" s="63"/>
      <c r="G75" s="62"/>
      <c r="H75" s="63"/>
      <c r="I75" s="62"/>
      <c r="J75" s="63"/>
      <c r="K75" s="62"/>
      <c r="L75" s="63"/>
      <c r="M75" s="61"/>
    </row>
    <row r="76" spans="1:52" ht="30" customHeight="1">
      <c r="A76" s="55" t="s">
        <v>7605</v>
      </c>
      <c r="B76" s="56"/>
      <c r="C76" s="56"/>
      <c r="D76" s="56"/>
      <c r="E76" s="57"/>
      <c r="F76" s="58"/>
      <c r="G76" s="57"/>
      <c r="H76" s="58"/>
      <c r="I76" s="57"/>
      <c r="J76" s="58"/>
      <c r="K76" s="57"/>
      <c r="L76" s="58"/>
      <c r="M76" s="59"/>
      <c r="N76" s="54" t="s">
        <v>7397</v>
      </c>
    </row>
    <row r="77" spans="1:52" ht="30" customHeight="1">
      <c r="A77" s="60" t="s">
        <v>1851</v>
      </c>
      <c r="B77" s="60" t="s">
        <v>1264</v>
      </c>
      <c r="C77" s="60" t="s">
        <v>1265</v>
      </c>
      <c r="D77" s="61">
        <v>0.02</v>
      </c>
      <c r="E77" s="62"/>
      <c r="F77" s="63"/>
      <c r="G77" s="62"/>
      <c r="H77" s="63"/>
      <c r="I77" s="62"/>
      <c r="J77" s="63"/>
      <c r="K77" s="62"/>
      <c r="L77" s="63"/>
      <c r="M77" s="60" t="s">
        <v>1713</v>
      </c>
      <c r="N77" s="54" t="s">
        <v>7397</v>
      </c>
      <c r="O77" s="54" t="s">
        <v>7573</v>
      </c>
      <c r="P77" s="54" t="s">
        <v>56</v>
      </c>
      <c r="Q77" s="54" t="s">
        <v>56</v>
      </c>
      <c r="R77" s="54" t="s">
        <v>55</v>
      </c>
      <c r="V77" s="50">
        <v>1</v>
      </c>
      <c r="AV77" s="54" t="s">
        <v>47</v>
      </c>
      <c r="AW77" s="54" t="s">
        <v>7606</v>
      </c>
      <c r="AX77" s="54" t="s">
        <v>47</v>
      </c>
      <c r="AY77" s="54" t="s">
        <v>47</v>
      </c>
      <c r="AZ77" s="54" t="s">
        <v>47</v>
      </c>
    </row>
    <row r="78" spans="1:52" ht="30" customHeight="1">
      <c r="A78" s="60" t="s">
        <v>1366</v>
      </c>
      <c r="B78" s="60" t="s">
        <v>1264</v>
      </c>
      <c r="C78" s="60" t="s">
        <v>1265</v>
      </c>
      <c r="D78" s="61">
        <v>5.0000000000000001E-3</v>
      </c>
      <c r="E78" s="62"/>
      <c r="F78" s="63"/>
      <c r="G78" s="62"/>
      <c r="H78" s="63"/>
      <c r="I78" s="62"/>
      <c r="J78" s="63"/>
      <c r="K78" s="62"/>
      <c r="L78" s="63"/>
      <c r="M78" s="60" t="s">
        <v>1415</v>
      </c>
      <c r="N78" s="54" t="s">
        <v>7397</v>
      </c>
      <c r="O78" s="54" t="s">
        <v>7575</v>
      </c>
      <c r="P78" s="54" t="s">
        <v>56</v>
      </c>
      <c r="Q78" s="54" t="s">
        <v>56</v>
      </c>
      <c r="R78" s="54" t="s">
        <v>55</v>
      </c>
      <c r="V78" s="50">
        <v>1</v>
      </c>
      <c r="AV78" s="54" t="s">
        <v>47</v>
      </c>
      <c r="AW78" s="54" t="s">
        <v>7607</v>
      </c>
      <c r="AX78" s="54" t="s">
        <v>47</v>
      </c>
      <c r="AY78" s="54" t="s">
        <v>47</v>
      </c>
      <c r="AZ78" s="54" t="s">
        <v>47</v>
      </c>
    </row>
    <row r="79" spans="1:52" ht="30" customHeight="1">
      <c r="A79" s="60" t="s">
        <v>1367</v>
      </c>
      <c r="B79" s="60" t="s">
        <v>1368</v>
      </c>
      <c r="C79" s="60" t="s">
        <v>352</v>
      </c>
      <c r="D79" s="61">
        <v>1</v>
      </c>
      <c r="E79" s="62"/>
      <c r="F79" s="63"/>
      <c r="G79" s="62"/>
      <c r="H79" s="63"/>
      <c r="I79" s="62"/>
      <c r="J79" s="63"/>
      <c r="K79" s="62"/>
      <c r="L79" s="63"/>
      <c r="M79" s="60" t="s">
        <v>47</v>
      </c>
      <c r="N79" s="54" t="s">
        <v>7397</v>
      </c>
      <c r="O79" s="54" t="s">
        <v>7551</v>
      </c>
      <c r="P79" s="54" t="s">
        <v>56</v>
      </c>
      <c r="Q79" s="54" t="s">
        <v>56</v>
      </c>
      <c r="R79" s="54" t="s">
        <v>56</v>
      </c>
      <c r="S79" s="50">
        <v>1</v>
      </c>
      <c r="T79" s="50">
        <v>2</v>
      </c>
      <c r="U79" s="50">
        <v>0.02</v>
      </c>
      <c r="AV79" s="54" t="s">
        <v>47</v>
      </c>
      <c r="AW79" s="54" t="s">
        <v>7608</v>
      </c>
      <c r="AX79" s="54" t="s">
        <v>47</v>
      </c>
      <c r="AY79" s="54" t="s">
        <v>47</v>
      </c>
      <c r="AZ79" s="54" t="s">
        <v>47</v>
      </c>
    </row>
    <row r="80" spans="1:52" ht="30" customHeight="1">
      <c r="A80" s="60" t="s">
        <v>1267</v>
      </c>
      <c r="B80" s="60" t="s">
        <v>47</v>
      </c>
      <c r="C80" s="60" t="s">
        <v>47</v>
      </c>
      <c r="D80" s="61"/>
      <c r="E80" s="62"/>
      <c r="F80" s="63"/>
      <c r="G80" s="62"/>
      <c r="H80" s="63"/>
      <c r="I80" s="62"/>
      <c r="J80" s="63"/>
      <c r="K80" s="62"/>
      <c r="L80" s="63"/>
      <c r="M80" s="60" t="s">
        <v>47</v>
      </c>
      <c r="N80" s="54" t="s">
        <v>78</v>
      </c>
      <c r="O80" s="54" t="s">
        <v>78</v>
      </c>
      <c r="P80" s="54" t="s">
        <v>47</v>
      </c>
      <c r="Q80" s="54" t="s">
        <v>47</v>
      </c>
      <c r="R80" s="54" t="s">
        <v>47</v>
      </c>
      <c r="AV80" s="54" t="s">
        <v>47</v>
      </c>
      <c r="AW80" s="54" t="s">
        <v>47</v>
      </c>
      <c r="AX80" s="54" t="s">
        <v>47</v>
      </c>
      <c r="AY80" s="54" t="s">
        <v>47</v>
      </c>
      <c r="AZ80" s="54" t="s">
        <v>47</v>
      </c>
    </row>
    <row r="81" spans="1:52" ht="30" customHeight="1">
      <c r="A81" s="61"/>
      <c r="B81" s="61"/>
      <c r="C81" s="61"/>
      <c r="D81" s="61"/>
      <c r="E81" s="62"/>
      <c r="F81" s="63"/>
      <c r="G81" s="62"/>
      <c r="H81" s="63"/>
      <c r="I81" s="62"/>
      <c r="J81" s="63"/>
      <c r="K81" s="62"/>
      <c r="L81" s="63"/>
      <c r="M81" s="61"/>
    </row>
    <row r="82" spans="1:52" ht="30" customHeight="1">
      <c r="A82" s="55" t="s">
        <v>7609</v>
      </c>
      <c r="B82" s="56"/>
      <c r="C82" s="56"/>
      <c r="D82" s="56"/>
      <c r="E82" s="57"/>
      <c r="F82" s="58"/>
      <c r="G82" s="57"/>
      <c r="H82" s="58"/>
      <c r="I82" s="57"/>
      <c r="J82" s="58"/>
      <c r="K82" s="57"/>
      <c r="L82" s="58"/>
      <c r="M82" s="59"/>
      <c r="N82" s="54" t="s">
        <v>7195</v>
      </c>
    </row>
    <row r="83" spans="1:52" ht="30" customHeight="1">
      <c r="A83" s="60" t="s">
        <v>1851</v>
      </c>
      <c r="B83" s="60" t="s">
        <v>1264</v>
      </c>
      <c r="C83" s="60" t="s">
        <v>1265</v>
      </c>
      <c r="D83" s="61">
        <v>0.09</v>
      </c>
      <c r="E83" s="62"/>
      <c r="F83" s="63"/>
      <c r="G83" s="62"/>
      <c r="H83" s="63"/>
      <c r="I83" s="62"/>
      <c r="J83" s="63"/>
      <c r="K83" s="62"/>
      <c r="L83" s="63"/>
      <c r="M83" s="60" t="s">
        <v>1713</v>
      </c>
      <c r="N83" s="54" t="s">
        <v>7195</v>
      </c>
      <c r="O83" s="54" t="s">
        <v>7573</v>
      </c>
      <c r="P83" s="54" t="s">
        <v>56</v>
      </c>
      <c r="Q83" s="54" t="s">
        <v>56</v>
      </c>
      <c r="R83" s="54" t="s">
        <v>55</v>
      </c>
      <c r="V83" s="50">
        <v>1</v>
      </c>
      <c r="AV83" s="54" t="s">
        <v>47</v>
      </c>
      <c r="AW83" s="54" t="s">
        <v>7610</v>
      </c>
      <c r="AX83" s="54" t="s">
        <v>47</v>
      </c>
      <c r="AY83" s="54" t="s">
        <v>47</v>
      </c>
      <c r="AZ83" s="54" t="s">
        <v>47</v>
      </c>
    </row>
    <row r="84" spans="1:52" ht="30" customHeight="1">
      <c r="A84" s="60" t="s">
        <v>1366</v>
      </c>
      <c r="B84" s="60" t="s">
        <v>1264</v>
      </c>
      <c r="C84" s="60" t="s">
        <v>1265</v>
      </c>
      <c r="D84" s="61">
        <v>0.04</v>
      </c>
      <c r="E84" s="62"/>
      <c r="F84" s="63"/>
      <c r="G84" s="62"/>
      <c r="H84" s="63"/>
      <c r="I84" s="62"/>
      <c r="J84" s="63"/>
      <c r="K84" s="62"/>
      <c r="L84" s="63"/>
      <c r="M84" s="60" t="s">
        <v>1415</v>
      </c>
      <c r="N84" s="54" t="s">
        <v>7195</v>
      </c>
      <c r="O84" s="54" t="s">
        <v>7575</v>
      </c>
      <c r="P84" s="54" t="s">
        <v>56</v>
      </c>
      <c r="Q84" s="54" t="s">
        <v>56</v>
      </c>
      <c r="R84" s="54" t="s">
        <v>55</v>
      </c>
      <c r="V84" s="50">
        <v>1</v>
      </c>
      <c r="AV84" s="54" t="s">
        <v>47</v>
      </c>
      <c r="AW84" s="54" t="s">
        <v>7611</v>
      </c>
      <c r="AX84" s="54" t="s">
        <v>47</v>
      </c>
      <c r="AY84" s="54" t="s">
        <v>47</v>
      </c>
      <c r="AZ84" s="54" t="s">
        <v>47</v>
      </c>
    </row>
    <row r="85" spans="1:52" ht="30" customHeight="1">
      <c r="A85" s="60" t="s">
        <v>1367</v>
      </c>
      <c r="B85" s="60" t="s">
        <v>1368</v>
      </c>
      <c r="C85" s="60" t="s">
        <v>352</v>
      </c>
      <c r="D85" s="61">
        <v>1</v>
      </c>
      <c r="E85" s="62"/>
      <c r="F85" s="63"/>
      <c r="G85" s="62"/>
      <c r="H85" s="63"/>
      <c r="I85" s="62"/>
      <c r="J85" s="63"/>
      <c r="K85" s="62"/>
      <c r="L85" s="63"/>
      <c r="M85" s="60" t="s">
        <v>47</v>
      </c>
      <c r="N85" s="54" t="s">
        <v>7195</v>
      </c>
      <c r="O85" s="54" t="s">
        <v>7551</v>
      </c>
      <c r="P85" s="54" t="s">
        <v>56</v>
      </c>
      <c r="Q85" s="54" t="s">
        <v>56</v>
      </c>
      <c r="R85" s="54" t="s">
        <v>56</v>
      </c>
      <c r="S85" s="50">
        <v>1</v>
      </c>
      <c r="T85" s="50">
        <v>2</v>
      </c>
      <c r="U85" s="50">
        <v>0.02</v>
      </c>
      <c r="AV85" s="54" t="s">
        <v>47</v>
      </c>
      <c r="AW85" s="54" t="s">
        <v>7612</v>
      </c>
      <c r="AX85" s="54" t="s">
        <v>47</v>
      </c>
      <c r="AY85" s="54" t="s">
        <v>47</v>
      </c>
      <c r="AZ85" s="54" t="s">
        <v>47</v>
      </c>
    </row>
    <row r="86" spans="1:52" ht="30" customHeight="1">
      <c r="A86" s="60" t="s">
        <v>1267</v>
      </c>
      <c r="B86" s="60" t="s">
        <v>47</v>
      </c>
      <c r="C86" s="60" t="s">
        <v>47</v>
      </c>
      <c r="D86" s="61"/>
      <c r="E86" s="62"/>
      <c r="F86" s="63"/>
      <c r="G86" s="62"/>
      <c r="H86" s="63"/>
      <c r="I86" s="62"/>
      <c r="J86" s="63"/>
      <c r="K86" s="62"/>
      <c r="L86" s="63"/>
      <c r="M86" s="60" t="s">
        <v>47</v>
      </c>
      <c r="N86" s="54" t="s">
        <v>78</v>
      </c>
      <c r="O86" s="54" t="s">
        <v>78</v>
      </c>
      <c r="P86" s="54" t="s">
        <v>47</v>
      </c>
      <c r="Q86" s="54" t="s">
        <v>47</v>
      </c>
      <c r="R86" s="54" t="s">
        <v>47</v>
      </c>
      <c r="AV86" s="54" t="s">
        <v>47</v>
      </c>
      <c r="AW86" s="54" t="s">
        <v>47</v>
      </c>
      <c r="AX86" s="54" t="s">
        <v>47</v>
      </c>
      <c r="AY86" s="54" t="s">
        <v>47</v>
      </c>
      <c r="AZ86" s="54" t="s">
        <v>47</v>
      </c>
    </row>
    <row r="87" spans="1:52" ht="30" customHeight="1">
      <c r="A87" s="61"/>
      <c r="B87" s="61"/>
      <c r="C87" s="61"/>
      <c r="D87" s="61"/>
      <c r="E87" s="62"/>
      <c r="F87" s="63"/>
      <c r="G87" s="62"/>
      <c r="H87" s="63"/>
      <c r="I87" s="62"/>
      <c r="J87" s="63"/>
      <c r="K87" s="62"/>
      <c r="L87" s="63"/>
      <c r="M87" s="61"/>
    </row>
    <row r="88" spans="1:52" ht="30" customHeight="1">
      <c r="A88" s="55" t="s">
        <v>7613</v>
      </c>
      <c r="B88" s="56"/>
      <c r="C88" s="56"/>
      <c r="D88" s="56"/>
      <c r="E88" s="57"/>
      <c r="F88" s="58"/>
      <c r="G88" s="57"/>
      <c r="H88" s="58"/>
      <c r="I88" s="57"/>
      <c r="J88" s="58"/>
      <c r="K88" s="57"/>
      <c r="L88" s="58"/>
      <c r="M88" s="59"/>
      <c r="N88" s="54" t="s">
        <v>7198</v>
      </c>
    </row>
    <row r="89" spans="1:52" ht="30" customHeight="1">
      <c r="A89" s="60" t="s">
        <v>1851</v>
      </c>
      <c r="B89" s="60" t="s">
        <v>1264</v>
      </c>
      <c r="C89" s="60" t="s">
        <v>1265</v>
      </c>
      <c r="D89" s="61">
        <v>3.5000000000000003E-2</v>
      </c>
      <c r="E89" s="62"/>
      <c r="F89" s="63"/>
      <c r="G89" s="62"/>
      <c r="H89" s="63"/>
      <c r="I89" s="62"/>
      <c r="J89" s="63"/>
      <c r="K89" s="62"/>
      <c r="L89" s="63"/>
      <c r="M89" s="60" t="s">
        <v>1713</v>
      </c>
      <c r="N89" s="54" t="s">
        <v>7198</v>
      </c>
      <c r="O89" s="54" t="s">
        <v>7573</v>
      </c>
      <c r="P89" s="54" t="s">
        <v>56</v>
      </c>
      <c r="Q89" s="54" t="s">
        <v>56</v>
      </c>
      <c r="R89" s="54" t="s">
        <v>55</v>
      </c>
      <c r="V89" s="50">
        <v>1</v>
      </c>
      <c r="AV89" s="54" t="s">
        <v>47</v>
      </c>
      <c r="AW89" s="54" t="s">
        <v>7614</v>
      </c>
      <c r="AX89" s="54" t="s">
        <v>47</v>
      </c>
      <c r="AY89" s="54" t="s">
        <v>47</v>
      </c>
      <c r="AZ89" s="54" t="s">
        <v>47</v>
      </c>
    </row>
    <row r="90" spans="1:52" ht="30" customHeight="1">
      <c r="A90" s="60" t="s">
        <v>1366</v>
      </c>
      <c r="B90" s="60" t="s">
        <v>1264</v>
      </c>
      <c r="C90" s="60" t="s">
        <v>1265</v>
      </c>
      <c r="D90" s="61">
        <v>1.7999999999999999E-2</v>
      </c>
      <c r="E90" s="62"/>
      <c r="F90" s="63"/>
      <c r="G90" s="62"/>
      <c r="H90" s="63"/>
      <c r="I90" s="62"/>
      <c r="J90" s="63"/>
      <c r="K90" s="62"/>
      <c r="L90" s="63"/>
      <c r="M90" s="60" t="s">
        <v>1415</v>
      </c>
      <c r="N90" s="54" t="s">
        <v>7198</v>
      </c>
      <c r="O90" s="54" t="s">
        <v>7575</v>
      </c>
      <c r="P90" s="54" t="s">
        <v>56</v>
      </c>
      <c r="Q90" s="54" t="s">
        <v>56</v>
      </c>
      <c r="R90" s="54" t="s">
        <v>55</v>
      </c>
      <c r="V90" s="50">
        <v>1</v>
      </c>
      <c r="AV90" s="54" t="s">
        <v>47</v>
      </c>
      <c r="AW90" s="54" t="s">
        <v>7615</v>
      </c>
      <c r="AX90" s="54" t="s">
        <v>47</v>
      </c>
      <c r="AY90" s="54" t="s">
        <v>47</v>
      </c>
      <c r="AZ90" s="54" t="s">
        <v>47</v>
      </c>
    </row>
    <row r="91" spans="1:52" ht="30" customHeight="1">
      <c r="A91" s="60" t="s">
        <v>1367</v>
      </c>
      <c r="B91" s="60" t="s">
        <v>1368</v>
      </c>
      <c r="C91" s="60" t="s">
        <v>352</v>
      </c>
      <c r="D91" s="61">
        <v>1</v>
      </c>
      <c r="E91" s="62"/>
      <c r="F91" s="63"/>
      <c r="G91" s="62"/>
      <c r="H91" s="63"/>
      <c r="I91" s="62"/>
      <c r="J91" s="63"/>
      <c r="K91" s="62"/>
      <c r="L91" s="63"/>
      <c r="M91" s="60" t="s">
        <v>47</v>
      </c>
      <c r="N91" s="54" t="s">
        <v>7198</v>
      </c>
      <c r="O91" s="54" t="s">
        <v>7551</v>
      </c>
      <c r="P91" s="54" t="s">
        <v>56</v>
      </c>
      <c r="Q91" s="54" t="s">
        <v>56</v>
      </c>
      <c r="R91" s="54" t="s">
        <v>56</v>
      </c>
      <c r="S91" s="50">
        <v>1</v>
      </c>
      <c r="T91" s="50">
        <v>2</v>
      </c>
      <c r="U91" s="50">
        <v>0.02</v>
      </c>
      <c r="AV91" s="54" t="s">
        <v>47</v>
      </c>
      <c r="AW91" s="54" t="s">
        <v>7616</v>
      </c>
      <c r="AX91" s="54" t="s">
        <v>47</v>
      </c>
      <c r="AY91" s="54" t="s">
        <v>47</v>
      </c>
      <c r="AZ91" s="54" t="s">
        <v>47</v>
      </c>
    </row>
    <row r="92" spans="1:52" ht="30" customHeight="1">
      <c r="A92" s="60" t="s">
        <v>1267</v>
      </c>
      <c r="B92" s="60" t="s">
        <v>47</v>
      </c>
      <c r="C92" s="60" t="s">
        <v>47</v>
      </c>
      <c r="D92" s="61"/>
      <c r="E92" s="62"/>
      <c r="F92" s="63"/>
      <c r="G92" s="62"/>
      <c r="H92" s="63"/>
      <c r="I92" s="62"/>
      <c r="J92" s="63"/>
      <c r="K92" s="62"/>
      <c r="L92" s="63"/>
      <c r="M92" s="60" t="s">
        <v>47</v>
      </c>
      <c r="N92" s="54" t="s">
        <v>78</v>
      </c>
      <c r="O92" s="54" t="s">
        <v>78</v>
      </c>
      <c r="P92" s="54" t="s">
        <v>47</v>
      </c>
      <c r="Q92" s="54" t="s">
        <v>47</v>
      </c>
      <c r="R92" s="54" t="s">
        <v>47</v>
      </c>
      <c r="AV92" s="54" t="s">
        <v>47</v>
      </c>
      <c r="AW92" s="54" t="s">
        <v>47</v>
      </c>
      <c r="AX92" s="54" t="s">
        <v>47</v>
      </c>
      <c r="AY92" s="54" t="s">
        <v>47</v>
      </c>
      <c r="AZ92" s="54" t="s">
        <v>47</v>
      </c>
    </row>
    <row r="93" spans="1:52" ht="30" customHeight="1">
      <c r="A93" s="61"/>
      <c r="B93" s="61"/>
      <c r="C93" s="61"/>
      <c r="D93" s="61"/>
      <c r="E93" s="62"/>
      <c r="F93" s="63"/>
      <c r="G93" s="62"/>
      <c r="H93" s="63"/>
      <c r="I93" s="62"/>
      <c r="J93" s="63"/>
      <c r="K93" s="62"/>
      <c r="L93" s="63"/>
      <c r="M93" s="61"/>
    </row>
    <row r="94" spans="1:52" ht="30" customHeight="1">
      <c r="A94" s="55" t="s">
        <v>7617</v>
      </c>
      <c r="B94" s="56"/>
      <c r="C94" s="56"/>
      <c r="D94" s="56"/>
      <c r="E94" s="57"/>
      <c r="F94" s="58"/>
      <c r="G94" s="57"/>
      <c r="H94" s="58"/>
      <c r="I94" s="57"/>
      <c r="J94" s="58"/>
      <c r="K94" s="57"/>
      <c r="L94" s="58"/>
      <c r="M94" s="59"/>
      <c r="N94" s="54" t="s">
        <v>7201</v>
      </c>
    </row>
    <row r="95" spans="1:52" ht="30" customHeight="1">
      <c r="A95" s="60" t="s">
        <v>1851</v>
      </c>
      <c r="B95" s="60" t="s">
        <v>1264</v>
      </c>
      <c r="C95" s="60" t="s">
        <v>1265</v>
      </c>
      <c r="D95" s="61">
        <v>0.32</v>
      </c>
      <c r="E95" s="62"/>
      <c r="F95" s="63"/>
      <c r="G95" s="62"/>
      <c r="H95" s="63"/>
      <c r="I95" s="62"/>
      <c r="J95" s="63"/>
      <c r="K95" s="62"/>
      <c r="L95" s="63"/>
      <c r="M95" s="60" t="s">
        <v>1713</v>
      </c>
      <c r="N95" s="54" t="s">
        <v>7201</v>
      </c>
      <c r="O95" s="54" t="s">
        <v>7573</v>
      </c>
      <c r="P95" s="54" t="s">
        <v>56</v>
      </c>
      <c r="Q95" s="54" t="s">
        <v>56</v>
      </c>
      <c r="R95" s="54" t="s">
        <v>55</v>
      </c>
      <c r="V95" s="50">
        <v>1</v>
      </c>
      <c r="AV95" s="54" t="s">
        <v>47</v>
      </c>
      <c r="AW95" s="54" t="s">
        <v>7618</v>
      </c>
      <c r="AX95" s="54" t="s">
        <v>47</v>
      </c>
      <c r="AY95" s="54" t="s">
        <v>47</v>
      </c>
      <c r="AZ95" s="54" t="s">
        <v>47</v>
      </c>
    </row>
    <row r="96" spans="1:52" ht="30" customHeight="1">
      <c r="A96" s="60" t="s">
        <v>1366</v>
      </c>
      <c r="B96" s="60" t="s">
        <v>1264</v>
      </c>
      <c r="C96" s="60" t="s">
        <v>1265</v>
      </c>
      <c r="D96" s="61">
        <v>0.16</v>
      </c>
      <c r="E96" s="62"/>
      <c r="F96" s="63"/>
      <c r="G96" s="62"/>
      <c r="H96" s="63"/>
      <c r="I96" s="62"/>
      <c r="J96" s="63"/>
      <c r="K96" s="62"/>
      <c r="L96" s="63"/>
      <c r="M96" s="60" t="s">
        <v>1415</v>
      </c>
      <c r="N96" s="54" t="s">
        <v>7201</v>
      </c>
      <c r="O96" s="54" t="s">
        <v>7575</v>
      </c>
      <c r="P96" s="54" t="s">
        <v>56</v>
      </c>
      <c r="Q96" s="54" t="s">
        <v>56</v>
      </c>
      <c r="R96" s="54" t="s">
        <v>55</v>
      </c>
      <c r="V96" s="50">
        <v>1</v>
      </c>
      <c r="AV96" s="54" t="s">
        <v>47</v>
      </c>
      <c r="AW96" s="54" t="s">
        <v>7619</v>
      </c>
      <c r="AX96" s="54" t="s">
        <v>47</v>
      </c>
      <c r="AY96" s="54" t="s">
        <v>47</v>
      </c>
      <c r="AZ96" s="54" t="s">
        <v>47</v>
      </c>
    </row>
    <row r="97" spans="1:52" ht="30" customHeight="1">
      <c r="A97" s="60" t="s">
        <v>1367</v>
      </c>
      <c r="B97" s="60" t="s">
        <v>1368</v>
      </c>
      <c r="C97" s="60" t="s">
        <v>352</v>
      </c>
      <c r="D97" s="61">
        <v>1</v>
      </c>
      <c r="E97" s="62"/>
      <c r="F97" s="63"/>
      <c r="G97" s="62"/>
      <c r="H97" s="63"/>
      <c r="I97" s="62"/>
      <c r="J97" s="63"/>
      <c r="K97" s="62"/>
      <c r="L97" s="63"/>
      <c r="M97" s="60" t="s">
        <v>47</v>
      </c>
      <c r="N97" s="54" t="s">
        <v>7201</v>
      </c>
      <c r="O97" s="54" t="s">
        <v>7551</v>
      </c>
      <c r="P97" s="54" t="s">
        <v>56</v>
      </c>
      <c r="Q97" s="54" t="s">
        <v>56</v>
      </c>
      <c r="R97" s="54" t="s">
        <v>56</v>
      </c>
      <c r="S97" s="50">
        <v>1</v>
      </c>
      <c r="T97" s="50">
        <v>2</v>
      </c>
      <c r="U97" s="50">
        <v>0.02</v>
      </c>
      <c r="AV97" s="54" t="s">
        <v>47</v>
      </c>
      <c r="AW97" s="54" t="s">
        <v>7620</v>
      </c>
      <c r="AX97" s="54" t="s">
        <v>47</v>
      </c>
      <c r="AY97" s="54" t="s">
        <v>47</v>
      </c>
      <c r="AZ97" s="54" t="s">
        <v>47</v>
      </c>
    </row>
    <row r="98" spans="1:52" ht="30" customHeight="1">
      <c r="A98" s="60" t="s">
        <v>1267</v>
      </c>
      <c r="B98" s="60" t="s">
        <v>47</v>
      </c>
      <c r="C98" s="60" t="s">
        <v>47</v>
      </c>
      <c r="D98" s="61"/>
      <c r="E98" s="62"/>
      <c r="F98" s="63"/>
      <c r="G98" s="62"/>
      <c r="H98" s="63"/>
      <c r="I98" s="62"/>
      <c r="J98" s="63"/>
      <c r="K98" s="62"/>
      <c r="L98" s="63"/>
      <c r="M98" s="60" t="s">
        <v>47</v>
      </c>
      <c r="N98" s="54" t="s">
        <v>78</v>
      </c>
      <c r="O98" s="54" t="s">
        <v>78</v>
      </c>
      <c r="P98" s="54" t="s">
        <v>47</v>
      </c>
      <c r="Q98" s="54" t="s">
        <v>47</v>
      </c>
      <c r="R98" s="54" t="s">
        <v>47</v>
      </c>
      <c r="AV98" s="54" t="s">
        <v>47</v>
      </c>
      <c r="AW98" s="54" t="s">
        <v>47</v>
      </c>
      <c r="AX98" s="54" t="s">
        <v>47</v>
      </c>
      <c r="AY98" s="54" t="s">
        <v>47</v>
      </c>
      <c r="AZ98" s="54" t="s">
        <v>47</v>
      </c>
    </row>
    <row r="99" spans="1:52" ht="30" customHeight="1">
      <c r="A99" s="61"/>
      <c r="B99" s="61"/>
      <c r="C99" s="61"/>
      <c r="D99" s="61"/>
      <c r="E99" s="62"/>
      <c r="F99" s="63"/>
      <c r="G99" s="62"/>
      <c r="H99" s="63"/>
      <c r="I99" s="62"/>
      <c r="J99" s="63"/>
      <c r="K99" s="62"/>
      <c r="L99" s="63"/>
      <c r="M99" s="61"/>
    </row>
    <row r="100" spans="1:52" ht="30" customHeight="1">
      <c r="A100" s="55" t="s">
        <v>7621</v>
      </c>
      <c r="B100" s="56"/>
      <c r="C100" s="56"/>
      <c r="D100" s="56"/>
      <c r="E100" s="57"/>
      <c r="F100" s="58"/>
      <c r="G100" s="57"/>
      <c r="H100" s="58"/>
      <c r="I100" s="57"/>
      <c r="J100" s="58"/>
      <c r="K100" s="57"/>
      <c r="L100" s="58"/>
      <c r="M100" s="59"/>
      <c r="N100" s="54" t="s">
        <v>7204</v>
      </c>
    </row>
    <row r="101" spans="1:52" ht="30" customHeight="1">
      <c r="A101" s="60" t="s">
        <v>1851</v>
      </c>
      <c r="B101" s="60" t="s">
        <v>1264</v>
      </c>
      <c r="C101" s="60" t="s">
        <v>1265</v>
      </c>
      <c r="D101" s="61">
        <v>0.1</v>
      </c>
      <c r="E101" s="62"/>
      <c r="F101" s="63"/>
      <c r="G101" s="62"/>
      <c r="H101" s="63"/>
      <c r="I101" s="62"/>
      <c r="J101" s="63"/>
      <c r="K101" s="62"/>
      <c r="L101" s="63"/>
      <c r="M101" s="60" t="s">
        <v>1713</v>
      </c>
      <c r="N101" s="54" t="s">
        <v>7204</v>
      </c>
      <c r="O101" s="54" t="s">
        <v>7573</v>
      </c>
      <c r="P101" s="54" t="s">
        <v>56</v>
      </c>
      <c r="Q101" s="54" t="s">
        <v>56</v>
      </c>
      <c r="R101" s="54" t="s">
        <v>55</v>
      </c>
      <c r="V101" s="50">
        <v>1</v>
      </c>
      <c r="AV101" s="54" t="s">
        <v>47</v>
      </c>
      <c r="AW101" s="54" t="s">
        <v>7622</v>
      </c>
      <c r="AX101" s="54" t="s">
        <v>47</v>
      </c>
      <c r="AY101" s="54" t="s">
        <v>47</v>
      </c>
      <c r="AZ101" s="54" t="s">
        <v>47</v>
      </c>
    </row>
    <row r="102" spans="1:52" ht="30" customHeight="1">
      <c r="A102" s="60" t="s">
        <v>1366</v>
      </c>
      <c r="B102" s="60" t="s">
        <v>1264</v>
      </c>
      <c r="C102" s="60" t="s">
        <v>1265</v>
      </c>
      <c r="D102" s="61">
        <v>0.05</v>
      </c>
      <c r="E102" s="62"/>
      <c r="F102" s="63"/>
      <c r="G102" s="62"/>
      <c r="H102" s="63"/>
      <c r="I102" s="62"/>
      <c r="J102" s="63"/>
      <c r="K102" s="62"/>
      <c r="L102" s="63"/>
      <c r="M102" s="60" t="s">
        <v>1415</v>
      </c>
      <c r="N102" s="54" t="s">
        <v>7204</v>
      </c>
      <c r="O102" s="54" t="s">
        <v>7575</v>
      </c>
      <c r="P102" s="54" t="s">
        <v>56</v>
      </c>
      <c r="Q102" s="54" t="s">
        <v>56</v>
      </c>
      <c r="R102" s="54" t="s">
        <v>55</v>
      </c>
      <c r="V102" s="50">
        <v>1</v>
      </c>
      <c r="AV102" s="54" t="s">
        <v>47</v>
      </c>
      <c r="AW102" s="54" t="s">
        <v>7623</v>
      </c>
      <c r="AX102" s="54" t="s">
        <v>47</v>
      </c>
      <c r="AY102" s="54" t="s">
        <v>47</v>
      </c>
      <c r="AZ102" s="54" t="s">
        <v>47</v>
      </c>
    </row>
    <row r="103" spans="1:52" ht="30" customHeight="1">
      <c r="A103" s="60" t="s">
        <v>1367</v>
      </c>
      <c r="B103" s="60" t="s">
        <v>1368</v>
      </c>
      <c r="C103" s="60" t="s">
        <v>352</v>
      </c>
      <c r="D103" s="61">
        <v>1</v>
      </c>
      <c r="E103" s="62"/>
      <c r="F103" s="63"/>
      <c r="G103" s="62"/>
      <c r="H103" s="63"/>
      <c r="I103" s="62"/>
      <c r="J103" s="63"/>
      <c r="K103" s="62"/>
      <c r="L103" s="63"/>
      <c r="M103" s="60" t="s">
        <v>47</v>
      </c>
      <c r="N103" s="54" t="s">
        <v>7204</v>
      </c>
      <c r="O103" s="54" t="s">
        <v>7551</v>
      </c>
      <c r="P103" s="54" t="s">
        <v>56</v>
      </c>
      <c r="Q103" s="54" t="s">
        <v>56</v>
      </c>
      <c r="R103" s="54" t="s">
        <v>56</v>
      </c>
      <c r="S103" s="50">
        <v>1</v>
      </c>
      <c r="T103" s="50">
        <v>2</v>
      </c>
      <c r="U103" s="50">
        <v>0.02</v>
      </c>
      <c r="AV103" s="54" t="s">
        <v>47</v>
      </c>
      <c r="AW103" s="54" t="s">
        <v>7624</v>
      </c>
      <c r="AX103" s="54" t="s">
        <v>47</v>
      </c>
      <c r="AY103" s="54" t="s">
        <v>47</v>
      </c>
      <c r="AZ103" s="54" t="s">
        <v>47</v>
      </c>
    </row>
    <row r="104" spans="1:52" ht="30" customHeight="1">
      <c r="A104" s="60" t="s">
        <v>1267</v>
      </c>
      <c r="B104" s="60" t="s">
        <v>47</v>
      </c>
      <c r="C104" s="60" t="s">
        <v>47</v>
      </c>
      <c r="D104" s="61"/>
      <c r="E104" s="62"/>
      <c r="F104" s="63"/>
      <c r="G104" s="62"/>
      <c r="H104" s="63"/>
      <c r="I104" s="62"/>
      <c r="J104" s="63"/>
      <c r="K104" s="62"/>
      <c r="L104" s="63"/>
      <c r="M104" s="60" t="s">
        <v>47</v>
      </c>
      <c r="N104" s="54" t="s">
        <v>78</v>
      </c>
      <c r="O104" s="54" t="s">
        <v>78</v>
      </c>
      <c r="P104" s="54" t="s">
        <v>47</v>
      </c>
      <c r="Q104" s="54" t="s">
        <v>47</v>
      </c>
      <c r="R104" s="54" t="s">
        <v>47</v>
      </c>
      <c r="AV104" s="54" t="s">
        <v>47</v>
      </c>
      <c r="AW104" s="54" t="s">
        <v>47</v>
      </c>
      <c r="AX104" s="54" t="s">
        <v>47</v>
      </c>
      <c r="AY104" s="54" t="s">
        <v>47</v>
      </c>
      <c r="AZ104" s="54" t="s">
        <v>47</v>
      </c>
    </row>
    <row r="105" spans="1:52" ht="30" customHeight="1">
      <c r="A105" s="61"/>
      <c r="B105" s="61"/>
      <c r="C105" s="61"/>
      <c r="D105" s="61"/>
      <c r="E105" s="62"/>
      <c r="F105" s="63"/>
      <c r="G105" s="62"/>
      <c r="H105" s="63"/>
      <c r="I105" s="62"/>
      <c r="J105" s="63"/>
      <c r="K105" s="62"/>
      <c r="L105" s="63"/>
      <c r="M105" s="61"/>
    </row>
    <row r="106" spans="1:52" ht="30" customHeight="1">
      <c r="A106" s="55" t="s">
        <v>7625</v>
      </c>
      <c r="B106" s="56"/>
      <c r="C106" s="56"/>
      <c r="D106" s="56"/>
      <c r="E106" s="57"/>
      <c r="F106" s="58"/>
      <c r="G106" s="57"/>
      <c r="H106" s="58"/>
      <c r="I106" s="57"/>
      <c r="J106" s="58"/>
      <c r="K106" s="57"/>
      <c r="L106" s="58"/>
      <c r="M106" s="59"/>
      <c r="N106" s="54" t="s">
        <v>7208</v>
      </c>
    </row>
    <row r="107" spans="1:52" ht="30" customHeight="1">
      <c r="A107" s="60" t="s">
        <v>1851</v>
      </c>
      <c r="B107" s="60" t="s">
        <v>1264</v>
      </c>
      <c r="C107" s="60" t="s">
        <v>1265</v>
      </c>
      <c r="D107" s="61">
        <v>0.06</v>
      </c>
      <c r="E107" s="62"/>
      <c r="F107" s="63"/>
      <c r="G107" s="62"/>
      <c r="H107" s="63"/>
      <c r="I107" s="62"/>
      <c r="J107" s="63"/>
      <c r="K107" s="62"/>
      <c r="L107" s="63"/>
      <c r="M107" s="60" t="s">
        <v>1713</v>
      </c>
      <c r="N107" s="54" t="s">
        <v>7208</v>
      </c>
      <c r="O107" s="54" t="s">
        <v>7573</v>
      </c>
      <c r="P107" s="54" t="s">
        <v>56</v>
      </c>
      <c r="Q107" s="54" t="s">
        <v>56</v>
      </c>
      <c r="R107" s="54" t="s">
        <v>55</v>
      </c>
      <c r="V107" s="50">
        <v>1</v>
      </c>
      <c r="AV107" s="54" t="s">
        <v>47</v>
      </c>
      <c r="AW107" s="54" t="s">
        <v>7626</v>
      </c>
      <c r="AX107" s="54" t="s">
        <v>47</v>
      </c>
      <c r="AY107" s="54" t="s">
        <v>47</v>
      </c>
      <c r="AZ107" s="54" t="s">
        <v>47</v>
      </c>
    </row>
    <row r="108" spans="1:52" ht="30" customHeight="1">
      <c r="A108" s="60" t="s">
        <v>1366</v>
      </c>
      <c r="B108" s="60" t="s">
        <v>1264</v>
      </c>
      <c r="C108" s="60" t="s">
        <v>1265</v>
      </c>
      <c r="D108" s="61">
        <v>0.04</v>
      </c>
      <c r="E108" s="62"/>
      <c r="F108" s="63"/>
      <c r="G108" s="62"/>
      <c r="H108" s="63"/>
      <c r="I108" s="62"/>
      <c r="J108" s="63"/>
      <c r="K108" s="62"/>
      <c r="L108" s="63"/>
      <c r="M108" s="60" t="s">
        <v>1415</v>
      </c>
      <c r="N108" s="54" t="s">
        <v>7208</v>
      </c>
      <c r="O108" s="54" t="s">
        <v>7575</v>
      </c>
      <c r="P108" s="54" t="s">
        <v>56</v>
      </c>
      <c r="Q108" s="54" t="s">
        <v>56</v>
      </c>
      <c r="R108" s="54" t="s">
        <v>55</v>
      </c>
      <c r="V108" s="50">
        <v>1</v>
      </c>
      <c r="AV108" s="54" t="s">
        <v>47</v>
      </c>
      <c r="AW108" s="54" t="s">
        <v>7627</v>
      </c>
      <c r="AX108" s="54" t="s">
        <v>47</v>
      </c>
      <c r="AY108" s="54" t="s">
        <v>47</v>
      </c>
      <c r="AZ108" s="54" t="s">
        <v>47</v>
      </c>
    </row>
    <row r="109" spans="1:52" ht="30" customHeight="1">
      <c r="A109" s="60" t="s">
        <v>1367</v>
      </c>
      <c r="B109" s="60" t="s">
        <v>1368</v>
      </c>
      <c r="C109" s="60" t="s">
        <v>352</v>
      </c>
      <c r="D109" s="61">
        <v>1</v>
      </c>
      <c r="E109" s="62"/>
      <c r="F109" s="63"/>
      <c r="G109" s="62"/>
      <c r="H109" s="63"/>
      <c r="I109" s="62"/>
      <c r="J109" s="63"/>
      <c r="K109" s="62"/>
      <c r="L109" s="63"/>
      <c r="M109" s="60" t="s">
        <v>47</v>
      </c>
      <c r="N109" s="54" t="s">
        <v>7208</v>
      </c>
      <c r="O109" s="54" t="s">
        <v>7551</v>
      </c>
      <c r="P109" s="54" t="s">
        <v>56</v>
      </c>
      <c r="Q109" s="54" t="s">
        <v>56</v>
      </c>
      <c r="R109" s="54" t="s">
        <v>56</v>
      </c>
      <c r="S109" s="50">
        <v>1</v>
      </c>
      <c r="T109" s="50">
        <v>2</v>
      </c>
      <c r="U109" s="50">
        <v>0.02</v>
      </c>
      <c r="AV109" s="54" t="s">
        <v>47</v>
      </c>
      <c r="AW109" s="54" t="s">
        <v>7628</v>
      </c>
      <c r="AX109" s="54" t="s">
        <v>47</v>
      </c>
      <c r="AY109" s="54" t="s">
        <v>47</v>
      </c>
      <c r="AZ109" s="54" t="s">
        <v>47</v>
      </c>
    </row>
    <row r="110" spans="1:52" ht="30" customHeight="1">
      <c r="A110" s="60" t="s">
        <v>1267</v>
      </c>
      <c r="B110" s="60" t="s">
        <v>47</v>
      </c>
      <c r="C110" s="60" t="s">
        <v>47</v>
      </c>
      <c r="D110" s="61"/>
      <c r="E110" s="62"/>
      <c r="F110" s="63"/>
      <c r="G110" s="62"/>
      <c r="H110" s="63"/>
      <c r="I110" s="62"/>
      <c r="J110" s="63"/>
      <c r="K110" s="62"/>
      <c r="L110" s="63"/>
      <c r="M110" s="60" t="s">
        <v>47</v>
      </c>
      <c r="N110" s="54" t="s">
        <v>78</v>
      </c>
      <c r="O110" s="54" t="s">
        <v>78</v>
      </c>
      <c r="P110" s="54" t="s">
        <v>47</v>
      </c>
      <c r="Q110" s="54" t="s">
        <v>47</v>
      </c>
      <c r="R110" s="54" t="s">
        <v>47</v>
      </c>
      <c r="AV110" s="54" t="s">
        <v>47</v>
      </c>
      <c r="AW110" s="54" t="s">
        <v>47</v>
      </c>
      <c r="AX110" s="54" t="s">
        <v>47</v>
      </c>
      <c r="AY110" s="54" t="s">
        <v>47</v>
      </c>
      <c r="AZ110" s="54" t="s">
        <v>47</v>
      </c>
    </row>
    <row r="111" spans="1:52" ht="30" customHeight="1">
      <c r="A111" s="61"/>
      <c r="B111" s="61"/>
      <c r="C111" s="61"/>
      <c r="D111" s="61"/>
      <c r="E111" s="62"/>
      <c r="F111" s="63"/>
      <c r="G111" s="62"/>
      <c r="H111" s="63"/>
      <c r="I111" s="62"/>
      <c r="J111" s="63"/>
      <c r="K111" s="62"/>
      <c r="L111" s="63"/>
      <c r="M111" s="61"/>
    </row>
    <row r="112" spans="1:52" ht="30" customHeight="1">
      <c r="A112" s="55" t="s">
        <v>7629</v>
      </c>
      <c r="B112" s="56"/>
      <c r="C112" s="56"/>
      <c r="D112" s="56"/>
      <c r="E112" s="57"/>
      <c r="F112" s="58"/>
      <c r="G112" s="57"/>
      <c r="H112" s="58"/>
      <c r="I112" s="57"/>
      <c r="J112" s="58"/>
      <c r="K112" s="57"/>
      <c r="L112" s="58"/>
      <c r="M112" s="59"/>
      <c r="N112" s="54" t="s">
        <v>7211</v>
      </c>
    </row>
    <row r="113" spans="1:52" ht="30" customHeight="1">
      <c r="A113" s="60" t="s">
        <v>1851</v>
      </c>
      <c r="B113" s="60" t="s">
        <v>1264</v>
      </c>
      <c r="C113" s="60" t="s">
        <v>1265</v>
      </c>
      <c r="D113" s="61">
        <v>2.4E-2</v>
      </c>
      <c r="E113" s="62"/>
      <c r="F113" s="63"/>
      <c r="G113" s="62"/>
      <c r="H113" s="63"/>
      <c r="I113" s="62"/>
      <c r="J113" s="63"/>
      <c r="K113" s="62"/>
      <c r="L113" s="63"/>
      <c r="M113" s="60" t="s">
        <v>1713</v>
      </c>
      <c r="N113" s="54" t="s">
        <v>7211</v>
      </c>
      <c r="O113" s="54" t="s">
        <v>7573</v>
      </c>
      <c r="P113" s="54" t="s">
        <v>56</v>
      </c>
      <c r="Q113" s="54" t="s">
        <v>56</v>
      </c>
      <c r="R113" s="54" t="s">
        <v>55</v>
      </c>
      <c r="V113" s="50">
        <v>1</v>
      </c>
      <c r="AV113" s="54" t="s">
        <v>47</v>
      </c>
      <c r="AW113" s="54" t="s">
        <v>7630</v>
      </c>
      <c r="AX113" s="54" t="s">
        <v>47</v>
      </c>
      <c r="AY113" s="54" t="s">
        <v>47</v>
      </c>
      <c r="AZ113" s="54" t="s">
        <v>47</v>
      </c>
    </row>
    <row r="114" spans="1:52" ht="30" customHeight="1">
      <c r="A114" s="60" t="s">
        <v>1366</v>
      </c>
      <c r="B114" s="60" t="s">
        <v>1264</v>
      </c>
      <c r="C114" s="60" t="s">
        <v>1265</v>
      </c>
      <c r="D114" s="61">
        <v>1.6E-2</v>
      </c>
      <c r="E114" s="62"/>
      <c r="F114" s="63"/>
      <c r="G114" s="62"/>
      <c r="H114" s="63"/>
      <c r="I114" s="62"/>
      <c r="J114" s="63"/>
      <c r="K114" s="62"/>
      <c r="L114" s="63"/>
      <c r="M114" s="60" t="s">
        <v>1415</v>
      </c>
      <c r="N114" s="54" t="s">
        <v>7211</v>
      </c>
      <c r="O114" s="54" t="s">
        <v>7575</v>
      </c>
      <c r="P114" s="54" t="s">
        <v>56</v>
      </c>
      <c r="Q114" s="54" t="s">
        <v>56</v>
      </c>
      <c r="R114" s="54" t="s">
        <v>55</v>
      </c>
      <c r="V114" s="50">
        <v>1</v>
      </c>
      <c r="AV114" s="54" t="s">
        <v>47</v>
      </c>
      <c r="AW114" s="54" t="s">
        <v>7631</v>
      </c>
      <c r="AX114" s="54" t="s">
        <v>47</v>
      </c>
      <c r="AY114" s="54" t="s">
        <v>47</v>
      </c>
      <c r="AZ114" s="54" t="s">
        <v>47</v>
      </c>
    </row>
    <row r="115" spans="1:52" ht="30" customHeight="1">
      <c r="A115" s="60" t="s">
        <v>1367</v>
      </c>
      <c r="B115" s="60" t="s">
        <v>1368</v>
      </c>
      <c r="C115" s="60" t="s">
        <v>352</v>
      </c>
      <c r="D115" s="61">
        <v>1</v>
      </c>
      <c r="E115" s="62"/>
      <c r="F115" s="63"/>
      <c r="G115" s="62"/>
      <c r="H115" s="63"/>
      <c r="I115" s="62"/>
      <c r="J115" s="63"/>
      <c r="K115" s="62"/>
      <c r="L115" s="63"/>
      <c r="M115" s="60" t="s">
        <v>47</v>
      </c>
      <c r="N115" s="54" t="s">
        <v>7211</v>
      </c>
      <c r="O115" s="54" t="s">
        <v>7551</v>
      </c>
      <c r="P115" s="54" t="s">
        <v>56</v>
      </c>
      <c r="Q115" s="54" t="s">
        <v>56</v>
      </c>
      <c r="R115" s="54" t="s">
        <v>56</v>
      </c>
      <c r="S115" s="50">
        <v>1</v>
      </c>
      <c r="T115" s="50">
        <v>2</v>
      </c>
      <c r="U115" s="50">
        <v>0.02</v>
      </c>
      <c r="AV115" s="54" t="s">
        <v>47</v>
      </c>
      <c r="AW115" s="54" t="s">
        <v>7632</v>
      </c>
      <c r="AX115" s="54" t="s">
        <v>47</v>
      </c>
      <c r="AY115" s="54" t="s">
        <v>47</v>
      </c>
      <c r="AZ115" s="54" t="s">
        <v>47</v>
      </c>
    </row>
    <row r="116" spans="1:52" ht="30" customHeight="1">
      <c r="A116" s="60" t="s">
        <v>1267</v>
      </c>
      <c r="B116" s="60" t="s">
        <v>47</v>
      </c>
      <c r="C116" s="60" t="s">
        <v>47</v>
      </c>
      <c r="D116" s="61"/>
      <c r="E116" s="62"/>
      <c r="F116" s="63"/>
      <c r="G116" s="62"/>
      <c r="H116" s="63"/>
      <c r="I116" s="62"/>
      <c r="J116" s="63"/>
      <c r="K116" s="62"/>
      <c r="L116" s="63"/>
      <c r="M116" s="60" t="s">
        <v>47</v>
      </c>
      <c r="N116" s="54" t="s">
        <v>78</v>
      </c>
      <c r="O116" s="54" t="s">
        <v>78</v>
      </c>
      <c r="P116" s="54" t="s">
        <v>47</v>
      </c>
      <c r="Q116" s="54" t="s">
        <v>47</v>
      </c>
      <c r="R116" s="54" t="s">
        <v>47</v>
      </c>
      <c r="AV116" s="54" t="s">
        <v>47</v>
      </c>
      <c r="AW116" s="54" t="s">
        <v>47</v>
      </c>
      <c r="AX116" s="54" t="s">
        <v>47</v>
      </c>
      <c r="AY116" s="54" t="s">
        <v>47</v>
      </c>
      <c r="AZ116" s="54" t="s">
        <v>47</v>
      </c>
    </row>
    <row r="117" spans="1:52" ht="30" customHeight="1">
      <c r="A117" s="61"/>
      <c r="B117" s="61"/>
      <c r="C117" s="61"/>
      <c r="D117" s="61"/>
      <c r="E117" s="62"/>
      <c r="F117" s="63"/>
      <c r="G117" s="62"/>
      <c r="H117" s="63"/>
      <c r="I117" s="62"/>
      <c r="J117" s="63"/>
      <c r="K117" s="62"/>
      <c r="L117" s="63"/>
      <c r="M117" s="61"/>
    </row>
    <row r="118" spans="1:52" ht="30" customHeight="1">
      <c r="A118" s="55" t="s">
        <v>7633</v>
      </c>
      <c r="B118" s="56"/>
      <c r="C118" s="56"/>
      <c r="D118" s="56"/>
      <c r="E118" s="57"/>
      <c r="F118" s="58"/>
      <c r="G118" s="57"/>
      <c r="H118" s="58"/>
      <c r="I118" s="57"/>
      <c r="J118" s="58"/>
      <c r="K118" s="57"/>
      <c r="L118" s="58"/>
      <c r="M118" s="59"/>
      <c r="N118" s="54" t="s">
        <v>7215</v>
      </c>
    </row>
    <row r="119" spans="1:52" ht="30" customHeight="1">
      <c r="A119" s="60" t="s">
        <v>1851</v>
      </c>
      <c r="B119" s="60" t="s">
        <v>1264</v>
      </c>
      <c r="C119" s="60" t="s">
        <v>1265</v>
      </c>
      <c r="D119" s="61">
        <v>1.6E-2</v>
      </c>
      <c r="E119" s="62"/>
      <c r="F119" s="63"/>
      <c r="G119" s="62"/>
      <c r="H119" s="63"/>
      <c r="I119" s="62"/>
      <c r="J119" s="63"/>
      <c r="K119" s="62"/>
      <c r="L119" s="63"/>
      <c r="M119" s="60" t="s">
        <v>1713</v>
      </c>
      <c r="N119" s="54" t="s">
        <v>7215</v>
      </c>
      <c r="O119" s="54" t="s">
        <v>7573</v>
      </c>
      <c r="P119" s="54" t="s">
        <v>56</v>
      </c>
      <c r="Q119" s="54" t="s">
        <v>56</v>
      </c>
      <c r="R119" s="54" t="s">
        <v>55</v>
      </c>
      <c r="V119" s="50">
        <v>1</v>
      </c>
      <c r="AV119" s="54" t="s">
        <v>47</v>
      </c>
      <c r="AW119" s="54" t="s">
        <v>7634</v>
      </c>
      <c r="AX119" s="54" t="s">
        <v>47</v>
      </c>
      <c r="AY119" s="54" t="s">
        <v>47</v>
      </c>
      <c r="AZ119" s="54" t="s">
        <v>47</v>
      </c>
    </row>
    <row r="120" spans="1:52" ht="30" customHeight="1">
      <c r="A120" s="60" t="s">
        <v>1366</v>
      </c>
      <c r="B120" s="60" t="s">
        <v>1264</v>
      </c>
      <c r="C120" s="60" t="s">
        <v>1265</v>
      </c>
      <c r="D120" s="61">
        <v>8.0000000000000002E-3</v>
      </c>
      <c r="E120" s="62"/>
      <c r="F120" s="63"/>
      <c r="G120" s="62"/>
      <c r="H120" s="63"/>
      <c r="I120" s="62"/>
      <c r="J120" s="63"/>
      <c r="K120" s="62"/>
      <c r="L120" s="63"/>
      <c r="M120" s="60" t="s">
        <v>1415</v>
      </c>
      <c r="N120" s="54" t="s">
        <v>7215</v>
      </c>
      <c r="O120" s="54" t="s">
        <v>7575</v>
      </c>
      <c r="P120" s="54" t="s">
        <v>56</v>
      </c>
      <c r="Q120" s="54" t="s">
        <v>56</v>
      </c>
      <c r="R120" s="54" t="s">
        <v>55</v>
      </c>
      <c r="V120" s="50">
        <v>1</v>
      </c>
      <c r="AV120" s="54" t="s">
        <v>47</v>
      </c>
      <c r="AW120" s="54" t="s">
        <v>7635</v>
      </c>
      <c r="AX120" s="54" t="s">
        <v>47</v>
      </c>
      <c r="AY120" s="54" t="s">
        <v>47</v>
      </c>
      <c r="AZ120" s="54" t="s">
        <v>47</v>
      </c>
    </row>
    <row r="121" spans="1:52" ht="30" customHeight="1">
      <c r="A121" s="60" t="s">
        <v>1367</v>
      </c>
      <c r="B121" s="60" t="s">
        <v>1368</v>
      </c>
      <c r="C121" s="60" t="s">
        <v>352</v>
      </c>
      <c r="D121" s="61">
        <v>1</v>
      </c>
      <c r="E121" s="62"/>
      <c r="F121" s="63"/>
      <c r="G121" s="62"/>
      <c r="H121" s="63"/>
      <c r="I121" s="62"/>
      <c r="J121" s="63"/>
      <c r="K121" s="62"/>
      <c r="L121" s="63"/>
      <c r="M121" s="60" t="s">
        <v>47</v>
      </c>
      <c r="N121" s="54" t="s">
        <v>7215</v>
      </c>
      <c r="O121" s="54" t="s">
        <v>7551</v>
      </c>
      <c r="P121" s="54" t="s">
        <v>56</v>
      </c>
      <c r="Q121" s="54" t="s">
        <v>56</v>
      </c>
      <c r="R121" s="54" t="s">
        <v>56</v>
      </c>
      <c r="S121" s="50">
        <v>1</v>
      </c>
      <c r="T121" s="50">
        <v>2</v>
      </c>
      <c r="U121" s="50">
        <v>0.02</v>
      </c>
      <c r="AV121" s="54" t="s">
        <v>47</v>
      </c>
      <c r="AW121" s="54" t="s">
        <v>7636</v>
      </c>
      <c r="AX121" s="54" t="s">
        <v>47</v>
      </c>
      <c r="AY121" s="54" t="s">
        <v>47</v>
      </c>
      <c r="AZ121" s="54" t="s">
        <v>47</v>
      </c>
    </row>
    <row r="122" spans="1:52" ht="30" customHeight="1">
      <c r="A122" s="60" t="s">
        <v>1267</v>
      </c>
      <c r="B122" s="60" t="s">
        <v>47</v>
      </c>
      <c r="C122" s="60" t="s">
        <v>47</v>
      </c>
      <c r="D122" s="61"/>
      <c r="E122" s="62"/>
      <c r="F122" s="63"/>
      <c r="G122" s="62"/>
      <c r="H122" s="63"/>
      <c r="I122" s="62"/>
      <c r="J122" s="63"/>
      <c r="K122" s="62"/>
      <c r="L122" s="63"/>
      <c r="M122" s="60" t="s">
        <v>47</v>
      </c>
      <c r="N122" s="54" t="s">
        <v>78</v>
      </c>
      <c r="O122" s="54" t="s">
        <v>78</v>
      </c>
      <c r="P122" s="54" t="s">
        <v>47</v>
      </c>
      <c r="Q122" s="54" t="s">
        <v>47</v>
      </c>
      <c r="R122" s="54" t="s">
        <v>47</v>
      </c>
      <c r="AV122" s="54" t="s">
        <v>47</v>
      </c>
      <c r="AW122" s="54" t="s">
        <v>47</v>
      </c>
      <c r="AX122" s="54" t="s">
        <v>47</v>
      </c>
      <c r="AY122" s="54" t="s">
        <v>47</v>
      </c>
      <c r="AZ122" s="54" t="s">
        <v>47</v>
      </c>
    </row>
    <row r="123" spans="1:52" ht="30" customHeight="1">
      <c r="A123" s="61"/>
      <c r="B123" s="61"/>
      <c r="C123" s="61"/>
      <c r="D123" s="61"/>
      <c r="E123" s="62"/>
      <c r="F123" s="63"/>
      <c r="G123" s="62"/>
      <c r="H123" s="63"/>
      <c r="I123" s="62"/>
      <c r="J123" s="63"/>
      <c r="K123" s="62"/>
      <c r="L123" s="63"/>
      <c r="M123" s="61"/>
    </row>
    <row r="124" spans="1:52" ht="30" customHeight="1">
      <c r="A124" s="55" t="s">
        <v>7637</v>
      </c>
      <c r="B124" s="56"/>
      <c r="C124" s="56"/>
      <c r="D124" s="56"/>
      <c r="E124" s="57"/>
      <c r="F124" s="58"/>
      <c r="G124" s="57"/>
      <c r="H124" s="58"/>
      <c r="I124" s="57"/>
      <c r="J124" s="58"/>
      <c r="K124" s="57"/>
      <c r="L124" s="58"/>
      <c r="M124" s="59"/>
      <c r="N124" s="54" t="s">
        <v>7219</v>
      </c>
    </row>
    <row r="125" spans="1:52" ht="30" customHeight="1">
      <c r="A125" s="60" t="s">
        <v>1851</v>
      </c>
      <c r="B125" s="60" t="s">
        <v>1264</v>
      </c>
      <c r="C125" s="60" t="s">
        <v>1265</v>
      </c>
      <c r="D125" s="61">
        <v>1.2800000000000001E-2</v>
      </c>
      <c r="E125" s="62"/>
      <c r="F125" s="63"/>
      <c r="G125" s="62"/>
      <c r="H125" s="63"/>
      <c r="I125" s="62"/>
      <c r="J125" s="63"/>
      <c r="K125" s="62"/>
      <c r="L125" s="63"/>
      <c r="M125" s="60" t="s">
        <v>1713</v>
      </c>
      <c r="N125" s="54" t="s">
        <v>7219</v>
      </c>
      <c r="O125" s="54" t="s">
        <v>7573</v>
      </c>
      <c r="P125" s="54" t="s">
        <v>56</v>
      </c>
      <c r="Q125" s="54" t="s">
        <v>56</v>
      </c>
      <c r="R125" s="54" t="s">
        <v>55</v>
      </c>
      <c r="V125" s="50">
        <v>1</v>
      </c>
      <c r="AV125" s="54" t="s">
        <v>47</v>
      </c>
      <c r="AW125" s="54" t="s">
        <v>7638</v>
      </c>
      <c r="AX125" s="54" t="s">
        <v>47</v>
      </c>
      <c r="AY125" s="54" t="s">
        <v>47</v>
      </c>
      <c r="AZ125" s="54" t="s">
        <v>47</v>
      </c>
    </row>
    <row r="126" spans="1:52" ht="30" customHeight="1">
      <c r="A126" s="60" t="s">
        <v>1366</v>
      </c>
      <c r="B126" s="60" t="s">
        <v>1264</v>
      </c>
      <c r="C126" s="60" t="s">
        <v>1265</v>
      </c>
      <c r="D126" s="61">
        <v>6.4000000000000003E-3</v>
      </c>
      <c r="E126" s="62"/>
      <c r="F126" s="63"/>
      <c r="G126" s="62"/>
      <c r="H126" s="63"/>
      <c r="I126" s="62"/>
      <c r="J126" s="63"/>
      <c r="K126" s="62"/>
      <c r="L126" s="63"/>
      <c r="M126" s="60" t="s">
        <v>1415</v>
      </c>
      <c r="N126" s="54" t="s">
        <v>7219</v>
      </c>
      <c r="O126" s="54" t="s">
        <v>7575</v>
      </c>
      <c r="P126" s="54" t="s">
        <v>56</v>
      </c>
      <c r="Q126" s="54" t="s">
        <v>56</v>
      </c>
      <c r="R126" s="54" t="s">
        <v>55</v>
      </c>
      <c r="V126" s="50">
        <v>1</v>
      </c>
      <c r="AV126" s="54" t="s">
        <v>47</v>
      </c>
      <c r="AW126" s="54" t="s">
        <v>7639</v>
      </c>
      <c r="AX126" s="54" t="s">
        <v>47</v>
      </c>
      <c r="AY126" s="54" t="s">
        <v>47</v>
      </c>
      <c r="AZ126" s="54" t="s">
        <v>47</v>
      </c>
    </row>
    <row r="127" spans="1:52" ht="30" customHeight="1">
      <c r="A127" s="60" t="s">
        <v>1367</v>
      </c>
      <c r="B127" s="60" t="s">
        <v>1368</v>
      </c>
      <c r="C127" s="60" t="s">
        <v>352</v>
      </c>
      <c r="D127" s="61">
        <v>1</v>
      </c>
      <c r="E127" s="62"/>
      <c r="F127" s="63"/>
      <c r="G127" s="62"/>
      <c r="H127" s="63"/>
      <c r="I127" s="62"/>
      <c r="J127" s="63"/>
      <c r="K127" s="62"/>
      <c r="L127" s="63"/>
      <c r="M127" s="60" t="s">
        <v>47</v>
      </c>
      <c r="N127" s="54" t="s">
        <v>7219</v>
      </c>
      <c r="O127" s="54" t="s">
        <v>7551</v>
      </c>
      <c r="P127" s="54" t="s">
        <v>56</v>
      </c>
      <c r="Q127" s="54" t="s">
        <v>56</v>
      </c>
      <c r="R127" s="54" t="s">
        <v>56</v>
      </c>
      <c r="S127" s="50">
        <v>1</v>
      </c>
      <c r="T127" s="50">
        <v>2</v>
      </c>
      <c r="U127" s="50">
        <v>0.02</v>
      </c>
      <c r="AV127" s="54" t="s">
        <v>47</v>
      </c>
      <c r="AW127" s="54" t="s">
        <v>7640</v>
      </c>
      <c r="AX127" s="54" t="s">
        <v>47</v>
      </c>
      <c r="AY127" s="54" t="s">
        <v>47</v>
      </c>
      <c r="AZ127" s="54" t="s">
        <v>47</v>
      </c>
    </row>
    <row r="128" spans="1:52" ht="30" customHeight="1">
      <c r="A128" s="60" t="s">
        <v>1267</v>
      </c>
      <c r="B128" s="60" t="s">
        <v>47</v>
      </c>
      <c r="C128" s="60" t="s">
        <v>47</v>
      </c>
      <c r="D128" s="61"/>
      <c r="E128" s="62"/>
      <c r="F128" s="63"/>
      <c r="G128" s="62"/>
      <c r="H128" s="63"/>
      <c r="I128" s="62"/>
      <c r="J128" s="63"/>
      <c r="K128" s="62"/>
      <c r="L128" s="63"/>
      <c r="M128" s="60" t="s">
        <v>47</v>
      </c>
      <c r="N128" s="54" t="s">
        <v>78</v>
      </c>
      <c r="O128" s="54" t="s">
        <v>78</v>
      </c>
      <c r="P128" s="54" t="s">
        <v>47</v>
      </c>
      <c r="Q128" s="54" t="s">
        <v>47</v>
      </c>
      <c r="R128" s="54" t="s">
        <v>47</v>
      </c>
      <c r="AV128" s="54" t="s">
        <v>47</v>
      </c>
      <c r="AW128" s="54" t="s">
        <v>47</v>
      </c>
      <c r="AX128" s="54" t="s">
        <v>47</v>
      </c>
      <c r="AY128" s="54" t="s">
        <v>47</v>
      </c>
      <c r="AZ128" s="54" t="s">
        <v>47</v>
      </c>
    </row>
    <row r="129" spans="1:52" ht="30" customHeight="1">
      <c r="A129" s="61"/>
      <c r="B129" s="61"/>
      <c r="C129" s="61"/>
      <c r="D129" s="61"/>
      <c r="E129" s="62"/>
      <c r="F129" s="63"/>
      <c r="G129" s="62"/>
      <c r="H129" s="63"/>
      <c r="I129" s="62"/>
      <c r="J129" s="63"/>
      <c r="K129" s="62"/>
      <c r="L129" s="63"/>
      <c r="M129" s="61"/>
    </row>
    <row r="130" spans="1:52" ht="30" customHeight="1">
      <c r="A130" s="55" t="s">
        <v>7641</v>
      </c>
      <c r="B130" s="56"/>
      <c r="C130" s="56"/>
      <c r="D130" s="56"/>
      <c r="E130" s="57"/>
      <c r="F130" s="58"/>
      <c r="G130" s="57"/>
      <c r="H130" s="58"/>
      <c r="I130" s="57"/>
      <c r="J130" s="58"/>
      <c r="K130" s="57"/>
      <c r="L130" s="58"/>
      <c r="M130" s="59"/>
      <c r="N130" s="54" t="s">
        <v>7222</v>
      </c>
    </row>
    <row r="131" spans="1:52" ht="30" customHeight="1">
      <c r="A131" s="60" t="s">
        <v>1851</v>
      </c>
      <c r="B131" s="60" t="s">
        <v>1264</v>
      </c>
      <c r="C131" s="60" t="s">
        <v>1265</v>
      </c>
      <c r="D131" s="61">
        <v>1.7600000000000001E-2</v>
      </c>
      <c r="E131" s="62"/>
      <c r="F131" s="63"/>
      <c r="G131" s="62"/>
      <c r="H131" s="63"/>
      <c r="I131" s="62"/>
      <c r="J131" s="63"/>
      <c r="K131" s="62"/>
      <c r="L131" s="63"/>
      <c r="M131" s="60" t="s">
        <v>1713</v>
      </c>
      <c r="N131" s="54" t="s">
        <v>7222</v>
      </c>
      <c r="O131" s="54" t="s">
        <v>7573</v>
      </c>
      <c r="P131" s="54" t="s">
        <v>56</v>
      </c>
      <c r="Q131" s="54" t="s">
        <v>56</v>
      </c>
      <c r="R131" s="54" t="s">
        <v>55</v>
      </c>
      <c r="V131" s="50">
        <v>1</v>
      </c>
      <c r="AV131" s="54" t="s">
        <v>47</v>
      </c>
      <c r="AW131" s="54" t="s">
        <v>7642</v>
      </c>
      <c r="AX131" s="54" t="s">
        <v>47</v>
      </c>
      <c r="AY131" s="54" t="s">
        <v>47</v>
      </c>
      <c r="AZ131" s="54" t="s">
        <v>47</v>
      </c>
    </row>
    <row r="132" spans="1:52" ht="30" customHeight="1">
      <c r="A132" s="60" t="s">
        <v>1366</v>
      </c>
      <c r="B132" s="60" t="s">
        <v>1264</v>
      </c>
      <c r="C132" s="60" t="s">
        <v>1265</v>
      </c>
      <c r="D132" s="61">
        <v>8.8000000000000005E-3</v>
      </c>
      <c r="E132" s="62"/>
      <c r="F132" s="63"/>
      <c r="G132" s="62"/>
      <c r="H132" s="63"/>
      <c r="I132" s="62"/>
      <c r="J132" s="63"/>
      <c r="K132" s="62"/>
      <c r="L132" s="63"/>
      <c r="M132" s="60" t="s">
        <v>1415</v>
      </c>
      <c r="N132" s="54" t="s">
        <v>7222</v>
      </c>
      <c r="O132" s="54" t="s">
        <v>7575</v>
      </c>
      <c r="P132" s="54" t="s">
        <v>56</v>
      </c>
      <c r="Q132" s="54" t="s">
        <v>56</v>
      </c>
      <c r="R132" s="54" t="s">
        <v>55</v>
      </c>
      <c r="V132" s="50">
        <v>1</v>
      </c>
      <c r="AV132" s="54" t="s">
        <v>47</v>
      </c>
      <c r="AW132" s="54" t="s">
        <v>7643</v>
      </c>
      <c r="AX132" s="54" t="s">
        <v>47</v>
      </c>
      <c r="AY132" s="54" t="s">
        <v>47</v>
      </c>
      <c r="AZ132" s="54" t="s">
        <v>47</v>
      </c>
    </row>
    <row r="133" spans="1:52" ht="30" customHeight="1">
      <c r="A133" s="60" t="s">
        <v>1367</v>
      </c>
      <c r="B133" s="60" t="s">
        <v>1368</v>
      </c>
      <c r="C133" s="60" t="s">
        <v>352</v>
      </c>
      <c r="D133" s="61">
        <v>1</v>
      </c>
      <c r="E133" s="62"/>
      <c r="F133" s="63"/>
      <c r="G133" s="62"/>
      <c r="H133" s="63"/>
      <c r="I133" s="62"/>
      <c r="J133" s="63"/>
      <c r="K133" s="62"/>
      <c r="L133" s="63"/>
      <c r="M133" s="60" t="s">
        <v>47</v>
      </c>
      <c r="N133" s="54" t="s">
        <v>7222</v>
      </c>
      <c r="O133" s="54" t="s">
        <v>7551</v>
      </c>
      <c r="P133" s="54" t="s">
        <v>56</v>
      </c>
      <c r="Q133" s="54" t="s">
        <v>56</v>
      </c>
      <c r="R133" s="54" t="s">
        <v>56</v>
      </c>
      <c r="S133" s="50">
        <v>1</v>
      </c>
      <c r="T133" s="50">
        <v>2</v>
      </c>
      <c r="U133" s="50">
        <v>0.02</v>
      </c>
      <c r="AV133" s="54" t="s">
        <v>47</v>
      </c>
      <c r="AW133" s="54" t="s">
        <v>7644</v>
      </c>
      <c r="AX133" s="54" t="s">
        <v>47</v>
      </c>
      <c r="AY133" s="54" t="s">
        <v>47</v>
      </c>
      <c r="AZ133" s="54" t="s">
        <v>47</v>
      </c>
    </row>
    <row r="134" spans="1:52" ht="30" customHeight="1">
      <c r="A134" s="60" t="s">
        <v>1267</v>
      </c>
      <c r="B134" s="60" t="s">
        <v>47</v>
      </c>
      <c r="C134" s="60" t="s">
        <v>47</v>
      </c>
      <c r="D134" s="61"/>
      <c r="E134" s="62"/>
      <c r="F134" s="63"/>
      <c r="G134" s="62"/>
      <c r="H134" s="63"/>
      <c r="I134" s="62"/>
      <c r="J134" s="63"/>
      <c r="K134" s="62"/>
      <c r="L134" s="63"/>
      <c r="M134" s="60" t="s">
        <v>47</v>
      </c>
      <c r="N134" s="54" t="s">
        <v>78</v>
      </c>
      <c r="O134" s="54" t="s">
        <v>78</v>
      </c>
      <c r="P134" s="54" t="s">
        <v>47</v>
      </c>
      <c r="Q134" s="54" t="s">
        <v>47</v>
      </c>
      <c r="R134" s="54" t="s">
        <v>47</v>
      </c>
      <c r="AV134" s="54" t="s">
        <v>47</v>
      </c>
      <c r="AW134" s="54" t="s">
        <v>47</v>
      </c>
      <c r="AX134" s="54" t="s">
        <v>47</v>
      </c>
      <c r="AY134" s="54" t="s">
        <v>47</v>
      </c>
      <c r="AZ134" s="54" t="s">
        <v>47</v>
      </c>
    </row>
    <row r="135" spans="1:52" ht="30" customHeight="1">
      <c r="A135" s="61"/>
      <c r="B135" s="61"/>
      <c r="C135" s="61"/>
      <c r="D135" s="61"/>
      <c r="E135" s="62"/>
      <c r="F135" s="63"/>
      <c r="G135" s="62"/>
      <c r="H135" s="63"/>
      <c r="I135" s="62"/>
      <c r="J135" s="63"/>
      <c r="K135" s="62"/>
      <c r="L135" s="63"/>
      <c r="M135" s="61"/>
    </row>
    <row r="136" spans="1:52" ht="30" customHeight="1">
      <c r="A136" s="55" t="s">
        <v>7645</v>
      </c>
      <c r="B136" s="56"/>
      <c r="C136" s="56"/>
      <c r="D136" s="56"/>
      <c r="E136" s="57"/>
      <c r="F136" s="58"/>
      <c r="G136" s="57"/>
      <c r="H136" s="58"/>
      <c r="I136" s="57"/>
      <c r="J136" s="58"/>
      <c r="K136" s="57"/>
      <c r="L136" s="58"/>
      <c r="M136" s="59"/>
      <c r="N136" s="54" t="s">
        <v>7225</v>
      </c>
    </row>
    <row r="137" spans="1:52" ht="30" customHeight="1">
      <c r="A137" s="60" t="s">
        <v>1851</v>
      </c>
      <c r="B137" s="60" t="s">
        <v>1264</v>
      </c>
      <c r="C137" s="60" t="s">
        <v>1265</v>
      </c>
      <c r="D137" s="61">
        <v>4.3999999999999997E-2</v>
      </c>
      <c r="E137" s="62"/>
      <c r="F137" s="63"/>
      <c r="G137" s="62"/>
      <c r="H137" s="63"/>
      <c r="I137" s="62"/>
      <c r="J137" s="63"/>
      <c r="K137" s="62"/>
      <c r="L137" s="63"/>
      <c r="M137" s="60" t="s">
        <v>1713</v>
      </c>
      <c r="N137" s="54" t="s">
        <v>7225</v>
      </c>
      <c r="O137" s="54" t="s">
        <v>7573</v>
      </c>
      <c r="P137" s="54" t="s">
        <v>56</v>
      </c>
      <c r="Q137" s="54" t="s">
        <v>56</v>
      </c>
      <c r="R137" s="54" t="s">
        <v>55</v>
      </c>
      <c r="V137" s="50">
        <v>1</v>
      </c>
      <c r="AV137" s="54" t="s">
        <v>47</v>
      </c>
      <c r="AW137" s="54" t="s">
        <v>7646</v>
      </c>
      <c r="AX137" s="54" t="s">
        <v>47</v>
      </c>
      <c r="AY137" s="54" t="s">
        <v>47</v>
      </c>
      <c r="AZ137" s="54" t="s">
        <v>47</v>
      </c>
    </row>
    <row r="138" spans="1:52" ht="30" customHeight="1">
      <c r="A138" s="60" t="s">
        <v>1366</v>
      </c>
      <c r="B138" s="60" t="s">
        <v>1264</v>
      </c>
      <c r="C138" s="60" t="s">
        <v>1265</v>
      </c>
      <c r="D138" s="61">
        <v>2.1999999999999999E-2</v>
      </c>
      <c r="E138" s="62"/>
      <c r="F138" s="63"/>
      <c r="G138" s="62"/>
      <c r="H138" s="63"/>
      <c r="I138" s="62"/>
      <c r="J138" s="63"/>
      <c r="K138" s="62"/>
      <c r="L138" s="63"/>
      <c r="M138" s="60" t="s">
        <v>1415</v>
      </c>
      <c r="N138" s="54" t="s">
        <v>7225</v>
      </c>
      <c r="O138" s="54" t="s">
        <v>7575</v>
      </c>
      <c r="P138" s="54" t="s">
        <v>56</v>
      </c>
      <c r="Q138" s="54" t="s">
        <v>56</v>
      </c>
      <c r="R138" s="54" t="s">
        <v>55</v>
      </c>
      <c r="V138" s="50">
        <v>1</v>
      </c>
      <c r="AV138" s="54" t="s">
        <v>47</v>
      </c>
      <c r="AW138" s="54" t="s">
        <v>7647</v>
      </c>
      <c r="AX138" s="54" t="s">
        <v>47</v>
      </c>
      <c r="AY138" s="54" t="s">
        <v>47</v>
      </c>
      <c r="AZ138" s="54" t="s">
        <v>47</v>
      </c>
    </row>
    <row r="139" spans="1:52" ht="30" customHeight="1">
      <c r="A139" s="60" t="s">
        <v>1367</v>
      </c>
      <c r="B139" s="60" t="s">
        <v>1368</v>
      </c>
      <c r="C139" s="60" t="s">
        <v>352</v>
      </c>
      <c r="D139" s="61">
        <v>1</v>
      </c>
      <c r="E139" s="62"/>
      <c r="F139" s="63"/>
      <c r="G139" s="62"/>
      <c r="H139" s="63"/>
      <c r="I139" s="62"/>
      <c r="J139" s="63"/>
      <c r="K139" s="62"/>
      <c r="L139" s="63"/>
      <c r="M139" s="60" t="s">
        <v>47</v>
      </c>
      <c r="N139" s="54" t="s">
        <v>7225</v>
      </c>
      <c r="O139" s="54" t="s">
        <v>7551</v>
      </c>
      <c r="P139" s="54" t="s">
        <v>56</v>
      </c>
      <c r="Q139" s="54" t="s">
        <v>56</v>
      </c>
      <c r="R139" s="54" t="s">
        <v>56</v>
      </c>
      <c r="S139" s="50">
        <v>1</v>
      </c>
      <c r="T139" s="50">
        <v>2</v>
      </c>
      <c r="U139" s="50">
        <v>0.02</v>
      </c>
      <c r="AV139" s="54" t="s">
        <v>47</v>
      </c>
      <c r="AW139" s="54" t="s">
        <v>7648</v>
      </c>
      <c r="AX139" s="54" t="s">
        <v>47</v>
      </c>
      <c r="AY139" s="54" t="s">
        <v>47</v>
      </c>
      <c r="AZ139" s="54" t="s">
        <v>47</v>
      </c>
    </row>
    <row r="140" spans="1:52" ht="30" customHeight="1">
      <c r="A140" s="60" t="s">
        <v>1267</v>
      </c>
      <c r="B140" s="60" t="s">
        <v>47</v>
      </c>
      <c r="C140" s="60" t="s">
        <v>47</v>
      </c>
      <c r="D140" s="61"/>
      <c r="E140" s="62"/>
      <c r="F140" s="63"/>
      <c r="G140" s="62"/>
      <c r="H140" s="63"/>
      <c r="I140" s="62"/>
      <c r="J140" s="63"/>
      <c r="K140" s="62"/>
      <c r="L140" s="63"/>
      <c r="M140" s="60" t="s">
        <v>47</v>
      </c>
      <c r="N140" s="54" t="s">
        <v>78</v>
      </c>
      <c r="O140" s="54" t="s">
        <v>78</v>
      </c>
      <c r="P140" s="54" t="s">
        <v>47</v>
      </c>
      <c r="Q140" s="54" t="s">
        <v>47</v>
      </c>
      <c r="R140" s="54" t="s">
        <v>47</v>
      </c>
      <c r="AV140" s="54" t="s">
        <v>47</v>
      </c>
      <c r="AW140" s="54" t="s">
        <v>47</v>
      </c>
      <c r="AX140" s="54" t="s">
        <v>47</v>
      </c>
      <c r="AY140" s="54" t="s">
        <v>47</v>
      </c>
      <c r="AZ140" s="54" t="s">
        <v>47</v>
      </c>
    </row>
    <row r="141" spans="1:52" ht="30" customHeight="1">
      <c r="A141" s="61"/>
      <c r="B141" s="61"/>
      <c r="C141" s="61"/>
      <c r="D141" s="61"/>
      <c r="E141" s="62"/>
      <c r="F141" s="63"/>
      <c r="G141" s="62"/>
      <c r="H141" s="63"/>
      <c r="I141" s="62"/>
      <c r="J141" s="63"/>
      <c r="K141" s="62"/>
      <c r="L141" s="63"/>
      <c r="M141" s="61"/>
    </row>
    <row r="142" spans="1:52" ht="30" customHeight="1">
      <c r="A142" s="55" t="s">
        <v>7649</v>
      </c>
      <c r="B142" s="56"/>
      <c r="C142" s="56"/>
      <c r="D142" s="56"/>
      <c r="E142" s="57"/>
      <c r="F142" s="58"/>
      <c r="G142" s="57"/>
      <c r="H142" s="58"/>
      <c r="I142" s="57"/>
      <c r="J142" s="58"/>
      <c r="K142" s="57"/>
      <c r="L142" s="58"/>
      <c r="M142" s="59"/>
      <c r="N142" s="54" t="s">
        <v>7228</v>
      </c>
    </row>
    <row r="143" spans="1:52" ht="30" customHeight="1">
      <c r="A143" s="60" t="s">
        <v>1851</v>
      </c>
      <c r="B143" s="60" t="s">
        <v>1264</v>
      </c>
      <c r="C143" s="60" t="s">
        <v>1265</v>
      </c>
      <c r="D143" s="61">
        <v>2.1999999999999999E-2</v>
      </c>
      <c r="E143" s="62"/>
      <c r="F143" s="63"/>
      <c r="G143" s="62"/>
      <c r="H143" s="63"/>
      <c r="I143" s="62"/>
      <c r="J143" s="63"/>
      <c r="K143" s="62"/>
      <c r="L143" s="63"/>
      <c r="M143" s="60" t="s">
        <v>1713</v>
      </c>
      <c r="N143" s="54" t="s">
        <v>7228</v>
      </c>
      <c r="O143" s="54" t="s">
        <v>7573</v>
      </c>
      <c r="P143" s="54" t="s">
        <v>56</v>
      </c>
      <c r="Q143" s="54" t="s">
        <v>56</v>
      </c>
      <c r="R143" s="54" t="s">
        <v>55</v>
      </c>
      <c r="V143" s="50">
        <v>1</v>
      </c>
      <c r="AV143" s="54" t="s">
        <v>47</v>
      </c>
      <c r="AW143" s="54" t="s">
        <v>7650</v>
      </c>
      <c r="AX143" s="54" t="s">
        <v>47</v>
      </c>
      <c r="AY143" s="54" t="s">
        <v>47</v>
      </c>
      <c r="AZ143" s="54" t="s">
        <v>47</v>
      </c>
    </row>
    <row r="144" spans="1:52" ht="30" customHeight="1">
      <c r="A144" s="60" t="s">
        <v>1366</v>
      </c>
      <c r="B144" s="60" t="s">
        <v>1264</v>
      </c>
      <c r="C144" s="60" t="s">
        <v>1265</v>
      </c>
      <c r="D144" s="61">
        <v>1.0999999999999999E-2</v>
      </c>
      <c r="E144" s="62"/>
      <c r="F144" s="63"/>
      <c r="G144" s="62"/>
      <c r="H144" s="63"/>
      <c r="I144" s="62"/>
      <c r="J144" s="63"/>
      <c r="K144" s="62"/>
      <c r="L144" s="63"/>
      <c r="M144" s="60" t="s">
        <v>1415</v>
      </c>
      <c r="N144" s="54" t="s">
        <v>7228</v>
      </c>
      <c r="O144" s="54" t="s">
        <v>7575</v>
      </c>
      <c r="P144" s="54" t="s">
        <v>56</v>
      </c>
      <c r="Q144" s="54" t="s">
        <v>56</v>
      </c>
      <c r="R144" s="54" t="s">
        <v>55</v>
      </c>
      <c r="V144" s="50">
        <v>1</v>
      </c>
      <c r="AV144" s="54" t="s">
        <v>47</v>
      </c>
      <c r="AW144" s="54" t="s">
        <v>7651</v>
      </c>
      <c r="AX144" s="54" t="s">
        <v>47</v>
      </c>
      <c r="AY144" s="54" t="s">
        <v>47</v>
      </c>
      <c r="AZ144" s="54" t="s">
        <v>47</v>
      </c>
    </row>
    <row r="145" spans="1:52" ht="30" customHeight="1">
      <c r="A145" s="60" t="s">
        <v>1367</v>
      </c>
      <c r="B145" s="60" t="s">
        <v>1368</v>
      </c>
      <c r="C145" s="60" t="s">
        <v>352</v>
      </c>
      <c r="D145" s="61">
        <v>1</v>
      </c>
      <c r="E145" s="62"/>
      <c r="F145" s="63"/>
      <c r="G145" s="62"/>
      <c r="H145" s="63"/>
      <c r="I145" s="62"/>
      <c r="J145" s="63"/>
      <c r="K145" s="62"/>
      <c r="L145" s="63"/>
      <c r="M145" s="60" t="s">
        <v>47</v>
      </c>
      <c r="N145" s="54" t="s">
        <v>7228</v>
      </c>
      <c r="O145" s="54" t="s">
        <v>7551</v>
      </c>
      <c r="P145" s="54" t="s">
        <v>56</v>
      </c>
      <c r="Q145" s="54" t="s">
        <v>56</v>
      </c>
      <c r="R145" s="54" t="s">
        <v>56</v>
      </c>
      <c r="S145" s="50">
        <v>1</v>
      </c>
      <c r="T145" s="50">
        <v>2</v>
      </c>
      <c r="U145" s="50">
        <v>0.02</v>
      </c>
      <c r="AV145" s="54" t="s">
        <v>47</v>
      </c>
      <c r="AW145" s="54" t="s">
        <v>7652</v>
      </c>
      <c r="AX145" s="54" t="s">
        <v>47</v>
      </c>
      <c r="AY145" s="54" t="s">
        <v>47</v>
      </c>
      <c r="AZ145" s="54" t="s">
        <v>47</v>
      </c>
    </row>
    <row r="146" spans="1:52" ht="30" customHeight="1">
      <c r="A146" s="60" t="s">
        <v>1267</v>
      </c>
      <c r="B146" s="60" t="s">
        <v>47</v>
      </c>
      <c r="C146" s="60" t="s">
        <v>47</v>
      </c>
      <c r="D146" s="61"/>
      <c r="E146" s="62"/>
      <c r="F146" s="63"/>
      <c r="G146" s="62"/>
      <c r="H146" s="63"/>
      <c r="I146" s="62"/>
      <c r="J146" s="63"/>
      <c r="K146" s="62"/>
      <c r="L146" s="63"/>
      <c r="M146" s="60" t="s">
        <v>47</v>
      </c>
      <c r="N146" s="54" t="s">
        <v>78</v>
      </c>
      <c r="O146" s="54" t="s">
        <v>78</v>
      </c>
      <c r="P146" s="54" t="s">
        <v>47</v>
      </c>
      <c r="Q146" s="54" t="s">
        <v>47</v>
      </c>
      <c r="R146" s="54" t="s">
        <v>47</v>
      </c>
      <c r="AV146" s="54" t="s">
        <v>47</v>
      </c>
      <c r="AW146" s="54" t="s">
        <v>47</v>
      </c>
      <c r="AX146" s="54" t="s">
        <v>47</v>
      </c>
      <c r="AY146" s="54" t="s">
        <v>47</v>
      </c>
      <c r="AZ146" s="54" t="s">
        <v>47</v>
      </c>
    </row>
    <row r="147" spans="1:52" ht="30" customHeight="1">
      <c r="A147" s="61"/>
      <c r="B147" s="61"/>
      <c r="C147" s="61"/>
      <c r="D147" s="61"/>
      <c r="E147" s="62"/>
      <c r="F147" s="63"/>
      <c r="G147" s="62"/>
      <c r="H147" s="63"/>
      <c r="I147" s="62"/>
      <c r="J147" s="63"/>
      <c r="K147" s="62"/>
      <c r="L147" s="63"/>
      <c r="M147" s="61"/>
    </row>
    <row r="148" spans="1:52" ht="30" customHeight="1">
      <c r="A148" s="55" t="s">
        <v>7653</v>
      </c>
      <c r="B148" s="56"/>
      <c r="C148" s="56"/>
      <c r="D148" s="56"/>
      <c r="E148" s="57"/>
      <c r="F148" s="58"/>
      <c r="G148" s="57"/>
      <c r="H148" s="58"/>
      <c r="I148" s="57"/>
      <c r="J148" s="58"/>
      <c r="K148" s="57"/>
      <c r="L148" s="58"/>
      <c r="M148" s="59"/>
      <c r="N148" s="54" t="s">
        <v>7231</v>
      </c>
    </row>
    <row r="149" spans="1:52" ht="30" customHeight="1">
      <c r="A149" s="60" t="s">
        <v>1851</v>
      </c>
      <c r="B149" s="60" t="s">
        <v>1264</v>
      </c>
      <c r="C149" s="60" t="s">
        <v>1265</v>
      </c>
      <c r="D149" s="61">
        <v>2.1999999999999999E-2</v>
      </c>
      <c r="E149" s="62"/>
      <c r="F149" s="63"/>
      <c r="G149" s="62"/>
      <c r="H149" s="63"/>
      <c r="I149" s="62"/>
      <c r="J149" s="63"/>
      <c r="K149" s="62"/>
      <c r="L149" s="63"/>
      <c r="M149" s="60" t="s">
        <v>1713</v>
      </c>
      <c r="N149" s="54" t="s">
        <v>7231</v>
      </c>
      <c r="O149" s="54" t="s">
        <v>7573</v>
      </c>
      <c r="P149" s="54" t="s">
        <v>56</v>
      </c>
      <c r="Q149" s="54" t="s">
        <v>56</v>
      </c>
      <c r="R149" s="54" t="s">
        <v>55</v>
      </c>
      <c r="V149" s="50">
        <v>1</v>
      </c>
      <c r="AV149" s="54" t="s">
        <v>47</v>
      </c>
      <c r="AW149" s="54" t="s">
        <v>7654</v>
      </c>
      <c r="AX149" s="54" t="s">
        <v>47</v>
      </c>
      <c r="AY149" s="54" t="s">
        <v>47</v>
      </c>
      <c r="AZ149" s="54" t="s">
        <v>47</v>
      </c>
    </row>
    <row r="150" spans="1:52" ht="30" customHeight="1">
      <c r="A150" s="60" t="s">
        <v>1366</v>
      </c>
      <c r="B150" s="60" t="s">
        <v>1264</v>
      </c>
      <c r="C150" s="60" t="s">
        <v>1265</v>
      </c>
      <c r="D150" s="61">
        <v>1.0999999999999999E-2</v>
      </c>
      <c r="E150" s="62"/>
      <c r="F150" s="63"/>
      <c r="G150" s="62"/>
      <c r="H150" s="63"/>
      <c r="I150" s="62"/>
      <c r="J150" s="63"/>
      <c r="K150" s="62"/>
      <c r="L150" s="63"/>
      <c r="M150" s="60" t="s">
        <v>1415</v>
      </c>
      <c r="N150" s="54" t="s">
        <v>7231</v>
      </c>
      <c r="O150" s="54" t="s">
        <v>7575</v>
      </c>
      <c r="P150" s="54" t="s">
        <v>56</v>
      </c>
      <c r="Q150" s="54" t="s">
        <v>56</v>
      </c>
      <c r="R150" s="54" t="s">
        <v>55</v>
      </c>
      <c r="V150" s="50">
        <v>1</v>
      </c>
      <c r="AV150" s="54" t="s">
        <v>47</v>
      </c>
      <c r="AW150" s="54" t="s">
        <v>7655</v>
      </c>
      <c r="AX150" s="54" t="s">
        <v>47</v>
      </c>
      <c r="AY150" s="54" t="s">
        <v>47</v>
      </c>
      <c r="AZ150" s="54" t="s">
        <v>47</v>
      </c>
    </row>
    <row r="151" spans="1:52" ht="30" customHeight="1">
      <c r="A151" s="60" t="s">
        <v>1367</v>
      </c>
      <c r="B151" s="60" t="s">
        <v>1368</v>
      </c>
      <c r="C151" s="60" t="s">
        <v>352</v>
      </c>
      <c r="D151" s="61">
        <v>1</v>
      </c>
      <c r="E151" s="62"/>
      <c r="F151" s="63"/>
      <c r="G151" s="62"/>
      <c r="H151" s="63"/>
      <c r="I151" s="62"/>
      <c r="J151" s="63"/>
      <c r="K151" s="62"/>
      <c r="L151" s="63"/>
      <c r="M151" s="60" t="s">
        <v>47</v>
      </c>
      <c r="N151" s="54" t="s">
        <v>7231</v>
      </c>
      <c r="O151" s="54" t="s">
        <v>7551</v>
      </c>
      <c r="P151" s="54" t="s">
        <v>56</v>
      </c>
      <c r="Q151" s="54" t="s">
        <v>56</v>
      </c>
      <c r="R151" s="54" t="s">
        <v>56</v>
      </c>
      <c r="S151" s="50">
        <v>1</v>
      </c>
      <c r="T151" s="50">
        <v>2</v>
      </c>
      <c r="U151" s="50">
        <v>0.02</v>
      </c>
      <c r="AV151" s="54" t="s">
        <v>47</v>
      </c>
      <c r="AW151" s="54" t="s">
        <v>7656</v>
      </c>
      <c r="AX151" s="54" t="s">
        <v>47</v>
      </c>
      <c r="AY151" s="54" t="s">
        <v>47</v>
      </c>
      <c r="AZ151" s="54" t="s">
        <v>47</v>
      </c>
    </row>
    <row r="152" spans="1:52" ht="30" customHeight="1">
      <c r="A152" s="60" t="s">
        <v>1267</v>
      </c>
      <c r="B152" s="60" t="s">
        <v>47</v>
      </c>
      <c r="C152" s="60" t="s">
        <v>47</v>
      </c>
      <c r="D152" s="61"/>
      <c r="E152" s="62"/>
      <c r="F152" s="63"/>
      <c r="G152" s="62"/>
      <c r="H152" s="63"/>
      <c r="I152" s="62"/>
      <c r="J152" s="63"/>
      <c r="K152" s="62"/>
      <c r="L152" s="63"/>
      <c r="M152" s="60" t="s">
        <v>47</v>
      </c>
      <c r="N152" s="54" t="s">
        <v>78</v>
      </c>
      <c r="O152" s="54" t="s">
        <v>78</v>
      </c>
      <c r="P152" s="54" t="s">
        <v>47</v>
      </c>
      <c r="Q152" s="54" t="s">
        <v>47</v>
      </c>
      <c r="R152" s="54" t="s">
        <v>47</v>
      </c>
      <c r="AV152" s="54" t="s">
        <v>47</v>
      </c>
      <c r="AW152" s="54" t="s">
        <v>47</v>
      </c>
      <c r="AX152" s="54" t="s">
        <v>47</v>
      </c>
      <c r="AY152" s="54" t="s">
        <v>47</v>
      </c>
      <c r="AZ152" s="54" t="s">
        <v>47</v>
      </c>
    </row>
    <row r="153" spans="1:52" ht="30" customHeight="1">
      <c r="A153" s="61"/>
      <c r="B153" s="61"/>
      <c r="C153" s="61"/>
      <c r="D153" s="61"/>
      <c r="E153" s="62"/>
      <c r="F153" s="63"/>
      <c r="G153" s="62"/>
      <c r="H153" s="63"/>
      <c r="I153" s="62"/>
      <c r="J153" s="63"/>
      <c r="K153" s="62"/>
      <c r="L153" s="63"/>
      <c r="M153" s="61"/>
    </row>
    <row r="154" spans="1:52" ht="30" customHeight="1">
      <c r="A154" s="55" t="s">
        <v>7657</v>
      </c>
      <c r="B154" s="56"/>
      <c r="C154" s="56"/>
      <c r="D154" s="56"/>
      <c r="E154" s="57"/>
      <c r="F154" s="58"/>
      <c r="G154" s="57"/>
      <c r="H154" s="58"/>
      <c r="I154" s="57"/>
      <c r="J154" s="58"/>
      <c r="K154" s="57"/>
      <c r="L154" s="58"/>
      <c r="M154" s="59"/>
      <c r="N154" s="54" t="s">
        <v>7234</v>
      </c>
    </row>
    <row r="155" spans="1:52" ht="30" customHeight="1">
      <c r="A155" s="60" t="s">
        <v>1851</v>
      </c>
      <c r="B155" s="60" t="s">
        <v>1264</v>
      </c>
      <c r="C155" s="60" t="s">
        <v>1265</v>
      </c>
      <c r="D155" s="61">
        <v>1.0240000000000001E-2</v>
      </c>
      <c r="E155" s="62"/>
      <c r="F155" s="63"/>
      <c r="G155" s="62"/>
      <c r="H155" s="63"/>
      <c r="I155" s="62"/>
      <c r="J155" s="63"/>
      <c r="K155" s="62"/>
      <c r="L155" s="63"/>
      <c r="M155" s="60" t="s">
        <v>1713</v>
      </c>
      <c r="N155" s="54" t="s">
        <v>7234</v>
      </c>
      <c r="O155" s="54" t="s">
        <v>7573</v>
      </c>
      <c r="P155" s="54" t="s">
        <v>56</v>
      </c>
      <c r="Q155" s="54" t="s">
        <v>56</v>
      </c>
      <c r="R155" s="54" t="s">
        <v>55</v>
      </c>
      <c r="V155" s="50">
        <v>1</v>
      </c>
      <c r="AV155" s="54" t="s">
        <v>47</v>
      </c>
      <c r="AW155" s="54" t="s">
        <v>7658</v>
      </c>
      <c r="AX155" s="54" t="s">
        <v>47</v>
      </c>
      <c r="AY155" s="54" t="s">
        <v>47</v>
      </c>
      <c r="AZ155" s="54" t="s">
        <v>47</v>
      </c>
    </row>
    <row r="156" spans="1:52" ht="30" customHeight="1">
      <c r="A156" s="60" t="s">
        <v>1366</v>
      </c>
      <c r="B156" s="60" t="s">
        <v>1264</v>
      </c>
      <c r="C156" s="60" t="s">
        <v>1265</v>
      </c>
      <c r="D156" s="61">
        <v>5.1200000000000004E-3</v>
      </c>
      <c r="E156" s="62"/>
      <c r="F156" s="63"/>
      <c r="G156" s="62"/>
      <c r="H156" s="63"/>
      <c r="I156" s="62"/>
      <c r="J156" s="63"/>
      <c r="K156" s="62"/>
      <c r="L156" s="63"/>
      <c r="M156" s="60" t="s">
        <v>1415</v>
      </c>
      <c r="N156" s="54" t="s">
        <v>7234</v>
      </c>
      <c r="O156" s="54" t="s">
        <v>7575</v>
      </c>
      <c r="P156" s="54" t="s">
        <v>56</v>
      </c>
      <c r="Q156" s="54" t="s">
        <v>56</v>
      </c>
      <c r="R156" s="54" t="s">
        <v>55</v>
      </c>
      <c r="V156" s="50">
        <v>1</v>
      </c>
      <c r="AV156" s="54" t="s">
        <v>47</v>
      </c>
      <c r="AW156" s="54" t="s">
        <v>7659</v>
      </c>
      <c r="AX156" s="54" t="s">
        <v>47</v>
      </c>
      <c r="AY156" s="54" t="s">
        <v>47</v>
      </c>
      <c r="AZ156" s="54" t="s">
        <v>47</v>
      </c>
    </row>
    <row r="157" spans="1:52" ht="30" customHeight="1">
      <c r="A157" s="60" t="s">
        <v>1367</v>
      </c>
      <c r="B157" s="60" t="s">
        <v>1368</v>
      </c>
      <c r="C157" s="60" t="s">
        <v>352</v>
      </c>
      <c r="D157" s="61">
        <v>1</v>
      </c>
      <c r="E157" s="62"/>
      <c r="F157" s="63"/>
      <c r="G157" s="62"/>
      <c r="H157" s="63"/>
      <c r="I157" s="62"/>
      <c r="J157" s="63"/>
      <c r="K157" s="62"/>
      <c r="L157" s="63"/>
      <c r="M157" s="60" t="s">
        <v>47</v>
      </c>
      <c r="N157" s="54" t="s">
        <v>7234</v>
      </c>
      <c r="O157" s="54" t="s">
        <v>7551</v>
      </c>
      <c r="P157" s="54" t="s">
        <v>56</v>
      </c>
      <c r="Q157" s="54" t="s">
        <v>56</v>
      </c>
      <c r="R157" s="54" t="s">
        <v>56</v>
      </c>
      <c r="S157" s="50">
        <v>1</v>
      </c>
      <c r="T157" s="50">
        <v>2</v>
      </c>
      <c r="U157" s="50">
        <v>0.02</v>
      </c>
      <c r="AV157" s="54" t="s">
        <v>47</v>
      </c>
      <c r="AW157" s="54" t="s">
        <v>7660</v>
      </c>
      <c r="AX157" s="54" t="s">
        <v>47</v>
      </c>
      <c r="AY157" s="54" t="s">
        <v>47</v>
      </c>
      <c r="AZ157" s="54" t="s">
        <v>47</v>
      </c>
    </row>
    <row r="158" spans="1:52" ht="30" customHeight="1">
      <c r="A158" s="60" t="s">
        <v>1267</v>
      </c>
      <c r="B158" s="60" t="s">
        <v>47</v>
      </c>
      <c r="C158" s="60" t="s">
        <v>47</v>
      </c>
      <c r="D158" s="61"/>
      <c r="E158" s="62"/>
      <c r="F158" s="63"/>
      <c r="G158" s="62"/>
      <c r="H158" s="63"/>
      <c r="I158" s="62"/>
      <c r="J158" s="63"/>
      <c r="K158" s="62"/>
      <c r="L158" s="63"/>
      <c r="M158" s="60" t="s">
        <v>47</v>
      </c>
      <c r="N158" s="54" t="s">
        <v>78</v>
      </c>
      <c r="O158" s="54" t="s">
        <v>78</v>
      </c>
      <c r="P158" s="54" t="s">
        <v>47</v>
      </c>
      <c r="Q158" s="54" t="s">
        <v>47</v>
      </c>
      <c r="R158" s="54" t="s">
        <v>47</v>
      </c>
      <c r="AV158" s="54" t="s">
        <v>47</v>
      </c>
      <c r="AW158" s="54" t="s">
        <v>47</v>
      </c>
      <c r="AX158" s="54" t="s">
        <v>47</v>
      </c>
      <c r="AY158" s="54" t="s">
        <v>47</v>
      </c>
      <c r="AZ158" s="54" t="s">
        <v>47</v>
      </c>
    </row>
    <row r="159" spans="1:52" ht="30" customHeight="1">
      <c r="A159" s="61"/>
      <c r="B159" s="61"/>
      <c r="C159" s="61"/>
      <c r="D159" s="61"/>
      <c r="E159" s="62"/>
      <c r="F159" s="63"/>
      <c r="G159" s="62"/>
      <c r="H159" s="63"/>
      <c r="I159" s="62"/>
      <c r="J159" s="63"/>
      <c r="K159" s="62"/>
      <c r="L159" s="63"/>
      <c r="M159" s="61"/>
    </row>
    <row r="160" spans="1:52" ht="30" customHeight="1">
      <c r="A160" s="55" t="s">
        <v>7661</v>
      </c>
      <c r="B160" s="56"/>
      <c r="C160" s="56"/>
      <c r="D160" s="56"/>
      <c r="E160" s="57"/>
      <c r="F160" s="58"/>
      <c r="G160" s="57"/>
      <c r="H160" s="58"/>
      <c r="I160" s="57"/>
      <c r="J160" s="58"/>
      <c r="K160" s="57"/>
      <c r="L160" s="58"/>
      <c r="M160" s="59"/>
      <c r="N160" s="54" t="s">
        <v>7237</v>
      </c>
    </row>
    <row r="161" spans="1:52" ht="30" customHeight="1">
      <c r="A161" s="60" t="s">
        <v>1851</v>
      </c>
      <c r="B161" s="60" t="s">
        <v>1264</v>
      </c>
      <c r="C161" s="60" t="s">
        <v>1265</v>
      </c>
      <c r="D161" s="61">
        <v>6.1440000000000002E-3</v>
      </c>
      <c r="E161" s="62"/>
      <c r="F161" s="63"/>
      <c r="G161" s="62"/>
      <c r="H161" s="63"/>
      <c r="I161" s="62"/>
      <c r="J161" s="63"/>
      <c r="K161" s="62"/>
      <c r="L161" s="63"/>
      <c r="M161" s="60" t="s">
        <v>1713</v>
      </c>
      <c r="N161" s="54" t="s">
        <v>7237</v>
      </c>
      <c r="O161" s="54" t="s">
        <v>7573</v>
      </c>
      <c r="P161" s="54" t="s">
        <v>56</v>
      </c>
      <c r="Q161" s="54" t="s">
        <v>56</v>
      </c>
      <c r="R161" s="54" t="s">
        <v>55</v>
      </c>
      <c r="V161" s="50">
        <v>1</v>
      </c>
      <c r="AV161" s="54" t="s">
        <v>47</v>
      </c>
      <c r="AW161" s="54" t="s">
        <v>7662</v>
      </c>
      <c r="AX161" s="54" t="s">
        <v>47</v>
      </c>
      <c r="AY161" s="54" t="s">
        <v>47</v>
      </c>
      <c r="AZ161" s="54" t="s">
        <v>47</v>
      </c>
    </row>
    <row r="162" spans="1:52" ht="30" customHeight="1">
      <c r="A162" s="60" t="s">
        <v>1366</v>
      </c>
      <c r="B162" s="60" t="s">
        <v>1264</v>
      </c>
      <c r="C162" s="60" t="s">
        <v>1265</v>
      </c>
      <c r="D162" s="61">
        <v>3.0720000000000001E-3</v>
      </c>
      <c r="E162" s="62"/>
      <c r="F162" s="63"/>
      <c r="G162" s="62"/>
      <c r="H162" s="63"/>
      <c r="I162" s="62"/>
      <c r="J162" s="63"/>
      <c r="K162" s="62"/>
      <c r="L162" s="63"/>
      <c r="M162" s="60" t="s">
        <v>1415</v>
      </c>
      <c r="N162" s="54" t="s">
        <v>7237</v>
      </c>
      <c r="O162" s="54" t="s">
        <v>7575</v>
      </c>
      <c r="P162" s="54" t="s">
        <v>56</v>
      </c>
      <c r="Q162" s="54" t="s">
        <v>56</v>
      </c>
      <c r="R162" s="54" t="s">
        <v>55</v>
      </c>
      <c r="V162" s="50">
        <v>1</v>
      </c>
      <c r="AV162" s="54" t="s">
        <v>47</v>
      </c>
      <c r="AW162" s="54" t="s">
        <v>7663</v>
      </c>
      <c r="AX162" s="54" t="s">
        <v>47</v>
      </c>
      <c r="AY162" s="54" t="s">
        <v>47</v>
      </c>
      <c r="AZ162" s="54" t="s">
        <v>47</v>
      </c>
    </row>
    <row r="163" spans="1:52" ht="30" customHeight="1">
      <c r="A163" s="60" t="s">
        <v>1367</v>
      </c>
      <c r="B163" s="60" t="s">
        <v>1368</v>
      </c>
      <c r="C163" s="60" t="s">
        <v>352</v>
      </c>
      <c r="D163" s="61">
        <v>1</v>
      </c>
      <c r="E163" s="62"/>
      <c r="F163" s="63"/>
      <c r="G163" s="62"/>
      <c r="H163" s="63"/>
      <c r="I163" s="62"/>
      <c r="J163" s="63"/>
      <c r="K163" s="62"/>
      <c r="L163" s="63"/>
      <c r="M163" s="60" t="s">
        <v>47</v>
      </c>
      <c r="N163" s="54" t="s">
        <v>7237</v>
      </c>
      <c r="O163" s="54" t="s">
        <v>7551</v>
      </c>
      <c r="P163" s="54" t="s">
        <v>56</v>
      </c>
      <c r="Q163" s="54" t="s">
        <v>56</v>
      </c>
      <c r="R163" s="54" t="s">
        <v>56</v>
      </c>
      <c r="S163" s="50">
        <v>1</v>
      </c>
      <c r="T163" s="50">
        <v>2</v>
      </c>
      <c r="U163" s="50">
        <v>0.02</v>
      </c>
      <c r="AV163" s="54" t="s">
        <v>47</v>
      </c>
      <c r="AW163" s="54" t="s">
        <v>7664</v>
      </c>
      <c r="AX163" s="54" t="s">
        <v>47</v>
      </c>
      <c r="AY163" s="54" t="s">
        <v>47</v>
      </c>
      <c r="AZ163" s="54" t="s">
        <v>47</v>
      </c>
    </row>
    <row r="164" spans="1:52" ht="30" customHeight="1">
      <c r="A164" s="60" t="s">
        <v>1267</v>
      </c>
      <c r="B164" s="60" t="s">
        <v>47</v>
      </c>
      <c r="C164" s="60" t="s">
        <v>47</v>
      </c>
      <c r="D164" s="61"/>
      <c r="E164" s="62"/>
      <c r="F164" s="63"/>
      <c r="G164" s="62"/>
      <c r="H164" s="63"/>
      <c r="I164" s="62"/>
      <c r="J164" s="63"/>
      <c r="K164" s="62"/>
      <c r="L164" s="63"/>
      <c r="M164" s="60" t="s">
        <v>47</v>
      </c>
      <c r="N164" s="54" t="s">
        <v>78</v>
      </c>
      <c r="O164" s="54" t="s">
        <v>78</v>
      </c>
      <c r="P164" s="54" t="s">
        <v>47</v>
      </c>
      <c r="Q164" s="54" t="s">
        <v>47</v>
      </c>
      <c r="R164" s="54" t="s">
        <v>47</v>
      </c>
      <c r="AV164" s="54" t="s">
        <v>47</v>
      </c>
      <c r="AW164" s="54" t="s">
        <v>47</v>
      </c>
      <c r="AX164" s="54" t="s">
        <v>47</v>
      </c>
      <c r="AY164" s="54" t="s">
        <v>47</v>
      </c>
      <c r="AZ164" s="54" t="s">
        <v>47</v>
      </c>
    </row>
    <row r="165" spans="1:52" ht="30" customHeight="1">
      <c r="A165" s="61"/>
      <c r="B165" s="61"/>
      <c r="C165" s="61"/>
      <c r="D165" s="61"/>
      <c r="E165" s="62"/>
      <c r="F165" s="63"/>
      <c r="G165" s="62"/>
      <c r="H165" s="63"/>
      <c r="I165" s="62"/>
      <c r="J165" s="63"/>
      <c r="K165" s="62"/>
      <c r="L165" s="63"/>
      <c r="M165" s="61"/>
    </row>
    <row r="166" spans="1:52" ht="30" customHeight="1">
      <c r="A166" s="55" t="s">
        <v>7665</v>
      </c>
      <c r="B166" s="56"/>
      <c r="C166" s="56"/>
      <c r="D166" s="56"/>
      <c r="E166" s="57"/>
      <c r="F166" s="58"/>
      <c r="G166" s="57"/>
      <c r="H166" s="58"/>
      <c r="I166" s="57"/>
      <c r="J166" s="58"/>
      <c r="K166" s="57"/>
      <c r="L166" s="58"/>
      <c r="M166" s="59"/>
      <c r="N166" s="54" t="s">
        <v>7401</v>
      </c>
    </row>
    <row r="167" spans="1:52" ht="30" customHeight="1">
      <c r="A167" s="60" t="s">
        <v>1851</v>
      </c>
      <c r="B167" s="60" t="s">
        <v>1264</v>
      </c>
      <c r="C167" s="60" t="s">
        <v>1265</v>
      </c>
      <c r="D167" s="61">
        <v>1.2288E-2</v>
      </c>
      <c r="E167" s="62"/>
      <c r="F167" s="63"/>
      <c r="G167" s="62"/>
      <c r="H167" s="63"/>
      <c r="I167" s="62"/>
      <c r="J167" s="63"/>
      <c r="K167" s="62"/>
      <c r="L167" s="63"/>
      <c r="M167" s="60" t="s">
        <v>1713</v>
      </c>
      <c r="N167" s="54" t="s">
        <v>7401</v>
      </c>
      <c r="O167" s="54" t="s">
        <v>7573</v>
      </c>
      <c r="P167" s="54" t="s">
        <v>56</v>
      </c>
      <c r="Q167" s="54" t="s">
        <v>56</v>
      </c>
      <c r="R167" s="54" t="s">
        <v>55</v>
      </c>
      <c r="V167" s="50">
        <v>1</v>
      </c>
      <c r="AV167" s="54" t="s">
        <v>47</v>
      </c>
      <c r="AW167" s="54" t="s">
        <v>7666</v>
      </c>
      <c r="AX167" s="54" t="s">
        <v>47</v>
      </c>
      <c r="AY167" s="54" t="s">
        <v>47</v>
      </c>
      <c r="AZ167" s="54" t="s">
        <v>47</v>
      </c>
    </row>
    <row r="168" spans="1:52" ht="30" customHeight="1">
      <c r="A168" s="60" t="s">
        <v>1366</v>
      </c>
      <c r="B168" s="60" t="s">
        <v>1264</v>
      </c>
      <c r="C168" s="60" t="s">
        <v>1265</v>
      </c>
      <c r="D168" s="61">
        <v>6.1440000000000002E-3</v>
      </c>
      <c r="E168" s="62"/>
      <c r="F168" s="63"/>
      <c r="G168" s="62"/>
      <c r="H168" s="63"/>
      <c r="I168" s="62"/>
      <c r="J168" s="63"/>
      <c r="K168" s="62"/>
      <c r="L168" s="63"/>
      <c r="M168" s="60" t="s">
        <v>1415</v>
      </c>
      <c r="N168" s="54" t="s">
        <v>7401</v>
      </c>
      <c r="O168" s="54" t="s">
        <v>7575</v>
      </c>
      <c r="P168" s="54" t="s">
        <v>56</v>
      </c>
      <c r="Q168" s="54" t="s">
        <v>56</v>
      </c>
      <c r="R168" s="54" t="s">
        <v>55</v>
      </c>
      <c r="V168" s="50">
        <v>1</v>
      </c>
      <c r="AV168" s="54" t="s">
        <v>47</v>
      </c>
      <c r="AW168" s="54" t="s">
        <v>7667</v>
      </c>
      <c r="AX168" s="54" t="s">
        <v>47</v>
      </c>
      <c r="AY168" s="54" t="s">
        <v>47</v>
      </c>
      <c r="AZ168" s="54" t="s">
        <v>47</v>
      </c>
    </row>
    <row r="169" spans="1:52" ht="30" customHeight="1">
      <c r="A169" s="60" t="s">
        <v>1367</v>
      </c>
      <c r="B169" s="60" t="s">
        <v>1368</v>
      </c>
      <c r="C169" s="60" t="s">
        <v>352</v>
      </c>
      <c r="D169" s="61">
        <v>1</v>
      </c>
      <c r="E169" s="62"/>
      <c r="F169" s="63"/>
      <c r="G169" s="62"/>
      <c r="H169" s="63"/>
      <c r="I169" s="62"/>
      <c r="J169" s="63"/>
      <c r="K169" s="62"/>
      <c r="L169" s="63"/>
      <c r="M169" s="60" t="s">
        <v>47</v>
      </c>
      <c r="N169" s="54" t="s">
        <v>7401</v>
      </c>
      <c r="O169" s="54" t="s">
        <v>7551</v>
      </c>
      <c r="P169" s="54" t="s">
        <v>56</v>
      </c>
      <c r="Q169" s="54" t="s">
        <v>56</v>
      </c>
      <c r="R169" s="54" t="s">
        <v>56</v>
      </c>
      <c r="S169" s="50">
        <v>1</v>
      </c>
      <c r="T169" s="50">
        <v>2</v>
      </c>
      <c r="U169" s="50">
        <v>0.02</v>
      </c>
      <c r="AV169" s="54" t="s">
        <v>47</v>
      </c>
      <c r="AW169" s="54" t="s">
        <v>7668</v>
      </c>
      <c r="AX169" s="54" t="s">
        <v>47</v>
      </c>
      <c r="AY169" s="54" t="s">
        <v>47</v>
      </c>
      <c r="AZ169" s="54" t="s">
        <v>47</v>
      </c>
    </row>
    <row r="170" spans="1:52" ht="30" customHeight="1">
      <c r="A170" s="60" t="s">
        <v>1267</v>
      </c>
      <c r="B170" s="60" t="s">
        <v>47</v>
      </c>
      <c r="C170" s="60" t="s">
        <v>47</v>
      </c>
      <c r="D170" s="61"/>
      <c r="E170" s="62"/>
      <c r="F170" s="63"/>
      <c r="G170" s="62"/>
      <c r="H170" s="63"/>
      <c r="I170" s="62"/>
      <c r="J170" s="63"/>
      <c r="K170" s="62"/>
      <c r="L170" s="63"/>
      <c r="M170" s="60" t="s">
        <v>47</v>
      </c>
      <c r="N170" s="54" t="s">
        <v>78</v>
      </c>
      <c r="O170" s="54" t="s">
        <v>78</v>
      </c>
      <c r="P170" s="54" t="s">
        <v>47</v>
      </c>
      <c r="Q170" s="54" t="s">
        <v>47</v>
      </c>
      <c r="R170" s="54" t="s">
        <v>47</v>
      </c>
      <c r="AV170" s="54" t="s">
        <v>47</v>
      </c>
      <c r="AW170" s="54" t="s">
        <v>47</v>
      </c>
      <c r="AX170" s="54" t="s">
        <v>47</v>
      </c>
      <c r="AY170" s="54" t="s">
        <v>47</v>
      </c>
      <c r="AZ170" s="54" t="s">
        <v>47</v>
      </c>
    </row>
    <row r="171" spans="1:52" ht="30" customHeight="1">
      <c r="A171" s="61"/>
      <c r="B171" s="61"/>
      <c r="C171" s="61"/>
      <c r="D171" s="61"/>
      <c r="E171" s="62"/>
      <c r="F171" s="63"/>
      <c r="G171" s="62"/>
      <c r="H171" s="63"/>
      <c r="I171" s="62"/>
      <c r="J171" s="63"/>
      <c r="K171" s="62"/>
      <c r="L171" s="63"/>
      <c r="M171" s="61"/>
    </row>
    <row r="172" spans="1:52" ht="30" customHeight="1">
      <c r="A172" s="55" t="s">
        <v>7669</v>
      </c>
      <c r="B172" s="56"/>
      <c r="C172" s="56"/>
      <c r="D172" s="56"/>
      <c r="E172" s="57"/>
      <c r="F172" s="58"/>
      <c r="G172" s="57"/>
      <c r="H172" s="58"/>
      <c r="I172" s="57"/>
      <c r="J172" s="58"/>
      <c r="K172" s="57"/>
      <c r="L172" s="58"/>
      <c r="M172" s="59"/>
      <c r="N172" s="54" t="s">
        <v>7404</v>
      </c>
    </row>
    <row r="173" spans="1:52" ht="30" customHeight="1">
      <c r="A173" s="60" t="s">
        <v>1851</v>
      </c>
      <c r="B173" s="60" t="s">
        <v>1264</v>
      </c>
      <c r="C173" s="60" t="s">
        <v>1265</v>
      </c>
      <c r="D173" s="61">
        <v>1.4745599999999999E-2</v>
      </c>
      <c r="E173" s="62"/>
      <c r="F173" s="63"/>
      <c r="G173" s="62"/>
      <c r="H173" s="63"/>
      <c r="I173" s="62"/>
      <c r="J173" s="63"/>
      <c r="K173" s="62"/>
      <c r="L173" s="63"/>
      <c r="M173" s="60" t="s">
        <v>1713</v>
      </c>
      <c r="N173" s="54" t="s">
        <v>7404</v>
      </c>
      <c r="O173" s="54" t="s">
        <v>7573</v>
      </c>
      <c r="P173" s="54" t="s">
        <v>56</v>
      </c>
      <c r="Q173" s="54" t="s">
        <v>56</v>
      </c>
      <c r="R173" s="54" t="s">
        <v>55</v>
      </c>
      <c r="V173" s="50">
        <v>1</v>
      </c>
      <c r="AV173" s="54" t="s">
        <v>47</v>
      </c>
      <c r="AW173" s="54" t="s">
        <v>7670</v>
      </c>
      <c r="AX173" s="54" t="s">
        <v>47</v>
      </c>
      <c r="AY173" s="54" t="s">
        <v>47</v>
      </c>
      <c r="AZ173" s="54" t="s">
        <v>47</v>
      </c>
    </row>
    <row r="174" spans="1:52" ht="30" customHeight="1">
      <c r="A174" s="60" t="s">
        <v>1366</v>
      </c>
      <c r="B174" s="60" t="s">
        <v>1264</v>
      </c>
      <c r="C174" s="60" t="s">
        <v>1265</v>
      </c>
      <c r="D174" s="61">
        <v>7.3727999999999997E-3</v>
      </c>
      <c r="E174" s="62"/>
      <c r="F174" s="63"/>
      <c r="G174" s="62"/>
      <c r="H174" s="63"/>
      <c r="I174" s="62"/>
      <c r="J174" s="63"/>
      <c r="K174" s="62"/>
      <c r="L174" s="63"/>
      <c r="M174" s="60" t="s">
        <v>1415</v>
      </c>
      <c r="N174" s="54" t="s">
        <v>7404</v>
      </c>
      <c r="O174" s="54" t="s">
        <v>7575</v>
      </c>
      <c r="P174" s="54" t="s">
        <v>56</v>
      </c>
      <c r="Q174" s="54" t="s">
        <v>56</v>
      </c>
      <c r="R174" s="54" t="s">
        <v>55</v>
      </c>
      <c r="V174" s="50">
        <v>1</v>
      </c>
      <c r="AV174" s="54" t="s">
        <v>47</v>
      </c>
      <c r="AW174" s="54" t="s">
        <v>7671</v>
      </c>
      <c r="AX174" s="54" t="s">
        <v>47</v>
      </c>
      <c r="AY174" s="54" t="s">
        <v>47</v>
      </c>
      <c r="AZ174" s="54" t="s">
        <v>47</v>
      </c>
    </row>
    <row r="175" spans="1:52" ht="30" customHeight="1">
      <c r="A175" s="60" t="s">
        <v>1367</v>
      </c>
      <c r="B175" s="60" t="s">
        <v>1368</v>
      </c>
      <c r="C175" s="60" t="s">
        <v>352</v>
      </c>
      <c r="D175" s="61">
        <v>1</v>
      </c>
      <c r="E175" s="62"/>
      <c r="F175" s="63"/>
      <c r="G175" s="62"/>
      <c r="H175" s="63"/>
      <c r="I175" s="62"/>
      <c r="J175" s="63"/>
      <c r="K175" s="62"/>
      <c r="L175" s="63"/>
      <c r="M175" s="60" t="s">
        <v>47</v>
      </c>
      <c r="N175" s="54" t="s">
        <v>7404</v>
      </c>
      <c r="O175" s="54" t="s">
        <v>7551</v>
      </c>
      <c r="P175" s="54" t="s">
        <v>56</v>
      </c>
      <c r="Q175" s="54" t="s">
        <v>56</v>
      </c>
      <c r="R175" s="54" t="s">
        <v>56</v>
      </c>
      <c r="S175" s="50">
        <v>1</v>
      </c>
      <c r="T175" s="50">
        <v>2</v>
      </c>
      <c r="U175" s="50">
        <v>0.02</v>
      </c>
      <c r="AV175" s="54" t="s">
        <v>47</v>
      </c>
      <c r="AW175" s="54" t="s">
        <v>7672</v>
      </c>
      <c r="AX175" s="54" t="s">
        <v>47</v>
      </c>
      <c r="AY175" s="54" t="s">
        <v>47</v>
      </c>
      <c r="AZ175" s="54" t="s">
        <v>47</v>
      </c>
    </row>
    <row r="176" spans="1:52" ht="30" customHeight="1">
      <c r="A176" s="60" t="s">
        <v>1267</v>
      </c>
      <c r="B176" s="60" t="s">
        <v>47</v>
      </c>
      <c r="C176" s="60" t="s">
        <v>47</v>
      </c>
      <c r="D176" s="61"/>
      <c r="E176" s="62"/>
      <c r="F176" s="63"/>
      <c r="G176" s="62"/>
      <c r="H176" s="63"/>
      <c r="I176" s="62"/>
      <c r="J176" s="63"/>
      <c r="K176" s="62"/>
      <c r="L176" s="63"/>
      <c r="M176" s="60" t="s">
        <v>47</v>
      </c>
      <c r="N176" s="54" t="s">
        <v>78</v>
      </c>
      <c r="O176" s="54" t="s">
        <v>78</v>
      </c>
      <c r="P176" s="54" t="s">
        <v>47</v>
      </c>
      <c r="Q176" s="54" t="s">
        <v>47</v>
      </c>
      <c r="R176" s="54" t="s">
        <v>47</v>
      </c>
      <c r="AV176" s="54" t="s">
        <v>47</v>
      </c>
      <c r="AW176" s="54" t="s">
        <v>47</v>
      </c>
      <c r="AX176" s="54" t="s">
        <v>47</v>
      </c>
      <c r="AY176" s="54" t="s">
        <v>47</v>
      </c>
      <c r="AZ176" s="54" t="s">
        <v>47</v>
      </c>
    </row>
    <row r="177" spans="1:52" ht="30" customHeight="1">
      <c r="A177" s="61"/>
      <c r="B177" s="61"/>
      <c r="C177" s="61"/>
      <c r="D177" s="61"/>
      <c r="E177" s="62"/>
      <c r="F177" s="63"/>
      <c r="G177" s="62"/>
      <c r="H177" s="63"/>
      <c r="I177" s="62"/>
      <c r="J177" s="63"/>
      <c r="K177" s="62"/>
      <c r="L177" s="63"/>
      <c r="M177" s="61"/>
    </row>
    <row r="178" spans="1:52" ht="30" customHeight="1">
      <c r="A178" s="55" t="s">
        <v>7673</v>
      </c>
      <c r="B178" s="56"/>
      <c r="C178" s="56"/>
      <c r="D178" s="56"/>
      <c r="E178" s="57"/>
      <c r="F178" s="58"/>
      <c r="G178" s="57"/>
      <c r="H178" s="58"/>
      <c r="I178" s="57"/>
      <c r="J178" s="58"/>
      <c r="K178" s="57"/>
      <c r="L178" s="58"/>
      <c r="M178" s="59"/>
      <c r="N178" s="54" t="s">
        <v>7407</v>
      </c>
    </row>
    <row r="179" spans="1:52" ht="30" customHeight="1">
      <c r="A179" s="60" t="s">
        <v>1851</v>
      </c>
      <c r="B179" s="60" t="s">
        <v>1264</v>
      </c>
      <c r="C179" s="60" t="s">
        <v>1265</v>
      </c>
      <c r="D179" s="61">
        <v>1.7203199999999998E-2</v>
      </c>
      <c r="E179" s="62"/>
      <c r="F179" s="63"/>
      <c r="G179" s="62"/>
      <c r="H179" s="63"/>
      <c r="I179" s="62"/>
      <c r="J179" s="63"/>
      <c r="K179" s="62"/>
      <c r="L179" s="63"/>
      <c r="M179" s="60" t="s">
        <v>1713</v>
      </c>
      <c r="N179" s="54" t="s">
        <v>7407</v>
      </c>
      <c r="O179" s="54" t="s">
        <v>7573</v>
      </c>
      <c r="P179" s="54" t="s">
        <v>56</v>
      </c>
      <c r="Q179" s="54" t="s">
        <v>56</v>
      </c>
      <c r="R179" s="54" t="s">
        <v>55</v>
      </c>
      <c r="V179" s="50">
        <v>1</v>
      </c>
      <c r="AV179" s="54" t="s">
        <v>47</v>
      </c>
      <c r="AW179" s="54" t="s">
        <v>7674</v>
      </c>
      <c r="AX179" s="54" t="s">
        <v>47</v>
      </c>
      <c r="AY179" s="54" t="s">
        <v>47</v>
      </c>
      <c r="AZ179" s="54" t="s">
        <v>47</v>
      </c>
    </row>
    <row r="180" spans="1:52" ht="30" customHeight="1">
      <c r="A180" s="60" t="s">
        <v>1366</v>
      </c>
      <c r="B180" s="60" t="s">
        <v>1264</v>
      </c>
      <c r="C180" s="60" t="s">
        <v>1265</v>
      </c>
      <c r="D180" s="61">
        <v>8.6015999999999992E-3</v>
      </c>
      <c r="E180" s="62"/>
      <c r="F180" s="63"/>
      <c r="G180" s="62"/>
      <c r="H180" s="63"/>
      <c r="I180" s="62"/>
      <c r="J180" s="63"/>
      <c r="K180" s="62"/>
      <c r="L180" s="63"/>
      <c r="M180" s="60" t="s">
        <v>1415</v>
      </c>
      <c r="N180" s="54" t="s">
        <v>7407</v>
      </c>
      <c r="O180" s="54" t="s">
        <v>7575</v>
      </c>
      <c r="P180" s="54" t="s">
        <v>56</v>
      </c>
      <c r="Q180" s="54" t="s">
        <v>56</v>
      </c>
      <c r="R180" s="54" t="s">
        <v>55</v>
      </c>
      <c r="V180" s="50">
        <v>1</v>
      </c>
      <c r="AV180" s="54" t="s">
        <v>47</v>
      </c>
      <c r="AW180" s="54" t="s">
        <v>7675</v>
      </c>
      <c r="AX180" s="54" t="s">
        <v>47</v>
      </c>
      <c r="AY180" s="54" t="s">
        <v>47</v>
      </c>
      <c r="AZ180" s="54" t="s">
        <v>47</v>
      </c>
    </row>
    <row r="181" spans="1:52" ht="30" customHeight="1">
      <c r="A181" s="60" t="s">
        <v>1367</v>
      </c>
      <c r="B181" s="60" t="s">
        <v>1368</v>
      </c>
      <c r="C181" s="60" t="s">
        <v>352</v>
      </c>
      <c r="D181" s="61">
        <v>1</v>
      </c>
      <c r="E181" s="62"/>
      <c r="F181" s="63"/>
      <c r="G181" s="62"/>
      <c r="H181" s="63"/>
      <c r="I181" s="62"/>
      <c r="J181" s="63"/>
      <c r="K181" s="62"/>
      <c r="L181" s="63"/>
      <c r="M181" s="60" t="s">
        <v>47</v>
      </c>
      <c r="N181" s="54" t="s">
        <v>7407</v>
      </c>
      <c r="O181" s="54" t="s">
        <v>7551</v>
      </c>
      <c r="P181" s="54" t="s">
        <v>56</v>
      </c>
      <c r="Q181" s="54" t="s">
        <v>56</v>
      </c>
      <c r="R181" s="54" t="s">
        <v>56</v>
      </c>
      <c r="S181" s="50">
        <v>1</v>
      </c>
      <c r="T181" s="50">
        <v>2</v>
      </c>
      <c r="U181" s="50">
        <v>0.02</v>
      </c>
      <c r="AV181" s="54" t="s">
        <v>47</v>
      </c>
      <c r="AW181" s="54" t="s">
        <v>7676</v>
      </c>
      <c r="AX181" s="54" t="s">
        <v>47</v>
      </c>
      <c r="AY181" s="54" t="s">
        <v>47</v>
      </c>
      <c r="AZ181" s="54" t="s">
        <v>47</v>
      </c>
    </row>
    <row r="182" spans="1:52" ht="30" customHeight="1">
      <c r="A182" s="60" t="s">
        <v>1267</v>
      </c>
      <c r="B182" s="60" t="s">
        <v>47</v>
      </c>
      <c r="C182" s="60" t="s">
        <v>47</v>
      </c>
      <c r="D182" s="61"/>
      <c r="E182" s="62"/>
      <c r="F182" s="63"/>
      <c r="G182" s="62"/>
      <c r="H182" s="63"/>
      <c r="I182" s="62"/>
      <c r="J182" s="63"/>
      <c r="K182" s="62"/>
      <c r="L182" s="63"/>
      <c r="M182" s="60" t="s">
        <v>47</v>
      </c>
      <c r="N182" s="54" t="s">
        <v>78</v>
      </c>
      <c r="O182" s="54" t="s">
        <v>78</v>
      </c>
      <c r="P182" s="54" t="s">
        <v>47</v>
      </c>
      <c r="Q182" s="54" t="s">
        <v>47</v>
      </c>
      <c r="R182" s="54" t="s">
        <v>47</v>
      </c>
      <c r="AV182" s="54" t="s">
        <v>47</v>
      </c>
      <c r="AW182" s="54" t="s">
        <v>47</v>
      </c>
      <c r="AX182" s="54" t="s">
        <v>47</v>
      </c>
      <c r="AY182" s="54" t="s">
        <v>47</v>
      </c>
      <c r="AZ182" s="54" t="s">
        <v>47</v>
      </c>
    </row>
    <row r="183" spans="1:52" ht="30" customHeight="1">
      <c r="A183" s="61"/>
      <c r="B183" s="61"/>
      <c r="C183" s="61"/>
      <c r="D183" s="61"/>
      <c r="E183" s="62"/>
      <c r="F183" s="63"/>
      <c r="G183" s="62"/>
      <c r="H183" s="63"/>
      <c r="I183" s="62"/>
      <c r="J183" s="63"/>
      <c r="K183" s="62"/>
      <c r="L183" s="63"/>
      <c r="M183" s="61"/>
    </row>
    <row r="184" spans="1:52" ht="30" customHeight="1">
      <c r="A184" s="55" t="s">
        <v>7677</v>
      </c>
      <c r="B184" s="56"/>
      <c r="C184" s="56"/>
      <c r="D184" s="56"/>
      <c r="E184" s="57"/>
      <c r="F184" s="58"/>
      <c r="G184" s="57"/>
      <c r="H184" s="58"/>
      <c r="I184" s="57"/>
      <c r="J184" s="58"/>
      <c r="K184" s="57"/>
      <c r="L184" s="58"/>
      <c r="M184" s="59"/>
      <c r="N184" s="54" t="s">
        <v>7410</v>
      </c>
    </row>
    <row r="185" spans="1:52" ht="30" customHeight="1">
      <c r="A185" s="60" t="s">
        <v>1851</v>
      </c>
      <c r="B185" s="60" t="s">
        <v>1264</v>
      </c>
      <c r="C185" s="60" t="s">
        <v>1265</v>
      </c>
      <c r="D185" s="61">
        <v>1.9660799999999999E-2</v>
      </c>
      <c r="E185" s="62"/>
      <c r="F185" s="63"/>
      <c r="G185" s="62"/>
      <c r="H185" s="63"/>
      <c r="I185" s="62"/>
      <c r="J185" s="63"/>
      <c r="K185" s="62"/>
      <c r="L185" s="63"/>
      <c r="M185" s="60" t="s">
        <v>1713</v>
      </c>
      <c r="N185" s="54" t="s">
        <v>7410</v>
      </c>
      <c r="O185" s="54" t="s">
        <v>7573</v>
      </c>
      <c r="P185" s="54" t="s">
        <v>56</v>
      </c>
      <c r="Q185" s="54" t="s">
        <v>56</v>
      </c>
      <c r="R185" s="54" t="s">
        <v>55</v>
      </c>
      <c r="V185" s="50">
        <v>1</v>
      </c>
      <c r="AV185" s="54" t="s">
        <v>47</v>
      </c>
      <c r="AW185" s="54" t="s">
        <v>7678</v>
      </c>
      <c r="AX185" s="54" t="s">
        <v>47</v>
      </c>
      <c r="AY185" s="54" t="s">
        <v>47</v>
      </c>
      <c r="AZ185" s="54" t="s">
        <v>47</v>
      </c>
    </row>
    <row r="186" spans="1:52" ht="30" customHeight="1">
      <c r="A186" s="60" t="s">
        <v>1366</v>
      </c>
      <c r="B186" s="60" t="s">
        <v>1264</v>
      </c>
      <c r="C186" s="60" t="s">
        <v>1265</v>
      </c>
      <c r="D186" s="61">
        <v>9.8303999999999996E-3</v>
      </c>
      <c r="E186" s="62"/>
      <c r="F186" s="63"/>
      <c r="G186" s="62"/>
      <c r="H186" s="63"/>
      <c r="I186" s="62"/>
      <c r="J186" s="63"/>
      <c r="K186" s="62"/>
      <c r="L186" s="63"/>
      <c r="M186" s="60" t="s">
        <v>1415</v>
      </c>
      <c r="N186" s="54" t="s">
        <v>7410</v>
      </c>
      <c r="O186" s="54" t="s">
        <v>7575</v>
      </c>
      <c r="P186" s="54" t="s">
        <v>56</v>
      </c>
      <c r="Q186" s="54" t="s">
        <v>56</v>
      </c>
      <c r="R186" s="54" t="s">
        <v>55</v>
      </c>
      <c r="V186" s="50">
        <v>1</v>
      </c>
      <c r="AV186" s="54" t="s">
        <v>47</v>
      </c>
      <c r="AW186" s="54" t="s">
        <v>7679</v>
      </c>
      <c r="AX186" s="54" t="s">
        <v>47</v>
      </c>
      <c r="AY186" s="54" t="s">
        <v>47</v>
      </c>
      <c r="AZ186" s="54" t="s">
        <v>47</v>
      </c>
    </row>
    <row r="187" spans="1:52" ht="30" customHeight="1">
      <c r="A187" s="60" t="s">
        <v>1367</v>
      </c>
      <c r="B187" s="60" t="s">
        <v>1368</v>
      </c>
      <c r="C187" s="60" t="s">
        <v>352</v>
      </c>
      <c r="D187" s="61">
        <v>1</v>
      </c>
      <c r="E187" s="62"/>
      <c r="F187" s="63"/>
      <c r="G187" s="62"/>
      <c r="H187" s="63"/>
      <c r="I187" s="62"/>
      <c r="J187" s="63"/>
      <c r="K187" s="62"/>
      <c r="L187" s="63"/>
      <c r="M187" s="60" t="s">
        <v>47</v>
      </c>
      <c r="N187" s="54" t="s">
        <v>7410</v>
      </c>
      <c r="O187" s="54" t="s">
        <v>7551</v>
      </c>
      <c r="P187" s="54" t="s">
        <v>56</v>
      </c>
      <c r="Q187" s="54" t="s">
        <v>56</v>
      </c>
      <c r="R187" s="54" t="s">
        <v>56</v>
      </c>
      <c r="S187" s="50">
        <v>1</v>
      </c>
      <c r="T187" s="50">
        <v>2</v>
      </c>
      <c r="U187" s="50">
        <v>0.02</v>
      </c>
      <c r="AV187" s="54" t="s">
        <v>47</v>
      </c>
      <c r="AW187" s="54" t="s">
        <v>7680</v>
      </c>
      <c r="AX187" s="54" t="s">
        <v>47</v>
      </c>
      <c r="AY187" s="54" t="s">
        <v>47</v>
      </c>
      <c r="AZ187" s="54" t="s">
        <v>47</v>
      </c>
    </row>
    <row r="188" spans="1:52" ht="30" customHeight="1">
      <c r="A188" s="60" t="s">
        <v>1267</v>
      </c>
      <c r="B188" s="60" t="s">
        <v>47</v>
      </c>
      <c r="C188" s="60" t="s">
        <v>47</v>
      </c>
      <c r="D188" s="61"/>
      <c r="E188" s="62"/>
      <c r="F188" s="63"/>
      <c r="G188" s="62"/>
      <c r="H188" s="63"/>
      <c r="I188" s="62"/>
      <c r="J188" s="63"/>
      <c r="K188" s="62"/>
      <c r="L188" s="63"/>
      <c r="M188" s="60" t="s">
        <v>47</v>
      </c>
      <c r="N188" s="54" t="s">
        <v>78</v>
      </c>
      <c r="O188" s="54" t="s">
        <v>78</v>
      </c>
      <c r="P188" s="54" t="s">
        <v>47</v>
      </c>
      <c r="Q188" s="54" t="s">
        <v>47</v>
      </c>
      <c r="R188" s="54" t="s">
        <v>47</v>
      </c>
      <c r="AV188" s="54" t="s">
        <v>47</v>
      </c>
      <c r="AW188" s="54" t="s">
        <v>47</v>
      </c>
      <c r="AX188" s="54" t="s">
        <v>47</v>
      </c>
      <c r="AY188" s="54" t="s">
        <v>47</v>
      </c>
      <c r="AZ188" s="54" t="s">
        <v>47</v>
      </c>
    </row>
    <row r="189" spans="1:52" ht="30" customHeight="1">
      <c r="A189" s="61"/>
      <c r="B189" s="61"/>
      <c r="C189" s="61"/>
      <c r="D189" s="61"/>
      <c r="E189" s="62"/>
      <c r="F189" s="63"/>
      <c r="G189" s="62"/>
      <c r="H189" s="63"/>
      <c r="I189" s="62"/>
      <c r="J189" s="63"/>
      <c r="K189" s="62"/>
      <c r="L189" s="63"/>
      <c r="M189" s="61"/>
    </row>
    <row r="190" spans="1:52" ht="30" customHeight="1">
      <c r="A190" s="55" t="s">
        <v>7681</v>
      </c>
      <c r="B190" s="56"/>
      <c r="C190" s="56"/>
      <c r="D190" s="56"/>
      <c r="E190" s="57"/>
      <c r="F190" s="58"/>
      <c r="G190" s="57"/>
      <c r="H190" s="58"/>
      <c r="I190" s="57"/>
      <c r="J190" s="58"/>
      <c r="K190" s="57"/>
      <c r="L190" s="58"/>
      <c r="M190" s="59"/>
      <c r="N190" s="54" t="s">
        <v>7413</v>
      </c>
    </row>
    <row r="191" spans="1:52" ht="30" customHeight="1">
      <c r="A191" s="60" t="s">
        <v>1851</v>
      </c>
      <c r="B191" s="60" t="s">
        <v>1264</v>
      </c>
      <c r="C191" s="60" t="s">
        <v>1265</v>
      </c>
      <c r="D191" s="61">
        <v>2.0889600000000001E-2</v>
      </c>
      <c r="E191" s="62"/>
      <c r="F191" s="63"/>
      <c r="G191" s="62"/>
      <c r="H191" s="63"/>
      <c r="I191" s="62"/>
      <c r="J191" s="63"/>
      <c r="K191" s="62"/>
      <c r="L191" s="63"/>
      <c r="M191" s="60" t="s">
        <v>1713</v>
      </c>
      <c r="N191" s="54" t="s">
        <v>7413</v>
      </c>
      <c r="O191" s="54" t="s">
        <v>7573</v>
      </c>
      <c r="P191" s="54" t="s">
        <v>56</v>
      </c>
      <c r="Q191" s="54" t="s">
        <v>56</v>
      </c>
      <c r="R191" s="54" t="s">
        <v>55</v>
      </c>
      <c r="V191" s="50">
        <v>1</v>
      </c>
      <c r="AV191" s="54" t="s">
        <v>47</v>
      </c>
      <c r="AW191" s="54" t="s">
        <v>7682</v>
      </c>
      <c r="AX191" s="54" t="s">
        <v>47</v>
      </c>
      <c r="AY191" s="54" t="s">
        <v>47</v>
      </c>
      <c r="AZ191" s="54" t="s">
        <v>47</v>
      </c>
    </row>
    <row r="192" spans="1:52" ht="30" customHeight="1">
      <c r="A192" s="60" t="s">
        <v>1366</v>
      </c>
      <c r="B192" s="60" t="s">
        <v>1264</v>
      </c>
      <c r="C192" s="60" t="s">
        <v>1265</v>
      </c>
      <c r="D192" s="61">
        <v>1.0444800000000001E-2</v>
      </c>
      <c r="E192" s="62"/>
      <c r="F192" s="63"/>
      <c r="G192" s="62"/>
      <c r="H192" s="63"/>
      <c r="I192" s="62"/>
      <c r="J192" s="63"/>
      <c r="K192" s="62"/>
      <c r="L192" s="63"/>
      <c r="M192" s="60" t="s">
        <v>1415</v>
      </c>
      <c r="N192" s="54" t="s">
        <v>7413</v>
      </c>
      <c r="O192" s="54" t="s">
        <v>7575</v>
      </c>
      <c r="P192" s="54" t="s">
        <v>56</v>
      </c>
      <c r="Q192" s="54" t="s">
        <v>56</v>
      </c>
      <c r="R192" s="54" t="s">
        <v>55</v>
      </c>
      <c r="V192" s="50">
        <v>1</v>
      </c>
      <c r="AV192" s="54" t="s">
        <v>47</v>
      </c>
      <c r="AW192" s="54" t="s">
        <v>7683</v>
      </c>
      <c r="AX192" s="54" t="s">
        <v>47</v>
      </c>
      <c r="AY192" s="54" t="s">
        <v>47</v>
      </c>
      <c r="AZ192" s="54" t="s">
        <v>47</v>
      </c>
    </row>
    <row r="193" spans="1:52" ht="30" customHeight="1">
      <c r="A193" s="60" t="s">
        <v>1367</v>
      </c>
      <c r="B193" s="60" t="s">
        <v>1368</v>
      </c>
      <c r="C193" s="60" t="s">
        <v>352</v>
      </c>
      <c r="D193" s="61">
        <v>1</v>
      </c>
      <c r="E193" s="62"/>
      <c r="F193" s="63"/>
      <c r="G193" s="62"/>
      <c r="H193" s="63"/>
      <c r="I193" s="62"/>
      <c r="J193" s="63"/>
      <c r="K193" s="62"/>
      <c r="L193" s="63"/>
      <c r="M193" s="60" t="s">
        <v>47</v>
      </c>
      <c r="N193" s="54" t="s">
        <v>7413</v>
      </c>
      <c r="O193" s="54" t="s">
        <v>7551</v>
      </c>
      <c r="P193" s="54" t="s">
        <v>56</v>
      </c>
      <c r="Q193" s="54" t="s">
        <v>56</v>
      </c>
      <c r="R193" s="54" t="s">
        <v>56</v>
      </c>
      <c r="S193" s="50">
        <v>1</v>
      </c>
      <c r="T193" s="50">
        <v>2</v>
      </c>
      <c r="U193" s="50">
        <v>0.02</v>
      </c>
      <c r="AV193" s="54" t="s">
        <v>47</v>
      </c>
      <c r="AW193" s="54" t="s">
        <v>7684</v>
      </c>
      <c r="AX193" s="54" t="s">
        <v>47</v>
      </c>
      <c r="AY193" s="54" t="s">
        <v>47</v>
      </c>
      <c r="AZ193" s="54" t="s">
        <v>47</v>
      </c>
    </row>
    <row r="194" spans="1:52" ht="30" customHeight="1">
      <c r="A194" s="60" t="s">
        <v>1267</v>
      </c>
      <c r="B194" s="60" t="s">
        <v>47</v>
      </c>
      <c r="C194" s="60" t="s">
        <v>47</v>
      </c>
      <c r="D194" s="61"/>
      <c r="E194" s="62"/>
      <c r="F194" s="63"/>
      <c r="G194" s="62"/>
      <c r="H194" s="63"/>
      <c r="I194" s="62"/>
      <c r="J194" s="63"/>
      <c r="K194" s="62"/>
      <c r="L194" s="63"/>
      <c r="M194" s="60" t="s">
        <v>47</v>
      </c>
      <c r="N194" s="54" t="s">
        <v>78</v>
      </c>
      <c r="O194" s="54" t="s">
        <v>78</v>
      </c>
      <c r="P194" s="54" t="s">
        <v>47</v>
      </c>
      <c r="Q194" s="54" t="s">
        <v>47</v>
      </c>
      <c r="R194" s="54" t="s">
        <v>47</v>
      </c>
      <c r="AV194" s="54" t="s">
        <v>47</v>
      </c>
      <c r="AW194" s="54" t="s">
        <v>47</v>
      </c>
      <c r="AX194" s="54" t="s">
        <v>47</v>
      </c>
      <c r="AY194" s="54" t="s">
        <v>47</v>
      </c>
      <c r="AZ194" s="54" t="s">
        <v>47</v>
      </c>
    </row>
    <row r="195" spans="1:52" ht="30" customHeight="1">
      <c r="A195" s="61"/>
      <c r="B195" s="61"/>
      <c r="C195" s="61"/>
      <c r="D195" s="61"/>
      <c r="E195" s="62"/>
      <c r="F195" s="63"/>
      <c r="G195" s="62"/>
      <c r="H195" s="63"/>
      <c r="I195" s="62"/>
      <c r="J195" s="63"/>
      <c r="K195" s="62"/>
      <c r="L195" s="63"/>
      <c r="M195" s="61"/>
    </row>
    <row r="196" spans="1:52" ht="30" customHeight="1">
      <c r="A196" s="55" t="s">
        <v>7685</v>
      </c>
      <c r="B196" s="56"/>
      <c r="C196" s="56"/>
      <c r="D196" s="56"/>
      <c r="E196" s="57"/>
      <c r="F196" s="58"/>
      <c r="G196" s="57"/>
      <c r="H196" s="58"/>
      <c r="I196" s="57"/>
      <c r="J196" s="58"/>
      <c r="K196" s="57"/>
      <c r="L196" s="58"/>
      <c r="M196" s="59"/>
      <c r="N196" s="54" t="s">
        <v>7416</v>
      </c>
    </row>
    <row r="197" spans="1:52" ht="30" customHeight="1">
      <c r="A197" s="60" t="s">
        <v>1851</v>
      </c>
      <c r="B197" s="60" t="s">
        <v>1264</v>
      </c>
      <c r="C197" s="60" t="s">
        <v>1265</v>
      </c>
      <c r="D197" s="61">
        <v>0.03</v>
      </c>
      <c r="E197" s="62"/>
      <c r="F197" s="63"/>
      <c r="G197" s="62"/>
      <c r="H197" s="63"/>
      <c r="I197" s="62"/>
      <c r="J197" s="63"/>
      <c r="K197" s="62"/>
      <c r="L197" s="63"/>
      <c r="M197" s="60" t="s">
        <v>1713</v>
      </c>
      <c r="N197" s="54" t="s">
        <v>7416</v>
      </c>
      <c r="O197" s="54" t="s">
        <v>7573</v>
      </c>
      <c r="P197" s="54" t="s">
        <v>56</v>
      </c>
      <c r="Q197" s="54" t="s">
        <v>56</v>
      </c>
      <c r="R197" s="54" t="s">
        <v>55</v>
      </c>
      <c r="V197" s="50">
        <v>1</v>
      </c>
      <c r="AV197" s="54" t="s">
        <v>47</v>
      </c>
      <c r="AW197" s="54" t="s">
        <v>7686</v>
      </c>
      <c r="AX197" s="54" t="s">
        <v>47</v>
      </c>
      <c r="AY197" s="54" t="s">
        <v>47</v>
      </c>
      <c r="AZ197" s="54" t="s">
        <v>47</v>
      </c>
    </row>
    <row r="198" spans="1:52" ht="30" customHeight="1">
      <c r="A198" s="60" t="s">
        <v>1366</v>
      </c>
      <c r="B198" s="60" t="s">
        <v>1264</v>
      </c>
      <c r="C198" s="60" t="s">
        <v>1265</v>
      </c>
      <c r="D198" s="61">
        <v>1.4999999999999999E-2</v>
      </c>
      <c r="E198" s="62"/>
      <c r="F198" s="63"/>
      <c r="G198" s="62"/>
      <c r="H198" s="63"/>
      <c r="I198" s="62"/>
      <c r="J198" s="63"/>
      <c r="K198" s="62"/>
      <c r="L198" s="63"/>
      <c r="M198" s="60" t="s">
        <v>1415</v>
      </c>
      <c r="N198" s="54" t="s">
        <v>7416</v>
      </c>
      <c r="O198" s="54" t="s">
        <v>7575</v>
      </c>
      <c r="P198" s="54" t="s">
        <v>56</v>
      </c>
      <c r="Q198" s="54" t="s">
        <v>56</v>
      </c>
      <c r="R198" s="54" t="s">
        <v>55</v>
      </c>
      <c r="V198" s="50">
        <v>1</v>
      </c>
      <c r="AV198" s="54" t="s">
        <v>47</v>
      </c>
      <c r="AW198" s="54" t="s">
        <v>7687</v>
      </c>
      <c r="AX198" s="54" t="s">
        <v>47</v>
      </c>
      <c r="AY198" s="54" t="s">
        <v>47</v>
      </c>
      <c r="AZ198" s="54" t="s">
        <v>47</v>
      </c>
    </row>
    <row r="199" spans="1:52" ht="30" customHeight="1">
      <c r="A199" s="60" t="s">
        <v>1367</v>
      </c>
      <c r="B199" s="60" t="s">
        <v>1368</v>
      </c>
      <c r="C199" s="60" t="s">
        <v>352</v>
      </c>
      <c r="D199" s="61">
        <v>1</v>
      </c>
      <c r="E199" s="62"/>
      <c r="F199" s="63"/>
      <c r="G199" s="62"/>
      <c r="H199" s="63"/>
      <c r="I199" s="62"/>
      <c r="J199" s="63"/>
      <c r="K199" s="62"/>
      <c r="L199" s="63"/>
      <c r="M199" s="60" t="s">
        <v>47</v>
      </c>
      <c r="N199" s="54" t="s">
        <v>7416</v>
      </c>
      <c r="O199" s="54" t="s">
        <v>7551</v>
      </c>
      <c r="P199" s="54" t="s">
        <v>56</v>
      </c>
      <c r="Q199" s="54" t="s">
        <v>56</v>
      </c>
      <c r="R199" s="54" t="s">
        <v>56</v>
      </c>
      <c r="S199" s="50">
        <v>1</v>
      </c>
      <c r="T199" s="50">
        <v>2</v>
      </c>
      <c r="U199" s="50">
        <v>0.02</v>
      </c>
      <c r="AV199" s="54" t="s">
        <v>47</v>
      </c>
      <c r="AW199" s="54" t="s">
        <v>7688</v>
      </c>
      <c r="AX199" s="54" t="s">
        <v>47</v>
      </c>
      <c r="AY199" s="54" t="s">
        <v>47</v>
      </c>
      <c r="AZ199" s="54" t="s">
        <v>47</v>
      </c>
    </row>
    <row r="200" spans="1:52" ht="30" customHeight="1">
      <c r="A200" s="60" t="s">
        <v>1267</v>
      </c>
      <c r="B200" s="60" t="s">
        <v>47</v>
      </c>
      <c r="C200" s="60" t="s">
        <v>47</v>
      </c>
      <c r="D200" s="61"/>
      <c r="E200" s="62"/>
      <c r="F200" s="63"/>
      <c r="G200" s="62"/>
      <c r="H200" s="63"/>
      <c r="I200" s="62"/>
      <c r="J200" s="63"/>
      <c r="K200" s="62"/>
      <c r="L200" s="63"/>
      <c r="M200" s="60" t="s">
        <v>47</v>
      </c>
      <c r="N200" s="54" t="s">
        <v>78</v>
      </c>
      <c r="O200" s="54" t="s">
        <v>78</v>
      </c>
      <c r="P200" s="54" t="s">
        <v>47</v>
      </c>
      <c r="Q200" s="54" t="s">
        <v>47</v>
      </c>
      <c r="R200" s="54" t="s">
        <v>47</v>
      </c>
      <c r="AV200" s="54" t="s">
        <v>47</v>
      </c>
      <c r="AW200" s="54" t="s">
        <v>47</v>
      </c>
      <c r="AX200" s="54" t="s">
        <v>47</v>
      </c>
      <c r="AY200" s="54" t="s">
        <v>47</v>
      </c>
      <c r="AZ200" s="54" t="s">
        <v>47</v>
      </c>
    </row>
    <row r="201" spans="1:52" ht="30" customHeight="1">
      <c r="A201" s="61"/>
      <c r="B201" s="61"/>
      <c r="C201" s="61"/>
      <c r="D201" s="61"/>
      <c r="E201" s="62"/>
      <c r="F201" s="63"/>
      <c r="G201" s="62"/>
      <c r="H201" s="63"/>
      <c r="I201" s="62"/>
      <c r="J201" s="63"/>
      <c r="K201" s="62"/>
      <c r="L201" s="63"/>
      <c r="M201" s="61"/>
    </row>
    <row r="202" spans="1:52" ht="30" customHeight="1">
      <c r="A202" s="55" t="s">
        <v>7689</v>
      </c>
      <c r="B202" s="56"/>
      <c r="C202" s="56"/>
      <c r="D202" s="56"/>
      <c r="E202" s="57"/>
      <c r="F202" s="58"/>
      <c r="G202" s="57"/>
      <c r="H202" s="58"/>
      <c r="I202" s="57"/>
      <c r="J202" s="58"/>
      <c r="K202" s="57"/>
      <c r="L202" s="58"/>
      <c r="M202" s="59"/>
      <c r="N202" s="54" t="s">
        <v>7419</v>
      </c>
    </row>
    <row r="203" spans="1:52" ht="30" customHeight="1">
      <c r="A203" s="60" t="s">
        <v>1851</v>
      </c>
      <c r="B203" s="60" t="s">
        <v>1264</v>
      </c>
      <c r="C203" s="60" t="s">
        <v>1265</v>
      </c>
      <c r="D203" s="61">
        <v>0.04</v>
      </c>
      <c r="E203" s="62"/>
      <c r="F203" s="63"/>
      <c r="G203" s="62"/>
      <c r="H203" s="63"/>
      <c r="I203" s="62"/>
      <c r="J203" s="63"/>
      <c r="K203" s="62"/>
      <c r="L203" s="63"/>
      <c r="M203" s="60" t="s">
        <v>1713</v>
      </c>
      <c r="N203" s="54" t="s">
        <v>7419</v>
      </c>
      <c r="O203" s="54" t="s">
        <v>7573</v>
      </c>
      <c r="P203" s="54" t="s">
        <v>56</v>
      </c>
      <c r="Q203" s="54" t="s">
        <v>56</v>
      </c>
      <c r="R203" s="54" t="s">
        <v>55</v>
      </c>
      <c r="V203" s="50">
        <v>1</v>
      </c>
      <c r="AV203" s="54" t="s">
        <v>47</v>
      </c>
      <c r="AW203" s="54" t="s">
        <v>7690</v>
      </c>
      <c r="AX203" s="54" t="s">
        <v>47</v>
      </c>
      <c r="AY203" s="54" t="s">
        <v>47</v>
      </c>
      <c r="AZ203" s="54" t="s">
        <v>47</v>
      </c>
    </row>
    <row r="204" spans="1:52" ht="30" customHeight="1">
      <c r="A204" s="60" t="s">
        <v>1366</v>
      </c>
      <c r="B204" s="60" t="s">
        <v>1264</v>
      </c>
      <c r="C204" s="60" t="s">
        <v>1265</v>
      </c>
      <c r="D204" s="61">
        <v>0.02</v>
      </c>
      <c r="E204" s="62"/>
      <c r="F204" s="63"/>
      <c r="G204" s="62"/>
      <c r="H204" s="63"/>
      <c r="I204" s="62"/>
      <c r="J204" s="63"/>
      <c r="K204" s="62"/>
      <c r="L204" s="63"/>
      <c r="M204" s="60" t="s">
        <v>1415</v>
      </c>
      <c r="N204" s="54" t="s">
        <v>7419</v>
      </c>
      <c r="O204" s="54" t="s">
        <v>7575</v>
      </c>
      <c r="P204" s="54" t="s">
        <v>56</v>
      </c>
      <c r="Q204" s="54" t="s">
        <v>56</v>
      </c>
      <c r="R204" s="54" t="s">
        <v>55</v>
      </c>
      <c r="V204" s="50">
        <v>1</v>
      </c>
      <c r="AV204" s="54" t="s">
        <v>47</v>
      </c>
      <c r="AW204" s="54" t="s">
        <v>7691</v>
      </c>
      <c r="AX204" s="54" t="s">
        <v>47</v>
      </c>
      <c r="AY204" s="54" t="s">
        <v>47</v>
      </c>
      <c r="AZ204" s="54" t="s">
        <v>47</v>
      </c>
    </row>
    <row r="205" spans="1:52" ht="30" customHeight="1">
      <c r="A205" s="60" t="s">
        <v>1367</v>
      </c>
      <c r="B205" s="60" t="s">
        <v>1368</v>
      </c>
      <c r="C205" s="60" t="s">
        <v>352</v>
      </c>
      <c r="D205" s="61">
        <v>1</v>
      </c>
      <c r="E205" s="62"/>
      <c r="F205" s="63"/>
      <c r="G205" s="62"/>
      <c r="H205" s="63"/>
      <c r="I205" s="62"/>
      <c r="J205" s="63"/>
      <c r="K205" s="62"/>
      <c r="L205" s="63"/>
      <c r="M205" s="60" t="s">
        <v>47</v>
      </c>
      <c r="N205" s="54" t="s">
        <v>7419</v>
      </c>
      <c r="O205" s="54" t="s">
        <v>7551</v>
      </c>
      <c r="P205" s="54" t="s">
        <v>56</v>
      </c>
      <c r="Q205" s="54" t="s">
        <v>56</v>
      </c>
      <c r="R205" s="54" t="s">
        <v>56</v>
      </c>
      <c r="S205" s="50">
        <v>1</v>
      </c>
      <c r="T205" s="50">
        <v>2</v>
      </c>
      <c r="U205" s="50">
        <v>0.02</v>
      </c>
      <c r="AV205" s="54" t="s">
        <v>47</v>
      </c>
      <c r="AW205" s="54" t="s">
        <v>7692</v>
      </c>
      <c r="AX205" s="54" t="s">
        <v>47</v>
      </c>
      <c r="AY205" s="54" t="s">
        <v>47</v>
      </c>
      <c r="AZ205" s="54" t="s">
        <v>47</v>
      </c>
    </row>
    <row r="206" spans="1:52" ht="30" customHeight="1">
      <c r="A206" s="60" t="s">
        <v>1267</v>
      </c>
      <c r="B206" s="60" t="s">
        <v>47</v>
      </c>
      <c r="C206" s="60" t="s">
        <v>47</v>
      </c>
      <c r="D206" s="61"/>
      <c r="E206" s="62"/>
      <c r="F206" s="63"/>
      <c r="G206" s="62"/>
      <c r="H206" s="63"/>
      <c r="I206" s="62"/>
      <c r="J206" s="63"/>
      <c r="K206" s="62"/>
      <c r="L206" s="63"/>
      <c r="M206" s="60" t="s">
        <v>47</v>
      </c>
      <c r="N206" s="54" t="s">
        <v>78</v>
      </c>
      <c r="O206" s="54" t="s">
        <v>78</v>
      </c>
      <c r="P206" s="54" t="s">
        <v>47</v>
      </c>
      <c r="Q206" s="54" t="s">
        <v>47</v>
      </c>
      <c r="R206" s="54" t="s">
        <v>47</v>
      </c>
      <c r="AV206" s="54" t="s">
        <v>47</v>
      </c>
      <c r="AW206" s="54" t="s">
        <v>47</v>
      </c>
      <c r="AX206" s="54" t="s">
        <v>47</v>
      </c>
      <c r="AY206" s="54" t="s">
        <v>47</v>
      </c>
      <c r="AZ206" s="54" t="s">
        <v>47</v>
      </c>
    </row>
    <row r="207" spans="1:52" ht="30" customHeight="1">
      <c r="A207" s="61"/>
      <c r="B207" s="61"/>
      <c r="C207" s="61"/>
      <c r="D207" s="61"/>
      <c r="E207" s="62"/>
      <c r="F207" s="63"/>
      <c r="G207" s="62"/>
      <c r="H207" s="63"/>
      <c r="I207" s="62"/>
      <c r="J207" s="63"/>
      <c r="K207" s="62"/>
      <c r="L207" s="63"/>
      <c r="M207" s="61"/>
    </row>
    <row r="208" spans="1:52" ht="30" customHeight="1">
      <c r="A208" s="55" t="s">
        <v>7693</v>
      </c>
      <c r="B208" s="56"/>
      <c r="C208" s="56"/>
      <c r="D208" s="56"/>
      <c r="E208" s="57"/>
      <c r="F208" s="58"/>
      <c r="G208" s="57"/>
      <c r="H208" s="58"/>
      <c r="I208" s="57"/>
      <c r="J208" s="58"/>
      <c r="K208" s="57"/>
      <c r="L208" s="58"/>
      <c r="M208" s="59"/>
      <c r="N208" s="54" t="s">
        <v>7422</v>
      </c>
    </row>
    <row r="209" spans="1:52" ht="30" customHeight="1">
      <c r="A209" s="60" t="s">
        <v>1851</v>
      </c>
      <c r="B209" s="60" t="s">
        <v>1264</v>
      </c>
      <c r="C209" s="60" t="s">
        <v>1265</v>
      </c>
      <c r="D209" s="61">
        <v>1.9660799999999999E-2</v>
      </c>
      <c r="E209" s="62"/>
      <c r="F209" s="63"/>
      <c r="G209" s="62"/>
      <c r="H209" s="63"/>
      <c r="I209" s="62"/>
      <c r="J209" s="63"/>
      <c r="K209" s="62"/>
      <c r="L209" s="63"/>
      <c r="M209" s="60" t="s">
        <v>1713</v>
      </c>
      <c r="N209" s="54" t="s">
        <v>7422</v>
      </c>
      <c r="O209" s="54" t="s">
        <v>7573</v>
      </c>
      <c r="P209" s="54" t="s">
        <v>56</v>
      </c>
      <c r="Q209" s="54" t="s">
        <v>56</v>
      </c>
      <c r="R209" s="54" t="s">
        <v>55</v>
      </c>
      <c r="V209" s="50">
        <v>1</v>
      </c>
      <c r="AV209" s="54" t="s">
        <v>47</v>
      </c>
      <c r="AW209" s="54" t="s">
        <v>7694</v>
      </c>
      <c r="AX209" s="54" t="s">
        <v>47</v>
      </c>
      <c r="AY209" s="54" t="s">
        <v>47</v>
      </c>
      <c r="AZ209" s="54" t="s">
        <v>47</v>
      </c>
    </row>
    <row r="210" spans="1:52" ht="30" customHeight="1">
      <c r="A210" s="60" t="s">
        <v>1366</v>
      </c>
      <c r="B210" s="60" t="s">
        <v>1264</v>
      </c>
      <c r="C210" s="60" t="s">
        <v>1265</v>
      </c>
      <c r="D210" s="61">
        <v>9.8303999999999996E-3</v>
      </c>
      <c r="E210" s="62"/>
      <c r="F210" s="63"/>
      <c r="G210" s="62"/>
      <c r="H210" s="63"/>
      <c r="I210" s="62"/>
      <c r="J210" s="63"/>
      <c r="K210" s="62"/>
      <c r="L210" s="63"/>
      <c r="M210" s="60" t="s">
        <v>1415</v>
      </c>
      <c r="N210" s="54" t="s">
        <v>7422</v>
      </c>
      <c r="O210" s="54" t="s">
        <v>7575</v>
      </c>
      <c r="P210" s="54" t="s">
        <v>56</v>
      </c>
      <c r="Q210" s="54" t="s">
        <v>56</v>
      </c>
      <c r="R210" s="54" t="s">
        <v>55</v>
      </c>
      <c r="V210" s="50">
        <v>1</v>
      </c>
      <c r="AV210" s="54" t="s">
        <v>47</v>
      </c>
      <c r="AW210" s="54" t="s">
        <v>7695</v>
      </c>
      <c r="AX210" s="54" t="s">
        <v>47</v>
      </c>
      <c r="AY210" s="54" t="s">
        <v>47</v>
      </c>
      <c r="AZ210" s="54" t="s">
        <v>47</v>
      </c>
    </row>
    <row r="211" spans="1:52" ht="30" customHeight="1">
      <c r="A211" s="60" t="s">
        <v>1367</v>
      </c>
      <c r="B211" s="60" t="s">
        <v>1368</v>
      </c>
      <c r="C211" s="60" t="s">
        <v>352</v>
      </c>
      <c r="D211" s="61">
        <v>1</v>
      </c>
      <c r="E211" s="62"/>
      <c r="F211" s="63"/>
      <c r="G211" s="62"/>
      <c r="H211" s="63"/>
      <c r="I211" s="62"/>
      <c r="J211" s="63"/>
      <c r="K211" s="62"/>
      <c r="L211" s="63"/>
      <c r="M211" s="60" t="s">
        <v>47</v>
      </c>
      <c r="N211" s="54" t="s">
        <v>7422</v>
      </c>
      <c r="O211" s="54" t="s">
        <v>7551</v>
      </c>
      <c r="P211" s="54" t="s">
        <v>56</v>
      </c>
      <c r="Q211" s="54" t="s">
        <v>56</v>
      </c>
      <c r="R211" s="54" t="s">
        <v>56</v>
      </c>
      <c r="S211" s="50">
        <v>1</v>
      </c>
      <c r="T211" s="50">
        <v>2</v>
      </c>
      <c r="U211" s="50">
        <v>0.02</v>
      </c>
      <c r="AV211" s="54" t="s">
        <v>47</v>
      </c>
      <c r="AW211" s="54" t="s">
        <v>7696</v>
      </c>
      <c r="AX211" s="54" t="s">
        <v>47</v>
      </c>
      <c r="AY211" s="54" t="s">
        <v>47</v>
      </c>
      <c r="AZ211" s="54" t="s">
        <v>47</v>
      </c>
    </row>
    <row r="212" spans="1:52" ht="30" customHeight="1">
      <c r="A212" s="60" t="s">
        <v>1267</v>
      </c>
      <c r="B212" s="60" t="s">
        <v>47</v>
      </c>
      <c r="C212" s="60" t="s">
        <v>47</v>
      </c>
      <c r="D212" s="61"/>
      <c r="E212" s="62"/>
      <c r="F212" s="63"/>
      <c r="G212" s="62"/>
      <c r="H212" s="63"/>
      <c r="I212" s="62"/>
      <c r="J212" s="63"/>
      <c r="K212" s="62"/>
      <c r="L212" s="63"/>
      <c r="M212" s="60" t="s">
        <v>47</v>
      </c>
      <c r="N212" s="54" t="s">
        <v>78</v>
      </c>
      <c r="O212" s="54" t="s">
        <v>78</v>
      </c>
      <c r="P212" s="54" t="s">
        <v>47</v>
      </c>
      <c r="Q212" s="54" t="s">
        <v>47</v>
      </c>
      <c r="R212" s="54" t="s">
        <v>47</v>
      </c>
      <c r="AV212" s="54" t="s">
        <v>47</v>
      </c>
      <c r="AW212" s="54" t="s">
        <v>47</v>
      </c>
      <c r="AX212" s="54" t="s">
        <v>47</v>
      </c>
      <c r="AY212" s="54" t="s">
        <v>47</v>
      </c>
      <c r="AZ212" s="54" t="s">
        <v>47</v>
      </c>
    </row>
    <row r="213" spans="1:52" ht="30" customHeight="1">
      <c r="A213" s="61"/>
      <c r="B213" s="61"/>
      <c r="C213" s="61"/>
      <c r="D213" s="61"/>
      <c r="E213" s="62"/>
      <c r="F213" s="63"/>
      <c r="G213" s="62"/>
      <c r="H213" s="63"/>
      <c r="I213" s="62"/>
      <c r="J213" s="63"/>
      <c r="K213" s="62"/>
      <c r="L213" s="63"/>
      <c r="M213" s="61"/>
    </row>
    <row r="214" spans="1:52" ht="30" customHeight="1">
      <c r="A214" s="55" t="s">
        <v>7697</v>
      </c>
      <c r="B214" s="56"/>
      <c r="C214" s="56"/>
      <c r="D214" s="56"/>
      <c r="E214" s="57"/>
      <c r="F214" s="58"/>
      <c r="G214" s="57"/>
      <c r="H214" s="58"/>
      <c r="I214" s="57"/>
      <c r="J214" s="58"/>
      <c r="K214" s="57"/>
      <c r="L214" s="58"/>
      <c r="M214" s="59"/>
      <c r="N214" s="54" t="s">
        <v>7425</v>
      </c>
    </row>
    <row r="215" spans="1:52" ht="30" customHeight="1">
      <c r="A215" s="60" t="s">
        <v>1851</v>
      </c>
      <c r="B215" s="60" t="s">
        <v>1264</v>
      </c>
      <c r="C215" s="60" t="s">
        <v>1265</v>
      </c>
      <c r="D215" s="61">
        <v>1.4745599999999999E-2</v>
      </c>
      <c r="E215" s="62"/>
      <c r="F215" s="63"/>
      <c r="G215" s="62"/>
      <c r="H215" s="63"/>
      <c r="I215" s="62"/>
      <c r="J215" s="63"/>
      <c r="K215" s="62"/>
      <c r="L215" s="63"/>
      <c r="M215" s="60" t="s">
        <v>1713</v>
      </c>
      <c r="N215" s="54" t="s">
        <v>7425</v>
      </c>
      <c r="O215" s="54" t="s">
        <v>7573</v>
      </c>
      <c r="P215" s="54" t="s">
        <v>56</v>
      </c>
      <c r="Q215" s="54" t="s">
        <v>56</v>
      </c>
      <c r="R215" s="54" t="s">
        <v>55</v>
      </c>
      <c r="V215" s="50">
        <v>1</v>
      </c>
      <c r="AV215" s="54" t="s">
        <v>47</v>
      </c>
      <c r="AW215" s="54" t="s">
        <v>7698</v>
      </c>
      <c r="AX215" s="54" t="s">
        <v>47</v>
      </c>
      <c r="AY215" s="54" t="s">
        <v>47</v>
      </c>
      <c r="AZ215" s="54" t="s">
        <v>47</v>
      </c>
    </row>
    <row r="216" spans="1:52" ht="30" customHeight="1">
      <c r="A216" s="60" t="s">
        <v>1366</v>
      </c>
      <c r="B216" s="60" t="s">
        <v>1264</v>
      </c>
      <c r="C216" s="60" t="s">
        <v>1265</v>
      </c>
      <c r="D216" s="61">
        <v>7.3727999999999997E-3</v>
      </c>
      <c r="E216" s="62"/>
      <c r="F216" s="63"/>
      <c r="G216" s="62"/>
      <c r="H216" s="63"/>
      <c r="I216" s="62"/>
      <c r="J216" s="63"/>
      <c r="K216" s="62"/>
      <c r="L216" s="63"/>
      <c r="M216" s="60" t="s">
        <v>1415</v>
      </c>
      <c r="N216" s="54" t="s">
        <v>7425</v>
      </c>
      <c r="O216" s="54" t="s">
        <v>7575</v>
      </c>
      <c r="P216" s="54" t="s">
        <v>56</v>
      </c>
      <c r="Q216" s="54" t="s">
        <v>56</v>
      </c>
      <c r="R216" s="54" t="s">
        <v>55</v>
      </c>
      <c r="V216" s="50">
        <v>1</v>
      </c>
      <c r="AV216" s="54" t="s">
        <v>47</v>
      </c>
      <c r="AW216" s="54" t="s">
        <v>7699</v>
      </c>
      <c r="AX216" s="54" t="s">
        <v>47</v>
      </c>
      <c r="AY216" s="54" t="s">
        <v>47</v>
      </c>
      <c r="AZ216" s="54" t="s">
        <v>47</v>
      </c>
    </row>
    <row r="217" spans="1:52" ht="30" customHeight="1">
      <c r="A217" s="60" t="s">
        <v>1367</v>
      </c>
      <c r="B217" s="60" t="s">
        <v>1368</v>
      </c>
      <c r="C217" s="60" t="s">
        <v>352</v>
      </c>
      <c r="D217" s="61">
        <v>1</v>
      </c>
      <c r="E217" s="62"/>
      <c r="F217" s="63"/>
      <c r="G217" s="62"/>
      <c r="H217" s="63"/>
      <c r="I217" s="62"/>
      <c r="J217" s="63"/>
      <c r="K217" s="62"/>
      <c r="L217" s="63"/>
      <c r="M217" s="60" t="s">
        <v>47</v>
      </c>
      <c r="N217" s="54" t="s">
        <v>7425</v>
      </c>
      <c r="O217" s="54" t="s">
        <v>7551</v>
      </c>
      <c r="P217" s="54" t="s">
        <v>56</v>
      </c>
      <c r="Q217" s="54" t="s">
        <v>56</v>
      </c>
      <c r="R217" s="54" t="s">
        <v>56</v>
      </c>
      <c r="S217" s="50">
        <v>1</v>
      </c>
      <c r="T217" s="50">
        <v>2</v>
      </c>
      <c r="U217" s="50">
        <v>0.02</v>
      </c>
      <c r="AV217" s="54" t="s">
        <v>47</v>
      </c>
      <c r="AW217" s="54" t="s">
        <v>7700</v>
      </c>
      <c r="AX217" s="54" t="s">
        <v>47</v>
      </c>
      <c r="AY217" s="54" t="s">
        <v>47</v>
      </c>
      <c r="AZ217" s="54" t="s">
        <v>47</v>
      </c>
    </row>
    <row r="218" spans="1:52" ht="30" customHeight="1">
      <c r="A218" s="60" t="s">
        <v>1267</v>
      </c>
      <c r="B218" s="60" t="s">
        <v>47</v>
      </c>
      <c r="C218" s="60" t="s">
        <v>47</v>
      </c>
      <c r="D218" s="61"/>
      <c r="E218" s="62"/>
      <c r="F218" s="63"/>
      <c r="G218" s="62"/>
      <c r="H218" s="63"/>
      <c r="I218" s="62"/>
      <c r="J218" s="63"/>
      <c r="K218" s="62"/>
      <c r="L218" s="63"/>
      <c r="M218" s="60" t="s">
        <v>47</v>
      </c>
      <c r="N218" s="54" t="s">
        <v>78</v>
      </c>
      <c r="O218" s="54" t="s">
        <v>78</v>
      </c>
      <c r="P218" s="54" t="s">
        <v>47</v>
      </c>
      <c r="Q218" s="54" t="s">
        <v>47</v>
      </c>
      <c r="R218" s="54" t="s">
        <v>47</v>
      </c>
      <c r="AV218" s="54" t="s">
        <v>47</v>
      </c>
      <c r="AW218" s="54" t="s">
        <v>47</v>
      </c>
      <c r="AX218" s="54" t="s">
        <v>47</v>
      </c>
      <c r="AY218" s="54" t="s">
        <v>47</v>
      </c>
      <c r="AZ218" s="54" t="s">
        <v>47</v>
      </c>
    </row>
    <row r="219" spans="1:52" ht="30" customHeight="1">
      <c r="A219" s="61"/>
      <c r="B219" s="61"/>
      <c r="C219" s="61"/>
      <c r="D219" s="61"/>
      <c r="E219" s="62"/>
      <c r="F219" s="63"/>
      <c r="G219" s="62"/>
      <c r="H219" s="63"/>
      <c r="I219" s="62"/>
      <c r="J219" s="63"/>
      <c r="K219" s="62"/>
      <c r="L219" s="63"/>
      <c r="M219" s="61"/>
    </row>
    <row r="220" spans="1:52" ht="30" customHeight="1">
      <c r="A220" s="55" t="s">
        <v>7701</v>
      </c>
      <c r="B220" s="56"/>
      <c r="C220" s="56"/>
      <c r="D220" s="56"/>
      <c r="E220" s="57"/>
      <c r="F220" s="58"/>
      <c r="G220" s="57"/>
      <c r="H220" s="58"/>
      <c r="I220" s="57"/>
      <c r="J220" s="58"/>
      <c r="K220" s="57"/>
      <c r="L220" s="58"/>
      <c r="M220" s="59"/>
      <c r="N220" s="54" t="s">
        <v>7428</v>
      </c>
    </row>
    <row r="221" spans="1:52" ht="30" customHeight="1">
      <c r="A221" s="60" t="s">
        <v>1851</v>
      </c>
      <c r="B221" s="60" t="s">
        <v>1264</v>
      </c>
      <c r="C221" s="60" t="s">
        <v>1265</v>
      </c>
      <c r="D221" s="61">
        <v>0.03</v>
      </c>
      <c r="E221" s="62"/>
      <c r="F221" s="63"/>
      <c r="G221" s="62"/>
      <c r="H221" s="63"/>
      <c r="I221" s="62"/>
      <c r="J221" s="63"/>
      <c r="K221" s="62"/>
      <c r="L221" s="63"/>
      <c r="M221" s="60" t="s">
        <v>1713</v>
      </c>
      <c r="N221" s="54" t="s">
        <v>7428</v>
      </c>
      <c r="O221" s="54" t="s">
        <v>7573</v>
      </c>
      <c r="P221" s="54" t="s">
        <v>56</v>
      </c>
      <c r="Q221" s="54" t="s">
        <v>56</v>
      </c>
      <c r="R221" s="54" t="s">
        <v>55</v>
      </c>
      <c r="V221" s="50">
        <v>1</v>
      </c>
      <c r="AV221" s="54" t="s">
        <v>47</v>
      </c>
      <c r="AW221" s="54" t="s">
        <v>7702</v>
      </c>
      <c r="AX221" s="54" t="s">
        <v>47</v>
      </c>
      <c r="AY221" s="54" t="s">
        <v>47</v>
      </c>
      <c r="AZ221" s="54" t="s">
        <v>47</v>
      </c>
    </row>
    <row r="222" spans="1:52" ht="30" customHeight="1">
      <c r="A222" s="60" t="s">
        <v>1366</v>
      </c>
      <c r="B222" s="60" t="s">
        <v>1264</v>
      </c>
      <c r="C222" s="60" t="s">
        <v>1265</v>
      </c>
      <c r="D222" s="61">
        <v>1.4999999999999999E-2</v>
      </c>
      <c r="E222" s="62"/>
      <c r="F222" s="63"/>
      <c r="G222" s="62"/>
      <c r="H222" s="63"/>
      <c r="I222" s="62"/>
      <c r="J222" s="63"/>
      <c r="K222" s="62"/>
      <c r="L222" s="63"/>
      <c r="M222" s="60" t="s">
        <v>1415</v>
      </c>
      <c r="N222" s="54" t="s">
        <v>7428</v>
      </c>
      <c r="O222" s="54" t="s">
        <v>7575</v>
      </c>
      <c r="P222" s="54" t="s">
        <v>56</v>
      </c>
      <c r="Q222" s="54" t="s">
        <v>56</v>
      </c>
      <c r="R222" s="54" t="s">
        <v>55</v>
      </c>
      <c r="V222" s="50">
        <v>1</v>
      </c>
      <c r="AV222" s="54" t="s">
        <v>47</v>
      </c>
      <c r="AW222" s="54" t="s">
        <v>7703</v>
      </c>
      <c r="AX222" s="54" t="s">
        <v>47</v>
      </c>
      <c r="AY222" s="54" t="s">
        <v>47</v>
      </c>
      <c r="AZ222" s="54" t="s">
        <v>47</v>
      </c>
    </row>
    <row r="223" spans="1:52" ht="30" customHeight="1">
      <c r="A223" s="60" t="s">
        <v>1367</v>
      </c>
      <c r="B223" s="60" t="s">
        <v>1368</v>
      </c>
      <c r="C223" s="60" t="s">
        <v>352</v>
      </c>
      <c r="D223" s="61">
        <v>1</v>
      </c>
      <c r="E223" s="62"/>
      <c r="F223" s="63"/>
      <c r="G223" s="62"/>
      <c r="H223" s="63"/>
      <c r="I223" s="62"/>
      <c r="J223" s="63"/>
      <c r="K223" s="62"/>
      <c r="L223" s="63"/>
      <c r="M223" s="60" t="s">
        <v>47</v>
      </c>
      <c r="N223" s="54" t="s">
        <v>7428</v>
      </c>
      <c r="O223" s="54" t="s">
        <v>7551</v>
      </c>
      <c r="P223" s="54" t="s">
        <v>56</v>
      </c>
      <c r="Q223" s="54" t="s">
        <v>56</v>
      </c>
      <c r="R223" s="54" t="s">
        <v>56</v>
      </c>
      <c r="S223" s="50">
        <v>1</v>
      </c>
      <c r="T223" s="50">
        <v>2</v>
      </c>
      <c r="U223" s="50">
        <v>0.02</v>
      </c>
      <c r="AV223" s="54" t="s">
        <v>47</v>
      </c>
      <c r="AW223" s="54" t="s">
        <v>7704</v>
      </c>
      <c r="AX223" s="54" t="s">
        <v>47</v>
      </c>
      <c r="AY223" s="54" t="s">
        <v>47</v>
      </c>
      <c r="AZ223" s="54" t="s">
        <v>47</v>
      </c>
    </row>
    <row r="224" spans="1:52" ht="30" customHeight="1">
      <c r="A224" s="60" t="s">
        <v>1267</v>
      </c>
      <c r="B224" s="60" t="s">
        <v>47</v>
      </c>
      <c r="C224" s="60" t="s">
        <v>47</v>
      </c>
      <c r="D224" s="61"/>
      <c r="E224" s="62"/>
      <c r="F224" s="63"/>
      <c r="G224" s="62"/>
      <c r="H224" s="63"/>
      <c r="I224" s="62"/>
      <c r="J224" s="63"/>
      <c r="K224" s="62"/>
      <c r="L224" s="63"/>
      <c r="M224" s="60" t="s">
        <v>47</v>
      </c>
      <c r="N224" s="54" t="s">
        <v>78</v>
      </c>
      <c r="O224" s="54" t="s">
        <v>78</v>
      </c>
      <c r="P224" s="54" t="s">
        <v>47</v>
      </c>
      <c r="Q224" s="54" t="s">
        <v>47</v>
      </c>
      <c r="R224" s="54" t="s">
        <v>47</v>
      </c>
      <c r="AV224" s="54" t="s">
        <v>47</v>
      </c>
      <c r="AW224" s="54" t="s">
        <v>47</v>
      </c>
      <c r="AX224" s="54" t="s">
        <v>47</v>
      </c>
      <c r="AY224" s="54" t="s">
        <v>47</v>
      </c>
      <c r="AZ224" s="54" t="s">
        <v>47</v>
      </c>
    </row>
    <row r="225" spans="1:52" ht="30" customHeight="1">
      <c r="A225" s="61"/>
      <c r="B225" s="61"/>
      <c r="C225" s="61"/>
      <c r="D225" s="61"/>
      <c r="E225" s="62"/>
      <c r="F225" s="63"/>
      <c r="G225" s="62"/>
      <c r="H225" s="63"/>
      <c r="I225" s="62"/>
      <c r="J225" s="63"/>
      <c r="K225" s="62"/>
      <c r="L225" s="63"/>
      <c r="M225" s="61"/>
    </row>
    <row r="226" spans="1:52" ht="30" customHeight="1">
      <c r="A226" s="55" t="s">
        <v>7705</v>
      </c>
      <c r="B226" s="56"/>
      <c r="C226" s="56"/>
      <c r="D226" s="56"/>
      <c r="E226" s="57"/>
      <c r="F226" s="58"/>
      <c r="G226" s="57"/>
      <c r="H226" s="58"/>
      <c r="I226" s="57"/>
      <c r="J226" s="58"/>
      <c r="K226" s="57"/>
      <c r="L226" s="58"/>
      <c r="M226" s="59"/>
      <c r="N226" s="54" t="s">
        <v>7431</v>
      </c>
    </row>
    <row r="227" spans="1:52" ht="30" customHeight="1">
      <c r="A227" s="60" t="s">
        <v>1851</v>
      </c>
      <c r="B227" s="60" t="s">
        <v>1264</v>
      </c>
      <c r="C227" s="60" t="s">
        <v>1265</v>
      </c>
      <c r="D227" s="61">
        <v>1.7999999999999999E-2</v>
      </c>
      <c r="E227" s="62"/>
      <c r="F227" s="63"/>
      <c r="G227" s="62"/>
      <c r="H227" s="63"/>
      <c r="I227" s="62"/>
      <c r="J227" s="63"/>
      <c r="K227" s="62"/>
      <c r="L227" s="63"/>
      <c r="M227" s="60" t="s">
        <v>1713</v>
      </c>
      <c r="N227" s="54" t="s">
        <v>7431</v>
      </c>
      <c r="O227" s="54" t="s">
        <v>7573</v>
      </c>
      <c r="P227" s="54" t="s">
        <v>56</v>
      </c>
      <c r="Q227" s="54" t="s">
        <v>56</v>
      </c>
      <c r="R227" s="54" t="s">
        <v>55</v>
      </c>
      <c r="V227" s="50">
        <v>1</v>
      </c>
      <c r="AV227" s="54" t="s">
        <v>47</v>
      </c>
      <c r="AW227" s="54" t="s">
        <v>7706</v>
      </c>
      <c r="AX227" s="54" t="s">
        <v>47</v>
      </c>
      <c r="AY227" s="54" t="s">
        <v>47</v>
      </c>
      <c r="AZ227" s="54" t="s">
        <v>47</v>
      </c>
    </row>
    <row r="228" spans="1:52" ht="30" customHeight="1">
      <c r="A228" s="60" t="s">
        <v>1366</v>
      </c>
      <c r="B228" s="60" t="s">
        <v>1264</v>
      </c>
      <c r="C228" s="60" t="s">
        <v>1265</v>
      </c>
      <c r="D228" s="61">
        <v>8.9999999999999993E-3</v>
      </c>
      <c r="E228" s="62"/>
      <c r="F228" s="63"/>
      <c r="G228" s="62"/>
      <c r="H228" s="63"/>
      <c r="I228" s="62"/>
      <c r="J228" s="63"/>
      <c r="K228" s="62"/>
      <c r="L228" s="63"/>
      <c r="M228" s="60" t="s">
        <v>1415</v>
      </c>
      <c r="N228" s="54" t="s">
        <v>7431</v>
      </c>
      <c r="O228" s="54" t="s">
        <v>7575</v>
      </c>
      <c r="P228" s="54" t="s">
        <v>56</v>
      </c>
      <c r="Q228" s="54" t="s">
        <v>56</v>
      </c>
      <c r="R228" s="54" t="s">
        <v>55</v>
      </c>
      <c r="V228" s="50">
        <v>1</v>
      </c>
      <c r="AV228" s="54" t="s">
        <v>47</v>
      </c>
      <c r="AW228" s="54" t="s">
        <v>7707</v>
      </c>
      <c r="AX228" s="54" t="s">
        <v>47</v>
      </c>
      <c r="AY228" s="54" t="s">
        <v>47</v>
      </c>
      <c r="AZ228" s="54" t="s">
        <v>47</v>
      </c>
    </row>
    <row r="229" spans="1:52" ht="30" customHeight="1">
      <c r="A229" s="60" t="s">
        <v>1367</v>
      </c>
      <c r="B229" s="60" t="s">
        <v>1368</v>
      </c>
      <c r="C229" s="60" t="s">
        <v>352</v>
      </c>
      <c r="D229" s="61">
        <v>1</v>
      </c>
      <c r="E229" s="62"/>
      <c r="F229" s="63"/>
      <c r="G229" s="62"/>
      <c r="H229" s="63"/>
      <c r="I229" s="62"/>
      <c r="J229" s="63"/>
      <c r="K229" s="62"/>
      <c r="L229" s="63"/>
      <c r="M229" s="60" t="s">
        <v>47</v>
      </c>
      <c r="N229" s="54" t="s">
        <v>7431</v>
      </c>
      <c r="O229" s="54" t="s">
        <v>7551</v>
      </c>
      <c r="P229" s="54" t="s">
        <v>56</v>
      </c>
      <c r="Q229" s="54" t="s">
        <v>56</v>
      </c>
      <c r="R229" s="54" t="s">
        <v>56</v>
      </c>
      <c r="S229" s="50">
        <v>1</v>
      </c>
      <c r="T229" s="50">
        <v>2</v>
      </c>
      <c r="U229" s="50">
        <v>0.02</v>
      </c>
      <c r="AV229" s="54" t="s">
        <v>47</v>
      </c>
      <c r="AW229" s="54" t="s">
        <v>7708</v>
      </c>
      <c r="AX229" s="54" t="s">
        <v>47</v>
      </c>
      <c r="AY229" s="54" t="s">
        <v>47</v>
      </c>
      <c r="AZ229" s="54" t="s">
        <v>47</v>
      </c>
    </row>
    <row r="230" spans="1:52" ht="30" customHeight="1">
      <c r="A230" s="60" t="s">
        <v>1267</v>
      </c>
      <c r="B230" s="60" t="s">
        <v>47</v>
      </c>
      <c r="C230" s="60" t="s">
        <v>47</v>
      </c>
      <c r="D230" s="61"/>
      <c r="E230" s="62"/>
      <c r="F230" s="63"/>
      <c r="G230" s="62"/>
      <c r="H230" s="63"/>
      <c r="I230" s="62"/>
      <c r="J230" s="63"/>
      <c r="K230" s="62"/>
      <c r="L230" s="63"/>
      <c r="M230" s="60" t="s">
        <v>47</v>
      </c>
      <c r="N230" s="54" t="s">
        <v>78</v>
      </c>
      <c r="O230" s="54" t="s">
        <v>78</v>
      </c>
      <c r="P230" s="54" t="s">
        <v>47</v>
      </c>
      <c r="Q230" s="54" t="s">
        <v>47</v>
      </c>
      <c r="R230" s="54" t="s">
        <v>47</v>
      </c>
      <c r="AV230" s="54" t="s">
        <v>47</v>
      </c>
      <c r="AW230" s="54" t="s">
        <v>47</v>
      </c>
      <c r="AX230" s="54" t="s">
        <v>47</v>
      </c>
      <c r="AY230" s="54" t="s">
        <v>47</v>
      </c>
      <c r="AZ230" s="54" t="s">
        <v>47</v>
      </c>
    </row>
    <row r="231" spans="1:52" ht="30" customHeight="1">
      <c r="A231" s="61"/>
      <c r="B231" s="61"/>
      <c r="C231" s="61"/>
      <c r="D231" s="61"/>
      <c r="E231" s="62"/>
      <c r="F231" s="63"/>
      <c r="G231" s="62"/>
      <c r="H231" s="63"/>
      <c r="I231" s="62"/>
      <c r="J231" s="63"/>
      <c r="K231" s="62"/>
      <c r="L231" s="63"/>
      <c r="M231" s="61"/>
    </row>
    <row r="232" spans="1:52" ht="30" customHeight="1">
      <c r="A232" s="55" t="s">
        <v>7709</v>
      </c>
      <c r="B232" s="56"/>
      <c r="C232" s="56"/>
      <c r="D232" s="56"/>
      <c r="E232" s="57"/>
      <c r="F232" s="58"/>
      <c r="G232" s="57"/>
      <c r="H232" s="58"/>
      <c r="I232" s="57"/>
      <c r="J232" s="58"/>
      <c r="K232" s="57"/>
      <c r="L232" s="58"/>
      <c r="M232" s="59"/>
      <c r="N232" s="54" t="s">
        <v>7434</v>
      </c>
    </row>
    <row r="233" spans="1:52" ht="30" customHeight="1">
      <c r="A233" s="60" t="s">
        <v>1851</v>
      </c>
      <c r="B233" s="60" t="s">
        <v>1264</v>
      </c>
      <c r="C233" s="60" t="s">
        <v>1265</v>
      </c>
      <c r="D233" s="61">
        <v>1.4745599999999999E-2</v>
      </c>
      <c r="E233" s="62"/>
      <c r="F233" s="63"/>
      <c r="G233" s="62"/>
      <c r="H233" s="63"/>
      <c r="I233" s="62"/>
      <c r="J233" s="63"/>
      <c r="K233" s="62"/>
      <c r="L233" s="63"/>
      <c r="M233" s="60" t="s">
        <v>1713</v>
      </c>
      <c r="N233" s="54" t="s">
        <v>7434</v>
      </c>
      <c r="O233" s="54" t="s">
        <v>7573</v>
      </c>
      <c r="P233" s="54" t="s">
        <v>56</v>
      </c>
      <c r="Q233" s="54" t="s">
        <v>56</v>
      </c>
      <c r="R233" s="54" t="s">
        <v>55</v>
      </c>
      <c r="V233" s="50">
        <v>1</v>
      </c>
      <c r="AV233" s="54" t="s">
        <v>47</v>
      </c>
      <c r="AW233" s="54" t="s">
        <v>7710</v>
      </c>
      <c r="AX233" s="54" t="s">
        <v>47</v>
      </c>
      <c r="AY233" s="54" t="s">
        <v>47</v>
      </c>
      <c r="AZ233" s="54" t="s">
        <v>47</v>
      </c>
    </row>
    <row r="234" spans="1:52" ht="30" customHeight="1">
      <c r="A234" s="60" t="s">
        <v>1366</v>
      </c>
      <c r="B234" s="60" t="s">
        <v>1264</v>
      </c>
      <c r="C234" s="60" t="s">
        <v>1265</v>
      </c>
      <c r="D234" s="61">
        <v>7.3727999999999997E-3</v>
      </c>
      <c r="E234" s="62"/>
      <c r="F234" s="63"/>
      <c r="G234" s="62"/>
      <c r="H234" s="63"/>
      <c r="I234" s="62"/>
      <c r="J234" s="63"/>
      <c r="K234" s="62"/>
      <c r="L234" s="63"/>
      <c r="M234" s="60" t="s">
        <v>1415</v>
      </c>
      <c r="N234" s="54" t="s">
        <v>7434</v>
      </c>
      <c r="O234" s="54" t="s">
        <v>7575</v>
      </c>
      <c r="P234" s="54" t="s">
        <v>56</v>
      </c>
      <c r="Q234" s="54" t="s">
        <v>56</v>
      </c>
      <c r="R234" s="54" t="s">
        <v>55</v>
      </c>
      <c r="V234" s="50">
        <v>1</v>
      </c>
      <c r="AV234" s="54" t="s">
        <v>47</v>
      </c>
      <c r="AW234" s="54" t="s">
        <v>7711</v>
      </c>
      <c r="AX234" s="54" t="s">
        <v>47</v>
      </c>
      <c r="AY234" s="54" t="s">
        <v>47</v>
      </c>
      <c r="AZ234" s="54" t="s">
        <v>47</v>
      </c>
    </row>
    <row r="235" spans="1:52" ht="30" customHeight="1">
      <c r="A235" s="60" t="s">
        <v>1367</v>
      </c>
      <c r="B235" s="60" t="s">
        <v>1368</v>
      </c>
      <c r="C235" s="60" t="s">
        <v>352</v>
      </c>
      <c r="D235" s="61">
        <v>1</v>
      </c>
      <c r="E235" s="62"/>
      <c r="F235" s="63"/>
      <c r="G235" s="62"/>
      <c r="H235" s="63"/>
      <c r="I235" s="62"/>
      <c r="J235" s="63"/>
      <c r="K235" s="62"/>
      <c r="L235" s="63"/>
      <c r="M235" s="60" t="s">
        <v>47</v>
      </c>
      <c r="N235" s="54" t="s">
        <v>7434</v>
      </c>
      <c r="O235" s="54" t="s">
        <v>7551</v>
      </c>
      <c r="P235" s="54" t="s">
        <v>56</v>
      </c>
      <c r="Q235" s="54" t="s">
        <v>56</v>
      </c>
      <c r="R235" s="54" t="s">
        <v>56</v>
      </c>
      <c r="S235" s="50">
        <v>1</v>
      </c>
      <c r="T235" s="50">
        <v>2</v>
      </c>
      <c r="U235" s="50">
        <v>0.02</v>
      </c>
      <c r="AV235" s="54" t="s">
        <v>47</v>
      </c>
      <c r="AW235" s="54" t="s">
        <v>7712</v>
      </c>
      <c r="AX235" s="54" t="s">
        <v>47</v>
      </c>
      <c r="AY235" s="54" t="s">
        <v>47</v>
      </c>
      <c r="AZ235" s="54" t="s">
        <v>47</v>
      </c>
    </row>
    <row r="236" spans="1:52" ht="30" customHeight="1">
      <c r="A236" s="60" t="s">
        <v>1267</v>
      </c>
      <c r="B236" s="60" t="s">
        <v>47</v>
      </c>
      <c r="C236" s="60" t="s">
        <v>47</v>
      </c>
      <c r="D236" s="61"/>
      <c r="E236" s="62"/>
      <c r="F236" s="63"/>
      <c r="G236" s="62"/>
      <c r="H236" s="63"/>
      <c r="I236" s="62"/>
      <c r="J236" s="63"/>
      <c r="K236" s="62"/>
      <c r="L236" s="63"/>
      <c r="M236" s="60" t="s">
        <v>47</v>
      </c>
      <c r="N236" s="54" t="s">
        <v>78</v>
      </c>
      <c r="O236" s="54" t="s">
        <v>78</v>
      </c>
      <c r="P236" s="54" t="s">
        <v>47</v>
      </c>
      <c r="Q236" s="54" t="s">
        <v>47</v>
      </c>
      <c r="R236" s="54" t="s">
        <v>47</v>
      </c>
      <c r="AV236" s="54" t="s">
        <v>47</v>
      </c>
      <c r="AW236" s="54" t="s">
        <v>47</v>
      </c>
      <c r="AX236" s="54" t="s">
        <v>47</v>
      </c>
      <c r="AY236" s="54" t="s">
        <v>47</v>
      </c>
      <c r="AZ236" s="54" t="s">
        <v>47</v>
      </c>
    </row>
    <row r="237" spans="1:52" ht="30" customHeight="1">
      <c r="A237" s="61"/>
      <c r="B237" s="61"/>
      <c r="C237" s="61"/>
      <c r="D237" s="61"/>
      <c r="E237" s="62"/>
      <c r="F237" s="63"/>
      <c r="G237" s="62"/>
      <c r="H237" s="63"/>
      <c r="I237" s="62"/>
      <c r="J237" s="63"/>
      <c r="K237" s="62"/>
      <c r="L237" s="63"/>
      <c r="M237" s="61"/>
    </row>
    <row r="238" spans="1:52" ht="30" customHeight="1">
      <c r="A238" s="55" t="s">
        <v>7713</v>
      </c>
      <c r="B238" s="56"/>
      <c r="C238" s="56"/>
      <c r="D238" s="56"/>
      <c r="E238" s="57"/>
      <c r="F238" s="58"/>
      <c r="G238" s="57"/>
      <c r="H238" s="58"/>
      <c r="I238" s="57"/>
      <c r="J238" s="58"/>
      <c r="K238" s="57"/>
      <c r="L238" s="58"/>
      <c r="M238" s="59"/>
      <c r="N238" s="54" t="s">
        <v>7436</v>
      </c>
    </row>
    <row r="239" spans="1:52" ht="30" customHeight="1">
      <c r="A239" s="60" t="s">
        <v>1851</v>
      </c>
      <c r="B239" s="60" t="s">
        <v>1264</v>
      </c>
      <c r="C239" s="60" t="s">
        <v>1265</v>
      </c>
      <c r="D239" s="61">
        <v>1.9660799999999999E-2</v>
      </c>
      <c r="E239" s="62"/>
      <c r="F239" s="63"/>
      <c r="G239" s="62"/>
      <c r="H239" s="63"/>
      <c r="I239" s="62"/>
      <c r="J239" s="63"/>
      <c r="K239" s="62"/>
      <c r="L239" s="63"/>
      <c r="M239" s="60" t="s">
        <v>1713</v>
      </c>
      <c r="N239" s="54" t="s">
        <v>7436</v>
      </c>
      <c r="O239" s="54" t="s">
        <v>7573</v>
      </c>
      <c r="P239" s="54" t="s">
        <v>56</v>
      </c>
      <c r="Q239" s="54" t="s">
        <v>56</v>
      </c>
      <c r="R239" s="54" t="s">
        <v>55</v>
      </c>
      <c r="V239" s="50">
        <v>1</v>
      </c>
      <c r="AV239" s="54" t="s">
        <v>47</v>
      </c>
      <c r="AW239" s="54" t="s">
        <v>7714</v>
      </c>
      <c r="AX239" s="54" t="s">
        <v>47</v>
      </c>
      <c r="AY239" s="54" t="s">
        <v>47</v>
      </c>
      <c r="AZ239" s="54" t="s">
        <v>47</v>
      </c>
    </row>
    <row r="240" spans="1:52" ht="30" customHeight="1">
      <c r="A240" s="60" t="s">
        <v>1366</v>
      </c>
      <c r="B240" s="60" t="s">
        <v>1264</v>
      </c>
      <c r="C240" s="60" t="s">
        <v>1265</v>
      </c>
      <c r="D240" s="61">
        <v>9.8303999999999996E-3</v>
      </c>
      <c r="E240" s="62"/>
      <c r="F240" s="63"/>
      <c r="G240" s="62"/>
      <c r="H240" s="63"/>
      <c r="I240" s="62"/>
      <c r="J240" s="63"/>
      <c r="K240" s="62"/>
      <c r="L240" s="63"/>
      <c r="M240" s="60" t="s">
        <v>1415</v>
      </c>
      <c r="N240" s="54" t="s">
        <v>7436</v>
      </c>
      <c r="O240" s="54" t="s">
        <v>7575</v>
      </c>
      <c r="P240" s="54" t="s">
        <v>56</v>
      </c>
      <c r="Q240" s="54" t="s">
        <v>56</v>
      </c>
      <c r="R240" s="54" t="s">
        <v>55</v>
      </c>
      <c r="V240" s="50">
        <v>1</v>
      </c>
      <c r="AV240" s="54" t="s">
        <v>47</v>
      </c>
      <c r="AW240" s="54" t="s">
        <v>7715</v>
      </c>
      <c r="AX240" s="54" t="s">
        <v>47</v>
      </c>
      <c r="AY240" s="54" t="s">
        <v>47</v>
      </c>
      <c r="AZ240" s="54" t="s">
        <v>47</v>
      </c>
    </row>
    <row r="241" spans="1:52" ht="30" customHeight="1">
      <c r="A241" s="60" t="s">
        <v>1367</v>
      </c>
      <c r="B241" s="60" t="s">
        <v>1368</v>
      </c>
      <c r="C241" s="60" t="s">
        <v>352</v>
      </c>
      <c r="D241" s="61">
        <v>1</v>
      </c>
      <c r="E241" s="62"/>
      <c r="F241" s="63"/>
      <c r="G241" s="62"/>
      <c r="H241" s="63"/>
      <c r="I241" s="62"/>
      <c r="J241" s="63"/>
      <c r="K241" s="62"/>
      <c r="L241" s="63"/>
      <c r="M241" s="60" t="s">
        <v>47</v>
      </c>
      <c r="N241" s="54" t="s">
        <v>7436</v>
      </c>
      <c r="O241" s="54" t="s">
        <v>7551</v>
      </c>
      <c r="P241" s="54" t="s">
        <v>56</v>
      </c>
      <c r="Q241" s="54" t="s">
        <v>56</v>
      </c>
      <c r="R241" s="54" t="s">
        <v>56</v>
      </c>
      <c r="S241" s="50">
        <v>1</v>
      </c>
      <c r="T241" s="50">
        <v>2</v>
      </c>
      <c r="U241" s="50">
        <v>0.02</v>
      </c>
      <c r="AV241" s="54" t="s">
        <v>47</v>
      </c>
      <c r="AW241" s="54" t="s">
        <v>7716</v>
      </c>
      <c r="AX241" s="54" t="s">
        <v>47</v>
      </c>
      <c r="AY241" s="54" t="s">
        <v>47</v>
      </c>
      <c r="AZ241" s="54" t="s">
        <v>47</v>
      </c>
    </row>
    <row r="242" spans="1:52" ht="30" customHeight="1">
      <c r="A242" s="60" t="s">
        <v>1267</v>
      </c>
      <c r="B242" s="60" t="s">
        <v>47</v>
      </c>
      <c r="C242" s="60" t="s">
        <v>47</v>
      </c>
      <c r="D242" s="61"/>
      <c r="E242" s="62"/>
      <c r="F242" s="63"/>
      <c r="G242" s="62"/>
      <c r="H242" s="63"/>
      <c r="I242" s="62"/>
      <c r="J242" s="63"/>
      <c r="K242" s="62"/>
      <c r="L242" s="63"/>
      <c r="M242" s="60" t="s">
        <v>47</v>
      </c>
      <c r="N242" s="54" t="s">
        <v>78</v>
      </c>
      <c r="O242" s="54" t="s">
        <v>78</v>
      </c>
      <c r="P242" s="54" t="s">
        <v>47</v>
      </c>
      <c r="Q242" s="54" t="s">
        <v>47</v>
      </c>
      <c r="R242" s="54" t="s">
        <v>47</v>
      </c>
      <c r="AV242" s="54" t="s">
        <v>47</v>
      </c>
      <c r="AW242" s="54" t="s">
        <v>47</v>
      </c>
      <c r="AX242" s="54" t="s">
        <v>47</v>
      </c>
      <c r="AY242" s="54" t="s">
        <v>47</v>
      </c>
      <c r="AZ242" s="54" t="s">
        <v>47</v>
      </c>
    </row>
    <row r="243" spans="1:52" ht="30" customHeight="1">
      <c r="A243" s="61"/>
      <c r="B243" s="61"/>
      <c r="C243" s="61"/>
      <c r="D243" s="61"/>
      <c r="E243" s="62"/>
      <c r="F243" s="63"/>
      <c r="G243" s="62"/>
      <c r="H243" s="63"/>
      <c r="I243" s="62"/>
      <c r="J243" s="63"/>
      <c r="K243" s="62"/>
      <c r="L243" s="63"/>
      <c r="M243" s="61"/>
    </row>
    <row r="244" spans="1:52" ht="30" customHeight="1">
      <c r="A244" s="55" t="s">
        <v>7717</v>
      </c>
      <c r="B244" s="56"/>
      <c r="C244" s="56"/>
      <c r="D244" s="56"/>
      <c r="E244" s="57"/>
      <c r="F244" s="58"/>
      <c r="G244" s="57"/>
      <c r="H244" s="58"/>
      <c r="I244" s="57"/>
      <c r="J244" s="58"/>
      <c r="K244" s="57"/>
      <c r="L244" s="58"/>
      <c r="M244" s="59"/>
      <c r="N244" s="54" t="s">
        <v>7439</v>
      </c>
    </row>
    <row r="245" spans="1:52" ht="30" customHeight="1">
      <c r="A245" s="60" t="s">
        <v>1851</v>
      </c>
      <c r="B245" s="60" t="s">
        <v>1264</v>
      </c>
      <c r="C245" s="60" t="s">
        <v>1265</v>
      </c>
      <c r="D245" s="61">
        <v>0.03</v>
      </c>
      <c r="E245" s="62"/>
      <c r="F245" s="63"/>
      <c r="G245" s="62"/>
      <c r="H245" s="63"/>
      <c r="I245" s="62"/>
      <c r="J245" s="63"/>
      <c r="K245" s="62"/>
      <c r="L245" s="63"/>
      <c r="M245" s="60" t="s">
        <v>1713</v>
      </c>
      <c r="N245" s="54" t="s">
        <v>7439</v>
      </c>
      <c r="O245" s="54" t="s">
        <v>7573</v>
      </c>
      <c r="P245" s="54" t="s">
        <v>56</v>
      </c>
      <c r="Q245" s="54" t="s">
        <v>56</v>
      </c>
      <c r="R245" s="54" t="s">
        <v>55</v>
      </c>
      <c r="V245" s="50">
        <v>1</v>
      </c>
      <c r="AV245" s="54" t="s">
        <v>47</v>
      </c>
      <c r="AW245" s="54" t="s">
        <v>7718</v>
      </c>
      <c r="AX245" s="54" t="s">
        <v>47</v>
      </c>
      <c r="AY245" s="54" t="s">
        <v>47</v>
      </c>
      <c r="AZ245" s="54" t="s">
        <v>47</v>
      </c>
    </row>
    <row r="246" spans="1:52" ht="30" customHeight="1">
      <c r="A246" s="60" t="s">
        <v>1366</v>
      </c>
      <c r="B246" s="60" t="s">
        <v>1264</v>
      </c>
      <c r="C246" s="60" t="s">
        <v>1265</v>
      </c>
      <c r="D246" s="61">
        <v>1.4999999999999999E-2</v>
      </c>
      <c r="E246" s="62"/>
      <c r="F246" s="63"/>
      <c r="G246" s="62"/>
      <c r="H246" s="63"/>
      <c r="I246" s="62"/>
      <c r="J246" s="63"/>
      <c r="K246" s="62"/>
      <c r="L246" s="63"/>
      <c r="M246" s="60" t="s">
        <v>1415</v>
      </c>
      <c r="N246" s="54" t="s">
        <v>7439</v>
      </c>
      <c r="O246" s="54" t="s">
        <v>7575</v>
      </c>
      <c r="P246" s="54" t="s">
        <v>56</v>
      </c>
      <c r="Q246" s="54" t="s">
        <v>56</v>
      </c>
      <c r="R246" s="54" t="s">
        <v>55</v>
      </c>
      <c r="V246" s="50">
        <v>1</v>
      </c>
      <c r="AV246" s="54" t="s">
        <v>47</v>
      </c>
      <c r="AW246" s="54" t="s">
        <v>7719</v>
      </c>
      <c r="AX246" s="54" t="s">
        <v>47</v>
      </c>
      <c r="AY246" s="54" t="s">
        <v>47</v>
      </c>
      <c r="AZ246" s="54" t="s">
        <v>47</v>
      </c>
    </row>
    <row r="247" spans="1:52" ht="30" customHeight="1">
      <c r="A247" s="60" t="s">
        <v>1367</v>
      </c>
      <c r="B247" s="60" t="s">
        <v>1368</v>
      </c>
      <c r="C247" s="60" t="s">
        <v>352</v>
      </c>
      <c r="D247" s="61">
        <v>1</v>
      </c>
      <c r="E247" s="62"/>
      <c r="F247" s="63"/>
      <c r="G247" s="62"/>
      <c r="H247" s="63"/>
      <c r="I247" s="62"/>
      <c r="J247" s="63"/>
      <c r="K247" s="62"/>
      <c r="L247" s="63"/>
      <c r="M247" s="60" t="s">
        <v>47</v>
      </c>
      <c r="N247" s="54" t="s">
        <v>7439</v>
      </c>
      <c r="O247" s="54" t="s">
        <v>7551</v>
      </c>
      <c r="P247" s="54" t="s">
        <v>56</v>
      </c>
      <c r="Q247" s="54" t="s">
        <v>56</v>
      </c>
      <c r="R247" s="54" t="s">
        <v>56</v>
      </c>
      <c r="S247" s="50">
        <v>1</v>
      </c>
      <c r="T247" s="50">
        <v>2</v>
      </c>
      <c r="U247" s="50">
        <v>0.02</v>
      </c>
      <c r="AV247" s="54" t="s">
        <v>47</v>
      </c>
      <c r="AW247" s="54" t="s">
        <v>7720</v>
      </c>
      <c r="AX247" s="54" t="s">
        <v>47</v>
      </c>
      <c r="AY247" s="54" t="s">
        <v>47</v>
      </c>
      <c r="AZ247" s="54" t="s">
        <v>47</v>
      </c>
    </row>
    <row r="248" spans="1:52" ht="30" customHeight="1">
      <c r="A248" s="60" t="s">
        <v>1267</v>
      </c>
      <c r="B248" s="60" t="s">
        <v>47</v>
      </c>
      <c r="C248" s="60" t="s">
        <v>47</v>
      </c>
      <c r="D248" s="61"/>
      <c r="E248" s="62"/>
      <c r="F248" s="63"/>
      <c r="G248" s="62"/>
      <c r="H248" s="63"/>
      <c r="I248" s="62"/>
      <c r="J248" s="63"/>
      <c r="K248" s="62"/>
      <c r="L248" s="63"/>
      <c r="M248" s="60" t="s">
        <v>47</v>
      </c>
      <c r="N248" s="54" t="s">
        <v>78</v>
      </c>
      <c r="O248" s="54" t="s">
        <v>78</v>
      </c>
      <c r="P248" s="54" t="s">
        <v>47</v>
      </c>
      <c r="Q248" s="54" t="s">
        <v>47</v>
      </c>
      <c r="R248" s="54" t="s">
        <v>47</v>
      </c>
      <c r="AV248" s="54" t="s">
        <v>47</v>
      </c>
      <c r="AW248" s="54" t="s">
        <v>47</v>
      </c>
      <c r="AX248" s="54" t="s">
        <v>47</v>
      </c>
      <c r="AY248" s="54" t="s">
        <v>47</v>
      </c>
      <c r="AZ248" s="54" t="s">
        <v>47</v>
      </c>
    </row>
    <row r="249" spans="1:52" ht="30" customHeight="1">
      <c r="A249" s="61"/>
      <c r="B249" s="61"/>
      <c r="C249" s="61"/>
      <c r="D249" s="61"/>
      <c r="E249" s="62"/>
      <c r="F249" s="63"/>
      <c r="G249" s="62"/>
      <c r="H249" s="63"/>
      <c r="I249" s="62"/>
      <c r="J249" s="63"/>
      <c r="K249" s="62"/>
      <c r="L249" s="63"/>
      <c r="M249" s="61"/>
    </row>
    <row r="250" spans="1:52" ht="30" customHeight="1">
      <c r="A250" s="55" t="s">
        <v>7721</v>
      </c>
      <c r="B250" s="56"/>
      <c r="C250" s="56"/>
      <c r="D250" s="56"/>
      <c r="E250" s="57"/>
      <c r="F250" s="58"/>
      <c r="G250" s="57"/>
      <c r="H250" s="58"/>
      <c r="I250" s="57"/>
      <c r="J250" s="58"/>
      <c r="K250" s="57"/>
      <c r="L250" s="58"/>
      <c r="M250" s="59"/>
      <c r="N250" s="54" t="s">
        <v>7442</v>
      </c>
    </row>
    <row r="251" spans="1:52" ht="30" customHeight="1">
      <c r="A251" s="60" t="s">
        <v>1851</v>
      </c>
      <c r="B251" s="60" t="s">
        <v>1264</v>
      </c>
      <c r="C251" s="60" t="s">
        <v>1265</v>
      </c>
      <c r="D251" s="61">
        <v>1.6199999999999999E-2</v>
      </c>
      <c r="E251" s="62"/>
      <c r="F251" s="63"/>
      <c r="G251" s="62"/>
      <c r="H251" s="63"/>
      <c r="I251" s="62"/>
      <c r="J251" s="63"/>
      <c r="K251" s="62"/>
      <c r="L251" s="63"/>
      <c r="M251" s="60" t="s">
        <v>1713</v>
      </c>
      <c r="N251" s="54" t="s">
        <v>7442</v>
      </c>
      <c r="O251" s="54" t="s">
        <v>7573</v>
      </c>
      <c r="P251" s="54" t="s">
        <v>56</v>
      </c>
      <c r="Q251" s="54" t="s">
        <v>56</v>
      </c>
      <c r="R251" s="54" t="s">
        <v>55</v>
      </c>
      <c r="V251" s="50">
        <v>1</v>
      </c>
      <c r="AV251" s="54" t="s">
        <v>47</v>
      </c>
      <c r="AW251" s="54" t="s">
        <v>7722</v>
      </c>
      <c r="AX251" s="54" t="s">
        <v>47</v>
      </c>
      <c r="AY251" s="54" t="s">
        <v>47</v>
      </c>
      <c r="AZ251" s="54" t="s">
        <v>47</v>
      </c>
    </row>
    <row r="252" spans="1:52" ht="30" customHeight="1">
      <c r="A252" s="60" t="s">
        <v>1366</v>
      </c>
      <c r="B252" s="60" t="s">
        <v>1264</v>
      </c>
      <c r="C252" s="60" t="s">
        <v>1265</v>
      </c>
      <c r="D252" s="61">
        <v>8.0999999999999996E-3</v>
      </c>
      <c r="E252" s="62"/>
      <c r="F252" s="63"/>
      <c r="G252" s="62"/>
      <c r="H252" s="63"/>
      <c r="I252" s="62"/>
      <c r="J252" s="63"/>
      <c r="K252" s="62"/>
      <c r="L252" s="63"/>
      <c r="M252" s="60" t="s">
        <v>1415</v>
      </c>
      <c r="N252" s="54" t="s">
        <v>7442</v>
      </c>
      <c r="O252" s="54" t="s">
        <v>7575</v>
      </c>
      <c r="P252" s="54" t="s">
        <v>56</v>
      </c>
      <c r="Q252" s="54" t="s">
        <v>56</v>
      </c>
      <c r="R252" s="54" t="s">
        <v>55</v>
      </c>
      <c r="V252" s="50">
        <v>1</v>
      </c>
      <c r="AV252" s="54" t="s">
        <v>47</v>
      </c>
      <c r="AW252" s="54" t="s">
        <v>7723</v>
      </c>
      <c r="AX252" s="54" t="s">
        <v>47</v>
      </c>
      <c r="AY252" s="54" t="s">
        <v>47</v>
      </c>
      <c r="AZ252" s="54" t="s">
        <v>47</v>
      </c>
    </row>
    <row r="253" spans="1:52" ht="30" customHeight="1">
      <c r="A253" s="60" t="s">
        <v>1367</v>
      </c>
      <c r="B253" s="60" t="s">
        <v>1368</v>
      </c>
      <c r="C253" s="60" t="s">
        <v>352</v>
      </c>
      <c r="D253" s="61">
        <v>1</v>
      </c>
      <c r="E253" s="62"/>
      <c r="F253" s="63"/>
      <c r="G253" s="62"/>
      <c r="H253" s="63"/>
      <c r="I253" s="62"/>
      <c r="J253" s="63"/>
      <c r="K253" s="62"/>
      <c r="L253" s="63"/>
      <c r="M253" s="60" t="s">
        <v>47</v>
      </c>
      <c r="N253" s="54" t="s">
        <v>7442</v>
      </c>
      <c r="O253" s="54" t="s">
        <v>7551</v>
      </c>
      <c r="P253" s="54" t="s">
        <v>56</v>
      </c>
      <c r="Q253" s="54" t="s">
        <v>56</v>
      </c>
      <c r="R253" s="54" t="s">
        <v>56</v>
      </c>
      <c r="S253" s="50">
        <v>1</v>
      </c>
      <c r="T253" s="50">
        <v>2</v>
      </c>
      <c r="U253" s="50">
        <v>0.02</v>
      </c>
      <c r="AV253" s="54" t="s">
        <v>47</v>
      </c>
      <c r="AW253" s="54" t="s">
        <v>7724</v>
      </c>
      <c r="AX253" s="54" t="s">
        <v>47</v>
      </c>
      <c r="AY253" s="54" t="s">
        <v>47</v>
      </c>
      <c r="AZ253" s="54" t="s">
        <v>47</v>
      </c>
    </row>
    <row r="254" spans="1:52" ht="30" customHeight="1">
      <c r="A254" s="60" t="s">
        <v>1267</v>
      </c>
      <c r="B254" s="60" t="s">
        <v>47</v>
      </c>
      <c r="C254" s="60" t="s">
        <v>47</v>
      </c>
      <c r="D254" s="61"/>
      <c r="E254" s="62"/>
      <c r="F254" s="63"/>
      <c r="G254" s="62"/>
      <c r="H254" s="63"/>
      <c r="I254" s="62"/>
      <c r="J254" s="63"/>
      <c r="K254" s="62"/>
      <c r="L254" s="63"/>
      <c r="M254" s="60" t="s">
        <v>47</v>
      </c>
      <c r="N254" s="54" t="s">
        <v>78</v>
      </c>
      <c r="O254" s="54" t="s">
        <v>78</v>
      </c>
      <c r="P254" s="54" t="s">
        <v>47</v>
      </c>
      <c r="Q254" s="54" t="s">
        <v>47</v>
      </c>
      <c r="R254" s="54" t="s">
        <v>47</v>
      </c>
      <c r="AV254" s="54" t="s">
        <v>47</v>
      </c>
      <c r="AW254" s="54" t="s">
        <v>47</v>
      </c>
      <c r="AX254" s="54" t="s">
        <v>47</v>
      </c>
      <c r="AY254" s="54" t="s">
        <v>47</v>
      </c>
      <c r="AZ254" s="54" t="s">
        <v>47</v>
      </c>
    </row>
    <row r="255" spans="1:52" ht="30" customHeight="1">
      <c r="A255" s="61"/>
      <c r="B255" s="61"/>
      <c r="C255" s="61"/>
      <c r="D255" s="61"/>
      <c r="E255" s="62"/>
      <c r="F255" s="63"/>
      <c r="G255" s="62"/>
      <c r="H255" s="63"/>
      <c r="I255" s="62"/>
      <c r="J255" s="63"/>
      <c r="K255" s="62"/>
      <c r="L255" s="63"/>
      <c r="M255" s="61"/>
    </row>
    <row r="256" spans="1:52" ht="30" customHeight="1">
      <c r="A256" s="55" t="s">
        <v>7725</v>
      </c>
      <c r="B256" s="56"/>
      <c r="C256" s="56"/>
      <c r="D256" s="56"/>
      <c r="E256" s="57"/>
      <c r="F256" s="58"/>
      <c r="G256" s="57"/>
      <c r="H256" s="58"/>
      <c r="I256" s="57"/>
      <c r="J256" s="58"/>
      <c r="K256" s="57"/>
      <c r="L256" s="58"/>
      <c r="M256" s="59"/>
      <c r="N256" s="54" t="s">
        <v>7445</v>
      </c>
    </row>
    <row r="257" spans="1:52" ht="30" customHeight="1">
      <c r="A257" s="60" t="s">
        <v>1851</v>
      </c>
      <c r="B257" s="60" t="s">
        <v>1264</v>
      </c>
      <c r="C257" s="60" t="s">
        <v>1265</v>
      </c>
      <c r="D257" s="61">
        <v>4.2000000000000003E-2</v>
      </c>
      <c r="E257" s="62"/>
      <c r="F257" s="63"/>
      <c r="G257" s="62"/>
      <c r="H257" s="63"/>
      <c r="I257" s="62"/>
      <c r="J257" s="63"/>
      <c r="K257" s="62"/>
      <c r="L257" s="63"/>
      <c r="M257" s="60" t="s">
        <v>1713</v>
      </c>
      <c r="N257" s="54" t="s">
        <v>7445</v>
      </c>
      <c r="O257" s="54" t="s">
        <v>7573</v>
      </c>
      <c r="P257" s="54" t="s">
        <v>56</v>
      </c>
      <c r="Q257" s="54" t="s">
        <v>56</v>
      </c>
      <c r="R257" s="54" t="s">
        <v>55</v>
      </c>
      <c r="V257" s="50">
        <v>1</v>
      </c>
      <c r="AV257" s="54" t="s">
        <v>47</v>
      </c>
      <c r="AW257" s="54" t="s">
        <v>7726</v>
      </c>
      <c r="AX257" s="54" t="s">
        <v>47</v>
      </c>
      <c r="AY257" s="54" t="s">
        <v>47</v>
      </c>
      <c r="AZ257" s="54" t="s">
        <v>47</v>
      </c>
    </row>
    <row r="258" spans="1:52" ht="30" customHeight="1">
      <c r="A258" s="60" t="s">
        <v>1366</v>
      </c>
      <c r="B258" s="60" t="s">
        <v>1264</v>
      </c>
      <c r="C258" s="60" t="s">
        <v>1265</v>
      </c>
      <c r="D258" s="61">
        <v>2.1000000000000001E-2</v>
      </c>
      <c r="E258" s="62"/>
      <c r="F258" s="63"/>
      <c r="G258" s="62"/>
      <c r="H258" s="63"/>
      <c r="I258" s="62"/>
      <c r="J258" s="63"/>
      <c r="K258" s="62"/>
      <c r="L258" s="63"/>
      <c r="M258" s="60" t="s">
        <v>1415</v>
      </c>
      <c r="N258" s="54" t="s">
        <v>7445</v>
      </c>
      <c r="O258" s="54" t="s">
        <v>7575</v>
      </c>
      <c r="P258" s="54" t="s">
        <v>56</v>
      </c>
      <c r="Q258" s="54" t="s">
        <v>56</v>
      </c>
      <c r="R258" s="54" t="s">
        <v>55</v>
      </c>
      <c r="V258" s="50">
        <v>1</v>
      </c>
      <c r="AV258" s="54" t="s">
        <v>47</v>
      </c>
      <c r="AW258" s="54" t="s">
        <v>7727</v>
      </c>
      <c r="AX258" s="54" t="s">
        <v>47</v>
      </c>
      <c r="AY258" s="54" t="s">
        <v>47</v>
      </c>
      <c r="AZ258" s="54" t="s">
        <v>47</v>
      </c>
    </row>
    <row r="259" spans="1:52" ht="30" customHeight="1">
      <c r="A259" s="60" t="s">
        <v>1367</v>
      </c>
      <c r="B259" s="60" t="s">
        <v>1368</v>
      </c>
      <c r="C259" s="60" t="s">
        <v>352</v>
      </c>
      <c r="D259" s="61">
        <v>1</v>
      </c>
      <c r="E259" s="62"/>
      <c r="F259" s="63"/>
      <c r="G259" s="62"/>
      <c r="H259" s="63"/>
      <c r="I259" s="62"/>
      <c r="J259" s="63"/>
      <c r="K259" s="62"/>
      <c r="L259" s="63"/>
      <c r="M259" s="60" t="s">
        <v>47</v>
      </c>
      <c r="N259" s="54" t="s">
        <v>7445</v>
      </c>
      <c r="O259" s="54" t="s">
        <v>7551</v>
      </c>
      <c r="P259" s="54" t="s">
        <v>56</v>
      </c>
      <c r="Q259" s="54" t="s">
        <v>56</v>
      </c>
      <c r="R259" s="54" t="s">
        <v>56</v>
      </c>
      <c r="S259" s="50">
        <v>1</v>
      </c>
      <c r="T259" s="50">
        <v>2</v>
      </c>
      <c r="U259" s="50">
        <v>0.02</v>
      </c>
      <c r="AV259" s="54" t="s">
        <v>47</v>
      </c>
      <c r="AW259" s="54" t="s">
        <v>7728</v>
      </c>
      <c r="AX259" s="54" t="s">
        <v>47</v>
      </c>
      <c r="AY259" s="54" t="s">
        <v>47</v>
      </c>
      <c r="AZ259" s="54" t="s">
        <v>47</v>
      </c>
    </row>
    <row r="260" spans="1:52" ht="30" customHeight="1">
      <c r="A260" s="60" t="s">
        <v>1267</v>
      </c>
      <c r="B260" s="60" t="s">
        <v>47</v>
      </c>
      <c r="C260" s="60" t="s">
        <v>47</v>
      </c>
      <c r="D260" s="61"/>
      <c r="E260" s="62"/>
      <c r="F260" s="63"/>
      <c r="G260" s="62"/>
      <c r="H260" s="63"/>
      <c r="I260" s="62"/>
      <c r="J260" s="63"/>
      <c r="K260" s="62"/>
      <c r="L260" s="63"/>
      <c r="M260" s="60" t="s">
        <v>47</v>
      </c>
      <c r="N260" s="54" t="s">
        <v>78</v>
      </c>
      <c r="O260" s="54" t="s">
        <v>78</v>
      </c>
      <c r="P260" s="54" t="s">
        <v>47</v>
      </c>
      <c r="Q260" s="54" t="s">
        <v>47</v>
      </c>
      <c r="R260" s="54" t="s">
        <v>47</v>
      </c>
      <c r="AV260" s="54" t="s">
        <v>47</v>
      </c>
      <c r="AW260" s="54" t="s">
        <v>47</v>
      </c>
      <c r="AX260" s="54" t="s">
        <v>47</v>
      </c>
      <c r="AY260" s="54" t="s">
        <v>47</v>
      </c>
      <c r="AZ260" s="54" t="s">
        <v>47</v>
      </c>
    </row>
    <row r="261" spans="1:52" ht="30" customHeight="1">
      <c r="A261" s="61"/>
      <c r="B261" s="61"/>
      <c r="C261" s="61"/>
      <c r="D261" s="61"/>
      <c r="E261" s="62"/>
      <c r="F261" s="63"/>
      <c r="G261" s="62"/>
      <c r="H261" s="63"/>
      <c r="I261" s="62"/>
      <c r="J261" s="63"/>
      <c r="K261" s="62"/>
      <c r="L261" s="63"/>
      <c r="M261" s="61"/>
    </row>
    <row r="262" spans="1:52" ht="30" customHeight="1">
      <c r="A262" s="55" t="s">
        <v>7729</v>
      </c>
      <c r="B262" s="56"/>
      <c r="C262" s="56"/>
      <c r="D262" s="56"/>
      <c r="E262" s="57"/>
      <c r="F262" s="58"/>
      <c r="G262" s="57"/>
      <c r="H262" s="58"/>
      <c r="I262" s="57"/>
      <c r="J262" s="58"/>
      <c r="K262" s="57"/>
      <c r="L262" s="58"/>
      <c r="M262" s="59"/>
      <c r="N262" s="54" t="s">
        <v>7448</v>
      </c>
    </row>
    <row r="263" spans="1:52" ht="30" customHeight="1">
      <c r="A263" s="60" t="s">
        <v>1851</v>
      </c>
      <c r="B263" s="60" t="s">
        <v>1264</v>
      </c>
      <c r="C263" s="60" t="s">
        <v>1265</v>
      </c>
      <c r="D263" s="61">
        <v>4.2000000000000003E-2</v>
      </c>
      <c r="E263" s="62"/>
      <c r="F263" s="63"/>
      <c r="G263" s="62"/>
      <c r="H263" s="63"/>
      <c r="I263" s="62"/>
      <c r="J263" s="63"/>
      <c r="K263" s="62"/>
      <c r="L263" s="63"/>
      <c r="M263" s="60" t="s">
        <v>1713</v>
      </c>
      <c r="N263" s="54" t="s">
        <v>7448</v>
      </c>
      <c r="O263" s="54" t="s">
        <v>7573</v>
      </c>
      <c r="P263" s="54" t="s">
        <v>56</v>
      </c>
      <c r="Q263" s="54" t="s">
        <v>56</v>
      </c>
      <c r="R263" s="54" t="s">
        <v>55</v>
      </c>
      <c r="V263" s="50">
        <v>1</v>
      </c>
      <c r="AV263" s="54" t="s">
        <v>47</v>
      </c>
      <c r="AW263" s="54" t="s">
        <v>7730</v>
      </c>
      <c r="AX263" s="54" t="s">
        <v>47</v>
      </c>
      <c r="AY263" s="54" t="s">
        <v>47</v>
      </c>
      <c r="AZ263" s="54" t="s">
        <v>47</v>
      </c>
    </row>
    <row r="264" spans="1:52" ht="30" customHeight="1">
      <c r="A264" s="60" t="s">
        <v>1366</v>
      </c>
      <c r="B264" s="60" t="s">
        <v>1264</v>
      </c>
      <c r="C264" s="60" t="s">
        <v>1265</v>
      </c>
      <c r="D264" s="61">
        <v>2.1000000000000001E-2</v>
      </c>
      <c r="E264" s="62"/>
      <c r="F264" s="63"/>
      <c r="G264" s="62"/>
      <c r="H264" s="63"/>
      <c r="I264" s="62"/>
      <c r="J264" s="63"/>
      <c r="K264" s="62"/>
      <c r="L264" s="63"/>
      <c r="M264" s="60" t="s">
        <v>1415</v>
      </c>
      <c r="N264" s="54" t="s">
        <v>7448</v>
      </c>
      <c r="O264" s="54" t="s">
        <v>7575</v>
      </c>
      <c r="P264" s="54" t="s">
        <v>56</v>
      </c>
      <c r="Q264" s="54" t="s">
        <v>56</v>
      </c>
      <c r="R264" s="54" t="s">
        <v>55</v>
      </c>
      <c r="V264" s="50">
        <v>1</v>
      </c>
      <c r="AV264" s="54" t="s">
        <v>47</v>
      </c>
      <c r="AW264" s="54" t="s">
        <v>7731</v>
      </c>
      <c r="AX264" s="54" t="s">
        <v>47</v>
      </c>
      <c r="AY264" s="54" t="s">
        <v>47</v>
      </c>
      <c r="AZ264" s="54" t="s">
        <v>47</v>
      </c>
    </row>
    <row r="265" spans="1:52" ht="30" customHeight="1">
      <c r="A265" s="60" t="s">
        <v>1367</v>
      </c>
      <c r="B265" s="60" t="s">
        <v>1368</v>
      </c>
      <c r="C265" s="60" t="s">
        <v>352</v>
      </c>
      <c r="D265" s="61">
        <v>1</v>
      </c>
      <c r="E265" s="62"/>
      <c r="F265" s="63"/>
      <c r="G265" s="62"/>
      <c r="H265" s="63"/>
      <c r="I265" s="62"/>
      <c r="J265" s="63"/>
      <c r="K265" s="62"/>
      <c r="L265" s="63"/>
      <c r="M265" s="60" t="s">
        <v>47</v>
      </c>
      <c r="N265" s="54" t="s">
        <v>7448</v>
      </c>
      <c r="O265" s="54" t="s">
        <v>7551</v>
      </c>
      <c r="P265" s="54" t="s">
        <v>56</v>
      </c>
      <c r="Q265" s="54" t="s">
        <v>56</v>
      </c>
      <c r="R265" s="54" t="s">
        <v>56</v>
      </c>
      <c r="S265" s="50">
        <v>1</v>
      </c>
      <c r="T265" s="50">
        <v>2</v>
      </c>
      <c r="U265" s="50">
        <v>0.02</v>
      </c>
      <c r="AV265" s="54" t="s">
        <v>47</v>
      </c>
      <c r="AW265" s="54" t="s">
        <v>7732</v>
      </c>
      <c r="AX265" s="54" t="s">
        <v>47</v>
      </c>
      <c r="AY265" s="54" t="s">
        <v>47</v>
      </c>
      <c r="AZ265" s="54" t="s">
        <v>47</v>
      </c>
    </row>
    <row r="266" spans="1:52" ht="30" customHeight="1">
      <c r="A266" s="60" t="s">
        <v>1267</v>
      </c>
      <c r="B266" s="60" t="s">
        <v>47</v>
      </c>
      <c r="C266" s="60" t="s">
        <v>47</v>
      </c>
      <c r="D266" s="61"/>
      <c r="E266" s="62"/>
      <c r="F266" s="63"/>
      <c r="G266" s="62"/>
      <c r="H266" s="63"/>
      <c r="I266" s="62"/>
      <c r="J266" s="63"/>
      <c r="K266" s="62"/>
      <c r="L266" s="63"/>
      <c r="M266" s="60" t="s">
        <v>47</v>
      </c>
      <c r="N266" s="54" t="s">
        <v>78</v>
      </c>
      <c r="O266" s="54" t="s">
        <v>78</v>
      </c>
      <c r="P266" s="54" t="s">
        <v>47</v>
      </c>
      <c r="Q266" s="54" t="s">
        <v>47</v>
      </c>
      <c r="R266" s="54" t="s">
        <v>47</v>
      </c>
      <c r="AV266" s="54" t="s">
        <v>47</v>
      </c>
      <c r="AW266" s="54" t="s">
        <v>47</v>
      </c>
      <c r="AX266" s="54" t="s">
        <v>47</v>
      </c>
      <c r="AY266" s="54" t="s">
        <v>47</v>
      </c>
      <c r="AZ266" s="54" t="s">
        <v>47</v>
      </c>
    </row>
    <row r="267" spans="1:52" ht="30" customHeight="1">
      <c r="A267" s="61"/>
      <c r="B267" s="61"/>
      <c r="C267" s="61"/>
      <c r="D267" s="61"/>
      <c r="E267" s="62"/>
      <c r="F267" s="63"/>
      <c r="G267" s="62"/>
      <c r="H267" s="63"/>
      <c r="I267" s="62"/>
      <c r="J267" s="63"/>
      <c r="K267" s="62"/>
      <c r="L267" s="63"/>
      <c r="M267" s="61"/>
    </row>
    <row r="268" spans="1:52" ht="30" customHeight="1">
      <c r="A268" s="55" t="s">
        <v>7733</v>
      </c>
      <c r="B268" s="56"/>
      <c r="C268" s="56"/>
      <c r="D268" s="56"/>
      <c r="E268" s="57"/>
      <c r="F268" s="58"/>
      <c r="G268" s="57"/>
      <c r="H268" s="58"/>
      <c r="I268" s="57"/>
      <c r="J268" s="58"/>
      <c r="K268" s="57"/>
      <c r="L268" s="58"/>
      <c r="M268" s="59"/>
      <c r="N268" s="54" t="s">
        <v>7451</v>
      </c>
    </row>
    <row r="269" spans="1:52" ht="30" customHeight="1">
      <c r="A269" s="60" t="s">
        <v>1851</v>
      </c>
      <c r="B269" s="60" t="s">
        <v>1264</v>
      </c>
      <c r="C269" s="60" t="s">
        <v>1265</v>
      </c>
      <c r="D269" s="61">
        <v>1.6199999999999999E-2</v>
      </c>
      <c r="E269" s="62"/>
      <c r="F269" s="63"/>
      <c r="G269" s="62"/>
      <c r="H269" s="63"/>
      <c r="I269" s="62"/>
      <c r="J269" s="63"/>
      <c r="K269" s="62"/>
      <c r="L269" s="63"/>
      <c r="M269" s="60" t="s">
        <v>1713</v>
      </c>
      <c r="N269" s="54" t="s">
        <v>7451</v>
      </c>
      <c r="O269" s="54" t="s">
        <v>7573</v>
      </c>
      <c r="P269" s="54" t="s">
        <v>56</v>
      </c>
      <c r="Q269" s="54" t="s">
        <v>56</v>
      </c>
      <c r="R269" s="54" t="s">
        <v>55</v>
      </c>
      <c r="V269" s="50">
        <v>1</v>
      </c>
      <c r="AV269" s="54" t="s">
        <v>47</v>
      </c>
      <c r="AW269" s="54" t="s">
        <v>7734</v>
      </c>
      <c r="AX269" s="54" t="s">
        <v>47</v>
      </c>
      <c r="AY269" s="54" t="s">
        <v>47</v>
      </c>
      <c r="AZ269" s="54" t="s">
        <v>47</v>
      </c>
    </row>
    <row r="270" spans="1:52" ht="30" customHeight="1">
      <c r="A270" s="60" t="s">
        <v>1366</v>
      </c>
      <c r="B270" s="60" t="s">
        <v>1264</v>
      </c>
      <c r="C270" s="60" t="s">
        <v>1265</v>
      </c>
      <c r="D270" s="61">
        <v>8.0999999999999996E-3</v>
      </c>
      <c r="E270" s="62"/>
      <c r="F270" s="63"/>
      <c r="G270" s="62"/>
      <c r="H270" s="63"/>
      <c r="I270" s="62"/>
      <c r="J270" s="63"/>
      <c r="K270" s="62"/>
      <c r="L270" s="63"/>
      <c r="M270" s="60" t="s">
        <v>1415</v>
      </c>
      <c r="N270" s="54" t="s">
        <v>7451</v>
      </c>
      <c r="O270" s="54" t="s">
        <v>7575</v>
      </c>
      <c r="P270" s="54" t="s">
        <v>56</v>
      </c>
      <c r="Q270" s="54" t="s">
        <v>56</v>
      </c>
      <c r="R270" s="54" t="s">
        <v>55</v>
      </c>
      <c r="V270" s="50">
        <v>1</v>
      </c>
      <c r="AV270" s="54" t="s">
        <v>47</v>
      </c>
      <c r="AW270" s="54" t="s">
        <v>7735</v>
      </c>
      <c r="AX270" s="54" t="s">
        <v>47</v>
      </c>
      <c r="AY270" s="54" t="s">
        <v>47</v>
      </c>
      <c r="AZ270" s="54" t="s">
        <v>47</v>
      </c>
    </row>
    <row r="271" spans="1:52" ht="30" customHeight="1">
      <c r="A271" s="60" t="s">
        <v>1367</v>
      </c>
      <c r="B271" s="60" t="s">
        <v>1368</v>
      </c>
      <c r="C271" s="60" t="s">
        <v>352</v>
      </c>
      <c r="D271" s="61">
        <v>1</v>
      </c>
      <c r="E271" s="62"/>
      <c r="F271" s="63"/>
      <c r="G271" s="62"/>
      <c r="H271" s="63"/>
      <c r="I271" s="62"/>
      <c r="J271" s="63"/>
      <c r="K271" s="62"/>
      <c r="L271" s="63"/>
      <c r="M271" s="60" t="s">
        <v>47</v>
      </c>
      <c r="N271" s="54" t="s">
        <v>7451</v>
      </c>
      <c r="O271" s="54" t="s">
        <v>7551</v>
      </c>
      <c r="P271" s="54" t="s">
        <v>56</v>
      </c>
      <c r="Q271" s="54" t="s">
        <v>56</v>
      </c>
      <c r="R271" s="54" t="s">
        <v>56</v>
      </c>
      <c r="S271" s="50">
        <v>1</v>
      </c>
      <c r="T271" s="50">
        <v>2</v>
      </c>
      <c r="U271" s="50">
        <v>0.02</v>
      </c>
      <c r="AV271" s="54" t="s">
        <v>47</v>
      </c>
      <c r="AW271" s="54" t="s">
        <v>7736</v>
      </c>
      <c r="AX271" s="54" t="s">
        <v>47</v>
      </c>
      <c r="AY271" s="54" t="s">
        <v>47</v>
      </c>
      <c r="AZ271" s="54" t="s">
        <v>47</v>
      </c>
    </row>
    <row r="272" spans="1:52" ht="30" customHeight="1">
      <c r="A272" s="60" t="s">
        <v>1267</v>
      </c>
      <c r="B272" s="60" t="s">
        <v>47</v>
      </c>
      <c r="C272" s="60" t="s">
        <v>47</v>
      </c>
      <c r="D272" s="61"/>
      <c r="E272" s="62"/>
      <c r="F272" s="63"/>
      <c r="G272" s="62"/>
      <c r="H272" s="63"/>
      <c r="I272" s="62"/>
      <c r="J272" s="63"/>
      <c r="K272" s="62"/>
      <c r="L272" s="63"/>
      <c r="M272" s="60" t="s">
        <v>47</v>
      </c>
      <c r="N272" s="54" t="s">
        <v>78</v>
      </c>
      <c r="O272" s="54" t="s">
        <v>78</v>
      </c>
      <c r="P272" s="54" t="s">
        <v>47</v>
      </c>
      <c r="Q272" s="54" t="s">
        <v>47</v>
      </c>
      <c r="R272" s="54" t="s">
        <v>47</v>
      </c>
      <c r="AV272" s="54" t="s">
        <v>47</v>
      </c>
      <c r="AW272" s="54" t="s">
        <v>47</v>
      </c>
      <c r="AX272" s="54" t="s">
        <v>47</v>
      </c>
      <c r="AY272" s="54" t="s">
        <v>47</v>
      </c>
      <c r="AZ272" s="54" t="s">
        <v>47</v>
      </c>
    </row>
    <row r="273" spans="1:52" ht="30" customHeight="1">
      <c r="A273" s="61"/>
      <c r="B273" s="61"/>
      <c r="C273" s="61"/>
      <c r="D273" s="61"/>
      <c r="E273" s="62"/>
      <c r="F273" s="63"/>
      <c r="G273" s="62"/>
      <c r="H273" s="63"/>
      <c r="I273" s="62"/>
      <c r="J273" s="63"/>
      <c r="K273" s="62"/>
      <c r="L273" s="63"/>
      <c r="M273" s="61"/>
    </row>
    <row r="274" spans="1:52" ht="30" customHeight="1">
      <c r="A274" s="55" t="s">
        <v>7737</v>
      </c>
      <c r="B274" s="56"/>
      <c r="C274" s="56"/>
      <c r="D274" s="56"/>
      <c r="E274" s="57"/>
      <c r="F274" s="58"/>
      <c r="G274" s="57"/>
      <c r="H274" s="58"/>
      <c r="I274" s="57"/>
      <c r="J274" s="58"/>
      <c r="K274" s="57"/>
      <c r="L274" s="58"/>
      <c r="M274" s="59"/>
      <c r="N274" s="54" t="s">
        <v>7454</v>
      </c>
    </row>
    <row r="275" spans="1:52" ht="30" customHeight="1">
      <c r="A275" s="60" t="s">
        <v>1851</v>
      </c>
      <c r="B275" s="60" t="s">
        <v>1264</v>
      </c>
      <c r="C275" s="60" t="s">
        <v>1265</v>
      </c>
      <c r="D275" s="61">
        <v>1.7819999999999999E-2</v>
      </c>
      <c r="E275" s="62"/>
      <c r="F275" s="63"/>
      <c r="G275" s="62"/>
      <c r="H275" s="63"/>
      <c r="I275" s="62"/>
      <c r="J275" s="63"/>
      <c r="K275" s="62"/>
      <c r="L275" s="63"/>
      <c r="M275" s="60" t="s">
        <v>1713</v>
      </c>
      <c r="N275" s="54" t="s">
        <v>7454</v>
      </c>
      <c r="O275" s="54" t="s">
        <v>7573</v>
      </c>
      <c r="P275" s="54" t="s">
        <v>56</v>
      </c>
      <c r="Q275" s="54" t="s">
        <v>56</v>
      </c>
      <c r="R275" s="54" t="s">
        <v>55</v>
      </c>
      <c r="V275" s="50">
        <v>1</v>
      </c>
      <c r="AV275" s="54" t="s">
        <v>47</v>
      </c>
      <c r="AW275" s="54" t="s">
        <v>7738</v>
      </c>
      <c r="AX275" s="54" t="s">
        <v>47</v>
      </c>
      <c r="AY275" s="54" t="s">
        <v>47</v>
      </c>
      <c r="AZ275" s="54" t="s">
        <v>47</v>
      </c>
    </row>
    <row r="276" spans="1:52" ht="30" customHeight="1">
      <c r="A276" s="60" t="s">
        <v>1366</v>
      </c>
      <c r="B276" s="60" t="s">
        <v>1264</v>
      </c>
      <c r="C276" s="60" t="s">
        <v>1265</v>
      </c>
      <c r="D276" s="61">
        <v>8.9099999999999995E-3</v>
      </c>
      <c r="E276" s="62"/>
      <c r="F276" s="63"/>
      <c r="G276" s="62"/>
      <c r="H276" s="63"/>
      <c r="I276" s="62"/>
      <c r="J276" s="63"/>
      <c r="K276" s="62"/>
      <c r="L276" s="63"/>
      <c r="M276" s="60" t="s">
        <v>1415</v>
      </c>
      <c r="N276" s="54" t="s">
        <v>7454</v>
      </c>
      <c r="O276" s="54" t="s">
        <v>7575</v>
      </c>
      <c r="P276" s="54" t="s">
        <v>56</v>
      </c>
      <c r="Q276" s="54" t="s">
        <v>56</v>
      </c>
      <c r="R276" s="54" t="s">
        <v>55</v>
      </c>
      <c r="V276" s="50">
        <v>1</v>
      </c>
      <c r="AV276" s="54" t="s">
        <v>47</v>
      </c>
      <c r="AW276" s="54" t="s">
        <v>7739</v>
      </c>
      <c r="AX276" s="54" t="s">
        <v>47</v>
      </c>
      <c r="AY276" s="54" t="s">
        <v>47</v>
      </c>
      <c r="AZ276" s="54" t="s">
        <v>47</v>
      </c>
    </row>
    <row r="277" spans="1:52" ht="30" customHeight="1">
      <c r="A277" s="60" t="s">
        <v>1367</v>
      </c>
      <c r="B277" s="60" t="s">
        <v>1368</v>
      </c>
      <c r="C277" s="60" t="s">
        <v>352</v>
      </c>
      <c r="D277" s="61">
        <v>1</v>
      </c>
      <c r="E277" s="62"/>
      <c r="F277" s="63"/>
      <c r="G277" s="62"/>
      <c r="H277" s="63"/>
      <c r="I277" s="62"/>
      <c r="J277" s="63"/>
      <c r="K277" s="62"/>
      <c r="L277" s="63"/>
      <c r="M277" s="60" t="s">
        <v>47</v>
      </c>
      <c r="N277" s="54" t="s">
        <v>7454</v>
      </c>
      <c r="O277" s="54" t="s">
        <v>7551</v>
      </c>
      <c r="P277" s="54" t="s">
        <v>56</v>
      </c>
      <c r="Q277" s="54" t="s">
        <v>56</v>
      </c>
      <c r="R277" s="54" t="s">
        <v>56</v>
      </c>
      <c r="S277" s="50">
        <v>1</v>
      </c>
      <c r="T277" s="50">
        <v>2</v>
      </c>
      <c r="U277" s="50">
        <v>0.02</v>
      </c>
      <c r="AV277" s="54" t="s">
        <v>47</v>
      </c>
      <c r="AW277" s="54" t="s">
        <v>7740</v>
      </c>
      <c r="AX277" s="54" t="s">
        <v>47</v>
      </c>
      <c r="AY277" s="54" t="s">
        <v>47</v>
      </c>
      <c r="AZ277" s="54" t="s">
        <v>47</v>
      </c>
    </row>
    <row r="278" spans="1:52" ht="30" customHeight="1">
      <c r="A278" s="60" t="s">
        <v>1267</v>
      </c>
      <c r="B278" s="60" t="s">
        <v>47</v>
      </c>
      <c r="C278" s="60" t="s">
        <v>47</v>
      </c>
      <c r="D278" s="61"/>
      <c r="E278" s="62"/>
      <c r="F278" s="63"/>
      <c r="G278" s="62"/>
      <c r="H278" s="63"/>
      <c r="I278" s="62"/>
      <c r="J278" s="63"/>
      <c r="K278" s="62"/>
      <c r="L278" s="63"/>
      <c r="M278" s="60" t="s">
        <v>47</v>
      </c>
      <c r="N278" s="54" t="s">
        <v>78</v>
      </c>
      <c r="O278" s="54" t="s">
        <v>78</v>
      </c>
      <c r="P278" s="54" t="s">
        <v>47</v>
      </c>
      <c r="Q278" s="54" t="s">
        <v>47</v>
      </c>
      <c r="R278" s="54" t="s">
        <v>47</v>
      </c>
      <c r="AV278" s="54" t="s">
        <v>47</v>
      </c>
      <c r="AW278" s="54" t="s">
        <v>47</v>
      </c>
      <c r="AX278" s="54" t="s">
        <v>47</v>
      </c>
      <c r="AY278" s="54" t="s">
        <v>47</v>
      </c>
      <c r="AZ278" s="54" t="s">
        <v>47</v>
      </c>
    </row>
    <row r="279" spans="1:52" ht="30" customHeight="1">
      <c r="A279" s="61"/>
      <c r="B279" s="61"/>
      <c r="C279" s="61"/>
      <c r="D279" s="61"/>
      <c r="E279" s="62"/>
      <c r="F279" s="63"/>
      <c r="G279" s="62"/>
      <c r="H279" s="63"/>
      <c r="I279" s="62"/>
      <c r="J279" s="63"/>
      <c r="K279" s="62"/>
      <c r="L279" s="63"/>
      <c r="M279" s="61"/>
    </row>
    <row r="280" spans="1:52" ht="30" customHeight="1">
      <c r="A280" s="55" t="s">
        <v>7741</v>
      </c>
      <c r="B280" s="56"/>
      <c r="C280" s="56"/>
      <c r="D280" s="56"/>
      <c r="E280" s="57"/>
      <c r="F280" s="58"/>
      <c r="G280" s="57"/>
      <c r="H280" s="58"/>
      <c r="I280" s="57"/>
      <c r="J280" s="58"/>
      <c r="K280" s="57"/>
      <c r="L280" s="58"/>
      <c r="M280" s="59"/>
      <c r="N280" s="54" t="s">
        <v>7458</v>
      </c>
    </row>
    <row r="281" spans="1:52" ht="30" customHeight="1">
      <c r="A281" s="60" t="s">
        <v>1851</v>
      </c>
      <c r="B281" s="60" t="s">
        <v>1264</v>
      </c>
      <c r="C281" s="60" t="s">
        <v>1265</v>
      </c>
      <c r="D281" s="61">
        <v>3.5999999999999997E-2</v>
      </c>
      <c r="E281" s="62"/>
      <c r="F281" s="63"/>
      <c r="G281" s="62"/>
      <c r="H281" s="63"/>
      <c r="I281" s="62"/>
      <c r="J281" s="63"/>
      <c r="K281" s="62"/>
      <c r="L281" s="63"/>
      <c r="M281" s="60" t="s">
        <v>1713</v>
      </c>
      <c r="N281" s="54" t="s">
        <v>7458</v>
      </c>
      <c r="O281" s="54" t="s">
        <v>7573</v>
      </c>
      <c r="P281" s="54" t="s">
        <v>56</v>
      </c>
      <c r="Q281" s="54" t="s">
        <v>56</v>
      </c>
      <c r="R281" s="54" t="s">
        <v>55</v>
      </c>
      <c r="V281" s="50">
        <v>1</v>
      </c>
      <c r="AV281" s="54" t="s">
        <v>47</v>
      </c>
      <c r="AW281" s="54" t="s">
        <v>7742</v>
      </c>
      <c r="AX281" s="54" t="s">
        <v>47</v>
      </c>
      <c r="AY281" s="54" t="s">
        <v>47</v>
      </c>
      <c r="AZ281" s="54" t="s">
        <v>47</v>
      </c>
    </row>
    <row r="282" spans="1:52" ht="30" customHeight="1">
      <c r="A282" s="60" t="s">
        <v>1366</v>
      </c>
      <c r="B282" s="60" t="s">
        <v>1264</v>
      </c>
      <c r="C282" s="60" t="s">
        <v>1265</v>
      </c>
      <c r="D282" s="61">
        <v>1.7999999999999999E-2</v>
      </c>
      <c r="E282" s="62"/>
      <c r="F282" s="63"/>
      <c r="G282" s="62"/>
      <c r="H282" s="63"/>
      <c r="I282" s="62"/>
      <c r="J282" s="63"/>
      <c r="K282" s="62"/>
      <c r="L282" s="63"/>
      <c r="M282" s="60" t="s">
        <v>1415</v>
      </c>
      <c r="N282" s="54" t="s">
        <v>7458</v>
      </c>
      <c r="O282" s="54" t="s">
        <v>7575</v>
      </c>
      <c r="P282" s="54" t="s">
        <v>56</v>
      </c>
      <c r="Q282" s="54" t="s">
        <v>56</v>
      </c>
      <c r="R282" s="54" t="s">
        <v>55</v>
      </c>
      <c r="V282" s="50">
        <v>1</v>
      </c>
      <c r="AV282" s="54" t="s">
        <v>47</v>
      </c>
      <c r="AW282" s="54" t="s">
        <v>7743</v>
      </c>
      <c r="AX282" s="54" t="s">
        <v>47</v>
      </c>
      <c r="AY282" s="54" t="s">
        <v>47</v>
      </c>
      <c r="AZ282" s="54" t="s">
        <v>47</v>
      </c>
    </row>
    <row r="283" spans="1:52" ht="30" customHeight="1">
      <c r="A283" s="60" t="s">
        <v>1367</v>
      </c>
      <c r="B283" s="60" t="s">
        <v>1368</v>
      </c>
      <c r="C283" s="60" t="s">
        <v>352</v>
      </c>
      <c r="D283" s="61">
        <v>1</v>
      </c>
      <c r="E283" s="62"/>
      <c r="F283" s="63"/>
      <c r="G283" s="62"/>
      <c r="H283" s="63"/>
      <c r="I283" s="62"/>
      <c r="J283" s="63"/>
      <c r="K283" s="62"/>
      <c r="L283" s="63"/>
      <c r="M283" s="60" t="s">
        <v>47</v>
      </c>
      <c r="N283" s="54" t="s">
        <v>7458</v>
      </c>
      <c r="O283" s="54" t="s">
        <v>7551</v>
      </c>
      <c r="P283" s="54" t="s">
        <v>56</v>
      </c>
      <c r="Q283" s="54" t="s">
        <v>56</v>
      </c>
      <c r="R283" s="54" t="s">
        <v>56</v>
      </c>
      <c r="S283" s="50">
        <v>1</v>
      </c>
      <c r="T283" s="50">
        <v>2</v>
      </c>
      <c r="U283" s="50">
        <v>0.02</v>
      </c>
      <c r="AV283" s="54" t="s">
        <v>47</v>
      </c>
      <c r="AW283" s="54" t="s">
        <v>7744</v>
      </c>
      <c r="AX283" s="54" t="s">
        <v>47</v>
      </c>
      <c r="AY283" s="54" t="s">
        <v>47</v>
      </c>
      <c r="AZ283" s="54" t="s">
        <v>47</v>
      </c>
    </row>
    <row r="284" spans="1:52" ht="30" customHeight="1">
      <c r="A284" s="60" t="s">
        <v>1267</v>
      </c>
      <c r="B284" s="60" t="s">
        <v>47</v>
      </c>
      <c r="C284" s="60" t="s">
        <v>47</v>
      </c>
      <c r="D284" s="61"/>
      <c r="E284" s="62"/>
      <c r="F284" s="63"/>
      <c r="G284" s="62"/>
      <c r="H284" s="63"/>
      <c r="I284" s="62"/>
      <c r="J284" s="63"/>
      <c r="K284" s="62"/>
      <c r="L284" s="63"/>
      <c r="M284" s="60" t="s">
        <v>47</v>
      </c>
      <c r="N284" s="54" t="s">
        <v>78</v>
      </c>
      <c r="O284" s="54" t="s">
        <v>78</v>
      </c>
      <c r="P284" s="54" t="s">
        <v>47</v>
      </c>
      <c r="Q284" s="54" t="s">
        <v>47</v>
      </c>
      <c r="R284" s="54" t="s">
        <v>47</v>
      </c>
      <c r="AV284" s="54" t="s">
        <v>47</v>
      </c>
      <c r="AW284" s="54" t="s">
        <v>47</v>
      </c>
      <c r="AX284" s="54" t="s">
        <v>47</v>
      </c>
      <c r="AY284" s="54" t="s">
        <v>47</v>
      </c>
      <c r="AZ284" s="54" t="s">
        <v>47</v>
      </c>
    </row>
    <row r="285" spans="1:52" ht="30" customHeight="1">
      <c r="A285" s="61"/>
      <c r="B285" s="61"/>
      <c r="C285" s="61"/>
      <c r="D285" s="61"/>
      <c r="E285" s="62"/>
      <c r="F285" s="63"/>
      <c r="G285" s="62"/>
      <c r="H285" s="63"/>
      <c r="I285" s="62"/>
      <c r="J285" s="63"/>
      <c r="K285" s="62"/>
      <c r="L285" s="63"/>
      <c r="M285" s="61"/>
    </row>
    <row r="286" spans="1:52" ht="30" customHeight="1">
      <c r="A286" s="55" t="s">
        <v>7745</v>
      </c>
      <c r="B286" s="56"/>
      <c r="C286" s="56"/>
      <c r="D286" s="56"/>
      <c r="E286" s="57"/>
      <c r="F286" s="58"/>
      <c r="G286" s="57"/>
      <c r="H286" s="58"/>
      <c r="I286" s="57"/>
      <c r="J286" s="58"/>
      <c r="K286" s="57"/>
      <c r="L286" s="58"/>
      <c r="M286" s="59"/>
      <c r="N286" s="54" t="s">
        <v>7462</v>
      </c>
    </row>
    <row r="287" spans="1:52" ht="30" customHeight="1">
      <c r="A287" s="60" t="s">
        <v>1851</v>
      </c>
      <c r="B287" s="60" t="s">
        <v>1264</v>
      </c>
      <c r="C287" s="60" t="s">
        <v>1265</v>
      </c>
      <c r="D287" s="61">
        <v>0.04</v>
      </c>
      <c r="E287" s="62"/>
      <c r="F287" s="63"/>
      <c r="G287" s="62"/>
      <c r="H287" s="63"/>
      <c r="I287" s="62"/>
      <c r="J287" s="63"/>
      <c r="K287" s="62"/>
      <c r="L287" s="63"/>
      <c r="M287" s="60" t="s">
        <v>1713</v>
      </c>
      <c r="N287" s="54" t="s">
        <v>7462</v>
      </c>
      <c r="O287" s="54" t="s">
        <v>7573</v>
      </c>
      <c r="P287" s="54" t="s">
        <v>56</v>
      </c>
      <c r="Q287" s="54" t="s">
        <v>56</v>
      </c>
      <c r="R287" s="54" t="s">
        <v>55</v>
      </c>
      <c r="V287" s="50">
        <v>1</v>
      </c>
      <c r="AV287" s="54" t="s">
        <v>47</v>
      </c>
      <c r="AW287" s="54" t="s">
        <v>7746</v>
      </c>
      <c r="AX287" s="54" t="s">
        <v>47</v>
      </c>
      <c r="AY287" s="54" t="s">
        <v>47</v>
      </c>
      <c r="AZ287" s="54" t="s">
        <v>47</v>
      </c>
    </row>
    <row r="288" spans="1:52" ht="30" customHeight="1">
      <c r="A288" s="60" t="s">
        <v>1366</v>
      </c>
      <c r="B288" s="60" t="s">
        <v>1264</v>
      </c>
      <c r="C288" s="60" t="s">
        <v>1265</v>
      </c>
      <c r="D288" s="61">
        <v>0.02</v>
      </c>
      <c r="E288" s="62"/>
      <c r="F288" s="63"/>
      <c r="G288" s="62"/>
      <c r="H288" s="63"/>
      <c r="I288" s="62"/>
      <c r="J288" s="63"/>
      <c r="K288" s="62"/>
      <c r="L288" s="63"/>
      <c r="M288" s="60" t="s">
        <v>1415</v>
      </c>
      <c r="N288" s="54" t="s">
        <v>7462</v>
      </c>
      <c r="O288" s="54" t="s">
        <v>7575</v>
      </c>
      <c r="P288" s="54" t="s">
        <v>56</v>
      </c>
      <c r="Q288" s="54" t="s">
        <v>56</v>
      </c>
      <c r="R288" s="54" t="s">
        <v>55</v>
      </c>
      <c r="V288" s="50">
        <v>1</v>
      </c>
      <c r="AV288" s="54" t="s">
        <v>47</v>
      </c>
      <c r="AW288" s="54" t="s">
        <v>7747</v>
      </c>
      <c r="AX288" s="54" t="s">
        <v>47</v>
      </c>
      <c r="AY288" s="54" t="s">
        <v>47</v>
      </c>
      <c r="AZ288" s="54" t="s">
        <v>47</v>
      </c>
    </row>
    <row r="289" spans="1:52" ht="30" customHeight="1">
      <c r="A289" s="60" t="s">
        <v>1367</v>
      </c>
      <c r="B289" s="60" t="s">
        <v>1368</v>
      </c>
      <c r="C289" s="60" t="s">
        <v>352</v>
      </c>
      <c r="D289" s="61">
        <v>1</v>
      </c>
      <c r="E289" s="62"/>
      <c r="F289" s="63"/>
      <c r="G289" s="62"/>
      <c r="H289" s="63"/>
      <c r="I289" s="62"/>
      <c r="J289" s="63"/>
      <c r="K289" s="62"/>
      <c r="L289" s="63"/>
      <c r="M289" s="60" t="s">
        <v>47</v>
      </c>
      <c r="N289" s="54" t="s">
        <v>7462</v>
      </c>
      <c r="O289" s="54" t="s">
        <v>7551</v>
      </c>
      <c r="P289" s="54" t="s">
        <v>56</v>
      </c>
      <c r="Q289" s="54" t="s">
        <v>56</v>
      </c>
      <c r="R289" s="54" t="s">
        <v>56</v>
      </c>
      <c r="S289" s="50">
        <v>1</v>
      </c>
      <c r="T289" s="50">
        <v>2</v>
      </c>
      <c r="U289" s="50">
        <v>0.02</v>
      </c>
      <c r="AV289" s="54" t="s">
        <v>47</v>
      </c>
      <c r="AW289" s="54" t="s">
        <v>7748</v>
      </c>
      <c r="AX289" s="54" t="s">
        <v>47</v>
      </c>
      <c r="AY289" s="54" t="s">
        <v>47</v>
      </c>
      <c r="AZ289" s="54" t="s">
        <v>47</v>
      </c>
    </row>
    <row r="290" spans="1:52" ht="30" customHeight="1">
      <c r="A290" s="60" t="s">
        <v>1267</v>
      </c>
      <c r="B290" s="60" t="s">
        <v>47</v>
      </c>
      <c r="C290" s="60" t="s">
        <v>47</v>
      </c>
      <c r="D290" s="61"/>
      <c r="E290" s="62"/>
      <c r="F290" s="63"/>
      <c r="G290" s="62"/>
      <c r="H290" s="63"/>
      <c r="I290" s="62"/>
      <c r="J290" s="63"/>
      <c r="K290" s="62"/>
      <c r="L290" s="63"/>
      <c r="M290" s="60" t="s">
        <v>47</v>
      </c>
      <c r="N290" s="54" t="s">
        <v>78</v>
      </c>
      <c r="O290" s="54" t="s">
        <v>78</v>
      </c>
      <c r="P290" s="54" t="s">
        <v>47</v>
      </c>
      <c r="Q290" s="54" t="s">
        <v>47</v>
      </c>
      <c r="R290" s="54" t="s">
        <v>47</v>
      </c>
      <c r="AV290" s="54" t="s">
        <v>47</v>
      </c>
      <c r="AW290" s="54" t="s">
        <v>47</v>
      </c>
      <c r="AX290" s="54" t="s">
        <v>47</v>
      </c>
      <c r="AY290" s="54" t="s">
        <v>47</v>
      </c>
      <c r="AZ290" s="54" t="s">
        <v>47</v>
      </c>
    </row>
    <row r="291" spans="1:52" ht="30" customHeight="1">
      <c r="A291" s="61"/>
      <c r="B291" s="61"/>
      <c r="C291" s="61"/>
      <c r="D291" s="61"/>
      <c r="E291" s="62"/>
      <c r="F291" s="63"/>
      <c r="G291" s="62"/>
      <c r="H291" s="63"/>
      <c r="I291" s="62"/>
      <c r="J291" s="63"/>
      <c r="K291" s="62"/>
      <c r="L291" s="63"/>
      <c r="M291" s="61"/>
    </row>
    <row r="292" spans="1:52" ht="30" customHeight="1">
      <c r="A292" s="55" t="s">
        <v>7749</v>
      </c>
      <c r="B292" s="56"/>
      <c r="C292" s="56"/>
      <c r="D292" s="56"/>
      <c r="E292" s="57"/>
      <c r="F292" s="58"/>
      <c r="G292" s="57"/>
      <c r="H292" s="58"/>
      <c r="I292" s="57"/>
      <c r="J292" s="58"/>
      <c r="K292" s="57"/>
      <c r="L292" s="58"/>
      <c r="M292" s="59"/>
      <c r="N292" s="54" t="s">
        <v>7466</v>
      </c>
    </row>
    <row r="293" spans="1:52" ht="30" customHeight="1">
      <c r="A293" s="60" t="s">
        <v>1851</v>
      </c>
      <c r="B293" s="60" t="s">
        <v>1264</v>
      </c>
      <c r="C293" s="60" t="s">
        <v>1265</v>
      </c>
      <c r="D293" s="61">
        <v>0.03</v>
      </c>
      <c r="E293" s="62"/>
      <c r="F293" s="63"/>
      <c r="G293" s="62"/>
      <c r="H293" s="63"/>
      <c r="I293" s="62"/>
      <c r="J293" s="63"/>
      <c r="K293" s="62"/>
      <c r="L293" s="63"/>
      <c r="M293" s="60" t="s">
        <v>1713</v>
      </c>
      <c r="N293" s="54" t="s">
        <v>7466</v>
      </c>
      <c r="O293" s="54" t="s">
        <v>7573</v>
      </c>
      <c r="P293" s="54" t="s">
        <v>56</v>
      </c>
      <c r="Q293" s="54" t="s">
        <v>56</v>
      </c>
      <c r="R293" s="54" t="s">
        <v>55</v>
      </c>
      <c r="V293" s="50">
        <v>1</v>
      </c>
      <c r="AV293" s="54" t="s">
        <v>47</v>
      </c>
      <c r="AW293" s="54" t="s">
        <v>7750</v>
      </c>
      <c r="AX293" s="54" t="s">
        <v>47</v>
      </c>
      <c r="AY293" s="54" t="s">
        <v>47</v>
      </c>
      <c r="AZ293" s="54" t="s">
        <v>47</v>
      </c>
    </row>
    <row r="294" spans="1:52" ht="30" customHeight="1">
      <c r="A294" s="60" t="s">
        <v>1366</v>
      </c>
      <c r="B294" s="60" t="s">
        <v>1264</v>
      </c>
      <c r="C294" s="60" t="s">
        <v>1265</v>
      </c>
      <c r="D294" s="61">
        <v>1.4999999999999999E-2</v>
      </c>
      <c r="E294" s="62"/>
      <c r="F294" s="63"/>
      <c r="G294" s="62"/>
      <c r="H294" s="63"/>
      <c r="I294" s="62"/>
      <c r="J294" s="63"/>
      <c r="K294" s="62"/>
      <c r="L294" s="63"/>
      <c r="M294" s="60" t="s">
        <v>1415</v>
      </c>
      <c r="N294" s="54" t="s">
        <v>7466</v>
      </c>
      <c r="O294" s="54" t="s">
        <v>7575</v>
      </c>
      <c r="P294" s="54" t="s">
        <v>56</v>
      </c>
      <c r="Q294" s="54" t="s">
        <v>56</v>
      </c>
      <c r="R294" s="54" t="s">
        <v>55</v>
      </c>
      <c r="V294" s="50">
        <v>1</v>
      </c>
      <c r="AV294" s="54" t="s">
        <v>47</v>
      </c>
      <c r="AW294" s="54" t="s">
        <v>7751</v>
      </c>
      <c r="AX294" s="54" t="s">
        <v>47</v>
      </c>
      <c r="AY294" s="54" t="s">
        <v>47</v>
      </c>
      <c r="AZ294" s="54" t="s">
        <v>47</v>
      </c>
    </row>
    <row r="295" spans="1:52" ht="30" customHeight="1">
      <c r="A295" s="60" t="s">
        <v>1367</v>
      </c>
      <c r="B295" s="60" t="s">
        <v>1368</v>
      </c>
      <c r="C295" s="60" t="s">
        <v>352</v>
      </c>
      <c r="D295" s="61">
        <v>1</v>
      </c>
      <c r="E295" s="62"/>
      <c r="F295" s="63"/>
      <c r="G295" s="62"/>
      <c r="H295" s="63"/>
      <c r="I295" s="62"/>
      <c r="J295" s="63"/>
      <c r="K295" s="62"/>
      <c r="L295" s="63"/>
      <c r="M295" s="60" t="s">
        <v>47</v>
      </c>
      <c r="N295" s="54" t="s">
        <v>7466</v>
      </c>
      <c r="O295" s="54" t="s">
        <v>7551</v>
      </c>
      <c r="P295" s="54" t="s">
        <v>56</v>
      </c>
      <c r="Q295" s="54" t="s">
        <v>56</v>
      </c>
      <c r="R295" s="54" t="s">
        <v>56</v>
      </c>
      <c r="S295" s="50">
        <v>1</v>
      </c>
      <c r="T295" s="50">
        <v>2</v>
      </c>
      <c r="U295" s="50">
        <v>0.02</v>
      </c>
      <c r="AV295" s="54" t="s">
        <v>47</v>
      </c>
      <c r="AW295" s="54" t="s">
        <v>7752</v>
      </c>
      <c r="AX295" s="54" t="s">
        <v>47</v>
      </c>
      <c r="AY295" s="54" t="s">
        <v>47</v>
      </c>
      <c r="AZ295" s="54" t="s">
        <v>47</v>
      </c>
    </row>
    <row r="296" spans="1:52" ht="30" customHeight="1">
      <c r="A296" s="60" t="s">
        <v>1267</v>
      </c>
      <c r="B296" s="60" t="s">
        <v>47</v>
      </c>
      <c r="C296" s="60" t="s">
        <v>47</v>
      </c>
      <c r="D296" s="61"/>
      <c r="E296" s="62"/>
      <c r="F296" s="63"/>
      <c r="G296" s="62"/>
      <c r="H296" s="63"/>
      <c r="I296" s="62"/>
      <c r="J296" s="63"/>
      <c r="K296" s="62"/>
      <c r="L296" s="63"/>
      <c r="M296" s="60" t="s">
        <v>47</v>
      </c>
      <c r="N296" s="54" t="s">
        <v>78</v>
      </c>
      <c r="O296" s="54" t="s">
        <v>78</v>
      </c>
      <c r="P296" s="54" t="s">
        <v>47</v>
      </c>
      <c r="Q296" s="54" t="s">
        <v>47</v>
      </c>
      <c r="R296" s="54" t="s">
        <v>47</v>
      </c>
      <c r="AV296" s="54" t="s">
        <v>47</v>
      </c>
      <c r="AW296" s="54" t="s">
        <v>47</v>
      </c>
      <c r="AX296" s="54" t="s">
        <v>47</v>
      </c>
      <c r="AY296" s="54" t="s">
        <v>47</v>
      </c>
      <c r="AZ296" s="54" t="s">
        <v>47</v>
      </c>
    </row>
    <row r="297" spans="1:52" ht="30" customHeight="1">
      <c r="A297" s="61"/>
      <c r="B297" s="61"/>
      <c r="C297" s="61"/>
      <c r="D297" s="61"/>
      <c r="E297" s="62"/>
      <c r="F297" s="63"/>
      <c r="G297" s="62"/>
      <c r="H297" s="63"/>
      <c r="I297" s="62"/>
      <c r="J297" s="63"/>
      <c r="K297" s="62"/>
      <c r="L297" s="63"/>
      <c r="M297" s="61"/>
    </row>
    <row r="298" spans="1:52" ht="30" customHeight="1">
      <c r="A298" s="55" t="s">
        <v>7753</v>
      </c>
      <c r="B298" s="56"/>
      <c r="C298" s="56"/>
      <c r="D298" s="56"/>
      <c r="E298" s="57"/>
      <c r="F298" s="58"/>
      <c r="G298" s="57"/>
      <c r="H298" s="58"/>
      <c r="I298" s="57"/>
      <c r="J298" s="58"/>
      <c r="K298" s="57"/>
      <c r="L298" s="58"/>
      <c r="M298" s="59"/>
      <c r="N298" s="54" t="s">
        <v>7241</v>
      </c>
    </row>
    <row r="299" spans="1:52" ht="30" customHeight="1">
      <c r="A299" s="60" t="s">
        <v>1851</v>
      </c>
      <c r="B299" s="60" t="s">
        <v>1264</v>
      </c>
      <c r="C299" s="60" t="s">
        <v>1265</v>
      </c>
      <c r="D299" s="61">
        <v>0.3</v>
      </c>
      <c r="E299" s="62"/>
      <c r="F299" s="63"/>
      <c r="G299" s="62"/>
      <c r="H299" s="63"/>
      <c r="I299" s="62"/>
      <c r="J299" s="63"/>
      <c r="K299" s="62"/>
      <c r="L299" s="63"/>
      <c r="M299" s="60" t="s">
        <v>1713</v>
      </c>
      <c r="N299" s="54" t="s">
        <v>7241</v>
      </c>
      <c r="O299" s="54" t="s">
        <v>7573</v>
      </c>
      <c r="P299" s="54" t="s">
        <v>56</v>
      </c>
      <c r="Q299" s="54" t="s">
        <v>56</v>
      </c>
      <c r="R299" s="54" t="s">
        <v>55</v>
      </c>
      <c r="V299" s="50">
        <v>1</v>
      </c>
      <c r="AV299" s="54" t="s">
        <v>47</v>
      </c>
      <c r="AW299" s="54" t="s">
        <v>7754</v>
      </c>
      <c r="AX299" s="54" t="s">
        <v>47</v>
      </c>
      <c r="AY299" s="54" t="s">
        <v>47</v>
      </c>
      <c r="AZ299" s="54" t="s">
        <v>47</v>
      </c>
    </row>
    <row r="300" spans="1:52" ht="30" customHeight="1">
      <c r="A300" s="60" t="s">
        <v>1366</v>
      </c>
      <c r="B300" s="60" t="s">
        <v>1264</v>
      </c>
      <c r="C300" s="60" t="s">
        <v>1265</v>
      </c>
      <c r="D300" s="61">
        <v>0.15</v>
      </c>
      <c r="E300" s="62"/>
      <c r="F300" s="63"/>
      <c r="G300" s="62"/>
      <c r="H300" s="63"/>
      <c r="I300" s="62"/>
      <c r="J300" s="63"/>
      <c r="K300" s="62"/>
      <c r="L300" s="63"/>
      <c r="M300" s="60" t="s">
        <v>1415</v>
      </c>
      <c r="N300" s="54" t="s">
        <v>7241</v>
      </c>
      <c r="O300" s="54" t="s">
        <v>7575</v>
      </c>
      <c r="P300" s="54" t="s">
        <v>56</v>
      </c>
      <c r="Q300" s="54" t="s">
        <v>56</v>
      </c>
      <c r="R300" s="54" t="s">
        <v>55</v>
      </c>
      <c r="V300" s="50">
        <v>1</v>
      </c>
      <c r="AV300" s="54" t="s">
        <v>47</v>
      </c>
      <c r="AW300" s="54" t="s">
        <v>7755</v>
      </c>
      <c r="AX300" s="54" t="s">
        <v>47</v>
      </c>
      <c r="AY300" s="54" t="s">
        <v>47</v>
      </c>
      <c r="AZ300" s="54" t="s">
        <v>47</v>
      </c>
    </row>
    <row r="301" spans="1:52" ht="30" customHeight="1">
      <c r="A301" s="60" t="s">
        <v>1367</v>
      </c>
      <c r="B301" s="60" t="s">
        <v>1368</v>
      </c>
      <c r="C301" s="60" t="s">
        <v>352</v>
      </c>
      <c r="D301" s="61">
        <v>1</v>
      </c>
      <c r="E301" s="62"/>
      <c r="F301" s="63"/>
      <c r="G301" s="62"/>
      <c r="H301" s="63"/>
      <c r="I301" s="62"/>
      <c r="J301" s="63"/>
      <c r="K301" s="62"/>
      <c r="L301" s="63"/>
      <c r="M301" s="60" t="s">
        <v>47</v>
      </c>
      <c r="N301" s="54" t="s">
        <v>7241</v>
      </c>
      <c r="O301" s="54" t="s">
        <v>7551</v>
      </c>
      <c r="P301" s="54" t="s">
        <v>56</v>
      </c>
      <c r="Q301" s="54" t="s">
        <v>56</v>
      </c>
      <c r="R301" s="54" t="s">
        <v>56</v>
      </c>
      <c r="S301" s="50">
        <v>1</v>
      </c>
      <c r="T301" s="50">
        <v>2</v>
      </c>
      <c r="U301" s="50">
        <v>0.02</v>
      </c>
      <c r="AV301" s="54" t="s">
        <v>47</v>
      </c>
      <c r="AW301" s="54" t="s">
        <v>7756</v>
      </c>
      <c r="AX301" s="54" t="s">
        <v>47</v>
      </c>
      <c r="AY301" s="54" t="s">
        <v>47</v>
      </c>
      <c r="AZ301" s="54" t="s">
        <v>47</v>
      </c>
    </row>
    <row r="302" spans="1:52" ht="30" customHeight="1">
      <c r="A302" s="60" t="s">
        <v>1267</v>
      </c>
      <c r="B302" s="60" t="s">
        <v>47</v>
      </c>
      <c r="C302" s="60" t="s">
        <v>47</v>
      </c>
      <c r="D302" s="61"/>
      <c r="E302" s="62"/>
      <c r="F302" s="63"/>
      <c r="G302" s="62"/>
      <c r="H302" s="63"/>
      <c r="I302" s="62"/>
      <c r="J302" s="63"/>
      <c r="K302" s="62"/>
      <c r="L302" s="63"/>
      <c r="M302" s="60" t="s">
        <v>47</v>
      </c>
      <c r="N302" s="54" t="s">
        <v>78</v>
      </c>
      <c r="O302" s="54" t="s">
        <v>78</v>
      </c>
      <c r="P302" s="54" t="s">
        <v>47</v>
      </c>
      <c r="Q302" s="54" t="s">
        <v>47</v>
      </c>
      <c r="R302" s="54" t="s">
        <v>47</v>
      </c>
      <c r="AV302" s="54" t="s">
        <v>47</v>
      </c>
      <c r="AW302" s="54" t="s">
        <v>47</v>
      </c>
      <c r="AX302" s="54" t="s">
        <v>47</v>
      </c>
      <c r="AY302" s="54" t="s">
        <v>47</v>
      </c>
      <c r="AZ302" s="54" t="s">
        <v>47</v>
      </c>
    </row>
    <row r="303" spans="1:52" ht="30" customHeight="1">
      <c r="A303" s="61"/>
      <c r="B303" s="61"/>
      <c r="C303" s="61"/>
      <c r="D303" s="61"/>
      <c r="E303" s="62"/>
      <c r="F303" s="63"/>
      <c r="G303" s="62"/>
      <c r="H303" s="63"/>
      <c r="I303" s="62"/>
      <c r="J303" s="63"/>
      <c r="K303" s="62"/>
      <c r="L303" s="63"/>
      <c r="M303" s="61"/>
    </row>
    <row r="304" spans="1:52" ht="30" customHeight="1">
      <c r="A304" s="55" t="s">
        <v>7757</v>
      </c>
      <c r="B304" s="56"/>
      <c r="C304" s="56"/>
      <c r="D304" s="56"/>
      <c r="E304" s="57"/>
      <c r="F304" s="58"/>
      <c r="G304" s="57"/>
      <c r="H304" s="58"/>
      <c r="I304" s="57"/>
      <c r="J304" s="58"/>
      <c r="K304" s="57"/>
      <c r="L304" s="58"/>
      <c r="M304" s="59"/>
      <c r="N304" s="54" t="s">
        <v>7469</v>
      </c>
    </row>
    <row r="305" spans="1:52" ht="30" customHeight="1">
      <c r="A305" s="60" t="s">
        <v>1851</v>
      </c>
      <c r="B305" s="60" t="s">
        <v>1264</v>
      </c>
      <c r="C305" s="60" t="s">
        <v>1265</v>
      </c>
      <c r="D305" s="61">
        <v>0.45</v>
      </c>
      <c r="E305" s="62"/>
      <c r="F305" s="63"/>
      <c r="G305" s="62"/>
      <c r="H305" s="63"/>
      <c r="I305" s="62"/>
      <c r="J305" s="63"/>
      <c r="K305" s="62"/>
      <c r="L305" s="63"/>
      <c r="M305" s="60" t="s">
        <v>1713</v>
      </c>
      <c r="N305" s="54" t="s">
        <v>7469</v>
      </c>
      <c r="O305" s="54" t="s">
        <v>7573</v>
      </c>
      <c r="P305" s="54" t="s">
        <v>56</v>
      </c>
      <c r="Q305" s="54" t="s">
        <v>56</v>
      </c>
      <c r="R305" s="54" t="s">
        <v>55</v>
      </c>
      <c r="V305" s="50">
        <v>1</v>
      </c>
      <c r="AV305" s="54" t="s">
        <v>47</v>
      </c>
      <c r="AW305" s="54" t="s">
        <v>7758</v>
      </c>
      <c r="AX305" s="54" t="s">
        <v>47</v>
      </c>
      <c r="AY305" s="54" t="s">
        <v>47</v>
      </c>
      <c r="AZ305" s="54" t="s">
        <v>47</v>
      </c>
    </row>
    <row r="306" spans="1:52" ht="30" customHeight="1">
      <c r="A306" s="60" t="s">
        <v>1366</v>
      </c>
      <c r="B306" s="60" t="s">
        <v>1264</v>
      </c>
      <c r="C306" s="60" t="s">
        <v>1265</v>
      </c>
      <c r="D306" s="61">
        <v>0.18</v>
      </c>
      <c r="E306" s="62"/>
      <c r="F306" s="63"/>
      <c r="G306" s="62"/>
      <c r="H306" s="63"/>
      <c r="I306" s="62"/>
      <c r="J306" s="63"/>
      <c r="K306" s="62"/>
      <c r="L306" s="63"/>
      <c r="M306" s="60" t="s">
        <v>1415</v>
      </c>
      <c r="N306" s="54" t="s">
        <v>7469</v>
      </c>
      <c r="O306" s="54" t="s">
        <v>7575</v>
      </c>
      <c r="P306" s="54" t="s">
        <v>56</v>
      </c>
      <c r="Q306" s="54" t="s">
        <v>56</v>
      </c>
      <c r="R306" s="54" t="s">
        <v>55</v>
      </c>
      <c r="V306" s="50">
        <v>1</v>
      </c>
      <c r="AV306" s="54" t="s">
        <v>47</v>
      </c>
      <c r="AW306" s="54" t="s">
        <v>7759</v>
      </c>
      <c r="AX306" s="54" t="s">
        <v>47</v>
      </c>
      <c r="AY306" s="54" t="s">
        <v>47</v>
      </c>
      <c r="AZ306" s="54" t="s">
        <v>47</v>
      </c>
    </row>
    <row r="307" spans="1:52" ht="30" customHeight="1">
      <c r="A307" s="60" t="s">
        <v>1367</v>
      </c>
      <c r="B307" s="60" t="s">
        <v>1368</v>
      </c>
      <c r="C307" s="60" t="s">
        <v>352</v>
      </c>
      <c r="D307" s="61">
        <v>1</v>
      </c>
      <c r="E307" s="62"/>
      <c r="F307" s="63"/>
      <c r="G307" s="62"/>
      <c r="H307" s="63"/>
      <c r="I307" s="62"/>
      <c r="J307" s="63"/>
      <c r="K307" s="62"/>
      <c r="L307" s="63"/>
      <c r="M307" s="60" t="s">
        <v>47</v>
      </c>
      <c r="N307" s="54" t="s">
        <v>7469</v>
      </c>
      <c r="O307" s="54" t="s">
        <v>7551</v>
      </c>
      <c r="P307" s="54" t="s">
        <v>56</v>
      </c>
      <c r="Q307" s="54" t="s">
        <v>56</v>
      </c>
      <c r="R307" s="54" t="s">
        <v>56</v>
      </c>
      <c r="S307" s="50">
        <v>1</v>
      </c>
      <c r="T307" s="50">
        <v>2</v>
      </c>
      <c r="U307" s="50">
        <v>0.02</v>
      </c>
      <c r="AV307" s="54" t="s">
        <v>47</v>
      </c>
      <c r="AW307" s="54" t="s">
        <v>7760</v>
      </c>
      <c r="AX307" s="54" t="s">
        <v>47</v>
      </c>
      <c r="AY307" s="54" t="s">
        <v>47</v>
      </c>
      <c r="AZ307" s="54" t="s">
        <v>47</v>
      </c>
    </row>
    <row r="308" spans="1:52" ht="30" customHeight="1">
      <c r="A308" s="60" t="s">
        <v>1267</v>
      </c>
      <c r="B308" s="60" t="s">
        <v>47</v>
      </c>
      <c r="C308" s="60" t="s">
        <v>47</v>
      </c>
      <c r="D308" s="61"/>
      <c r="E308" s="62"/>
      <c r="F308" s="63"/>
      <c r="G308" s="62"/>
      <c r="H308" s="63"/>
      <c r="I308" s="62"/>
      <c r="J308" s="63"/>
      <c r="K308" s="62"/>
      <c r="L308" s="63"/>
      <c r="M308" s="60" t="s">
        <v>47</v>
      </c>
      <c r="N308" s="54" t="s">
        <v>78</v>
      </c>
      <c r="O308" s="54" t="s">
        <v>78</v>
      </c>
      <c r="P308" s="54" t="s">
        <v>47</v>
      </c>
      <c r="Q308" s="54" t="s">
        <v>47</v>
      </c>
      <c r="R308" s="54" t="s">
        <v>47</v>
      </c>
      <c r="AV308" s="54" t="s">
        <v>47</v>
      </c>
      <c r="AW308" s="54" t="s">
        <v>47</v>
      </c>
      <c r="AX308" s="54" t="s">
        <v>47</v>
      </c>
      <c r="AY308" s="54" t="s">
        <v>47</v>
      </c>
      <c r="AZ308" s="54" t="s">
        <v>47</v>
      </c>
    </row>
    <row r="309" spans="1:52" ht="30" customHeight="1">
      <c r="A309" s="61"/>
      <c r="B309" s="61"/>
      <c r="C309" s="61"/>
      <c r="D309" s="61"/>
      <c r="E309" s="62"/>
      <c r="F309" s="63"/>
      <c r="G309" s="62"/>
      <c r="H309" s="63"/>
      <c r="I309" s="62"/>
      <c r="J309" s="63"/>
      <c r="K309" s="62"/>
      <c r="L309" s="63"/>
      <c r="M309" s="61"/>
    </row>
    <row r="310" spans="1:52" ht="30" customHeight="1">
      <c r="A310" s="55" t="s">
        <v>7761</v>
      </c>
      <c r="B310" s="56"/>
      <c r="C310" s="56"/>
      <c r="D310" s="56"/>
      <c r="E310" s="57"/>
      <c r="F310" s="58"/>
      <c r="G310" s="57"/>
      <c r="H310" s="58"/>
      <c r="I310" s="57"/>
      <c r="J310" s="58"/>
      <c r="K310" s="57"/>
      <c r="L310" s="58"/>
      <c r="M310" s="59"/>
      <c r="N310" s="54" t="s">
        <v>7472</v>
      </c>
    </row>
    <row r="311" spans="1:52" ht="30" customHeight="1">
      <c r="A311" s="60" t="s">
        <v>1851</v>
      </c>
      <c r="B311" s="60" t="s">
        <v>1264</v>
      </c>
      <c r="C311" s="60" t="s">
        <v>1265</v>
      </c>
      <c r="D311" s="61">
        <v>0.63</v>
      </c>
      <c r="E311" s="62"/>
      <c r="F311" s="63"/>
      <c r="G311" s="62"/>
      <c r="H311" s="63"/>
      <c r="I311" s="62"/>
      <c r="J311" s="63"/>
      <c r="K311" s="62"/>
      <c r="L311" s="63"/>
      <c r="M311" s="60" t="s">
        <v>1713</v>
      </c>
      <c r="N311" s="54" t="s">
        <v>7472</v>
      </c>
      <c r="O311" s="54" t="s">
        <v>7573</v>
      </c>
      <c r="P311" s="54" t="s">
        <v>56</v>
      </c>
      <c r="Q311" s="54" t="s">
        <v>56</v>
      </c>
      <c r="R311" s="54" t="s">
        <v>55</v>
      </c>
      <c r="V311" s="50">
        <v>1</v>
      </c>
      <c r="AV311" s="54" t="s">
        <v>47</v>
      </c>
      <c r="AW311" s="54" t="s">
        <v>7762</v>
      </c>
      <c r="AX311" s="54" t="s">
        <v>47</v>
      </c>
      <c r="AY311" s="54" t="s">
        <v>47</v>
      </c>
      <c r="AZ311" s="54" t="s">
        <v>47</v>
      </c>
    </row>
    <row r="312" spans="1:52" ht="30" customHeight="1">
      <c r="A312" s="60" t="s">
        <v>1366</v>
      </c>
      <c r="B312" s="60" t="s">
        <v>1264</v>
      </c>
      <c r="C312" s="60" t="s">
        <v>1265</v>
      </c>
      <c r="D312" s="61">
        <v>0.315</v>
      </c>
      <c r="E312" s="62"/>
      <c r="F312" s="63"/>
      <c r="G312" s="62"/>
      <c r="H312" s="63"/>
      <c r="I312" s="62"/>
      <c r="J312" s="63"/>
      <c r="K312" s="62"/>
      <c r="L312" s="63"/>
      <c r="M312" s="60" t="s">
        <v>1415</v>
      </c>
      <c r="N312" s="54" t="s">
        <v>7472</v>
      </c>
      <c r="O312" s="54" t="s">
        <v>7575</v>
      </c>
      <c r="P312" s="54" t="s">
        <v>56</v>
      </c>
      <c r="Q312" s="54" t="s">
        <v>56</v>
      </c>
      <c r="R312" s="54" t="s">
        <v>55</v>
      </c>
      <c r="V312" s="50">
        <v>1</v>
      </c>
      <c r="AV312" s="54" t="s">
        <v>47</v>
      </c>
      <c r="AW312" s="54" t="s">
        <v>7763</v>
      </c>
      <c r="AX312" s="54" t="s">
        <v>47</v>
      </c>
      <c r="AY312" s="54" t="s">
        <v>47</v>
      </c>
      <c r="AZ312" s="54" t="s">
        <v>47</v>
      </c>
    </row>
    <row r="313" spans="1:52" ht="30" customHeight="1">
      <c r="A313" s="60" t="s">
        <v>1367</v>
      </c>
      <c r="B313" s="60" t="s">
        <v>1368</v>
      </c>
      <c r="C313" s="60" t="s">
        <v>352</v>
      </c>
      <c r="D313" s="61">
        <v>1</v>
      </c>
      <c r="E313" s="62"/>
      <c r="F313" s="63"/>
      <c r="G313" s="62"/>
      <c r="H313" s="63"/>
      <c r="I313" s="62"/>
      <c r="J313" s="63"/>
      <c r="K313" s="62"/>
      <c r="L313" s="63"/>
      <c r="M313" s="60" t="s">
        <v>47</v>
      </c>
      <c r="N313" s="54" t="s">
        <v>7472</v>
      </c>
      <c r="O313" s="54" t="s">
        <v>7551</v>
      </c>
      <c r="P313" s="54" t="s">
        <v>56</v>
      </c>
      <c r="Q313" s="54" t="s">
        <v>56</v>
      </c>
      <c r="R313" s="54" t="s">
        <v>56</v>
      </c>
      <c r="S313" s="50">
        <v>1</v>
      </c>
      <c r="T313" s="50">
        <v>2</v>
      </c>
      <c r="U313" s="50">
        <v>0.02</v>
      </c>
      <c r="AV313" s="54" t="s">
        <v>47</v>
      </c>
      <c r="AW313" s="54" t="s">
        <v>7764</v>
      </c>
      <c r="AX313" s="54" t="s">
        <v>47</v>
      </c>
      <c r="AY313" s="54" t="s">
        <v>47</v>
      </c>
      <c r="AZ313" s="54" t="s">
        <v>47</v>
      </c>
    </row>
    <row r="314" spans="1:52" ht="30" customHeight="1">
      <c r="A314" s="60" t="s">
        <v>1267</v>
      </c>
      <c r="B314" s="60" t="s">
        <v>47</v>
      </c>
      <c r="C314" s="60" t="s">
        <v>47</v>
      </c>
      <c r="D314" s="61"/>
      <c r="E314" s="62"/>
      <c r="F314" s="63"/>
      <c r="G314" s="62"/>
      <c r="H314" s="63"/>
      <c r="I314" s="62"/>
      <c r="J314" s="63"/>
      <c r="K314" s="62"/>
      <c r="L314" s="63"/>
      <c r="M314" s="60" t="s">
        <v>47</v>
      </c>
      <c r="N314" s="54" t="s">
        <v>78</v>
      </c>
      <c r="O314" s="54" t="s">
        <v>78</v>
      </c>
      <c r="P314" s="54" t="s">
        <v>47</v>
      </c>
      <c r="Q314" s="54" t="s">
        <v>47</v>
      </c>
      <c r="R314" s="54" t="s">
        <v>47</v>
      </c>
      <c r="AV314" s="54" t="s">
        <v>47</v>
      </c>
      <c r="AW314" s="54" t="s">
        <v>47</v>
      </c>
      <c r="AX314" s="54" t="s">
        <v>47</v>
      </c>
      <c r="AY314" s="54" t="s">
        <v>47</v>
      </c>
      <c r="AZ314" s="54" t="s">
        <v>47</v>
      </c>
    </row>
    <row r="315" spans="1:52" ht="30" customHeight="1">
      <c r="A315" s="61"/>
      <c r="B315" s="61"/>
      <c r="C315" s="61"/>
      <c r="D315" s="61"/>
      <c r="E315" s="62"/>
      <c r="F315" s="63"/>
      <c r="G315" s="62"/>
      <c r="H315" s="63"/>
      <c r="I315" s="62"/>
      <c r="J315" s="63"/>
      <c r="K315" s="62"/>
      <c r="L315" s="63"/>
      <c r="M315" s="61"/>
    </row>
    <row r="316" spans="1:52" ht="30" customHeight="1">
      <c r="A316" s="55" t="s">
        <v>7765</v>
      </c>
      <c r="B316" s="56"/>
      <c r="C316" s="56"/>
      <c r="D316" s="56"/>
      <c r="E316" s="57"/>
      <c r="F316" s="58"/>
      <c r="G316" s="57"/>
      <c r="H316" s="58"/>
      <c r="I316" s="57"/>
      <c r="J316" s="58"/>
      <c r="K316" s="57"/>
      <c r="L316" s="58"/>
      <c r="M316" s="59"/>
      <c r="N316" s="54" t="s">
        <v>7475</v>
      </c>
    </row>
    <row r="317" spans="1:52" ht="30" customHeight="1">
      <c r="A317" s="60" t="s">
        <v>1851</v>
      </c>
      <c r="B317" s="60" t="s">
        <v>1264</v>
      </c>
      <c r="C317" s="60" t="s">
        <v>1265</v>
      </c>
      <c r="D317" s="61">
        <v>0.2</v>
      </c>
      <c r="E317" s="62"/>
      <c r="F317" s="63"/>
      <c r="G317" s="62"/>
      <c r="H317" s="63"/>
      <c r="I317" s="62"/>
      <c r="J317" s="63"/>
      <c r="K317" s="62"/>
      <c r="L317" s="63"/>
      <c r="M317" s="60" t="s">
        <v>1713</v>
      </c>
      <c r="N317" s="54" t="s">
        <v>7475</v>
      </c>
      <c r="O317" s="54" t="s">
        <v>7573</v>
      </c>
      <c r="P317" s="54" t="s">
        <v>56</v>
      </c>
      <c r="Q317" s="54" t="s">
        <v>56</v>
      </c>
      <c r="R317" s="54" t="s">
        <v>55</v>
      </c>
      <c r="V317" s="50">
        <v>1</v>
      </c>
      <c r="AV317" s="54" t="s">
        <v>47</v>
      </c>
      <c r="AW317" s="54" t="s">
        <v>7766</v>
      </c>
      <c r="AX317" s="54" t="s">
        <v>47</v>
      </c>
      <c r="AY317" s="54" t="s">
        <v>47</v>
      </c>
      <c r="AZ317" s="54" t="s">
        <v>47</v>
      </c>
    </row>
    <row r="318" spans="1:52" ht="30" customHeight="1">
      <c r="A318" s="60" t="s">
        <v>1366</v>
      </c>
      <c r="B318" s="60" t="s">
        <v>1264</v>
      </c>
      <c r="C318" s="60" t="s">
        <v>1265</v>
      </c>
      <c r="D318" s="61">
        <v>0.1</v>
      </c>
      <c r="E318" s="62"/>
      <c r="F318" s="63"/>
      <c r="G318" s="62"/>
      <c r="H318" s="63"/>
      <c r="I318" s="62"/>
      <c r="J318" s="63"/>
      <c r="K318" s="62"/>
      <c r="L318" s="63"/>
      <c r="M318" s="60" t="s">
        <v>1415</v>
      </c>
      <c r="N318" s="54" t="s">
        <v>7475</v>
      </c>
      <c r="O318" s="54" t="s">
        <v>7575</v>
      </c>
      <c r="P318" s="54" t="s">
        <v>56</v>
      </c>
      <c r="Q318" s="54" t="s">
        <v>56</v>
      </c>
      <c r="R318" s="54" t="s">
        <v>55</v>
      </c>
      <c r="V318" s="50">
        <v>1</v>
      </c>
      <c r="AV318" s="54" t="s">
        <v>47</v>
      </c>
      <c r="AW318" s="54" t="s">
        <v>7767</v>
      </c>
      <c r="AX318" s="54" t="s">
        <v>47</v>
      </c>
      <c r="AY318" s="54" t="s">
        <v>47</v>
      </c>
      <c r="AZ318" s="54" t="s">
        <v>47</v>
      </c>
    </row>
    <row r="319" spans="1:52" ht="30" customHeight="1">
      <c r="A319" s="60" t="s">
        <v>1367</v>
      </c>
      <c r="B319" s="60" t="s">
        <v>1368</v>
      </c>
      <c r="C319" s="60" t="s">
        <v>352</v>
      </c>
      <c r="D319" s="61">
        <v>1</v>
      </c>
      <c r="E319" s="62"/>
      <c r="F319" s="63"/>
      <c r="G319" s="62"/>
      <c r="H319" s="63"/>
      <c r="I319" s="62"/>
      <c r="J319" s="63"/>
      <c r="K319" s="62"/>
      <c r="L319" s="63"/>
      <c r="M319" s="60" t="s">
        <v>47</v>
      </c>
      <c r="N319" s="54" t="s">
        <v>7475</v>
      </c>
      <c r="O319" s="54" t="s">
        <v>7551</v>
      </c>
      <c r="P319" s="54" t="s">
        <v>56</v>
      </c>
      <c r="Q319" s="54" t="s">
        <v>56</v>
      </c>
      <c r="R319" s="54" t="s">
        <v>56</v>
      </c>
      <c r="S319" s="50">
        <v>1</v>
      </c>
      <c r="T319" s="50">
        <v>2</v>
      </c>
      <c r="U319" s="50">
        <v>0.02</v>
      </c>
      <c r="AV319" s="54" t="s">
        <v>47</v>
      </c>
      <c r="AW319" s="54" t="s">
        <v>7768</v>
      </c>
      <c r="AX319" s="54" t="s">
        <v>47</v>
      </c>
      <c r="AY319" s="54" t="s">
        <v>47</v>
      </c>
      <c r="AZ319" s="54" t="s">
        <v>47</v>
      </c>
    </row>
    <row r="320" spans="1:52" ht="30" customHeight="1">
      <c r="A320" s="60" t="s">
        <v>1267</v>
      </c>
      <c r="B320" s="60" t="s">
        <v>47</v>
      </c>
      <c r="C320" s="60" t="s">
        <v>47</v>
      </c>
      <c r="D320" s="61"/>
      <c r="E320" s="62"/>
      <c r="F320" s="63"/>
      <c r="G320" s="62"/>
      <c r="H320" s="63"/>
      <c r="I320" s="62"/>
      <c r="J320" s="63"/>
      <c r="K320" s="62"/>
      <c r="L320" s="63"/>
      <c r="M320" s="60" t="s">
        <v>47</v>
      </c>
      <c r="N320" s="54" t="s">
        <v>78</v>
      </c>
      <c r="O320" s="54" t="s">
        <v>78</v>
      </c>
      <c r="P320" s="54" t="s">
        <v>47</v>
      </c>
      <c r="Q320" s="54" t="s">
        <v>47</v>
      </c>
      <c r="R320" s="54" t="s">
        <v>47</v>
      </c>
      <c r="AV320" s="54" t="s">
        <v>47</v>
      </c>
      <c r="AW320" s="54" t="s">
        <v>47</v>
      </c>
      <c r="AX320" s="54" t="s">
        <v>47</v>
      </c>
      <c r="AY320" s="54" t="s">
        <v>47</v>
      </c>
      <c r="AZ320" s="54" t="s">
        <v>47</v>
      </c>
    </row>
    <row r="321" spans="1:52" ht="30" customHeight="1">
      <c r="A321" s="61"/>
      <c r="B321" s="61"/>
      <c r="C321" s="61"/>
      <c r="D321" s="61"/>
      <c r="E321" s="62"/>
      <c r="F321" s="63"/>
      <c r="G321" s="62"/>
      <c r="H321" s="63"/>
      <c r="I321" s="62"/>
      <c r="J321" s="63"/>
      <c r="K321" s="62"/>
      <c r="L321" s="63"/>
      <c r="M321" s="61"/>
    </row>
    <row r="322" spans="1:52" ht="30" customHeight="1">
      <c r="A322" s="55" t="s">
        <v>7769</v>
      </c>
      <c r="B322" s="56"/>
      <c r="C322" s="56"/>
      <c r="D322" s="56"/>
      <c r="E322" s="57"/>
      <c r="F322" s="58"/>
      <c r="G322" s="57"/>
      <c r="H322" s="58"/>
      <c r="I322" s="57"/>
      <c r="J322" s="58"/>
      <c r="K322" s="57"/>
      <c r="L322" s="58"/>
      <c r="M322" s="59"/>
      <c r="N322" s="54" t="s">
        <v>7478</v>
      </c>
    </row>
    <row r="323" spans="1:52" ht="30" customHeight="1">
      <c r="A323" s="60" t="s">
        <v>7266</v>
      </c>
      <c r="B323" s="60" t="s">
        <v>7267</v>
      </c>
      <c r="C323" s="60" t="s">
        <v>168</v>
      </c>
      <c r="D323" s="61">
        <v>0.84375</v>
      </c>
      <c r="E323" s="62"/>
      <c r="F323" s="63"/>
      <c r="G323" s="62"/>
      <c r="H323" s="63"/>
      <c r="I323" s="62"/>
      <c r="J323" s="63"/>
      <c r="K323" s="62"/>
      <c r="L323" s="63"/>
      <c r="M323" s="60" t="s">
        <v>1084</v>
      </c>
      <c r="N323" s="54" t="s">
        <v>7478</v>
      </c>
      <c r="O323" s="54" t="s">
        <v>7268</v>
      </c>
      <c r="P323" s="54" t="s">
        <v>55</v>
      </c>
      <c r="Q323" s="54" t="s">
        <v>56</v>
      </c>
      <c r="R323" s="54" t="s">
        <v>56</v>
      </c>
      <c r="AV323" s="54" t="s">
        <v>47</v>
      </c>
      <c r="AW323" s="54" t="s">
        <v>7770</v>
      </c>
      <c r="AX323" s="54" t="s">
        <v>47</v>
      </c>
      <c r="AY323" s="54" t="s">
        <v>47</v>
      </c>
      <c r="AZ323" s="54" t="s">
        <v>47</v>
      </c>
    </row>
    <row r="324" spans="1:52" ht="30" customHeight="1">
      <c r="A324" s="60" t="s">
        <v>1267</v>
      </c>
      <c r="B324" s="60" t="s">
        <v>47</v>
      </c>
      <c r="C324" s="60" t="s">
        <v>47</v>
      </c>
      <c r="D324" s="61"/>
      <c r="E324" s="62"/>
      <c r="F324" s="63"/>
      <c r="G324" s="62"/>
      <c r="H324" s="63"/>
      <c r="I324" s="62"/>
      <c r="J324" s="63"/>
      <c r="K324" s="62"/>
      <c r="L324" s="63"/>
      <c r="M324" s="60" t="s">
        <v>47</v>
      </c>
      <c r="N324" s="54" t="s">
        <v>78</v>
      </c>
      <c r="O324" s="54" t="s">
        <v>78</v>
      </c>
      <c r="P324" s="54" t="s">
        <v>47</v>
      </c>
      <c r="Q324" s="54" t="s">
        <v>47</v>
      </c>
      <c r="R324" s="54" t="s">
        <v>47</v>
      </c>
      <c r="AV324" s="54" t="s">
        <v>47</v>
      </c>
      <c r="AW324" s="54" t="s">
        <v>47</v>
      </c>
      <c r="AX324" s="54" t="s">
        <v>47</v>
      </c>
      <c r="AY324" s="54" t="s">
        <v>47</v>
      </c>
      <c r="AZ324" s="54" t="s">
        <v>47</v>
      </c>
    </row>
    <row r="325" spans="1:52" ht="30" customHeight="1">
      <c r="A325" s="61"/>
      <c r="B325" s="61"/>
      <c r="C325" s="61"/>
      <c r="D325" s="61"/>
      <c r="E325" s="62"/>
      <c r="F325" s="63"/>
      <c r="G325" s="62"/>
      <c r="H325" s="63"/>
      <c r="I325" s="62"/>
      <c r="J325" s="63"/>
      <c r="K325" s="62"/>
      <c r="L325" s="63"/>
      <c r="M325" s="61"/>
    </row>
    <row r="326" spans="1:52" ht="30" customHeight="1">
      <c r="A326" s="55" t="s">
        <v>7771</v>
      </c>
      <c r="B326" s="56"/>
      <c r="C326" s="56"/>
      <c r="D326" s="56"/>
      <c r="E326" s="57"/>
      <c r="F326" s="58"/>
      <c r="G326" s="57"/>
      <c r="H326" s="58"/>
      <c r="I326" s="57"/>
      <c r="J326" s="58"/>
      <c r="K326" s="57"/>
      <c r="L326" s="58"/>
      <c r="M326" s="59"/>
      <c r="N326" s="54" t="s">
        <v>7245</v>
      </c>
    </row>
    <row r="327" spans="1:52" ht="30" customHeight="1">
      <c r="A327" s="60" t="s">
        <v>7266</v>
      </c>
      <c r="B327" s="60" t="s">
        <v>7267</v>
      </c>
      <c r="C327" s="60" t="s">
        <v>168</v>
      </c>
      <c r="D327" s="61">
        <v>0.6048</v>
      </c>
      <c r="E327" s="62"/>
      <c r="F327" s="63"/>
      <c r="G327" s="62"/>
      <c r="H327" s="63"/>
      <c r="I327" s="62"/>
      <c r="J327" s="63"/>
      <c r="K327" s="62"/>
      <c r="L327" s="63"/>
      <c r="M327" s="60" t="s">
        <v>1084</v>
      </c>
      <c r="N327" s="54" t="s">
        <v>7245</v>
      </c>
      <c r="O327" s="54" t="s">
        <v>7268</v>
      </c>
      <c r="P327" s="54" t="s">
        <v>55</v>
      </c>
      <c r="Q327" s="54" t="s">
        <v>56</v>
      </c>
      <c r="R327" s="54" t="s">
        <v>56</v>
      </c>
      <c r="AV327" s="54" t="s">
        <v>47</v>
      </c>
      <c r="AW327" s="54" t="s">
        <v>7772</v>
      </c>
      <c r="AX327" s="54" t="s">
        <v>47</v>
      </c>
      <c r="AY327" s="54" t="s">
        <v>47</v>
      </c>
      <c r="AZ327" s="54" t="s">
        <v>47</v>
      </c>
    </row>
    <row r="328" spans="1:52" ht="30" customHeight="1">
      <c r="A328" s="60" t="s">
        <v>1267</v>
      </c>
      <c r="B328" s="60" t="s">
        <v>47</v>
      </c>
      <c r="C328" s="60" t="s">
        <v>47</v>
      </c>
      <c r="D328" s="61"/>
      <c r="E328" s="62"/>
      <c r="F328" s="63"/>
      <c r="G328" s="62"/>
      <c r="H328" s="63"/>
      <c r="I328" s="62"/>
      <c r="J328" s="63"/>
      <c r="K328" s="62"/>
      <c r="L328" s="63"/>
      <c r="M328" s="60" t="s">
        <v>47</v>
      </c>
      <c r="N328" s="54" t="s">
        <v>78</v>
      </c>
      <c r="O328" s="54" t="s">
        <v>78</v>
      </c>
      <c r="P328" s="54" t="s">
        <v>47</v>
      </c>
      <c r="Q328" s="54" t="s">
        <v>47</v>
      </c>
      <c r="R328" s="54" t="s">
        <v>47</v>
      </c>
      <c r="AV328" s="54" t="s">
        <v>47</v>
      </c>
      <c r="AW328" s="54" t="s">
        <v>47</v>
      </c>
      <c r="AX328" s="54" t="s">
        <v>47</v>
      </c>
      <c r="AY328" s="54" t="s">
        <v>47</v>
      </c>
      <c r="AZ328" s="54" t="s">
        <v>47</v>
      </c>
    </row>
    <row r="329" spans="1:52" ht="30" customHeight="1">
      <c r="A329" s="61"/>
      <c r="B329" s="61"/>
      <c r="C329" s="61"/>
      <c r="D329" s="61"/>
      <c r="E329" s="62"/>
      <c r="F329" s="63"/>
      <c r="G329" s="62"/>
      <c r="H329" s="63"/>
      <c r="I329" s="62"/>
      <c r="J329" s="63"/>
      <c r="K329" s="62"/>
      <c r="L329" s="63"/>
      <c r="M329" s="61"/>
    </row>
    <row r="330" spans="1:52" ht="30" customHeight="1">
      <c r="A330" s="55" t="s">
        <v>7773</v>
      </c>
      <c r="B330" s="56"/>
      <c r="C330" s="56"/>
      <c r="D330" s="56"/>
      <c r="E330" s="57"/>
      <c r="F330" s="58"/>
      <c r="G330" s="57"/>
      <c r="H330" s="58"/>
      <c r="I330" s="57"/>
      <c r="J330" s="58"/>
      <c r="K330" s="57"/>
      <c r="L330" s="58"/>
      <c r="M330" s="59"/>
      <c r="N330" s="54" t="s">
        <v>7248</v>
      </c>
    </row>
    <row r="331" spans="1:52" ht="30" customHeight="1">
      <c r="A331" s="60" t="s">
        <v>1366</v>
      </c>
      <c r="B331" s="60" t="s">
        <v>1264</v>
      </c>
      <c r="C331" s="60" t="s">
        <v>1265</v>
      </c>
      <c r="D331" s="61">
        <v>0.1</v>
      </c>
      <c r="E331" s="62"/>
      <c r="F331" s="63"/>
      <c r="G331" s="62"/>
      <c r="H331" s="63"/>
      <c r="I331" s="62"/>
      <c r="J331" s="63"/>
      <c r="K331" s="62"/>
      <c r="L331" s="63"/>
      <c r="M331" s="60" t="s">
        <v>1415</v>
      </c>
      <c r="N331" s="54" t="s">
        <v>7248</v>
      </c>
      <c r="O331" s="54" t="s">
        <v>7575</v>
      </c>
      <c r="P331" s="54" t="s">
        <v>56</v>
      </c>
      <c r="Q331" s="54" t="s">
        <v>56</v>
      </c>
      <c r="R331" s="54" t="s">
        <v>55</v>
      </c>
      <c r="AV331" s="54" t="s">
        <v>47</v>
      </c>
      <c r="AW331" s="54" t="s">
        <v>7774</v>
      </c>
      <c r="AX331" s="54" t="s">
        <v>47</v>
      </c>
      <c r="AY331" s="54" t="s">
        <v>47</v>
      </c>
      <c r="AZ331" s="54" t="s">
        <v>47</v>
      </c>
    </row>
    <row r="332" spans="1:52" ht="30" customHeight="1">
      <c r="A332" s="60" t="s">
        <v>1267</v>
      </c>
      <c r="B332" s="60" t="s">
        <v>47</v>
      </c>
      <c r="C332" s="60" t="s">
        <v>47</v>
      </c>
      <c r="D332" s="61"/>
      <c r="E332" s="62"/>
      <c r="F332" s="63"/>
      <c r="G332" s="62"/>
      <c r="H332" s="63"/>
      <c r="I332" s="62"/>
      <c r="J332" s="63"/>
      <c r="K332" s="62"/>
      <c r="L332" s="63"/>
      <c r="M332" s="60" t="s">
        <v>47</v>
      </c>
      <c r="N332" s="54" t="s">
        <v>78</v>
      </c>
      <c r="O332" s="54" t="s">
        <v>78</v>
      </c>
      <c r="P332" s="54" t="s">
        <v>47</v>
      </c>
      <c r="Q332" s="54" t="s">
        <v>47</v>
      </c>
      <c r="R332" s="54" t="s">
        <v>47</v>
      </c>
      <c r="AV332" s="54" t="s">
        <v>47</v>
      </c>
      <c r="AW332" s="54" t="s">
        <v>47</v>
      </c>
      <c r="AX332" s="54" t="s">
        <v>47</v>
      </c>
      <c r="AY332" s="54" t="s">
        <v>47</v>
      </c>
      <c r="AZ332" s="54" t="s">
        <v>47</v>
      </c>
    </row>
    <row r="333" spans="1:52" ht="30" customHeight="1">
      <c r="A333" s="61"/>
      <c r="B333" s="61"/>
      <c r="C333" s="61"/>
      <c r="D333" s="61"/>
      <c r="E333" s="62"/>
      <c r="F333" s="63"/>
      <c r="G333" s="62"/>
      <c r="H333" s="63"/>
      <c r="I333" s="62"/>
      <c r="J333" s="63"/>
      <c r="K333" s="62"/>
      <c r="L333" s="63"/>
      <c r="M333" s="61"/>
    </row>
    <row r="334" spans="1:52" ht="30" customHeight="1">
      <c r="A334" s="55" t="s">
        <v>7775</v>
      </c>
      <c r="B334" s="56"/>
      <c r="C334" s="56"/>
      <c r="D334" s="56"/>
      <c r="E334" s="57"/>
      <c r="F334" s="58"/>
      <c r="G334" s="57"/>
      <c r="H334" s="58"/>
      <c r="I334" s="57"/>
      <c r="J334" s="58"/>
      <c r="K334" s="57"/>
      <c r="L334" s="58"/>
      <c r="M334" s="59"/>
      <c r="N334" s="54" t="s">
        <v>7251</v>
      </c>
    </row>
    <row r="335" spans="1:52" ht="30" customHeight="1">
      <c r="A335" s="60" t="s">
        <v>1366</v>
      </c>
      <c r="B335" s="60" t="s">
        <v>1264</v>
      </c>
      <c r="C335" s="60" t="s">
        <v>1265</v>
      </c>
      <c r="D335" s="61">
        <v>0.1</v>
      </c>
      <c r="E335" s="62"/>
      <c r="F335" s="63"/>
      <c r="G335" s="62"/>
      <c r="H335" s="63"/>
      <c r="I335" s="62"/>
      <c r="J335" s="63"/>
      <c r="K335" s="62"/>
      <c r="L335" s="63"/>
      <c r="M335" s="60" t="s">
        <v>1415</v>
      </c>
      <c r="N335" s="54" t="s">
        <v>7251</v>
      </c>
      <c r="O335" s="54" t="s">
        <v>7575</v>
      </c>
      <c r="P335" s="54" t="s">
        <v>56</v>
      </c>
      <c r="Q335" s="54" t="s">
        <v>56</v>
      </c>
      <c r="R335" s="54" t="s">
        <v>55</v>
      </c>
      <c r="AV335" s="54" t="s">
        <v>47</v>
      </c>
      <c r="AW335" s="54" t="s">
        <v>7776</v>
      </c>
      <c r="AX335" s="54" t="s">
        <v>47</v>
      </c>
      <c r="AY335" s="54" t="s">
        <v>47</v>
      </c>
      <c r="AZ335" s="54" t="s">
        <v>47</v>
      </c>
    </row>
    <row r="336" spans="1:52" ht="30" customHeight="1">
      <c r="A336" s="60" t="s">
        <v>1267</v>
      </c>
      <c r="B336" s="60" t="s">
        <v>47</v>
      </c>
      <c r="C336" s="60" t="s">
        <v>47</v>
      </c>
      <c r="D336" s="61"/>
      <c r="E336" s="62"/>
      <c r="F336" s="63"/>
      <c r="G336" s="62"/>
      <c r="H336" s="63"/>
      <c r="I336" s="62"/>
      <c r="J336" s="63"/>
      <c r="K336" s="62"/>
      <c r="L336" s="63"/>
      <c r="M336" s="60" t="s">
        <v>47</v>
      </c>
      <c r="N336" s="54" t="s">
        <v>78</v>
      </c>
      <c r="O336" s="54" t="s">
        <v>78</v>
      </c>
      <c r="P336" s="54" t="s">
        <v>47</v>
      </c>
      <c r="Q336" s="54" t="s">
        <v>47</v>
      </c>
      <c r="R336" s="54" t="s">
        <v>47</v>
      </c>
      <c r="AV336" s="54" t="s">
        <v>47</v>
      </c>
      <c r="AW336" s="54" t="s">
        <v>47</v>
      </c>
      <c r="AX336" s="54" t="s">
        <v>47</v>
      </c>
      <c r="AY336" s="54" t="s">
        <v>47</v>
      </c>
      <c r="AZ336" s="54" t="s">
        <v>47</v>
      </c>
    </row>
    <row r="337" spans="1:52" ht="30" customHeight="1">
      <c r="A337" s="61"/>
      <c r="B337" s="61"/>
      <c r="C337" s="61"/>
      <c r="D337" s="61"/>
      <c r="E337" s="62"/>
      <c r="F337" s="63"/>
      <c r="G337" s="62"/>
      <c r="H337" s="63"/>
      <c r="I337" s="62"/>
      <c r="J337" s="63"/>
      <c r="K337" s="62"/>
      <c r="L337" s="63"/>
      <c r="M337" s="61"/>
    </row>
    <row r="338" spans="1:52" ht="30" customHeight="1">
      <c r="A338" s="55" t="s">
        <v>7777</v>
      </c>
      <c r="B338" s="56"/>
      <c r="C338" s="56"/>
      <c r="D338" s="56"/>
      <c r="E338" s="57"/>
      <c r="F338" s="58"/>
      <c r="G338" s="57"/>
      <c r="H338" s="58"/>
      <c r="I338" s="57"/>
      <c r="J338" s="58"/>
      <c r="K338" s="57"/>
      <c r="L338" s="58"/>
      <c r="M338" s="59"/>
      <c r="N338" s="54" t="s">
        <v>7254</v>
      </c>
    </row>
    <row r="339" spans="1:52" ht="30" customHeight="1">
      <c r="A339" s="60" t="s">
        <v>1366</v>
      </c>
      <c r="B339" s="60" t="s">
        <v>1264</v>
      </c>
      <c r="C339" s="60" t="s">
        <v>1265</v>
      </c>
      <c r="D339" s="61">
        <v>0.1</v>
      </c>
      <c r="E339" s="62"/>
      <c r="F339" s="63"/>
      <c r="G339" s="62"/>
      <c r="H339" s="63"/>
      <c r="I339" s="62"/>
      <c r="J339" s="63"/>
      <c r="K339" s="62"/>
      <c r="L339" s="63"/>
      <c r="M339" s="60" t="s">
        <v>1415</v>
      </c>
      <c r="N339" s="54" t="s">
        <v>7254</v>
      </c>
      <c r="O339" s="54" t="s">
        <v>7575</v>
      </c>
      <c r="P339" s="54" t="s">
        <v>56</v>
      </c>
      <c r="Q339" s="54" t="s">
        <v>56</v>
      </c>
      <c r="R339" s="54" t="s">
        <v>55</v>
      </c>
      <c r="AV339" s="54" t="s">
        <v>47</v>
      </c>
      <c r="AW339" s="54" t="s">
        <v>7778</v>
      </c>
      <c r="AX339" s="54" t="s">
        <v>47</v>
      </c>
      <c r="AY339" s="54" t="s">
        <v>47</v>
      </c>
      <c r="AZ339" s="54" t="s">
        <v>47</v>
      </c>
    </row>
    <row r="340" spans="1:52" ht="30" customHeight="1">
      <c r="A340" s="60" t="s">
        <v>1267</v>
      </c>
      <c r="B340" s="60" t="s">
        <v>47</v>
      </c>
      <c r="C340" s="60" t="s">
        <v>47</v>
      </c>
      <c r="D340" s="61"/>
      <c r="E340" s="62"/>
      <c r="F340" s="63"/>
      <c r="G340" s="62"/>
      <c r="H340" s="63"/>
      <c r="I340" s="62"/>
      <c r="J340" s="63"/>
      <c r="K340" s="62"/>
      <c r="L340" s="63"/>
      <c r="M340" s="60" t="s">
        <v>47</v>
      </c>
      <c r="N340" s="54" t="s">
        <v>78</v>
      </c>
      <c r="O340" s="54" t="s">
        <v>78</v>
      </c>
      <c r="P340" s="54" t="s">
        <v>47</v>
      </c>
      <c r="Q340" s="54" t="s">
        <v>47</v>
      </c>
      <c r="R340" s="54" t="s">
        <v>47</v>
      </c>
      <c r="AV340" s="54" t="s">
        <v>47</v>
      </c>
      <c r="AW340" s="54" t="s">
        <v>47</v>
      </c>
      <c r="AX340" s="54" t="s">
        <v>47</v>
      </c>
      <c r="AY340" s="54" t="s">
        <v>47</v>
      </c>
      <c r="AZ340" s="54" t="s">
        <v>47</v>
      </c>
    </row>
    <row r="341" spans="1:52" ht="30" customHeight="1">
      <c r="A341" s="61"/>
      <c r="B341" s="61"/>
      <c r="C341" s="61"/>
      <c r="D341" s="61"/>
      <c r="E341" s="62"/>
      <c r="F341" s="63"/>
      <c r="G341" s="62"/>
      <c r="H341" s="63"/>
      <c r="I341" s="62"/>
      <c r="J341" s="63"/>
      <c r="K341" s="62"/>
      <c r="L341" s="63"/>
      <c r="M341" s="61"/>
    </row>
    <row r="342" spans="1:52" ht="30" customHeight="1">
      <c r="A342" s="55" t="s">
        <v>7779</v>
      </c>
      <c r="B342" s="56"/>
      <c r="C342" s="56"/>
      <c r="D342" s="56"/>
      <c r="E342" s="57"/>
      <c r="F342" s="58"/>
      <c r="G342" s="57"/>
      <c r="H342" s="58"/>
      <c r="I342" s="57"/>
      <c r="J342" s="58"/>
      <c r="K342" s="57"/>
      <c r="L342" s="58"/>
      <c r="M342" s="59"/>
      <c r="N342" s="54" t="s">
        <v>7258</v>
      </c>
    </row>
    <row r="343" spans="1:52" ht="30" customHeight="1">
      <c r="A343" s="60" t="s">
        <v>1366</v>
      </c>
      <c r="B343" s="60" t="s">
        <v>1264</v>
      </c>
      <c r="C343" s="60" t="s">
        <v>1265</v>
      </c>
      <c r="D343" s="61">
        <v>0.08</v>
      </c>
      <c r="E343" s="62"/>
      <c r="F343" s="63"/>
      <c r="G343" s="62"/>
      <c r="H343" s="63"/>
      <c r="I343" s="62"/>
      <c r="J343" s="63"/>
      <c r="K343" s="62"/>
      <c r="L343" s="63"/>
      <c r="M343" s="60" t="s">
        <v>1415</v>
      </c>
      <c r="N343" s="54" t="s">
        <v>7258</v>
      </c>
      <c r="O343" s="54" t="s">
        <v>7575</v>
      </c>
      <c r="P343" s="54" t="s">
        <v>56</v>
      </c>
      <c r="Q343" s="54" t="s">
        <v>56</v>
      </c>
      <c r="R343" s="54" t="s">
        <v>55</v>
      </c>
      <c r="AV343" s="54" t="s">
        <v>47</v>
      </c>
      <c r="AW343" s="54" t="s">
        <v>7780</v>
      </c>
      <c r="AX343" s="54" t="s">
        <v>47</v>
      </c>
      <c r="AY343" s="54" t="s">
        <v>47</v>
      </c>
      <c r="AZ343" s="54" t="s">
        <v>47</v>
      </c>
    </row>
    <row r="344" spans="1:52" ht="30" customHeight="1">
      <c r="A344" s="60" t="s">
        <v>1267</v>
      </c>
      <c r="B344" s="60" t="s">
        <v>47</v>
      </c>
      <c r="C344" s="60" t="s">
        <v>47</v>
      </c>
      <c r="D344" s="61"/>
      <c r="E344" s="62"/>
      <c r="F344" s="63"/>
      <c r="G344" s="62"/>
      <c r="H344" s="63"/>
      <c r="I344" s="62"/>
      <c r="J344" s="63"/>
      <c r="K344" s="62"/>
      <c r="L344" s="63"/>
      <c r="M344" s="60" t="s">
        <v>47</v>
      </c>
      <c r="N344" s="54" t="s">
        <v>78</v>
      </c>
      <c r="O344" s="54" t="s">
        <v>78</v>
      </c>
      <c r="P344" s="54" t="s">
        <v>47</v>
      </c>
      <c r="Q344" s="54" t="s">
        <v>47</v>
      </c>
      <c r="R344" s="54" t="s">
        <v>47</v>
      </c>
      <c r="AV344" s="54" t="s">
        <v>47</v>
      </c>
      <c r="AW344" s="54" t="s">
        <v>47</v>
      </c>
      <c r="AX344" s="54" t="s">
        <v>47</v>
      </c>
      <c r="AY344" s="54" t="s">
        <v>47</v>
      </c>
      <c r="AZ344" s="54" t="s">
        <v>47</v>
      </c>
    </row>
    <row r="345" spans="1:52" ht="30" customHeight="1">
      <c r="A345" s="61"/>
      <c r="B345" s="61"/>
      <c r="C345" s="61"/>
      <c r="D345" s="61"/>
      <c r="E345" s="62"/>
      <c r="F345" s="63"/>
      <c r="G345" s="62"/>
      <c r="H345" s="63"/>
      <c r="I345" s="62"/>
      <c r="J345" s="63"/>
      <c r="K345" s="62"/>
      <c r="L345" s="63"/>
      <c r="M345" s="61"/>
    </row>
    <row r="346" spans="1:52" ht="30" customHeight="1">
      <c r="A346" s="55" t="s">
        <v>7781</v>
      </c>
      <c r="B346" s="56"/>
      <c r="C346" s="56"/>
      <c r="D346" s="56"/>
      <c r="E346" s="57"/>
      <c r="F346" s="58"/>
      <c r="G346" s="57"/>
      <c r="H346" s="58"/>
      <c r="I346" s="57"/>
      <c r="J346" s="58"/>
      <c r="K346" s="57"/>
      <c r="L346" s="58"/>
      <c r="M346" s="59"/>
      <c r="N346" s="54" t="s">
        <v>7261</v>
      </c>
    </row>
    <row r="347" spans="1:52" ht="30" customHeight="1">
      <c r="A347" s="60" t="s">
        <v>1366</v>
      </c>
      <c r="B347" s="60" t="s">
        <v>1264</v>
      </c>
      <c r="C347" s="60" t="s">
        <v>1265</v>
      </c>
      <c r="D347" s="61">
        <v>0.06</v>
      </c>
      <c r="E347" s="62"/>
      <c r="F347" s="63"/>
      <c r="G347" s="62"/>
      <c r="H347" s="63"/>
      <c r="I347" s="62"/>
      <c r="J347" s="63"/>
      <c r="K347" s="62"/>
      <c r="L347" s="63"/>
      <c r="M347" s="60" t="s">
        <v>1415</v>
      </c>
      <c r="N347" s="54" t="s">
        <v>7261</v>
      </c>
      <c r="O347" s="54" t="s">
        <v>7575</v>
      </c>
      <c r="P347" s="54" t="s">
        <v>56</v>
      </c>
      <c r="Q347" s="54" t="s">
        <v>56</v>
      </c>
      <c r="R347" s="54" t="s">
        <v>55</v>
      </c>
      <c r="AV347" s="54" t="s">
        <v>47</v>
      </c>
      <c r="AW347" s="54" t="s">
        <v>7782</v>
      </c>
      <c r="AX347" s="54" t="s">
        <v>47</v>
      </c>
      <c r="AY347" s="54" t="s">
        <v>47</v>
      </c>
      <c r="AZ347" s="54" t="s">
        <v>47</v>
      </c>
    </row>
    <row r="348" spans="1:52" ht="30" customHeight="1">
      <c r="A348" s="60" t="s">
        <v>1267</v>
      </c>
      <c r="B348" s="60" t="s">
        <v>47</v>
      </c>
      <c r="C348" s="60" t="s">
        <v>47</v>
      </c>
      <c r="D348" s="61"/>
      <c r="E348" s="62"/>
      <c r="F348" s="63"/>
      <c r="G348" s="62"/>
      <c r="H348" s="63"/>
      <c r="I348" s="62"/>
      <c r="J348" s="63"/>
      <c r="K348" s="62"/>
      <c r="L348" s="63"/>
      <c r="M348" s="60" t="s">
        <v>47</v>
      </c>
      <c r="N348" s="54" t="s">
        <v>78</v>
      </c>
      <c r="O348" s="54" t="s">
        <v>78</v>
      </c>
      <c r="P348" s="54" t="s">
        <v>47</v>
      </c>
      <c r="Q348" s="54" t="s">
        <v>47</v>
      </c>
      <c r="R348" s="54" t="s">
        <v>47</v>
      </c>
      <c r="AV348" s="54" t="s">
        <v>47</v>
      </c>
      <c r="AW348" s="54" t="s">
        <v>47</v>
      </c>
      <c r="AX348" s="54" t="s">
        <v>47</v>
      </c>
      <c r="AY348" s="54" t="s">
        <v>47</v>
      </c>
      <c r="AZ348" s="54" t="s">
        <v>47</v>
      </c>
    </row>
    <row r="349" spans="1:52" ht="30" customHeight="1">
      <c r="A349" s="61"/>
      <c r="B349" s="61"/>
      <c r="C349" s="61"/>
      <c r="D349" s="61"/>
      <c r="E349" s="62"/>
      <c r="F349" s="63"/>
      <c r="G349" s="62"/>
      <c r="H349" s="63"/>
      <c r="I349" s="62"/>
      <c r="J349" s="63"/>
      <c r="K349" s="62"/>
      <c r="L349" s="63"/>
      <c r="M349" s="61"/>
    </row>
    <row r="350" spans="1:52" ht="30" customHeight="1">
      <c r="A350" s="55" t="s">
        <v>7783</v>
      </c>
      <c r="B350" s="56"/>
      <c r="C350" s="56"/>
      <c r="D350" s="56"/>
      <c r="E350" s="57"/>
      <c r="F350" s="58"/>
      <c r="G350" s="57"/>
      <c r="H350" s="58"/>
      <c r="I350" s="57"/>
      <c r="J350" s="58"/>
      <c r="K350" s="57"/>
      <c r="L350" s="58"/>
      <c r="M350" s="59"/>
      <c r="N350" s="54" t="s">
        <v>7483</v>
      </c>
    </row>
    <row r="351" spans="1:52" ht="30" customHeight="1">
      <c r="A351" s="60" t="s">
        <v>1366</v>
      </c>
      <c r="B351" s="60" t="s">
        <v>1264</v>
      </c>
      <c r="C351" s="60" t="s">
        <v>1265</v>
      </c>
      <c r="D351" s="61">
        <v>0.06</v>
      </c>
      <c r="E351" s="62"/>
      <c r="F351" s="63"/>
      <c r="G351" s="62"/>
      <c r="H351" s="63"/>
      <c r="I351" s="62"/>
      <c r="J351" s="63"/>
      <c r="K351" s="62"/>
      <c r="L351" s="63"/>
      <c r="M351" s="60" t="s">
        <v>1415</v>
      </c>
      <c r="N351" s="54" t="s">
        <v>7483</v>
      </c>
      <c r="O351" s="54" t="s">
        <v>7575</v>
      </c>
      <c r="P351" s="54" t="s">
        <v>56</v>
      </c>
      <c r="Q351" s="54" t="s">
        <v>56</v>
      </c>
      <c r="R351" s="54" t="s">
        <v>55</v>
      </c>
      <c r="AV351" s="54" t="s">
        <v>47</v>
      </c>
      <c r="AW351" s="54" t="s">
        <v>7784</v>
      </c>
      <c r="AX351" s="54" t="s">
        <v>47</v>
      </c>
      <c r="AY351" s="54" t="s">
        <v>47</v>
      </c>
      <c r="AZ351" s="54" t="s">
        <v>47</v>
      </c>
    </row>
    <row r="352" spans="1:52" ht="30" customHeight="1">
      <c r="A352" s="60" t="s">
        <v>1267</v>
      </c>
      <c r="B352" s="60" t="s">
        <v>47</v>
      </c>
      <c r="C352" s="60" t="s">
        <v>47</v>
      </c>
      <c r="D352" s="61"/>
      <c r="E352" s="62"/>
      <c r="F352" s="63"/>
      <c r="G352" s="62"/>
      <c r="H352" s="63"/>
      <c r="I352" s="62"/>
      <c r="J352" s="63"/>
      <c r="K352" s="62"/>
      <c r="L352" s="63"/>
      <c r="M352" s="60" t="s">
        <v>47</v>
      </c>
      <c r="N352" s="54" t="s">
        <v>78</v>
      </c>
      <c r="O352" s="54" t="s">
        <v>78</v>
      </c>
      <c r="P352" s="54" t="s">
        <v>47</v>
      </c>
      <c r="Q352" s="54" t="s">
        <v>47</v>
      </c>
      <c r="R352" s="54" t="s">
        <v>47</v>
      </c>
      <c r="AV352" s="54" t="s">
        <v>47</v>
      </c>
      <c r="AW352" s="54" t="s">
        <v>47</v>
      </c>
      <c r="AX352" s="54" t="s">
        <v>47</v>
      </c>
      <c r="AY352" s="54" t="s">
        <v>47</v>
      </c>
      <c r="AZ352" s="54" t="s">
        <v>47</v>
      </c>
    </row>
    <row r="353" spans="1:52" ht="30" customHeight="1">
      <c r="A353" s="61"/>
      <c r="B353" s="61"/>
      <c r="C353" s="61"/>
      <c r="D353" s="61"/>
      <c r="E353" s="62"/>
      <c r="F353" s="63"/>
      <c r="G353" s="62"/>
      <c r="H353" s="63"/>
      <c r="I353" s="62"/>
      <c r="J353" s="63"/>
      <c r="K353" s="62"/>
      <c r="L353" s="63"/>
      <c r="M353" s="61"/>
    </row>
    <row r="354" spans="1:52" ht="30" customHeight="1">
      <c r="A354" s="55" t="s">
        <v>7785</v>
      </c>
      <c r="B354" s="56"/>
      <c r="C354" s="56"/>
      <c r="D354" s="56"/>
      <c r="E354" s="57"/>
      <c r="F354" s="58"/>
      <c r="G354" s="57"/>
      <c r="H354" s="58"/>
      <c r="I354" s="57"/>
      <c r="J354" s="58"/>
      <c r="K354" s="57"/>
      <c r="L354" s="58"/>
      <c r="M354" s="59"/>
      <c r="N354" s="54" t="s">
        <v>7264</v>
      </c>
    </row>
    <row r="355" spans="1:52" ht="30" customHeight="1">
      <c r="A355" s="60" t="s">
        <v>1366</v>
      </c>
      <c r="B355" s="60" t="s">
        <v>1264</v>
      </c>
      <c r="C355" s="60" t="s">
        <v>1265</v>
      </c>
      <c r="D355" s="61">
        <v>0.02</v>
      </c>
      <c r="E355" s="62"/>
      <c r="F355" s="63"/>
      <c r="G355" s="62"/>
      <c r="H355" s="63"/>
      <c r="I355" s="62"/>
      <c r="J355" s="63"/>
      <c r="K355" s="62"/>
      <c r="L355" s="63"/>
      <c r="M355" s="60" t="s">
        <v>1415</v>
      </c>
      <c r="N355" s="54" t="s">
        <v>7264</v>
      </c>
      <c r="O355" s="54" t="s">
        <v>7575</v>
      </c>
      <c r="P355" s="54" t="s">
        <v>56</v>
      </c>
      <c r="Q355" s="54" t="s">
        <v>56</v>
      </c>
      <c r="R355" s="54" t="s">
        <v>55</v>
      </c>
      <c r="AV355" s="54" t="s">
        <v>47</v>
      </c>
      <c r="AW355" s="54" t="s">
        <v>7786</v>
      </c>
      <c r="AX355" s="54" t="s">
        <v>47</v>
      </c>
      <c r="AY355" s="54" t="s">
        <v>47</v>
      </c>
      <c r="AZ355" s="54" t="s">
        <v>47</v>
      </c>
    </row>
    <row r="356" spans="1:52" ht="30" customHeight="1">
      <c r="A356" s="60" t="s">
        <v>1267</v>
      </c>
      <c r="B356" s="60" t="s">
        <v>47</v>
      </c>
      <c r="C356" s="60" t="s">
        <v>47</v>
      </c>
      <c r="D356" s="61"/>
      <c r="E356" s="62"/>
      <c r="F356" s="63"/>
      <c r="G356" s="62"/>
      <c r="H356" s="63"/>
      <c r="I356" s="62"/>
      <c r="J356" s="63"/>
      <c r="K356" s="62"/>
      <c r="L356" s="63"/>
      <c r="M356" s="60" t="s">
        <v>47</v>
      </c>
      <c r="N356" s="54" t="s">
        <v>78</v>
      </c>
      <c r="O356" s="54" t="s">
        <v>78</v>
      </c>
      <c r="P356" s="54" t="s">
        <v>47</v>
      </c>
      <c r="Q356" s="54" t="s">
        <v>47</v>
      </c>
      <c r="R356" s="54" t="s">
        <v>47</v>
      </c>
      <c r="AV356" s="54" t="s">
        <v>47</v>
      </c>
      <c r="AW356" s="54" t="s">
        <v>47</v>
      </c>
      <c r="AX356" s="54" t="s">
        <v>47</v>
      </c>
      <c r="AY356" s="54" t="s">
        <v>47</v>
      </c>
      <c r="AZ356" s="54" t="s">
        <v>47</v>
      </c>
    </row>
    <row r="357" spans="1:52" ht="30" customHeight="1">
      <c r="A357" s="61"/>
      <c r="B357" s="61"/>
      <c r="C357" s="61"/>
      <c r="D357" s="61"/>
      <c r="E357" s="62"/>
      <c r="F357" s="63"/>
      <c r="G357" s="62"/>
      <c r="H357" s="63"/>
      <c r="I357" s="62"/>
      <c r="J357" s="63"/>
      <c r="K357" s="62"/>
      <c r="L357" s="63"/>
      <c r="M357" s="61"/>
    </row>
    <row r="358" spans="1:52" ht="30" customHeight="1">
      <c r="A358" s="55" t="s">
        <v>7787</v>
      </c>
      <c r="B358" s="56"/>
      <c r="C358" s="56"/>
      <c r="D358" s="56"/>
      <c r="E358" s="57"/>
      <c r="F358" s="58"/>
      <c r="G358" s="57"/>
      <c r="H358" s="58"/>
      <c r="I358" s="57"/>
      <c r="J358" s="58"/>
      <c r="K358" s="57"/>
      <c r="L358" s="58"/>
      <c r="M358" s="59"/>
      <c r="N358" s="54" t="s">
        <v>7487</v>
      </c>
    </row>
    <row r="359" spans="1:52" ht="30" customHeight="1">
      <c r="A359" s="60" t="s">
        <v>1366</v>
      </c>
      <c r="B359" s="60" t="s">
        <v>1264</v>
      </c>
      <c r="C359" s="60" t="s">
        <v>1265</v>
      </c>
      <c r="D359" s="61">
        <v>0.02</v>
      </c>
      <c r="E359" s="62"/>
      <c r="F359" s="63"/>
      <c r="G359" s="62"/>
      <c r="H359" s="63"/>
      <c r="I359" s="62"/>
      <c r="J359" s="63"/>
      <c r="K359" s="62"/>
      <c r="L359" s="63"/>
      <c r="M359" s="60" t="s">
        <v>1415</v>
      </c>
      <c r="N359" s="54" t="s">
        <v>7487</v>
      </c>
      <c r="O359" s="54" t="s">
        <v>7575</v>
      </c>
      <c r="P359" s="54" t="s">
        <v>56</v>
      </c>
      <c r="Q359" s="54" t="s">
        <v>56</v>
      </c>
      <c r="R359" s="54" t="s">
        <v>55</v>
      </c>
      <c r="AV359" s="54" t="s">
        <v>47</v>
      </c>
      <c r="AW359" s="54" t="s">
        <v>7788</v>
      </c>
      <c r="AX359" s="54" t="s">
        <v>47</v>
      </c>
      <c r="AY359" s="54" t="s">
        <v>47</v>
      </c>
      <c r="AZ359" s="54" t="s">
        <v>47</v>
      </c>
    </row>
    <row r="360" spans="1:52" ht="30" customHeight="1">
      <c r="A360" s="60" t="s">
        <v>1267</v>
      </c>
      <c r="B360" s="60" t="s">
        <v>47</v>
      </c>
      <c r="C360" s="60" t="s">
        <v>47</v>
      </c>
      <c r="D360" s="61"/>
      <c r="E360" s="62"/>
      <c r="F360" s="63"/>
      <c r="G360" s="62"/>
      <c r="H360" s="63"/>
      <c r="I360" s="62"/>
      <c r="J360" s="63"/>
      <c r="K360" s="62"/>
      <c r="L360" s="63"/>
      <c r="M360" s="60" t="s">
        <v>47</v>
      </c>
      <c r="N360" s="54" t="s">
        <v>78</v>
      </c>
      <c r="O360" s="54" t="s">
        <v>78</v>
      </c>
      <c r="P360" s="54" t="s">
        <v>47</v>
      </c>
      <c r="Q360" s="54" t="s">
        <v>47</v>
      </c>
      <c r="R360" s="54" t="s">
        <v>47</v>
      </c>
      <c r="AV360" s="54" t="s">
        <v>47</v>
      </c>
      <c r="AW360" s="54" t="s">
        <v>47</v>
      </c>
      <c r="AX360" s="54" t="s">
        <v>47</v>
      </c>
      <c r="AY360" s="54" t="s">
        <v>47</v>
      </c>
      <c r="AZ360" s="54" t="s">
        <v>47</v>
      </c>
    </row>
    <row r="361" spans="1:52" ht="30" customHeight="1">
      <c r="A361" s="61"/>
      <c r="B361" s="61"/>
      <c r="C361" s="61"/>
      <c r="D361" s="61"/>
      <c r="E361" s="62"/>
      <c r="F361" s="63"/>
      <c r="G361" s="62"/>
      <c r="H361" s="63"/>
      <c r="I361" s="62"/>
      <c r="J361" s="63"/>
      <c r="K361" s="62"/>
      <c r="L361" s="63"/>
      <c r="M361" s="61"/>
    </row>
    <row r="362" spans="1:52" ht="30" customHeight="1">
      <c r="A362" s="55" t="s">
        <v>7789</v>
      </c>
      <c r="B362" s="56"/>
      <c r="C362" s="56"/>
      <c r="D362" s="56"/>
      <c r="E362" s="57"/>
      <c r="F362" s="58"/>
      <c r="G362" s="57"/>
      <c r="H362" s="58"/>
      <c r="I362" s="57"/>
      <c r="J362" s="58"/>
      <c r="K362" s="57"/>
      <c r="L362" s="58"/>
      <c r="M362" s="59"/>
      <c r="N362" s="54" t="s">
        <v>7490</v>
      </c>
    </row>
    <row r="363" spans="1:52" ht="30" customHeight="1">
      <c r="A363" s="60" t="s">
        <v>1366</v>
      </c>
      <c r="B363" s="60" t="s">
        <v>1264</v>
      </c>
      <c r="C363" s="60" t="s">
        <v>1265</v>
      </c>
      <c r="D363" s="61">
        <v>0.02</v>
      </c>
      <c r="E363" s="62"/>
      <c r="F363" s="63"/>
      <c r="G363" s="62"/>
      <c r="H363" s="63"/>
      <c r="I363" s="62"/>
      <c r="J363" s="63"/>
      <c r="K363" s="62"/>
      <c r="L363" s="63"/>
      <c r="M363" s="60" t="s">
        <v>1415</v>
      </c>
      <c r="N363" s="54" t="s">
        <v>7490</v>
      </c>
      <c r="O363" s="54" t="s">
        <v>7575</v>
      </c>
      <c r="P363" s="54" t="s">
        <v>56</v>
      </c>
      <c r="Q363" s="54" t="s">
        <v>56</v>
      </c>
      <c r="R363" s="54" t="s">
        <v>55</v>
      </c>
      <c r="AV363" s="54" t="s">
        <v>47</v>
      </c>
      <c r="AW363" s="54" t="s">
        <v>7790</v>
      </c>
      <c r="AX363" s="54" t="s">
        <v>47</v>
      </c>
      <c r="AY363" s="54" t="s">
        <v>47</v>
      </c>
      <c r="AZ363" s="54" t="s">
        <v>47</v>
      </c>
    </row>
    <row r="364" spans="1:52" ht="30" customHeight="1">
      <c r="A364" s="60" t="s">
        <v>1267</v>
      </c>
      <c r="B364" s="60" t="s">
        <v>47</v>
      </c>
      <c r="C364" s="60" t="s">
        <v>47</v>
      </c>
      <c r="D364" s="61"/>
      <c r="E364" s="62"/>
      <c r="F364" s="63"/>
      <c r="G364" s="62"/>
      <c r="H364" s="63"/>
      <c r="I364" s="62"/>
      <c r="J364" s="63"/>
      <c r="K364" s="62"/>
      <c r="L364" s="63"/>
      <c r="M364" s="60" t="s">
        <v>47</v>
      </c>
      <c r="N364" s="54" t="s">
        <v>78</v>
      </c>
      <c r="O364" s="54" t="s">
        <v>78</v>
      </c>
      <c r="P364" s="54" t="s">
        <v>47</v>
      </c>
      <c r="Q364" s="54" t="s">
        <v>47</v>
      </c>
      <c r="R364" s="54" t="s">
        <v>47</v>
      </c>
      <c r="AV364" s="54" t="s">
        <v>47</v>
      </c>
      <c r="AW364" s="54" t="s">
        <v>47</v>
      </c>
      <c r="AX364" s="54" t="s">
        <v>47</v>
      </c>
      <c r="AY364" s="54" t="s">
        <v>47</v>
      </c>
      <c r="AZ364" s="54" t="s">
        <v>47</v>
      </c>
    </row>
    <row r="365" spans="1:52" ht="30" customHeight="1">
      <c r="A365" s="61"/>
      <c r="B365" s="61"/>
      <c r="C365" s="61"/>
      <c r="D365" s="61"/>
      <c r="E365" s="62"/>
      <c r="F365" s="63"/>
      <c r="G365" s="62"/>
      <c r="H365" s="63"/>
      <c r="I365" s="62"/>
      <c r="J365" s="63"/>
      <c r="K365" s="62"/>
      <c r="L365" s="63"/>
      <c r="M365" s="61"/>
    </row>
    <row r="366" spans="1:52" ht="30" customHeight="1">
      <c r="A366" s="55" t="s">
        <v>7791</v>
      </c>
      <c r="B366" s="56"/>
      <c r="C366" s="56"/>
      <c r="D366" s="56"/>
      <c r="E366" s="57"/>
      <c r="F366" s="58"/>
      <c r="G366" s="57"/>
      <c r="H366" s="58"/>
      <c r="I366" s="57"/>
      <c r="J366" s="58"/>
      <c r="K366" s="57"/>
      <c r="L366" s="58"/>
      <c r="M366" s="59"/>
      <c r="N366" s="54" t="s">
        <v>7540</v>
      </c>
    </row>
    <row r="367" spans="1:52" ht="30" customHeight="1">
      <c r="A367" s="60" t="s">
        <v>1520</v>
      </c>
      <c r="B367" s="60" t="s">
        <v>1264</v>
      </c>
      <c r="C367" s="60" t="s">
        <v>1265</v>
      </c>
      <c r="D367" s="61">
        <v>0.04</v>
      </c>
      <c r="E367" s="62"/>
      <c r="F367" s="63"/>
      <c r="G367" s="62"/>
      <c r="H367" s="63"/>
      <c r="I367" s="62"/>
      <c r="J367" s="63"/>
      <c r="K367" s="62"/>
      <c r="L367" s="63"/>
      <c r="M367" s="60" t="s">
        <v>1671</v>
      </c>
      <c r="N367" s="54" t="s">
        <v>7540</v>
      </c>
      <c r="O367" s="54" t="s">
        <v>7792</v>
      </c>
      <c r="P367" s="54" t="s">
        <v>56</v>
      </c>
      <c r="Q367" s="54" t="s">
        <v>56</v>
      </c>
      <c r="R367" s="54" t="s">
        <v>55</v>
      </c>
      <c r="V367" s="50">
        <v>1</v>
      </c>
      <c r="AV367" s="54" t="s">
        <v>47</v>
      </c>
      <c r="AW367" s="54" t="s">
        <v>7793</v>
      </c>
      <c r="AX367" s="54" t="s">
        <v>47</v>
      </c>
      <c r="AY367" s="54" t="s">
        <v>47</v>
      </c>
      <c r="AZ367" s="54" t="s">
        <v>47</v>
      </c>
    </row>
    <row r="368" spans="1:52" ht="30" customHeight="1">
      <c r="A368" s="60" t="s">
        <v>1366</v>
      </c>
      <c r="B368" s="60" t="s">
        <v>1264</v>
      </c>
      <c r="C368" s="60" t="s">
        <v>1265</v>
      </c>
      <c r="D368" s="61">
        <v>0.02</v>
      </c>
      <c r="E368" s="62"/>
      <c r="F368" s="63"/>
      <c r="G368" s="62"/>
      <c r="H368" s="63"/>
      <c r="I368" s="62"/>
      <c r="J368" s="63"/>
      <c r="K368" s="62"/>
      <c r="L368" s="63"/>
      <c r="M368" s="60" t="s">
        <v>1415</v>
      </c>
      <c r="N368" s="54" t="s">
        <v>7540</v>
      </c>
      <c r="O368" s="54" t="s">
        <v>7575</v>
      </c>
      <c r="P368" s="54" t="s">
        <v>56</v>
      </c>
      <c r="Q368" s="54" t="s">
        <v>56</v>
      </c>
      <c r="R368" s="54" t="s">
        <v>55</v>
      </c>
      <c r="V368" s="50">
        <v>1</v>
      </c>
      <c r="AV368" s="54" t="s">
        <v>47</v>
      </c>
      <c r="AW368" s="54" t="s">
        <v>7794</v>
      </c>
      <c r="AX368" s="54" t="s">
        <v>47</v>
      </c>
      <c r="AY368" s="54" t="s">
        <v>47</v>
      </c>
      <c r="AZ368" s="54" t="s">
        <v>47</v>
      </c>
    </row>
    <row r="369" spans="1:52" ht="30" customHeight="1">
      <c r="A369" s="60" t="s">
        <v>1367</v>
      </c>
      <c r="B369" s="60" t="s">
        <v>2173</v>
      </c>
      <c r="C369" s="60" t="s">
        <v>352</v>
      </c>
      <c r="D369" s="61">
        <v>1</v>
      </c>
      <c r="E369" s="62"/>
      <c r="F369" s="63"/>
      <c r="G369" s="62"/>
      <c r="H369" s="63"/>
      <c r="I369" s="62"/>
      <c r="J369" s="63"/>
      <c r="K369" s="62"/>
      <c r="L369" s="63"/>
      <c r="M369" s="60" t="s">
        <v>47</v>
      </c>
      <c r="N369" s="54" t="s">
        <v>7540</v>
      </c>
      <c r="O369" s="54" t="s">
        <v>7551</v>
      </c>
      <c r="P369" s="54" t="s">
        <v>56</v>
      </c>
      <c r="Q369" s="54" t="s">
        <v>56</v>
      </c>
      <c r="R369" s="54" t="s">
        <v>56</v>
      </c>
      <c r="S369" s="50">
        <v>1</v>
      </c>
      <c r="T369" s="50">
        <v>2</v>
      </c>
      <c r="U369" s="50">
        <v>0.04</v>
      </c>
      <c r="AV369" s="54" t="s">
        <v>47</v>
      </c>
      <c r="AW369" s="54" t="s">
        <v>7795</v>
      </c>
      <c r="AX369" s="54" t="s">
        <v>47</v>
      </c>
      <c r="AY369" s="54" t="s">
        <v>47</v>
      </c>
      <c r="AZ369" s="54" t="s">
        <v>47</v>
      </c>
    </row>
    <row r="370" spans="1:52" ht="30" customHeight="1">
      <c r="A370" s="60" t="s">
        <v>1252</v>
      </c>
      <c r="B370" s="60" t="s">
        <v>7534</v>
      </c>
      <c r="C370" s="60" t="s">
        <v>1254</v>
      </c>
      <c r="D370" s="61">
        <v>0.16</v>
      </c>
      <c r="E370" s="62"/>
      <c r="F370" s="63"/>
      <c r="G370" s="62"/>
      <c r="H370" s="63"/>
      <c r="I370" s="62"/>
      <c r="J370" s="63"/>
      <c r="K370" s="62"/>
      <c r="L370" s="63"/>
      <c r="M370" s="60" t="s">
        <v>1271</v>
      </c>
      <c r="N370" s="54" t="s">
        <v>7540</v>
      </c>
      <c r="O370" s="54" t="s">
        <v>7533</v>
      </c>
      <c r="P370" s="54" t="s">
        <v>55</v>
      </c>
      <c r="Q370" s="54" t="s">
        <v>56</v>
      </c>
      <c r="R370" s="54" t="s">
        <v>56</v>
      </c>
      <c r="AV370" s="54" t="s">
        <v>47</v>
      </c>
      <c r="AW370" s="54" t="s">
        <v>7796</v>
      </c>
      <c r="AX370" s="54" t="s">
        <v>47</v>
      </c>
      <c r="AY370" s="54" t="s">
        <v>47</v>
      </c>
      <c r="AZ370" s="54" t="s">
        <v>47</v>
      </c>
    </row>
    <row r="371" spans="1:52" ht="30" customHeight="1">
      <c r="A371" s="60" t="s">
        <v>7536</v>
      </c>
      <c r="B371" s="60" t="s">
        <v>7537</v>
      </c>
      <c r="C371" s="60" t="s">
        <v>1254</v>
      </c>
      <c r="D371" s="61">
        <v>0.16</v>
      </c>
      <c r="E371" s="62"/>
      <c r="F371" s="63"/>
      <c r="G371" s="62"/>
      <c r="H371" s="63"/>
      <c r="I371" s="62"/>
      <c r="J371" s="63"/>
      <c r="K371" s="62"/>
      <c r="L371" s="63"/>
      <c r="M371" s="60" t="s">
        <v>1278</v>
      </c>
      <c r="N371" s="54" t="s">
        <v>7540</v>
      </c>
      <c r="O371" s="54" t="s">
        <v>7535</v>
      </c>
      <c r="P371" s="54" t="s">
        <v>55</v>
      </c>
      <c r="Q371" s="54" t="s">
        <v>56</v>
      </c>
      <c r="R371" s="54" t="s">
        <v>56</v>
      </c>
      <c r="AV371" s="54" t="s">
        <v>47</v>
      </c>
      <c r="AW371" s="54" t="s">
        <v>7797</v>
      </c>
      <c r="AX371" s="54" t="s">
        <v>47</v>
      </c>
      <c r="AY371" s="54" t="s">
        <v>47</v>
      </c>
      <c r="AZ371" s="54" t="s">
        <v>47</v>
      </c>
    </row>
    <row r="372" spans="1:52" ht="30" customHeight="1">
      <c r="A372" s="60" t="s">
        <v>1252</v>
      </c>
      <c r="B372" s="60" t="s">
        <v>7532</v>
      </c>
      <c r="C372" s="60" t="s">
        <v>1254</v>
      </c>
      <c r="D372" s="61">
        <v>0.16</v>
      </c>
      <c r="E372" s="62"/>
      <c r="F372" s="63"/>
      <c r="G372" s="62"/>
      <c r="H372" s="63"/>
      <c r="I372" s="62"/>
      <c r="J372" s="63"/>
      <c r="K372" s="62"/>
      <c r="L372" s="63"/>
      <c r="M372" s="60" t="s">
        <v>1255</v>
      </c>
      <c r="N372" s="54" t="s">
        <v>7540</v>
      </c>
      <c r="O372" s="54" t="s">
        <v>7531</v>
      </c>
      <c r="P372" s="54" t="s">
        <v>55</v>
      </c>
      <c r="Q372" s="54" t="s">
        <v>56</v>
      </c>
      <c r="R372" s="54" t="s">
        <v>56</v>
      </c>
      <c r="AV372" s="54" t="s">
        <v>47</v>
      </c>
      <c r="AW372" s="54" t="s">
        <v>7798</v>
      </c>
      <c r="AX372" s="54" t="s">
        <v>47</v>
      </c>
      <c r="AY372" s="54" t="s">
        <v>47</v>
      </c>
      <c r="AZ372" s="54" t="s">
        <v>47</v>
      </c>
    </row>
    <row r="373" spans="1:52" ht="30" customHeight="1">
      <c r="A373" s="60" t="s">
        <v>1267</v>
      </c>
      <c r="B373" s="60" t="s">
        <v>47</v>
      </c>
      <c r="C373" s="60" t="s">
        <v>47</v>
      </c>
      <c r="D373" s="61"/>
      <c r="E373" s="62"/>
      <c r="F373" s="63"/>
      <c r="G373" s="62"/>
      <c r="H373" s="63"/>
      <c r="I373" s="62"/>
      <c r="J373" s="63"/>
      <c r="K373" s="62"/>
      <c r="L373" s="63"/>
      <c r="M373" s="60" t="s">
        <v>47</v>
      </c>
      <c r="N373" s="54" t="s">
        <v>78</v>
      </c>
      <c r="O373" s="54" t="s">
        <v>78</v>
      </c>
      <c r="P373" s="54" t="s">
        <v>47</v>
      </c>
      <c r="Q373" s="54" t="s">
        <v>47</v>
      </c>
      <c r="R373" s="54" t="s">
        <v>47</v>
      </c>
      <c r="AV373" s="54" t="s">
        <v>47</v>
      </c>
      <c r="AW373" s="54" t="s">
        <v>47</v>
      </c>
      <c r="AX373" s="54" t="s">
        <v>47</v>
      </c>
      <c r="AY373" s="54" t="s">
        <v>47</v>
      </c>
      <c r="AZ373" s="54" t="s">
        <v>47</v>
      </c>
    </row>
    <row r="374" spans="1:52" ht="30" customHeight="1">
      <c r="A374" s="61"/>
      <c r="B374" s="61"/>
      <c r="C374" s="61"/>
      <c r="D374" s="61"/>
      <c r="E374" s="62"/>
      <c r="F374" s="63"/>
      <c r="G374" s="62"/>
      <c r="H374" s="63"/>
      <c r="I374" s="62"/>
      <c r="J374" s="63"/>
      <c r="K374" s="62"/>
      <c r="L374" s="63"/>
      <c r="M374" s="61"/>
    </row>
    <row r="375" spans="1:52" ht="30" customHeight="1">
      <c r="A375" s="55" t="s">
        <v>7799</v>
      </c>
      <c r="B375" s="56"/>
      <c r="C375" s="56"/>
      <c r="D375" s="56"/>
      <c r="E375" s="57"/>
      <c r="F375" s="58"/>
      <c r="G375" s="57"/>
      <c r="H375" s="58"/>
      <c r="I375" s="57"/>
      <c r="J375" s="58"/>
      <c r="K375" s="57"/>
      <c r="L375" s="58"/>
      <c r="M375" s="59"/>
      <c r="N375" s="54" t="s">
        <v>7268</v>
      </c>
    </row>
    <row r="376" spans="1:52" ht="30" customHeight="1">
      <c r="A376" s="60" t="s">
        <v>2090</v>
      </c>
      <c r="B376" s="60" t="s">
        <v>1264</v>
      </c>
      <c r="C376" s="60" t="s">
        <v>1265</v>
      </c>
      <c r="D376" s="61">
        <v>2.1999999999999999E-2</v>
      </c>
      <c r="E376" s="62"/>
      <c r="F376" s="63"/>
      <c r="G376" s="62"/>
      <c r="H376" s="63"/>
      <c r="I376" s="62"/>
      <c r="J376" s="63"/>
      <c r="K376" s="62"/>
      <c r="L376" s="63"/>
      <c r="M376" s="60" t="s">
        <v>1487</v>
      </c>
      <c r="N376" s="54" t="s">
        <v>7268</v>
      </c>
      <c r="O376" s="54" t="s">
        <v>7800</v>
      </c>
      <c r="P376" s="54" t="s">
        <v>56</v>
      </c>
      <c r="Q376" s="54" t="s">
        <v>56</v>
      </c>
      <c r="R376" s="54" t="s">
        <v>55</v>
      </c>
      <c r="V376" s="50">
        <v>1</v>
      </c>
      <c r="AV376" s="54" t="s">
        <v>47</v>
      </c>
      <c r="AW376" s="54" t="s">
        <v>7801</v>
      </c>
      <c r="AX376" s="54" t="s">
        <v>47</v>
      </c>
      <c r="AY376" s="54" t="s">
        <v>47</v>
      </c>
      <c r="AZ376" s="54" t="s">
        <v>47</v>
      </c>
    </row>
    <row r="377" spans="1:52" ht="30" customHeight="1">
      <c r="A377" s="60" t="s">
        <v>1520</v>
      </c>
      <c r="B377" s="60" t="s">
        <v>1264</v>
      </c>
      <c r="C377" s="60" t="s">
        <v>1265</v>
      </c>
      <c r="D377" s="61">
        <v>4.3999999999999997E-2</v>
      </c>
      <c r="E377" s="62"/>
      <c r="F377" s="63"/>
      <c r="G377" s="62"/>
      <c r="H377" s="63"/>
      <c r="I377" s="62"/>
      <c r="J377" s="63"/>
      <c r="K377" s="62"/>
      <c r="L377" s="63"/>
      <c r="M377" s="60" t="s">
        <v>1671</v>
      </c>
      <c r="N377" s="54" t="s">
        <v>7268</v>
      </c>
      <c r="O377" s="54" t="s">
        <v>7792</v>
      </c>
      <c r="P377" s="54" t="s">
        <v>56</v>
      </c>
      <c r="Q377" s="54" t="s">
        <v>56</v>
      </c>
      <c r="R377" s="54" t="s">
        <v>55</v>
      </c>
      <c r="V377" s="50">
        <v>1</v>
      </c>
      <c r="AV377" s="54" t="s">
        <v>47</v>
      </c>
      <c r="AW377" s="54" t="s">
        <v>7802</v>
      </c>
      <c r="AX377" s="54" t="s">
        <v>47</v>
      </c>
      <c r="AY377" s="54" t="s">
        <v>47</v>
      </c>
      <c r="AZ377" s="54" t="s">
        <v>47</v>
      </c>
    </row>
    <row r="378" spans="1:52" ht="30" customHeight="1">
      <c r="A378" s="60" t="s">
        <v>1366</v>
      </c>
      <c r="B378" s="60" t="s">
        <v>1264</v>
      </c>
      <c r="C378" s="60" t="s">
        <v>1265</v>
      </c>
      <c r="D378" s="61">
        <v>2.1999999999999999E-2</v>
      </c>
      <c r="E378" s="62"/>
      <c r="F378" s="63"/>
      <c r="G378" s="62"/>
      <c r="H378" s="63"/>
      <c r="I378" s="62"/>
      <c r="J378" s="63"/>
      <c r="K378" s="62"/>
      <c r="L378" s="63"/>
      <c r="M378" s="60" t="s">
        <v>1415</v>
      </c>
      <c r="N378" s="54" t="s">
        <v>7268</v>
      </c>
      <c r="O378" s="54" t="s">
        <v>7575</v>
      </c>
      <c r="P378" s="54" t="s">
        <v>56</v>
      </c>
      <c r="Q378" s="54" t="s">
        <v>56</v>
      </c>
      <c r="R378" s="54" t="s">
        <v>55</v>
      </c>
      <c r="V378" s="50">
        <v>1</v>
      </c>
      <c r="AV378" s="54" t="s">
        <v>47</v>
      </c>
      <c r="AW378" s="54" t="s">
        <v>7803</v>
      </c>
      <c r="AX378" s="54" t="s">
        <v>47</v>
      </c>
      <c r="AY378" s="54" t="s">
        <v>47</v>
      </c>
      <c r="AZ378" s="54" t="s">
        <v>47</v>
      </c>
    </row>
    <row r="379" spans="1:52" ht="30" customHeight="1">
      <c r="A379" s="60" t="s">
        <v>1367</v>
      </c>
      <c r="B379" s="60" t="s">
        <v>2173</v>
      </c>
      <c r="C379" s="60" t="s">
        <v>352</v>
      </c>
      <c r="D379" s="61">
        <v>1</v>
      </c>
      <c r="E379" s="62"/>
      <c r="F379" s="63"/>
      <c r="G379" s="62"/>
      <c r="H379" s="63"/>
      <c r="I379" s="62"/>
      <c r="J379" s="63"/>
      <c r="K379" s="62"/>
      <c r="L379" s="63"/>
      <c r="M379" s="60" t="s">
        <v>47</v>
      </c>
      <c r="N379" s="54" t="s">
        <v>7268</v>
      </c>
      <c r="O379" s="54" t="s">
        <v>7551</v>
      </c>
      <c r="P379" s="54" t="s">
        <v>56</v>
      </c>
      <c r="Q379" s="54" t="s">
        <v>56</v>
      </c>
      <c r="R379" s="54" t="s">
        <v>56</v>
      </c>
      <c r="S379" s="50">
        <v>1</v>
      </c>
      <c r="T379" s="50">
        <v>2</v>
      </c>
      <c r="U379" s="50">
        <v>0.04</v>
      </c>
      <c r="AV379" s="54" t="s">
        <v>47</v>
      </c>
      <c r="AW379" s="54" t="s">
        <v>7804</v>
      </c>
      <c r="AX379" s="54" t="s">
        <v>47</v>
      </c>
      <c r="AY379" s="54" t="s">
        <v>47</v>
      </c>
      <c r="AZ379" s="54" t="s">
        <v>47</v>
      </c>
    </row>
    <row r="380" spans="1:52" ht="30" customHeight="1">
      <c r="A380" s="60" t="s">
        <v>1252</v>
      </c>
      <c r="B380" s="60" t="s">
        <v>7534</v>
      </c>
      <c r="C380" s="60" t="s">
        <v>1254</v>
      </c>
      <c r="D380" s="61">
        <v>0.17799999999999999</v>
      </c>
      <c r="E380" s="62"/>
      <c r="F380" s="63"/>
      <c r="G380" s="62"/>
      <c r="H380" s="63"/>
      <c r="I380" s="62"/>
      <c r="J380" s="63"/>
      <c r="K380" s="62"/>
      <c r="L380" s="63"/>
      <c r="M380" s="60" t="s">
        <v>1271</v>
      </c>
      <c r="N380" s="54" t="s">
        <v>7268</v>
      </c>
      <c r="O380" s="54" t="s">
        <v>7533</v>
      </c>
      <c r="P380" s="54" t="s">
        <v>55</v>
      </c>
      <c r="Q380" s="54" t="s">
        <v>56</v>
      </c>
      <c r="R380" s="54" t="s">
        <v>56</v>
      </c>
      <c r="AV380" s="54" t="s">
        <v>47</v>
      </c>
      <c r="AW380" s="54" t="s">
        <v>7805</v>
      </c>
      <c r="AX380" s="54" t="s">
        <v>47</v>
      </c>
      <c r="AY380" s="54" t="s">
        <v>47</v>
      </c>
      <c r="AZ380" s="54" t="s">
        <v>47</v>
      </c>
    </row>
    <row r="381" spans="1:52" ht="30" customHeight="1">
      <c r="A381" s="60" t="s">
        <v>7536</v>
      </c>
      <c r="B381" s="60" t="s">
        <v>7537</v>
      </c>
      <c r="C381" s="60" t="s">
        <v>1254</v>
      </c>
      <c r="D381" s="61">
        <v>0.17799999999999999</v>
      </c>
      <c r="E381" s="62"/>
      <c r="F381" s="63"/>
      <c r="G381" s="62"/>
      <c r="H381" s="63"/>
      <c r="I381" s="62"/>
      <c r="J381" s="63"/>
      <c r="K381" s="62"/>
      <c r="L381" s="63"/>
      <c r="M381" s="60" t="s">
        <v>1278</v>
      </c>
      <c r="N381" s="54" t="s">
        <v>7268</v>
      </c>
      <c r="O381" s="54" t="s">
        <v>7535</v>
      </c>
      <c r="P381" s="54" t="s">
        <v>55</v>
      </c>
      <c r="Q381" s="54" t="s">
        <v>56</v>
      </c>
      <c r="R381" s="54" t="s">
        <v>56</v>
      </c>
      <c r="AV381" s="54" t="s">
        <v>47</v>
      </c>
      <c r="AW381" s="54" t="s">
        <v>7806</v>
      </c>
      <c r="AX381" s="54" t="s">
        <v>47</v>
      </c>
      <c r="AY381" s="54" t="s">
        <v>47</v>
      </c>
      <c r="AZ381" s="54" t="s">
        <v>47</v>
      </c>
    </row>
    <row r="382" spans="1:52" ht="30" customHeight="1">
      <c r="A382" s="60" t="s">
        <v>1252</v>
      </c>
      <c r="B382" s="60" t="s">
        <v>7532</v>
      </c>
      <c r="C382" s="60" t="s">
        <v>1254</v>
      </c>
      <c r="D382" s="61">
        <v>0.17799999999999999</v>
      </c>
      <c r="E382" s="62"/>
      <c r="F382" s="63"/>
      <c r="G382" s="62"/>
      <c r="H382" s="63"/>
      <c r="I382" s="62"/>
      <c r="J382" s="63"/>
      <c r="K382" s="62"/>
      <c r="L382" s="63"/>
      <c r="M382" s="60" t="s">
        <v>1255</v>
      </c>
      <c r="N382" s="54" t="s">
        <v>7268</v>
      </c>
      <c r="O382" s="54" t="s">
        <v>7531</v>
      </c>
      <c r="P382" s="54" t="s">
        <v>55</v>
      </c>
      <c r="Q382" s="54" t="s">
        <v>56</v>
      </c>
      <c r="R382" s="54" t="s">
        <v>56</v>
      </c>
      <c r="AV382" s="54" t="s">
        <v>47</v>
      </c>
      <c r="AW382" s="54" t="s">
        <v>7807</v>
      </c>
      <c r="AX382" s="54" t="s">
        <v>47</v>
      </c>
      <c r="AY382" s="54" t="s">
        <v>47</v>
      </c>
      <c r="AZ382" s="54" t="s">
        <v>47</v>
      </c>
    </row>
    <row r="383" spans="1:52" ht="30" customHeight="1">
      <c r="A383" s="60" t="s">
        <v>7808</v>
      </c>
      <c r="B383" s="60" t="s">
        <v>7809</v>
      </c>
      <c r="C383" s="60" t="s">
        <v>1259</v>
      </c>
      <c r="D383" s="61">
        <v>135</v>
      </c>
      <c r="E383" s="62"/>
      <c r="F383" s="63"/>
      <c r="G383" s="62"/>
      <c r="H383" s="63"/>
      <c r="I383" s="62"/>
      <c r="J383" s="63"/>
      <c r="K383" s="62"/>
      <c r="L383" s="63"/>
      <c r="M383" s="60" t="s">
        <v>1305</v>
      </c>
      <c r="N383" s="54" t="s">
        <v>7268</v>
      </c>
      <c r="O383" s="54" t="s">
        <v>7810</v>
      </c>
      <c r="P383" s="54" t="s">
        <v>56</v>
      </c>
      <c r="Q383" s="54" t="s">
        <v>56</v>
      </c>
      <c r="R383" s="54" t="s">
        <v>55</v>
      </c>
      <c r="AV383" s="54" t="s">
        <v>47</v>
      </c>
      <c r="AW383" s="54" t="s">
        <v>7811</v>
      </c>
      <c r="AX383" s="54" t="s">
        <v>47</v>
      </c>
      <c r="AY383" s="54" t="s">
        <v>47</v>
      </c>
      <c r="AZ383" s="54" t="s">
        <v>47</v>
      </c>
    </row>
    <row r="384" spans="1:52" ht="30" customHeight="1">
      <c r="A384" s="60" t="s">
        <v>7812</v>
      </c>
      <c r="B384" s="60" t="s">
        <v>7813</v>
      </c>
      <c r="C384" s="60" t="s">
        <v>1410</v>
      </c>
      <c r="D384" s="61">
        <v>0.05</v>
      </c>
      <c r="E384" s="62"/>
      <c r="F384" s="63"/>
      <c r="G384" s="62"/>
      <c r="H384" s="63"/>
      <c r="I384" s="62"/>
      <c r="J384" s="63"/>
      <c r="K384" s="62"/>
      <c r="L384" s="63"/>
      <c r="M384" s="60" t="s">
        <v>1313</v>
      </c>
      <c r="N384" s="54" t="s">
        <v>7268</v>
      </c>
      <c r="O384" s="54" t="s">
        <v>7814</v>
      </c>
      <c r="P384" s="54" t="s">
        <v>56</v>
      </c>
      <c r="Q384" s="54" t="s">
        <v>56</v>
      </c>
      <c r="R384" s="54" t="s">
        <v>55</v>
      </c>
      <c r="AV384" s="54" t="s">
        <v>47</v>
      </c>
      <c r="AW384" s="54" t="s">
        <v>7815</v>
      </c>
      <c r="AX384" s="54" t="s">
        <v>47</v>
      </c>
      <c r="AY384" s="54" t="s">
        <v>47</v>
      </c>
      <c r="AZ384" s="54" t="s">
        <v>47</v>
      </c>
    </row>
    <row r="385" spans="1:52" ht="30" customHeight="1">
      <c r="A385" s="60" t="s">
        <v>1267</v>
      </c>
      <c r="B385" s="60" t="s">
        <v>47</v>
      </c>
      <c r="C385" s="60" t="s">
        <v>47</v>
      </c>
      <c r="D385" s="61"/>
      <c r="E385" s="62"/>
      <c r="F385" s="63"/>
      <c r="G385" s="62"/>
      <c r="H385" s="63"/>
      <c r="I385" s="62"/>
      <c r="J385" s="63"/>
      <c r="K385" s="62"/>
      <c r="L385" s="63"/>
      <c r="M385" s="60" t="s">
        <v>47</v>
      </c>
      <c r="N385" s="54" t="s">
        <v>78</v>
      </c>
      <c r="O385" s="54" t="s">
        <v>78</v>
      </c>
      <c r="P385" s="54" t="s">
        <v>47</v>
      </c>
      <c r="Q385" s="54" t="s">
        <v>47</v>
      </c>
      <c r="R385" s="54" t="s">
        <v>47</v>
      </c>
      <c r="AV385" s="54" t="s">
        <v>47</v>
      </c>
      <c r="AW385" s="54" t="s">
        <v>47</v>
      </c>
      <c r="AX385" s="54" t="s">
        <v>47</v>
      </c>
      <c r="AY385" s="54" t="s">
        <v>47</v>
      </c>
      <c r="AZ385" s="54" t="s">
        <v>47</v>
      </c>
    </row>
    <row r="386" spans="1:52" ht="30" customHeight="1">
      <c r="A386" s="61"/>
      <c r="B386" s="61"/>
      <c r="C386" s="61"/>
      <c r="D386" s="61"/>
      <c r="E386" s="62"/>
      <c r="F386" s="63"/>
      <c r="G386" s="62"/>
      <c r="H386" s="63"/>
      <c r="I386" s="62"/>
      <c r="J386" s="63"/>
      <c r="K386" s="62"/>
      <c r="L386" s="63"/>
      <c r="M386" s="61"/>
    </row>
    <row r="387" spans="1:52" ht="30" customHeight="1">
      <c r="A387" s="55" t="s">
        <v>7816</v>
      </c>
      <c r="B387" s="56"/>
      <c r="C387" s="56"/>
      <c r="D387" s="56"/>
      <c r="E387" s="57"/>
      <c r="F387" s="58"/>
      <c r="G387" s="57"/>
      <c r="H387" s="58"/>
      <c r="I387" s="57"/>
      <c r="J387" s="58"/>
      <c r="K387" s="57"/>
      <c r="L387" s="58"/>
      <c r="M387" s="59"/>
      <c r="N387" s="54" t="s">
        <v>7272</v>
      </c>
    </row>
    <row r="388" spans="1:52" ht="30" customHeight="1">
      <c r="A388" s="60" t="s">
        <v>1520</v>
      </c>
      <c r="B388" s="60" t="s">
        <v>1264</v>
      </c>
      <c r="C388" s="60" t="s">
        <v>1265</v>
      </c>
      <c r="D388" s="61">
        <v>0.04</v>
      </c>
      <c r="E388" s="62"/>
      <c r="F388" s="63"/>
      <c r="G388" s="62"/>
      <c r="H388" s="63"/>
      <c r="I388" s="62"/>
      <c r="J388" s="63"/>
      <c r="K388" s="62"/>
      <c r="L388" s="63"/>
      <c r="M388" s="60" t="s">
        <v>1671</v>
      </c>
      <c r="N388" s="54" t="s">
        <v>7272</v>
      </c>
      <c r="O388" s="54" t="s">
        <v>7792</v>
      </c>
      <c r="P388" s="54" t="s">
        <v>56</v>
      </c>
      <c r="Q388" s="54" t="s">
        <v>56</v>
      </c>
      <c r="R388" s="54" t="s">
        <v>55</v>
      </c>
      <c r="V388" s="50">
        <v>1</v>
      </c>
      <c r="AV388" s="54" t="s">
        <v>47</v>
      </c>
      <c r="AW388" s="54" t="s">
        <v>7817</v>
      </c>
      <c r="AX388" s="54" t="s">
        <v>47</v>
      </c>
      <c r="AY388" s="54" t="s">
        <v>47</v>
      </c>
      <c r="AZ388" s="54" t="s">
        <v>47</v>
      </c>
    </row>
    <row r="389" spans="1:52" ht="30" customHeight="1">
      <c r="A389" s="60" t="s">
        <v>1366</v>
      </c>
      <c r="B389" s="60" t="s">
        <v>1264</v>
      </c>
      <c r="C389" s="60" t="s">
        <v>1265</v>
      </c>
      <c r="D389" s="61">
        <v>0.02</v>
      </c>
      <c r="E389" s="62"/>
      <c r="F389" s="63"/>
      <c r="G389" s="62"/>
      <c r="H389" s="63"/>
      <c r="I389" s="62"/>
      <c r="J389" s="63"/>
      <c r="K389" s="62"/>
      <c r="L389" s="63"/>
      <c r="M389" s="60" t="s">
        <v>1415</v>
      </c>
      <c r="N389" s="54" t="s">
        <v>7272</v>
      </c>
      <c r="O389" s="54" t="s">
        <v>7575</v>
      </c>
      <c r="P389" s="54" t="s">
        <v>56</v>
      </c>
      <c r="Q389" s="54" t="s">
        <v>56</v>
      </c>
      <c r="R389" s="54" t="s">
        <v>55</v>
      </c>
      <c r="V389" s="50">
        <v>1</v>
      </c>
      <c r="AV389" s="54" t="s">
        <v>47</v>
      </c>
      <c r="AW389" s="54" t="s">
        <v>7818</v>
      </c>
      <c r="AX389" s="54" t="s">
        <v>47</v>
      </c>
      <c r="AY389" s="54" t="s">
        <v>47</v>
      </c>
      <c r="AZ389" s="54" t="s">
        <v>47</v>
      </c>
    </row>
    <row r="390" spans="1:52" ht="30" customHeight="1">
      <c r="A390" s="60" t="s">
        <v>1367</v>
      </c>
      <c r="B390" s="60" t="s">
        <v>2173</v>
      </c>
      <c r="C390" s="60" t="s">
        <v>352</v>
      </c>
      <c r="D390" s="61">
        <v>1</v>
      </c>
      <c r="E390" s="62"/>
      <c r="F390" s="63"/>
      <c r="G390" s="62"/>
      <c r="H390" s="63"/>
      <c r="I390" s="62"/>
      <c r="J390" s="63"/>
      <c r="K390" s="62"/>
      <c r="L390" s="63"/>
      <c r="M390" s="60" t="s">
        <v>47</v>
      </c>
      <c r="N390" s="54" t="s">
        <v>7272</v>
      </c>
      <c r="O390" s="54" t="s">
        <v>7551</v>
      </c>
      <c r="P390" s="54" t="s">
        <v>56</v>
      </c>
      <c r="Q390" s="54" t="s">
        <v>56</v>
      </c>
      <c r="R390" s="54" t="s">
        <v>56</v>
      </c>
      <c r="S390" s="50">
        <v>1</v>
      </c>
      <c r="T390" s="50">
        <v>2</v>
      </c>
      <c r="U390" s="50">
        <v>0.04</v>
      </c>
      <c r="AV390" s="54" t="s">
        <v>47</v>
      </c>
      <c r="AW390" s="54" t="s">
        <v>7819</v>
      </c>
      <c r="AX390" s="54" t="s">
        <v>47</v>
      </c>
      <c r="AY390" s="54" t="s">
        <v>47</v>
      </c>
      <c r="AZ390" s="54" t="s">
        <v>47</v>
      </c>
    </row>
    <row r="391" spans="1:52" ht="30" customHeight="1">
      <c r="A391" s="60" t="s">
        <v>1252</v>
      </c>
      <c r="B391" s="60" t="s">
        <v>7534</v>
      </c>
      <c r="C391" s="60" t="s">
        <v>1254</v>
      </c>
      <c r="D391" s="61">
        <v>0.16</v>
      </c>
      <c r="E391" s="62"/>
      <c r="F391" s="63"/>
      <c r="G391" s="62"/>
      <c r="H391" s="63"/>
      <c r="I391" s="62"/>
      <c r="J391" s="63"/>
      <c r="K391" s="62"/>
      <c r="L391" s="63"/>
      <c r="M391" s="60" t="s">
        <v>1271</v>
      </c>
      <c r="N391" s="54" t="s">
        <v>7272</v>
      </c>
      <c r="O391" s="54" t="s">
        <v>7533</v>
      </c>
      <c r="P391" s="54" t="s">
        <v>55</v>
      </c>
      <c r="Q391" s="54" t="s">
        <v>56</v>
      </c>
      <c r="R391" s="54" t="s">
        <v>56</v>
      </c>
      <c r="AV391" s="54" t="s">
        <v>47</v>
      </c>
      <c r="AW391" s="54" t="s">
        <v>7820</v>
      </c>
      <c r="AX391" s="54" t="s">
        <v>47</v>
      </c>
      <c r="AY391" s="54" t="s">
        <v>47</v>
      </c>
      <c r="AZ391" s="54" t="s">
        <v>47</v>
      </c>
    </row>
    <row r="392" spans="1:52" ht="30" customHeight="1">
      <c r="A392" s="60" t="s">
        <v>7536</v>
      </c>
      <c r="B392" s="60" t="s">
        <v>7537</v>
      </c>
      <c r="C392" s="60" t="s">
        <v>1254</v>
      </c>
      <c r="D392" s="61">
        <v>0.16</v>
      </c>
      <c r="E392" s="62"/>
      <c r="F392" s="63"/>
      <c r="G392" s="62"/>
      <c r="H392" s="63"/>
      <c r="I392" s="62"/>
      <c r="J392" s="63"/>
      <c r="K392" s="62"/>
      <c r="L392" s="63"/>
      <c r="M392" s="60" t="s">
        <v>1278</v>
      </c>
      <c r="N392" s="54" t="s">
        <v>7272</v>
      </c>
      <c r="O392" s="54" t="s">
        <v>7535</v>
      </c>
      <c r="P392" s="54" t="s">
        <v>55</v>
      </c>
      <c r="Q392" s="54" t="s">
        <v>56</v>
      </c>
      <c r="R392" s="54" t="s">
        <v>56</v>
      </c>
      <c r="AV392" s="54" t="s">
        <v>47</v>
      </c>
      <c r="AW392" s="54" t="s">
        <v>7821</v>
      </c>
      <c r="AX392" s="54" t="s">
        <v>47</v>
      </c>
      <c r="AY392" s="54" t="s">
        <v>47</v>
      </c>
      <c r="AZ392" s="54" t="s">
        <v>47</v>
      </c>
    </row>
    <row r="393" spans="1:52" ht="30" customHeight="1">
      <c r="A393" s="60" t="s">
        <v>1252</v>
      </c>
      <c r="B393" s="60" t="s">
        <v>7532</v>
      </c>
      <c r="C393" s="60" t="s">
        <v>1254</v>
      </c>
      <c r="D393" s="61">
        <v>0.16</v>
      </c>
      <c r="E393" s="62"/>
      <c r="F393" s="63"/>
      <c r="G393" s="62"/>
      <c r="H393" s="63"/>
      <c r="I393" s="62"/>
      <c r="J393" s="63"/>
      <c r="K393" s="62"/>
      <c r="L393" s="63"/>
      <c r="M393" s="60" t="s">
        <v>1255</v>
      </c>
      <c r="N393" s="54" t="s">
        <v>7272</v>
      </c>
      <c r="O393" s="54" t="s">
        <v>7531</v>
      </c>
      <c r="P393" s="54" t="s">
        <v>55</v>
      </c>
      <c r="Q393" s="54" t="s">
        <v>56</v>
      </c>
      <c r="R393" s="54" t="s">
        <v>56</v>
      </c>
      <c r="AV393" s="54" t="s">
        <v>47</v>
      </c>
      <c r="AW393" s="54" t="s">
        <v>7822</v>
      </c>
      <c r="AX393" s="54" t="s">
        <v>47</v>
      </c>
      <c r="AY393" s="54" t="s">
        <v>47</v>
      </c>
      <c r="AZ393" s="54" t="s">
        <v>47</v>
      </c>
    </row>
    <row r="394" spans="1:52" ht="30" customHeight="1">
      <c r="A394" s="60" t="s">
        <v>1267</v>
      </c>
      <c r="B394" s="60" t="s">
        <v>47</v>
      </c>
      <c r="C394" s="60" t="s">
        <v>47</v>
      </c>
      <c r="D394" s="61"/>
      <c r="E394" s="62"/>
      <c r="F394" s="63"/>
      <c r="G394" s="62"/>
      <c r="H394" s="63"/>
      <c r="I394" s="62"/>
      <c r="J394" s="63"/>
      <c r="K394" s="62"/>
      <c r="L394" s="63"/>
      <c r="M394" s="60" t="s">
        <v>47</v>
      </c>
      <c r="N394" s="54" t="s">
        <v>78</v>
      </c>
      <c r="O394" s="54" t="s">
        <v>78</v>
      </c>
      <c r="P394" s="54" t="s">
        <v>47</v>
      </c>
      <c r="Q394" s="54" t="s">
        <v>47</v>
      </c>
      <c r="R394" s="54" t="s">
        <v>47</v>
      </c>
      <c r="AV394" s="54" t="s">
        <v>47</v>
      </c>
      <c r="AW394" s="54" t="s">
        <v>47</v>
      </c>
      <c r="AX394" s="54" t="s">
        <v>47</v>
      </c>
      <c r="AY394" s="54" t="s">
        <v>47</v>
      </c>
      <c r="AZ394" s="54" t="s">
        <v>47</v>
      </c>
    </row>
    <row r="395" spans="1:52" ht="30" customHeight="1">
      <c r="A395" s="61"/>
      <c r="B395" s="61"/>
      <c r="C395" s="61"/>
      <c r="D395" s="61"/>
      <c r="E395" s="62"/>
      <c r="F395" s="63"/>
      <c r="G395" s="62"/>
      <c r="H395" s="63"/>
      <c r="I395" s="62"/>
      <c r="J395" s="63"/>
      <c r="K395" s="62"/>
      <c r="L395" s="63"/>
      <c r="M395" s="61"/>
    </row>
    <row r="396" spans="1:52" ht="30" customHeight="1">
      <c r="A396" s="55" t="s">
        <v>7823</v>
      </c>
      <c r="B396" s="56"/>
      <c r="C396" s="56"/>
      <c r="D396" s="56"/>
      <c r="E396" s="57"/>
      <c r="F396" s="58"/>
      <c r="G396" s="57"/>
      <c r="H396" s="58"/>
      <c r="I396" s="57"/>
      <c r="J396" s="58"/>
      <c r="K396" s="57"/>
      <c r="L396" s="58"/>
      <c r="M396" s="59"/>
      <c r="N396" s="54" t="s">
        <v>7275</v>
      </c>
    </row>
    <row r="397" spans="1:52" ht="30" customHeight="1">
      <c r="A397" s="60" t="s">
        <v>1851</v>
      </c>
      <c r="B397" s="60" t="s">
        <v>1264</v>
      </c>
      <c r="C397" s="60" t="s">
        <v>1265</v>
      </c>
      <c r="D397" s="61">
        <v>1.6E-2</v>
      </c>
      <c r="E397" s="62"/>
      <c r="F397" s="63"/>
      <c r="G397" s="62"/>
      <c r="H397" s="63"/>
      <c r="I397" s="62"/>
      <c r="J397" s="63"/>
      <c r="K397" s="62"/>
      <c r="L397" s="63"/>
      <c r="M397" s="60" t="s">
        <v>1713</v>
      </c>
      <c r="N397" s="54" t="s">
        <v>7275</v>
      </c>
      <c r="O397" s="54" t="s">
        <v>7573</v>
      </c>
      <c r="P397" s="54" t="s">
        <v>56</v>
      </c>
      <c r="Q397" s="54" t="s">
        <v>56</v>
      </c>
      <c r="R397" s="54" t="s">
        <v>55</v>
      </c>
      <c r="AV397" s="54" t="s">
        <v>47</v>
      </c>
      <c r="AW397" s="54" t="s">
        <v>7824</v>
      </c>
      <c r="AX397" s="54" t="s">
        <v>47</v>
      </c>
      <c r="AY397" s="54" t="s">
        <v>47</v>
      </c>
      <c r="AZ397" s="54" t="s">
        <v>47</v>
      </c>
    </row>
    <row r="398" spans="1:52" ht="30" customHeight="1">
      <c r="A398" s="60" t="s">
        <v>1366</v>
      </c>
      <c r="B398" s="60" t="s">
        <v>1264</v>
      </c>
      <c r="C398" s="60" t="s">
        <v>1265</v>
      </c>
      <c r="D398" s="61">
        <v>1.0999999999999999E-2</v>
      </c>
      <c r="E398" s="62"/>
      <c r="F398" s="63"/>
      <c r="G398" s="62"/>
      <c r="H398" s="63"/>
      <c r="I398" s="62"/>
      <c r="J398" s="63"/>
      <c r="K398" s="62"/>
      <c r="L398" s="63"/>
      <c r="M398" s="60" t="s">
        <v>1415</v>
      </c>
      <c r="N398" s="54" t="s">
        <v>7275</v>
      </c>
      <c r="O398" s="54" t="s">
        <v>7575</v>
      </c>
      <c r="P398" s="54" t="s">
        <v>56</v>
      </c>
      <c r="Q398" s="54" t="s">
        <v>56</v>
      </c>
      <c r="R398" s="54" t="s">
        <v>55</v>
      </c>
      <c r="AV398" s="54" t="s">
        <v>47</v>
      </c>
      <c r="AW398" s="54" t="s">
        <v>7825</v>
      </c>
      <c r="AX398" s="54" t="s">
        <v>47</v>
      </c>
      <c r="AY398" s="54" t="s">
        <v>47</v>
      </c>
      <c r="AZ398" s="54" t="s">
        <v>47</v>
      </c>
    </row>
    <row r="399" spans="1:52" ht="30" customHeight="1">
      <c r="A399" s="60" t="s">
        <v>1267</v>
      </c>
      <c r="B399" s="60" t="s">
        <v>47</v>
      </c>
      <c r="C399" s="60" t="s">
        <v>47</v>
      </c>
      <c r="D399" s="61"/>
      <c r="E399" s="62"/>
      <c r="F399" s="63"/>
      <c r="G399" s="62"/>
      <c r="H399" s="63"/>
      <c r="I399" s="62"/>
      <c r="J399" s="63"/>
      <c r="K399" s="62"/>
      <c r="L399" s="63"/>
      <c r="M399" s="60" t="s">
        <v>47</v>
      </c>
      <c r="N399" s="54" t="s">
        <v>78</v>
      </c>
      <c r="O399" s="54" t="s">
        <v>78</v>
      </c>
      <c r="P399" s="54" t="s">
        <v>47</v>
      </c>
      <c r="Q399" s="54" t="s">
        <v>47</v>
      </c>
      <c r="R399" s="54" t="s">
        <v>47</v>
      </c>
      <c r="AV399" s="54" t="s">
        <v>47</v>
      </c>
      <c r="AW399" s="54" t="s">
        <v>47</v>
      </c>
      <c r="AX399" s="54" t="s">
        <v>47</v>
      </c>
      <c r="AY399" s="54" t="s">
        <v>47</v>
      </c>
      <c r="AZ399" s="54" t="s">
        <v>47</v>
      </c>
    </row>
    <row r="400" spans="1:52" ht="30" customHeight="1">
      <c r="A400" s="61"/>
      <c r="B400" s="61"/>
      <c r="C400" s="61"/>
      <c r="D400" s="61"/>
      <c r="E400" s="62"/>
      <c r="F400" s="63"/>
      <c r="G400" s="62"/>
      <c r="H400" s="63"/>
      <c r="I400" s="62"/>
      <c r="J400" s="63"/>
      <c r="K400" s="62"/>
      <c r="L400" s="63"/>
      <c r="M400" s="61"/>
    </row>
    <row r="401" spans="1:52" ht="30" customHeight="1">
      <c r="A401" s="55" t="s">
        <v>7826</v>
      </c>
      <c r="B401" s="56"/>
      <c r="C401" s="56"/>
      <c r="D401" s="56"/>
      <c r="E401" s="57"/>
      <c r="F401" s="58"/>
      <c r="G401" s="57"/>
      <c r="H401" s="58"/>
      <c r="I401" s="57"/>
      <c r="J401" s="58"/>
      <c r="K401" s="57"/>
      <c r="L401" s="58"/>
      <c r="M401" s="59"/>
      <c r="N401" s="54" t="s">
        <v>7279</v>
      </c>
    </row>
    <row r="402" spans="1:52" ht="30" customHeight="1">
      <c r="A402" s="60" t="s">
        <v>1851</v>
      </c>
      <c r="B402" s="60" t="s">
        <v>1264</v>
      </c>
      <c r="C402" s="60" t="s">
        <v>1265</v>
      </c>
      <c r="D402" s="61">
        <v>1.6E-2</v>
      </c>
      <c r="E402" s="62"/>
      <c r="F402" s="63"/>
      <c r="G402" s="62"/>
      <c r="H402" s="63"/>
      <c r="I402" s="62"/>
      <c r="J402" s="63"/>
      <c r="K402" s="62"/>
      <c r="L402" s="63"/>
      <c r="M402" s="60" t="s">
        <v>1713</v>
      </c>
      <c r="N402" s="54" t="s">
        <v>7279</v>
      </c>
      <c r="O402" s="54" t="s">
        <v>7573</v>
      </c>
      <c r="P402" s="54" t="s">
        <v>56</v>
      </c>
      <c r="Q402" s="54" t="s">
        <v>56</v>
      </c>
      <c r="R402" s="54" t="s">
        <v>55</v>
      </c>
      <c r="AV402" s="54" t="s">
        <v>47</v>
      </c>
      <c r="AW402" s="54" t="s">
        <v>7827</v>
      </c>
      <c r="AX402" s="54" t="s">
        <v>47</v>
      </c>
      <c r="AY402" s="54" t="s">
        <v>47</v>
      </c>
      <c r="AZ402" s="54" t="s">
        <v>47</v>
      </c>
    </row>
    <row r="403" spans="1:52" ht="30" customHeight="1">
      <c r="A403" s="60" t="s">
        <v>1366</v>
      </c>
      <c r="B403" s="60" t="s">
        <v>1264</v>
      </c>
      <c r="C403" s="60" t="s">
        <v>1265</v>
      </c>
      <c r="D403" s="61">
        <v>1.0999999999999999E-2</v>
      </c>
      <c r="E403" s="62"/>
      <c r="F403" s="63"/>
      <c r="G403" s="62"/>
      <c r="H403" s="63"/>
      <c r="I403" s="62"/>
      <c r="J403" s="63"/>
      <c r="K403" s="62"/>
      <c r="L403" s="63"/>
      <c r="M403" s="60" t="s">
        <v>1415</v>
      </c>
      <c r="N403" s="54" t="s">
        <v>7279</v>
      </c>
      <c r="O403" s="54" t="s">
        <v>7575</v>
      </c>
      <c r="P403" s="54" t="s">
        <v>56</v>
      </c>
      <c r="Q403" s="54" t="s">
        <v>56</v>
      </c>
      <c r="R403" s="54" t="s">
        <v>55</v>
      </c>
      <c r="AV403" s="54" t="s">
        <v>47</v>
      </c>
      <c r="AW403" s="54" t="s">
        <v>7828</v>
      </c>
      <c r="AX403" s="54" t="s">
        <v>47</v>
      </c>
      <c r="AY403" s="54" t="s">
        <v>47</v>
      </c>
      <c r="AZ403" s="54" t="s">
        <v>47</v>
      </c>
    </row>
    <row r="404" spans="1:52" ht="30" customHeight="1">
      <c r="A404" s="60" t="s">
        <v>1267</v>
      </c>
      <c r="B404" s="60" t="s">
        <v>47</v>
      </c>
      <c r="C404" s="60" t="s">
        <v>47</v>
      </c>
      <c r="D404" s="61"/>
      <c r="E404" s="62"/>
      <c r="F404" s="63"/>
      <c r="G404" s="62"/>
      <c r="H404" s="63"/>
      <c r="I404" s="62"/>
      <c r="J404" s="63"/>
      <c r="K404" s="62"/>
      <c r="L404" s="63"/>
      <c r="M404" s="60" t="s">
        <v>47</v>
      </c>
      <c r="N404" s="54" t="s">
        <v>78</v>
      </c>
      <c r="O404" s="54" t="s">
        <v>78</v>
      </c>
      <c r="P404" s="54" t="s">
        <v>47</v>
      </c>
      <c r="Q404" s="54" t="s">
        <v>47</v>
      </c>
      <c r="R404" s="54" t="s">
        <v>47</v>
      </c>
      <c r="AV404" s="54" t="s">
        <v>47</v>
      </c>
      <c r="AW404" s="54" t="s">
        <v>47</v>
      </c>
      <c r="AX404" s="54" t="s">
        <v>47</v>
      </c>
      <c r="AY404" s="54" t="s">
        <v>47</v>
      </c>
      <c r="AZ404" s="54" t="s">
        <v>47</v>
      </c>
    </row>
    <row r="405" spans="1:52" ht="30" customHeight="1">
      <c r="A405" s="61"/>
      <c r="B405" s="61"/>
      <c r="C405" s="61"/>
      <c r="D405" s="61"/>
      <c r="E405" s="62"/>
      <c r="F405" s="63"/>
      <c r="G405" s="62"/>
      <c r="H405" s="63"/>
      <c r="I405" s="62"/>
      <c r="J405" s="63"/>
      <c r="K405" s="62"/>
      <c r="L405" s="63"/>
      <c r="M405" s="61"/>
    </row>
    <row r="406" spans="1:52" ht="30" customHeight="1">
      <c r="A406" s="55" t="s">
        <v>7829</v>
      </c>
      <c r="B406" s="56"/>
      <c r="C406" s="56"/>
      <c r="D406" s="56"/>
      <c r="E406" s="57"/>
      <c r="F406" s="58"/>
      <c r="G406" s="57"/>
      <c r="H406" s="58"/>
      <c r="I406" s="57"/>
      <c r="J406" s="58"/>
      <c r="K406" s="57"/>
      <c r="L406" s="58"/>
      <c r="M406" s="59"/>
      <c r="N406" s="54" t="s">
        <v>7282</v>
      </c>
    </row>
    <row r="407" spans="1:52" ht="30" customHeight="1">
      <c r="A407" s="60" t="s">
        <v>1851</v>
      </c>
      <c r="B407" s="60" t="s">
        <v>1264</v>
      </c>
      <c r="C407" s="60" t="s">
        <v>1265</v>
      </c>
      <c r="D407" s="61">
        <v>1.7999999999999999E-2</v>
      </c>
      <c r="E407" s="62"/>
      <c r="F407" s="63"/>
      <c r="G407" s="62"/>
      <c r="H407" s="63"/>
      <c r="I407" s="62"/>
      <c r="J407" s="63"/>
      <c r="K407" s="62"/>
      <c r="L407" s="63"/>
      <c r="M407" s="60" t="s">
        <v>1713</v>
      </c>
      <c r="N407" s="54" t="s">
        <v>7282</v>
      </c>
      <c r="O407" s="54" t="s">
        <v>7573</v>
      </c>
      <c r="P407" s="54" t="s">
        <v>56</v>
      </c>
      <c r="Q407" s="54" t="s">
        <v>56</v>
      </c>
      <c r="R407" s="54" t="s">
        <v>55</v>
      </c>
      <c r="V407" s="50">
        <v>1</v>
      </c>
      <c r="AV407" s="54" t="s">
        <v>47</v>
      </c>
      <c r="AW407" s="54" t="s">
        <v>7830</v>
      </c>
      <c r="AX407" s="54" t="s">
        <v>47</v>
      </c>
      <c r="AY407" s="54" t="s">
        <v>47</v>
      </c>
      <c r="AZ407" s="54" t="s">
        <v>47</v>
      </c>
    </row>
    <row r="408" spans="1:52" ht="30" customHeight="1">
      <c r="A408" s="60" t="s">
        <v>1366</v>
      </c>
      <c r="B408" s="60" t="s">
        <v>1264</v>
      </c>
      <c r="C408" s="60" t="s">
        <v>1265</v>
      </c>
      <c r="D408" s="61">
        <v>1.2E-2</v>
      </c>
      <c r="E408" s="62"/>
      <c r="F408" s="63"/>
      <c r="G408" s="62"/>
      <c r="H408" s="63"/>
      <c r="I408" s="62"/>
      <c r="J408" s="63"/>
      <c r="K408" s="62"/>
      <c r="L408" s="63"/>
      <c r="M408" s="60" t="s">
        <v>1415</v>
      </c>
      <c r="N408" s="54" t="s">
        <v>7282</v>
      </c>
      <c r="O408" s="54" t="s">
        <v>7575</v>
      </c>
      <c r="P408" s="54" t="s">
        <v>56</v>
      </c>
      <c r="Q408" s="54" t="s">
        <v>56</v>
      </c>
      <c r="R408" s="54" t="s">
        <v>55</v>
      </c>
      <c r="V408" s="50">
        <v>1</v>
      </c>
      <c r="AV408" s="54" t="s">
        <v>47</v>
      </c>
      <c r="AW408" s="54" t="s">
        <v>7831</v>
      </c>
      <c r="AX408" s="54" t="s">
        <v>47</v>
      </c>
      <c r="AY408" s="54" t="s">
        <v>47</v>
      </c>
      <c r="AZ408" s="54" t="s">
        <v>47</v>
      </c>
    </row>
    <row r="409" spans="1:52" ht="30" customHeight="1">
      <c r="A409" s="60" t="s">
        <v>1367</v>
      </c>
      <c r="B409" s="60" t="s">
        <v>1368</v>
      </c>
      <c r="C409" s="60" t="s">
        <v>352</v>
      </c>
      <c r="D409" s="61">
        <v>1</v>
      </c>
      <c r="E409" s="62"/>
      <c r="F409" s="63"/>
      <c r="G409" s="62"/>
      <c r="H409" s="63"/>
      <c r="I409" s="62"/>
      <c r="J409" s="63"/>
      <c r="K409" s="62"/>
      <c r="L409" s="63"/>
      <c r="M409" s="60" t="s">
        <v>47</v>
      </c>
      <c r="N409" s="54" t="s">
        <v>7282</v>
      </c>
      <c r="O409" s="54" t="s">
        <v>7551</v>
      </c>
      <c r="P409" s="54" t="s">
        <v>56</v>
      </c>
      <c r="Q409" s="54" t="s">
        <v>56</v>
      </c>
      <c r="R409" s="54" t="s">
        <v>56</v>
      </c>
      <c r="S409" s="50">
        <v>1</v>
      </c>
      <c r="T409" s="50">
        <v>2</v>
      </c>
      <c r="U409" s="50">
        <v>0.02</v>
      </c>
      <c r="AV409" s="54" t="s">
        <v>47</v>
      </c>
      <c r="AW409" s="54" t="s">
        <v>7832</v>
      </c>
      <c r="AX409" s="54" t="s">
        <v>47</v>
      </c>
      <c r="AY409" s="54" t="s">
        <v>47</v>
      </c>
      <c r="AZ409" s="54" t="s">
        <v>47</v>
      </c>
    </row>
    <row r="410" spans="1:52" ht="30" customHeight="1">
      <c r="A410" s="60" t="s">
        <v>1267</v>
      </c>
      <c r="B410" s="60" t="s">
        <v>47</v>
      </c>
      <c r="C410" s="60" t="s">
        <v>47</v>
      </c>
      <c r="D410" s="61"/>
      <c r="E410" s="62"/>
      <c r="F410" s="63"/>
      <c r="G410" s="62"/>
      <c r="H410" s="63"/>
      <c r="I410" s="62"/>
      <c r="J410" s="63"/>
      <c r="K410" s="62"/>
      <c r="L410" s="63"/>
      <c r="M410" s="60" t="s">
        <v>47</v>
      </c>
      <c r="N410" s="54" t="s">
        <v>78</v>
      </c>
      <c r="O410" s="54" t="s">
        <v>78</v>
      </c>
      <c r="P410" s="54" t="s">
        <v>47</v>
      </c>
      <c r="Q410" s="54" t="s">
        <v>47</v>
      </c>
      <c r="R410" s="54" t="s">
        <v>47</v>
      </c>
      <c r="AV410" s="54" t="s">
        <v>47</v>
      </c>
      <c r="AW410" s="54" t="s">
        <v>47</v>
      </c>
      <c r="AX410" s="54" t="s">
        <v>47</v>
      </c>
      <c r="AY410" s="54" t="s">
        <v>47</v>
      </c>
      <c r="AZ410" s="54" t="s">
        <v>47</v>
      </c>
    </row>
    <row r="411" spans="1:52" ht="30" customHeight="1">
      <c r="A411" s="61"/>
      <c r="B411" s="61"/>
      <c r="C411" s="61"/>
      <c r="D411" s="61"/>
      <c r="E411" s="62"/>
      <c r="F411" s="63"/>
      <c r="G411" s="62"/>
      <c r="H411" s="63"/>
      <c r="I411" s="62"/>
      <c r="J411" s="63"/>
      <c r="K411" s="62"/>
      <c r="L411" s="63"/>
      <c r="M411" s="61"/>
    </row>
    <row r="412" spans="1:52" ht="30" customHeight="1">
      <c r="A412" s="55" t="s">
        <v>7833</v>
      </c>
      <c r="B412" s="56"/>
      <c r="C412" s="56"/>
      <c r="D412" s="56"/>
      <c r="E412" s="57"/>
      <c r="F412" s="58"/>
      <c r="G412" s="57"/>
      <c r="H412" s="58"/>
      <c r="I412" s="57"/>
      <c r="J412" s="58"/>
      <c r="K412" s="57"/>
      <c r="L412" s="58"/>
      <c r="M412" s="59"/>
      <c r="N412" s="54" t="s">
        <v>7286</v>
      </c>
    </row>
    <row r="413" spans="1:52" ht="30" customHeight="1">
      <c r="A413" s="60" t="s">
        <v>1851</v>
      </c>
      <c r="B413" s="60" t="s">
        <v>1264</v>
      </c>
      <c r="C413" s="60" t="s">
        <v>1265</v>
      </c>
      <c r="D413" s="61">
        <v>3.0599999999999999E-2</v>
      </c>
      <c r="E413" s="62"/>
      <c r="F413" s="63"/>
      <c r="G413" s="62"/>
      <c r="H413" s="63"/>
      <c r="I413" s="62"/>
      <c r="J413" s="63"/>
      <c r="K413" s="62"/>
      <c r="L413" s="63"/>
      <c r="M413" s="60" t="s">
        <v>1713</v>
      </c>
      <c r="N413" s="54" t="s">
        <v>7286</v>
      </c>
      <c r="O413" s="54" t="s">
        <v>7573</v>
      </c>
      <c r="P413" s="54" t="s">
        <v>56</v>
      </c>
      <c r="Q413" s="54" t="s">
        <v>56</v>
      </c>
      <c r="R413" s="54" t="s">
        <v>55</v>
      </c>
      <c r="V413" s="50">
        <v>1</v>
      </c>
      <c r="AV413" s="54" t="s">
        <v>47</v>
      </c>
      <c r="AW413" s="54" t="s">
        <v>7834</v>
      </c>
      <c r="AX413" s="54" t="s">
        <v>47</v>
      </c>
      <c r="AY413" s="54" t="s">
        <v>47</v>
      </c>
      <c r="AZ413" s="54" t="s">
        <v>47</v>
      </c>
    </row>
    <row r="414" spans="1:52" ht="30" customHeight="1">
      <c r="A414" s="60" t="s">
        <v>1366</v>
      </c>
      <c r="B414" s="60" t="s">
        <v>1264</v>
      </c>
      <c r="C414" s="60" t="s">
        <v>1265</v>
      </c>
      <c r="D414" s="61">
        <v>2.0400000000000001E-2</v>
      </c>
      <c r="E414" s="62"/>
      <c r="F414" s="63"/>
      <c r="G414" s="62"/>
      <c r="H414" s="63"/>
      <c r="I414" s="62"/>
      <c r="J414" s="63"/>
      <c r="K414" s="62"/>
      <c r="L414" s="63"/>
      <c r="M414" s="60" t="s">
        <v>1415</v>
      </c>
      <c r="N414" s="54" t="s">
        <v>7286</v>
      </c>
      <c r="O414" s="54" t="s">
        <v>7575</v>
      </c>
      <c r="P414" s="54" t="s">
        <v>56</v>
      </c>
      <c r="Q414" s="54" t="s">
        <v>56</v>
      </c>
      <c r="R414" s="54" t="s">
        <v>55</v>
      </c>
      <c r="V414" s="50">
        <v>1</v>
      </c>
      <c r="AV414" s="54" t="s">
        <v>47</v>
      </c>
      <c r="AW414" s="54" t="s">
        <v>7835</v>
      </c>
      <c r="AX414" s="54" t="s">
        <v>47</v>
      </c>
      <c r="AY414" s="54" t="s">
        <v>47</v>
      </c>
      <c r="AZ414" s="54" t="s">
        <v>47</v>
      </c>
    </row>
    <row r="415" spans="1:52" ht="30" customHeight="1">
      <c r="A415" s="60" t="s">
        <v>1367</v>
      </c>
      <c r="B415" s="60" t="s">
        <v>1368</v>
      </c>
      <c r="C415" s="60" t="s">
        <v>352</v>
      </c>
      <c r="D415" s="61">
        <v>1</v>
      </c>
      <c r="E415" s="62"/>
      <c r="F415" s="63"/>
      <c r="G415" s="62"/>
      <c r="H415" s="63"/>
      <c r="I415" s="62"/>
      <c r="J415" s="63"/>
      <c r="K415" s="62"/>
      <c r="L415" s="63"/>
      <c r="M415" s="60" t="s">
        <v>47</v>
      </c>
      <c r="N415" s="54" t="s">
        <v>7286</v>
      </c>
      <c r="O415" s="54" t="s">
        <v>7551</v>
      </c>
      <c r="P415" s="54" t="s">
        <v>56</v>
      </c>
      <c r="Q415" s="54" t="s">
        <v>56</v>
      </c>
      <c r="R415" s="54" t="s">
        <v>56</v>
      </c>
      <c r="S415" s="50">
        <v>1</v>
      </c>
      <c r="T415" s="50">
        <v>2</v>
      </c>
      <c r="U415" s="50">
        <v>0.02</v>
      </c>
      <c r="AV415" s="54" t="s">
        <v>47</v>
      </c>
      <c r="AW415" s="54" t="s">
        <v>7836</v>
      </c>
      <c r="AX415" s="54" t="s">
        <v>47</v>
      </c>
      <c r="AY415" s="54" t="s">
        <v>47</v>
      </c>
      <c r="AZ415" s="54" t="s">
        <v>47</v>
      </c>
    </row>
    <row r="416" spans="1:52" ht="30" customHeight="1">
      <c r="A416" s="60" t="s">
        <v>1267</v>
      </c>
      <c r="B416" s="60" t="s">
        <v>47</v>
      </c>
      <c r="C416" s="60" t="s">
        <v>47</v>
      </c>
      <c r="D416" s="61"/>
      <c r="E416" s="62"/>
      <c r="F416" s="63"/>
      <c r="G416" s="62"/>
      <c r="H416" s="63"/>
      <c r="I416" s="62"/>
      <c r="J416" s="63"/>
      <c r="K416" s="62"/>
      <c r="L416" s="63"/>
      <c r="M416" s="60" t="s">
        <v>47</v>
      </c>
      <c r="N416" s="54" t="s">
        <v>78</v>
      </c>
      <c r="O416" s="54" t="s">
        <v>78</v>
      </c>
      <c r="P416" s="54" t="s">
        <v>47</v>
      </c>
      <c r="Q416" s="54" t="s">
        <v>47</v>
      </c>
      <c r="R416" s="54" t="s">
        <v>47</v>
      </c>
      <c r="AV416" s="54" t="s">
        <v>47</v>
      </c>
      <c r="AW416" s="54" t="s">
        <v>47</v>
      </c>
      <c r="AX416" s="54" t="s">
        <v>47</v>
      </c>
      <c r="AY416" s="54" t="s">
        <v>47</v>
      </c>
      <c r="AZ416" s="54" t="s">
        <v>47</v>
      </c>
    </row>
    <row r="417" spans="1:52" ht="30" customHeight="1">
      <c r="A417" s="61"/>
      <c r="B417" s="61"/>
      <c r="C417" s="61"/>
      <c r="D417" s="61"/>
      <c r="E417" s="62"/>
      <c r="F417" s="63"/>
      <c r="G417" s="62"/>
      <c r="H417" s="63"/>
      <c r="I417" s="62"/>
      <c r="J417" s="63"/>
      <c r="K417" s="62"/>
      <c r="L417" s="63"/>
      <c r="M417" s="61"/>
    </row>
    <row r="418" spans="1:52" ht="30" customHeight="1">
      <c r="A418" s="55" t="s">
        <v>7837</v>
      </c>
      <c r="B418" s="56"/>
      <c r="C418" s="56"/>
      <c r="D418" s="56"/>
      <c r="E418" s="57"/>
      <c r="F418" s="58"/>
      <c r="G418" s="57"/>
      <c r="H418" s="58"/>
      <c r="I418" s="57"/>
      <c r="J418" s="58"/>
      <c r="K418" s="57"/>
      <c r="L418" s="58"/>
      <c r="M418" s="59"/>
      <c r="N418" s="54" t="s">
        <v>7542</v>
      </c>
    </row>
    <row r="419" spans="1:52" ht="30" customHeight="1">
      <c r="A419" s="60" t="s">
        <v>1851</v>
      </c>
      <c r="B419" s="60" t="s">
        <v>1264</v>
      </c>
      <c r="C419" s="60" t="s">
        <v>1265</v>
      </c>
      <c r="D419" s="61">
        <v>1.6E-2</v>
      </c>
      <c r="E419" s="62"/>
      <c r="F419" s="63"/>
      <c r="G419" s="62"/>
      <c r="H419" s="63"/>
      <c r="I419" s="62"/>
      <c r="J419" s="63"/>
      <c r="K419" s="62"/>
      <c r="L419" s="63"/>
      <c r="M419" s="60" t="s">
        <v>1713</v>
      </c>
      <c r="N419" s="54" t="s">
        <v>7542</v>
      </c>
      <c r="O419" s="54" t="s">
        <v>7573</v>
      </c>
      <c r="P419" s="54" t="s">
        <v>56</v>
      </c>
      <c r="Q419" s="54" t="s">
        <v>56</v>
      </c>
      <c r="R419" s="54" t="s">
        <v>55</v>
      </c>
      <c r="V419" s="50">
        <v>1</v>
      </c>
      <c r="AV419" s="54" t="s">
        <v>47</v>
      </c>
      <c r="AW419" s="54" t="s">
        <v>7838</v>
      </c>
      <c r="AX419" s="54" t="s">
        <v>47</v>
      </c>
      <c r="AY419" s="54" t="s">
        <v>47</v>
      </c>
      <c r="AZ419" s="54" t="s">
        <v>47</v>
      </c>
    </row>
    <row r="420" spans="1:52" ht="30" customHeight="1">
      <c r="A420" s="60" t="s">
        <v>1366</v>
      </c>
      <c r="B420" s="60" t="s">
        <v>1264</v>
      </c>
      <c r="C420" s="60" t="s">
        <v>1265</v>
      </c>
      <c r="D420" s="61">
        <v>1.0999999999999999E-2</v>
      </c>
      <c r="E420" s="62"/>
      <c r="F420" s="63"/>
      <c r="G420" s="62"/>
      <c r="H420" s="63"/>
      <c r="I420" s="62"/>
      <c r="J420" s="63"/>
      <c r="K420" s="62"/>
      <c r="L420" s="63"/>
      <c r="M420" s="60" t="s">
        <v>1415</v>
      </c>
      <c r="N420" s="54" t="s">
        <v>7542</v>
      </c>
      <c r="O420" s="54" t="s">
        <v>7575</v>
      </c>
      <c r="P420" s="54" t="s">
        <v>56</v>
      </c>
      <c r="Q420" s="54" t="s">
        <v>56</v>
      </c>
      <c r="R420" s="54" t="s">
        <v>55</v>
      </c>
      <c r="V420" s="50">
        <v>1</v>
      </c>
      <c r="AV420" s="54" t="s">
        <v>47</v>
      </c>
      <c r="AW420" s="54" t="s">
        <v>7839</v>
      </c>
      <c r="AX420" s="54" t="s">
        <v>47</v>
      </c>
      <c r="AY420" s="54" t="s">
        <v>47</v>
      </c>
      <c r="AZ420" s="54" t="s">
        <v>47</v>
      </c>
    </row>
    <row r="421" spans="1:52" ht="30" customHeight="1">
      <c r="A421" s="60" t="s">
        <v>1367</v>
      </c>
      <c r="B421" s="60" t="s">
        <v>1368</v>
      </c>
      <c r="C421" s="60" t="s">
        <v>352</v>
      </c>
      <c r="D421" s="61">
        <v>1</v>
      </c>
      <c r="E421" s="62"/>
      <c r="F421" s="63"/>
      <c r="G421" s="62"/>
      <c r="H421" s="63"/>
      <c r="I421" s="62"/>
      <c r="J421" s="63"/>
      <c r="K421" s="62"/>
      <c r="L421" s="63"/>
      <c r="M421" s="60" t="s">
        <v>47</v>
      </c>
      <c r="N421" s="54" t="s">
        <v>7542</v>
      </c>
      <c r="O421" s="54" t="s">
        <v>7551</v>
      </c>
      <c r="P421" s="54" t="s">
        <v>56</v>
      </c>
      <c r="Q421" s="54" t="s">
        <v>56</v>
      </c>
      <c r="R421" s="54" t="s">
        <v>56</v>
      </c>
      <c r="S421" s="50">
        <v>1</v>
      </c>
      <c r="T421" s="50">
        <v>2</v>
      </c>
      <c r="U421" s="50">
        <v>0.02</v>
      </c>
      <c r="AV421" s="54" t="s">
        <v>47</v>
      </c>
      <c r="AW421" s="54" t="s">
        <v>7840</v>
      </c>
      <c r="AX421" s="54" t="s">
        <v>47</v>
      </c>
      <c r="AY421" s="54" t="s">
        <v>47</v>
      </c>
      <c r="AZ421" s="54" t="s">
        <v>47</v>
      </c>
    </row>
    <row r="422" spans="1:52" ht="30" customHeight="1">
      <c r="A422" s="60" t="s">
        <v>1267</v>
      </c>
      <c r="B422" s="60" t="s">
        <v>47</v>
      </c>
      <c r="C422" s="60" t="s">
        <v>47</v>
      </c>
      <c r="D422" s="61"/>
      <c r="E422" s="62"/>
      <c r="F422" s="63"/>
      <c r="G422" s="62"/>
      <c r="H422" s="63"/>
      <c r="I422" s="62"/>
      <c r="J422" s="63"/>
      <c r="K422" s="62"/>
      <c r="L422" s="63"/>
      <c r="M422" s="60" t="s">
        <v>47</v>
      </c>
      <c r="N422" s="54" t="s">
        <v>78</v>
      </c>
      <c r="O422" s="54" t="s">
        <v>78</v>
      </c>
      <c r="P422" s="54" t="s">
        <v>47</v>
      </c>
      <c r="Q422" s="54" t="s">
        <v>47</v>
      </c>
      <c r="R422" s="54" t="s">
        <v>47</v>
      </c>
      <c r="AV422" s="54" t="s">
        <v>47</v>
      </c>
      <c r="AW422" s="54" t="s">
        <v>47</v>
      </c>
      <c r="AX422" s="54" t="s">
        <v>47</v>
      </c>
      <c r="AY422" s="54" t="s">
        <v>47</v>
      </c>
      <c r="AZ422" s="54" t="s">
        <v>47</v>
      </c>
    </row>
    <row r="423" spans="1:52" ht="30" customHeight="1">
      <c r="A423" s="61"/>
      <c r="B423" s="61"/>
      <c r="C423" s="61"/>
      <c r="D423" s="61"/>
      <c r="E423" s="62"/>
      <c r="F423" s="63"/>
      <c r="G423" s="62"/>
      <c r="H423" s="63"/>
      <c r="I423" s="62"/>
      <c r="J423" s="63"/>
      <c r="K423" s="62"/>
      <c r="L423" s="63"/>
      <c r="M423" s="61"/>
    </row>
    <row r="424" spans="1:52" ht="30" customHeight="1">
      <c r="A424" s="55" t="s">
        <v>7841</v>
      </c>
      <c r="B424" s="56"/>
      <c r="C424" s="56"/>
      <c r="D424" s="56"/>
      <c r="E424" s="57"/>
      <c r="F424" s="58"/>
      <c r="G424" s="57"/>
      <c r="H424" s="58"/>
      <c r="I424" s="57"/>
      <c r="J424" s="58"/>
      <c r="K424" s="57"/>
      <c r="L424" s="58"/>
      <c r="M424" s="59"/>
      <c r="N424" s="54" t="s">
        <v>7289</v>
      </c>
    </row>
    <row r="425" spans="1:52" ht="30" customHeight="1">
      <c r="A425" s="60" t="s">
        <v>7543</v>
      </c>
      <c r="B425" s="60" t="s">
        <v>47</v>
      </c>
      <c r="C425" s="60" t="s">
        <v>71</v>
      </c>
      <c r="D425" s="61">
        <v>1</v>
      </c>
      <c r="E425" s="62"/>
      <c r="F425" s="63"/>
      <c r="G425" s="62"/>
      <c r="H425" s="63"/>
      <c r="I425" s="62"/>
      <c r="J425" s="63"/>
      <c r="K425" s="62"/>
      <c r="L425" s="63"/>
      <c r="M425" s="60" t="s">
        <v>1093</v>
      </c>
      <c r="N425" s="54" t="s">
        <v>7289</v>
      </c>
      <c r="O425" s="54" t="s">
        <v>7542</v>
      </c>
      <c r="P425" s="54" t="s">
        <v>55</v>
      </c>
      <c r="Q425" s="54" t="s">
        <v>56</v>
      </c>
      <c r="R425" s="54" t="s">
        <v>56</v>
      </c>
      <c r="AV425" s="54" t="s">
        <v>47</v>
      </c>
      <c r="AW425" s="54" t="s">
        <v>7842</v>
      </c>
      <c r="AX425" s="54" t="s">
        <v>47</v>
      </c>
      <c r="AY425" s="54" t="s">
        <v>47</v>
      </c>
      <c r="AZ425" s="54" t="s">
        <v>47</v>
      </c>
    </row>
    <row r="426" spans="1:52" ht="30" customHeight="1">
      <c r="A426" s="60" t="s">
        <v>7303</v>
      </c>
      <c r="B426" s="60" t="s">
        <v>303</v>
      </c>
      <c r="C426" s="60" t="s">
        <v>71</v>
      </c>
      <c r="D426" s="61">
        <v>1</v>
      </c>
      <c r="E426" s="62"/>
      <c r="F426" s="63"/>
      <c r="G426" s="62"/>
      <c r="H426" s="63"/>
      <c r="I426" s="62"/>
      <c r="J426" s="63"/>
      <c r="K426" s="62"/>
      <c r="L426" s="63"/>
      <c r="M426" s="60" t="s">
        <v>1106</v>
      </c>
      <c r="N426" s="54" t="s">
        <v>7289</v>
      </c>
      <c r="O426" s="54" t="s">
        <v>7544</v>
      </c>
      <c r="P426" s="54" t="s">
        <v>55</v>
      </c>
      <c r="Q426" s="54" t="s">
        <v>56</v>
      </c>
      <c r="R426" s="54" t="s">
        <v>56</v>
      </c>
      <c r="AV426" s="54" t="s">
        <v>47</v>
      </c>
      <c r="AW426" s="54" t="s">
        <v>7843</v>
      </c>
      <c r="AX426" s="54" t="s">
        <v>47</v>
      </c>
      <c r="AY426" s="54" t="s">
        <v>47</v>
      </c>
      <c r="AZ426" s="54" t="s">
        <v>47</v>
      </c>
    </row>
    <row r="427" spans="1:52" ht="30" customHeight="1">
      <c r="A427" s="60" t="s">
        <v>1267</v>
      </c>
      <c r="B427" s="60" t="s">
        <v>47</v>
      </c>
      <c r="C427" s="60" t="s">
        <v>47</v>
      </c>
      <c r="D427" s="61"/>
      <c r="E427" s="62"/>
      <c r="F427" s="63"/>
      <c r="G427" s="62"/>
      <c r="H427" s="63"/>
      <c r="I427" s="62"/>
      <c r="J427" s="63"/>
      <c r="K427" s="62"/>
      <c r="L427" s="63"/>
      <c r="M427" s="60" t="s">
        <v>47</v>
      </c>
      <c r="N427" s="54" t="s">
        <v>78</v>
      </c>
      <c r="O427" s="54" t="s">
        <v>78</v>
      </c>
      <c r="P427" s="54" t="s">
        <v>47</v>
      </c>
      <c r="Q427" s="54" t="s">
        <v>47</v>
      </c>
      <c r="R427" s="54" t="s">
        <v>47</v>
      </c>
      <c r="AV427" s="54" t="s">
        <v>47</v>
      </c>
      <c r="AW427" s="54" t="s">
        <v>47</v>
      </c>
      <c r="AX427" s="54" t="s">
        <v>47</v>
      </c>
      <c r="AY427" s="54" t="s">
        <v>47</v>
      </c>
      <c r="AZ427" s="54" t="s">
        <v>47</v>
      </c>
    </row>
    <row r="428" spans="1:52" ht="30" customHeight="1">
      <c r="A428" s="61"/>
      <c r="B428" s="61"/>
      <c r="C428" s="61"/>
      <c r="D428" s="61"/>
      <c r="E428" s="62"/>
      <c r="F428" s="63"/>
      <c r="G428" s="62"/>
      <c r="H428" s="63"/>
      <c r="I428" s="62"/>
      <c r="J428" s="63"/>
      <c r="K428" s="62"/>
      <c r="L428" s="63"/>
      <c r="M428" s="61"/>
    </row>
    <row r="429" spans="1:52" ht="30" customHeight="1">
      <c r="A429" s="55" t="s">
        <v>7844</v>
      </c>
      <c r="B429" s="56"/>
      <c r="C429" s="56"/>
      <c r="D429" s="56"/>
      <c r="E429" s="57"/>
      <c r="F429" s="58"/>
      <c r="G429" s="57"/>
      <c r="H429" s="58"/>
      <c r="I429" s="57"/>
      <c r="J429" s="58"/>
      <c r="K429" s="57"/>
      <c r="L429" s="58"/>
      <c r="M429" s="59"/>
      <c r="N429" s="54" t="s">
        <v>7292</v>
      </c>
    </row>
    <row r="430" spans="1:52" ht="30" customHeight="1">
      <c r="A430" s="60" t="s">
        <v>1851</v>
      </c>
      <c r="B430" s="60" t="s">
        <v>1264</v>
      </c>
      <c r="C430" s="60" t="s">
        <v>1265</v>
      </c>
      <c r="D430" s="61">
        <v>2.8000000000000001E-2</v>
      </c>
      <c r="E430" s="62"/>
      <c r="F430" s="63"/>
      <c r="G430" s="62"/>
      <c r="H430" s="63"/>
      <c r="I430" s="62"/>
      <c r="J430" s="63"/>
      <c r="K430" s="62"/>
      <c r="L430" s="63"/>
      <c r="M430" s="60" t="s">
        <v>1713</v>
      </c>
      <c r="N430" s="54" t="s">
        <v>7292</v>
      </c>
      <c r="O430" s="54" t="s">
        <v>7573</v>
      </c>
      <c r="P430" s="54" t="s">
        <v>56</v>
      </c>
      <c r="Q430" s="54" t="s">
        <v>56</v>
      </c>
      <c r="R430" s="54" t="s">
        <v>55</v>
      </c>
      <c r="V430" s="50">
        <v>1</v>
      </c>
      <c r="AV430" s="54" t="s">
        <v>47</v>
      </c>
      <c r="AW430" s="54" t="s">
        <v>7845</v>
      </c>
      <c r="AX430" s="54" t="s">
        <v>47</v>
      </c>
      <c r="AY430" s="54" t="s">
        <v>47</v>
      </c>
      <c r="AZ430" s="54" t="s">
        <v>47</v>
      </c>
    </row>
    <row r="431" spans="1:52" ht="30" customHeight="1">
      <c r="A431" s="60" t="s">
        <v>1366</v>
      </c>
      <c r="B431" s="60" t="s">
        <v>1264</v>
      </c>
      <c r="C431" s="60" t="s">
        <v>1265</v>
      </c>
      <c r="D431" s="61">
        <v>0.02</v>
      </c>
      <c r="E431" s="62"/>
      <c r="F431" s="63"/>
      <c r="G431" s="62"/>
      <c r="H431" s="63"/>
      <c r="I431" s="62"/>
      <c r="J431" s="63"/>
      <c r="K431" s="62"/>
      <c r="L431" s="63"/>
      <c r="M431" s="60" t="s">
        <v>1415</v>
      </c>
      <c r="N431" s="54" t="s">
        <v>7292</v>
      </c>
      <c r="O431" s="54" t="s">
        <v>7575</v>
      </c>
      <c r="P431" s="54" t="s">
        <v>56</v>
      </c>
      <c r="Q431" s="54" t="s">
        <v>56</v>
      </c>
      <c r="R431" s="54" t="s">
        <v>55</v>
      </c>
      <c r="V431" s="50">
        <v>1</v>
      </c>
      <c r="AV431" s="54" t="s">
        <v>47</v>
      </c>
      <c r="AW431" s="54" t="s">
        <v>7846</v>
      </c>
      <c r="AX431" s="54" t="s">
        <v>47</v>
      </c>
      <c r="AY431" s="54" t="s">
        <v>47</v>
      </c>
      <c r="AZ431" s="54" t="s">
        <v>47</v>
      </c>
    </row>
    <row r="432" spans="1:52" ht="30" customHeight="1">
      <c r="A432" s="60" t="s">
        <v>1367</v>
      </c>
      <c r="B432" s="60" t="s">
        <v>1368</v>
      </c>
      <c r="C432" s="60" t="s">
        <v>352</v>
      </c>
      <c r="D432" s="61">
        <v>1</v>
      </c>
      <c r="E432" s="62"/>
      <c r="F432" s="63"/>
      <c r="G432" s="62"/>
      <c r="H432" s="63"/>
      <c r="I432" s="62"/>
      <c r="J432" s="63"/>
      <c r="K432" s="62"/>
      <c r="L432" s="63"/>
      <c r="M432" s="60" t="s">
        <v>47</v>
      </c>
      <c r="N432" s="54" t="s">
        <v>7292</v>
      </c>
      <c r="O432" s="54" t="s">
        <v>7551</v>
      </c>
      <c r="P432" s="54" t="s">
        <v>56</v>
      </c>
      <c r="Q432" s="54" t="s">
        <v>56</v>
      </c>
      <c r="R432" s="54" t="s">
        <v>56</v>
      </c>
      <c r="S432" s="50">
        <v>1</v>
      </c>
      <c r="T432" s="50">
        <v>2</v>
      </c>
      <c r="U432" s="50">
        <v>0.02</v>
      </c>
      <c r="AV432" s="54" t="s">
        <v>47</v>
      </c>
      <c r="AW432" s="54" t="s">
        <v>7847</v>
      </c>
      <c r="AX432" s="54" t="s">
        <v>47</v>
      </c>
      <c r="AY432" s="54" t="s">
        <v>47</v>
      </c>
      <c r="AZ432" s="54" t="s">
        <v>47</v>
      </c>
    </row>
    <row r="433" spans="1:52" ht="30" customHeight="1">
      <c r="A433" s="60" t="s">
        <v>1267</v>
      </c>
      <c r="B433" s="60" t="s">
        <v>47</v>
      </c>
      <c r="C433" s="60" t="s">
        <v>47</v>
      </c>
      <c r="D433" s="61"/>
      <c r="E433" s="62"/>
      <c r="F433" s="63"/>
      <c r="G433" s="62"/>
      <c r="H433" s="63"/>
      <c r="I433" s="62"/>
      <c r="J433" s="63"/>
      <c r="K433" s="62"/>
      <c r="L433" s="63"/>
      <c r="M433" s="60" t="s">
        <v>47</v>
      </c>
      <c r="N433" s="54" t="s">
        <v>78</v>
      </c>
      <c r="O433" s="54" t="s">
        <v>78</v>
      </c>
      <c r="P433" s="54" t="s">
        <v>47</v>
      </c>
      <c r="Q433" s="54" t="s">
        <v>47</v>
      </c>
      <c r="R433" s="54" t="s">
        <v>47</v>
      </c>
      <c r="AV433" s="54" t="s">
        <v>47</v>
      </c>
      <c r="AW433" s="54" t="s">
        <v>47</v>
      </c>
      <c r="AX433" s="54" t="s">
        <v>47</v>
      </c>
      <c r="AY433" s="54" t="s">
        <v>47</v>
      </c>
      <c r="AZ433" s="54" t="s">
        <v>47</v>
      </c>
    </row>
    <row r="434" spans="1:52" ht="30" customHeight="1">
      <c r="A434" s="61"/>
      <c r="B434" s="61"/>
      <c r="C434" s="61"/>
      <c r="D434" s="61"/>
      <c r="E434" s="62"/>
      <c r="F434" s="63"/>
      <c r="G434" s="62"/>
      <c r="H434" s="63"/>
      <c r="I434" s="62"/>
      <c r="J434" s="63"/>
      <c r="K434" s="62"/>
      <c r="L434" s="63"/>
      <c r="M434" s="61"/>
    </row>
    <row r="435" spans="1:52" ht="30" customHeight="1">
      <c r="A435" s="55" t="s">
        <v>7848</v>
      </c>
      <c r="B435" s="56"/>
      <c r="C435" s="56"/>
      <c r="D435" s="56"/>
      <c r="E435" s="57"/>
      <c r="F435" s="58"/>
      <c r="G435" s="57"/>
      <c r="H435" s="58"/>
      <c r="I435" s="57"/>
      <c r="J435" s="58"/>
      <c r="K435" s="57"/>
      <c r="L435" s="58"/>
      <c r="M435" s="59"/>
      <c r="N435" s="54" t="s">
        <v>7295</v>
      </c>
    </row>
    <row r="436" spans="1:52" ht="30" customHeight="1">
      <c r="A436" s="60" t="s">
        <v>1851</v>
      </c>
      <c r="B436" s="60" t="s">
        <v>1264</v>
      </c>
      <c r="C436" s="60" t="s">
        <v>1265</v>
      </c>
      <c r="D436" s="61">
        <v>2.8000000000000001E-2</v>
      </c>
      <c r="E436" s="62"/>
      <c r="F436" s="63"/>
      <c r="G436" s="62"/>
      <c r="H436" s="63"/>
      <c r="I436" s="62"/>
      <c r="J436" s="63"/>
      <c r="K436" s="62"/>
      <c r="L436" s="63"/>
      <c r="M436" s="60" t="s">
        <v>1713</v>
      </c>
      <c r="N436" s="54" t="s">
        <v>7295</v>
      </c>
      <c r="O436" s="54" t="s">
        <v>7573</v>
      </c>
      <c r="P436" s="54" t="s">
        <v>56</v>
      </c>
      <c r="Q436" s="54" t="s">
        <v>56</v>
      </c>
      <c r="R436" s="54" t="s">
        <v>55</v>
      </c>
      <c r="V436" s="50">
        <v>1</v>
      </c>
      <c r="AV436" s="54" t="s">
        <v>47</v>
      </c>
      <c r="AW436" s="54" t="s">
        <v>7849</v>
      </c>
      <c r="AX436" s="54" t="s">
        <v>47</v>
      </c>
      <c r="AY436" s="54" t="s">
        <v>47</v>
      </c>
      <c r="AZ436" s="54" t="s">
        <v>47</v>
      </c>
    </row>
    <row r="437" spans="1:52" ht="30" customHeight="1">
      <c r="A437" s="60" t="s">
        <v>1366</v>
      </c>
      <c r="B437" s="60" t="s">
        <v>1264</v>
      </c>
      <c r="C437" s="60" t="s">
        <v>1265</v>
      </c>
      <c r="D437" s="61">
        <v>0.02</v>
      </c>
      <c r="E437" s="62"/>
      <c r="F437" s="63"/>
      <c r="G437" s="62"/>
      <c r="H437" s="63"/>
      <c r="I437" s="62"/>
      <c r="J437" s="63"/>
      <c r="K437" s="62"/>
      <c r="L437" s="63"/>
      <c r="M437" s="60" t="s">
        <v>1415</v>
      </c>
      <c r="N437" s="54" t="s">
        <v>7295</v>
      </c>
      <c r="O437" s="54" t="s">
        <v>7575</v>
      </c>
      <c r="P437" s="54" t="s">
        <v>56</v>
      </c>
      <c r="Q437" s="54" t="s">
        <v>56</v>
      </c>
      <c r="R437" s="54" t="s">
        <v>55</v>
      </c>
      <c r="V437" s="50">
        <v>1</v>
      </c>
      <c r="AV437" s="54" t="s">
        <v>47</v>
      </c>
      <c r="AW437" s="54" t="s">
        <v>7850</v>
      </c>
      <c r="AX437" s="54" t="s">
        <v>47</v>
      </c>
      <c r="AY437" s="54" t="s">
        <v>47</v>
      </c>
      <c r="AZ437" s="54" t="s">
        <v>47</v>
      </c>
    </row>
    <row r="438" spans="1:52" ht="30" customHeight="1">
      <c r="A438" s="60" t="s">
        <v>1367</v>
      </c>
      <c r="B438" s="60" t="s">
        <v>1368</v>
      </c>
      <c r="C438" s="60" t="s">
        <v>352</v>
      </c>
      <c r="D438" s="61">
        <v>1</v>
      </c>
      <c r="E438" s="62"/>
      <c r="F438" s="63"/>
      <c r="G438" s="62"/>
      <c r="H438" s="63"/>
      <c r="I438" s="62"/>
      <c r="J438" s="63"/>
      <c r="K438" s="62"/>
      <c r="L438" s="63"/>
      <c r="M438" s="60" t="s">
        <v>47</v>
      </c>
      <c r="N438" s="54" t="s">
        <v>7295</v>
      </c>
      <c r="O438" s="54" t="s">
        <v>7551</v>
      </c>
      <c r="P438" s="54" t="s">
        <v>56</v>
      </c>
      <c r="Q438" s="54" t="s">
        <v>56</v>
      </c>
      <c r="R438" s="54" t="s">
        <v>56</v>
      </c>
      <c r="S438" s="50">
        <v>1</v>
      </c>
      <c r="T438" s="50">
        <v>2</v>
      </c>
      <c r="U438" s="50">
        <v>0.02</v>
      </c>
      <c r="AV438" s="54" t="s">
        <v>47</v>
      </c>
      <c r="AW438" s="54" t="s">
        <v>7851</v>
      </c>
      <c r="AX438" s="54" t="s">
        <v>47</v>
      </c>
      <c r="AY438" s="54" t="s">
        <v>47</v>
      </c>
      <c r="AZ438" s="54" t="s">
        <v>47</v>
      </c>
    </row>
    <row r="439" spans="1:52" ht="30" customHeight="1">
      <c r="A439" s="60" t="s">
        <v>1267</v>
      </c>
      <c r="B439" s="60" t="s">
        <v>47</v>
      </c>
      <c r="C439" s="60" t="s">
        <v>47</v>
      </c>
      <c r="D439" s="61"/>
      <c r="E439" s="62"/>
      <c r="F439" s="63"/>
      <c r="G439" s="62"/>
      <c r="H439" s="63"/>
      <c r="I439" s="62"/>
      <c r="J439" s="63"/>
      <c r="K439" s="62"/>
      <c r="L439" s="63"/>
      <c r="M439" s="60" t="s">
        <v>47</v>
      </c>
      <c r="N439" s="54" t="s">
        <v>78</v>
      </c>
      <c r="O439" s="54" t="s">
        <v>78</v>
      </c>
      <c r="P439" s="54" t="s">
        <v>47</v>
      </c>
      <c r="Q439" s="54" t="s">
        <v>47</v>
      </c>
      <c r="R439" s="54" t="s">
        <v>47</v>
      </c>
      <c r="AV439" s="54" t="s">
        <v>47</v>
      </c>
      <c r="AW439" s="54" t="s">
        <v>47</v>
      </c>
      <c r="AX439" s="54" t="s">
        <v>47</v>
      </c>
      <c r="AY439" s="54" t="s">
        <v>47</v>
      </c>
      <c r="AZ439" s="54" t="s">
        <v>47</v>
      </c>
    </row>
    <row r="440" spans="1:52" ht="30" customHeight="1">
      <c r="A440" s="61"/>
      <c r="B440" s="61"/>
      <c r="C440" s="61"/>
      <c r="D440" s="61"/>
      <c r="E440" s="62"/>
      <c r="F440" s="63"/>
      <c r="G440" s="62"/>
      <c r="H440" s="63"/>
      <c r="I440" s="62"/>
      <c r="J440" s="63"/>
      <c r="K440" s="62"/>
      <c r="L440" s="63"/>
      <c r="M440" s="61"/>
    </row>
    <row r="441" spans="1:52" ht="30" customHeight="1">
      <c r="A441" s="55" t="s">
        <v>7852</v>
      </c>
      <c r="B441" s="56"/>
      <c r="C441" s="56"/>
      <c r="D441" s="56"/>
      <c r="E441" s="57"/>
      <c r="F441" s="58"/>
      <c r="G441" s="57"/>
      <c r="H441" s="58"/>
      <c r="I441" s="57"/>
      <c r="J441" s="58"/>
      <c r="K441" s="57"/>
      <c r="L441" s="58"/>
      <c r="M441" s="59"/>
      <c r="N441" s="54" t="s">
        <v>7544</v>
      </c>
    </row>
    <row r="442" spans="1:52" ht="30" customHeight="1">
      <c r="A442" s="60" t="s">
        <v>1851</v>
      </c>
      <c r="B442" s="60" t="s">
        <v>1264</v>
      </c>
      <c r="C442" s="60" t="s">
        <v>1265</v>
      </c>
      <c r="D442" s="61">
        <v>1.4E-2</v>
      </c>
      <c r="E442" s="62"/>
      <c r="F442" s="63"/>
      <c r="G442" s="62"/>
      <c r="H442" s="63"/>
      <c r="I442" s="62"/>
      <c r="J442" s="63"/>
      <c r="K442" s="62"/>
      <c r="L442" s="63"/>
      <c r="M442" s="60" t="s">
        <v>1713</v>
      </c>
      <c r="N442" s="54" t="s">
        <v>7544</v>
      </c>
      <c r="O442" s="54" t="s">
        <v>7573</v>
      </c>
      <c r="P442" s="54" t="s">
        <v>56</v>
      </c>
      <c r="Q442" s="54" t="s">
        <v>56</v>
      </c>
      <c r="R442" s="54" t="s">
        <v>55</v>
      </c>
      <c r="V442" s="50">
        <v>1</v>
      </c>
      <c r="AV442" s="54" t="s">
        <v>47</v>
      </c>
      <c r="AW442" s="54" t="s">
        <v>7853</v>
      </c>
      <c r="AX442" s="54" t="s">
        <v>47</v>
      </c>
      <c r="AY442" s="54" t="s">
        <v>47</v>
      </c>
      <c r="AZ442" s="54" t="s">
        <v>47</v>
      </c>
    </row>
    <row r="443" spans="1:52" ht="30" customHeight="1">
      <c r="A443" s="60" t="s">
        <v>1366</v>
      </c>
      <c r="B443" s="60" t="s">
        <v>1264</v>
      </c>
      <c r="C443" s="60" t="s">
        <v>1265</v>
      </c>
      <c r="D443" s="61">
        <v>0.01</v>
      </c>
      <c r="E443" s="62"/>
      <c r="F443" s="63"/>
      <c r="G443" s="62"/>
      <c r="H443" s="63"/>
      <c r="I443" s="62"/>
      <c r="J443" s="63"/>
      <c r="K443" s="62"/>
      <c r="L443" s="63"/>
      <c r="M443" s="60" t="s">
        <v>1415</v>
      </c>
      <c r="N443" s="54" t="s">
        <v>7544</v>
      </c>
      <c r="O443" s="54" t="s">
        <v>7575</v>
      </c>
      <c r="P443" s="54" t="s">
        <v>56</v>
      </c>
      <c r="Q443" s="54" t="s">
        <v>56</v>
      </c>
      <c r="R443" s="54" t="s">
        <v>55</v>
      </c>
      <c r="V443" s="50">
        <v>1</v>
      </c>
      <c r="AV443" s="54" t="s">
        <v>47</v>
      </c>
      <c r="AW443" s="54" t="s">
        <v>7854</v>
      </c>
      <c r="AX443" s="54" t="s">
        <v>47</v>
      </c>
      <c r="AY443" s="54" t="s">
        <v>47</v>
      </c>
      <c r="AZ443" s="54" t="s">
        <v>47</v>
      </c>
    </row>
    <row r="444" spans="1:52" ht="30" customHeight="1">
      <c r="A444" s="60" t="s">
        <v>1367</v>
      </c>
      <c r="B444" s="60" t="s">
        <v>1368</v>
      </c>
      <c r="C444" s="60" t="s">
        <v>352</v>
      </c>
      <c r="D444" s="61">
        <v>1</v>
      </c>
      <c r="E444" s="62"/>
      <c r="F444" s="63"/>
      <c r="G444" s="62"/>
      <c r="H444" s="63"/>
      <c r="I444" s="62"/>
      <c r="J444" s="63"/>
      <c r="K444" s="62"/>
      <c r="L444" s="63"/>
      <c r="M444" s="60" t="s">
        <v>47</v>
      </c>
      <c r="N444" s="54" t="s">
        <v>7544</v>
      </c>
      <c r="O444" s="54" t="s">
        <v>7551</v>
      </c>
      <c r="P444" s="54" t="s">
        <v>56</v>
      </c>
      <c r="Q444" s="54" t="s">
        <v>56</v>
      </c>
      <c r="R444" s="54" t="s">
        <v>56</v>
      </c>
      <c r="S444" s="50">
        <v>1</v>
      </c>
      <c r="T444" s="50">
        <v>2</v>
      </c>
      <c r="U444" s="50">
        <v>0.02</v>
      </c>
      <c r="AV444" s="54" t="s">
        <v>47</v>
      </c>
      <c r="AW444" s="54" t="s">
        <v>7855</v>
      </c>
      <c r="AX444" s="54" t="s">
        <v>47</v>
      </c>
      <c r="AY444" s="54" t="s">
        <v>47</v>
      </c>
      <c r="AZ444" s="54" t="s">
        <v>47</v>
      </c>
    </row>
    <row r="445" spans="1:52" ht="30" customHeight="1">
      <c r="A445" s="60" t="s">
        <v>1267</v>
      </c>
      <c r="B445" s="60" t="s">
        <v>47</v>
      </c>
      <c r="C445" s="60" t="s">
        <v>47</v>
      </c>
      <c r="D445" s="61"/>
      <c r="E445" s="62"/>
      <c r="F445" s="63"/>
      <c r="G445" s="62"/>
      <c r="H445" s="63"/>
      <c r="I445" s="62"/>
      <c r="J445" s="63"/>
      <c r="K445" s="62"/>
      <c r="L445" s="63"/>
      <c r="M445" s="60" t="s">
        <v>47</v>
      </c>
      <c r="N445" s="54" t="s">
        <v>78</v>
      </c>
      <c r="O445" s="54" t="s">
        <v>78</v>
      </c>
      <c r="P445" s="54" t="s">
        <v>47</v>
      </c>
      <c r="Q445" s="54" t="s">
        <v>47</v>
      </c>
      <c r="R445" s="54" t="s">
        <v>47</v>
      </c>
      <c r="AV445" s="54" t="s">
        <v>47</v>
      </c>
      <c r="AW445" s="54" t="s">
        <v>47</v>
      </c>
      <c r="AX445" s="54" t="s">
        <v>47</v>
      </c>
      <c r="AY445" s="54" t="s">
        <v>47</v>
      </c>
      <c r="AZ445" s="54" t="s">
        <v>47</v>
      </c>
    </row>
    <row r="446" spans="1:52" ht="30" customHeight="1">
      <c r="A446" s="61"/>
      <c r="B446" s="61"/>
      <c r="C446" s="61"/>
      <c r="D446" s="61"/>
      <c r="E446" s="62"/>
      <c r="F446" s="63"/>
      <c r="G446" s="62"/>
      <c r="H446" s="63"/>
      <c r="I446" s="62"/>
      <c r="J446" s="63"/>
      <c r="K446" s="62"/>
      <c r="L446" s="63"/>
      <c r="M446" s="61"/>
    </row>
    <row r="447" spans="1:52" ht="30" customHeight="1">
      <c r="A447" s="55" t="s">
        <v>7856</v>
      </c>
      <c r="B447" s="56"/>
      <c r="C447" s="56"/>
      <c r="D447" s="56"/>
      <c r="E447" s="57"/>
      <c r="F447" s="58"/>
      <c r="G447" s="57"/>
      <c r="H447" s="58"/>
      <c r="I447" s="57"/>
      <c r="J447" s="58"/>
      <c r="K447" s="57"/>
      <c r="L447" s="58"/>
      <c r="M447" s="59"/>
      <c r="N447" s="54" t="s">
        <v>7298</v>
      </c>
    </row>
    <row r="448" spans="1:52" ht="30" customHeight="1">
      <c r="A448" s="60" t="s">
        <v>7543</v>
      </c>
      <c r="B448" s="60" t="s">
        <v>47</v>
      </c>
      <c r="C448" s="60" t="s">
        <v>71</v>
      </c>
      <c r="D448" s="61">
        <v>1</v>
      </c>
      <c r="E448" s="62"/>
      <c r="F448" s="63"/>
      <c r="G448" s="62"/>
      <c r="H448" s="63"/>
      <c r="I448" s="62"/>
      <c r="J448" s="63"/>
      <c r="K448" s="62"/>
      <c r="L448" s="63"/>
      <c r="M448" s="60" t="s">
        <v>1093</v>
      </c>
      <c r="N448" s="54" t="s">
        <v>7298</v>
      </c>
      <c r="O448" s="54" t="s">
        <v>7542</v>
      </c>
      <c r="P448" s="54" t="s">
        <v>55</v>
      </c>
      <c r="Q448" s="54" t="s">
        <v>56</v>
      </c>
      <c r="R448" s="54" t="s">
        <v>56</v>
      </c>
      <c r="AV448" s="54" t="s">
        <v>47</v>
      </c>
      <c r="AW448" s="54" t="s">
        <v>7857</v>
      </c>
      <c r="AX448" s="54" t="s">
        <v>47</v>
      </c>
      <c r="AY448" s="54" t="s">
        <v>47</v>
      </c>
      <c r="AZ448" s="54" t="s">
        <v>47</v>
      </c>
    </row>
    <row r="449" spans="1:52" ht="30" customHeight="1">
      <c r="A449" s="60" t="s">
        <v>7303</v>
      </c>
      <c r="B449" s="60" t="s">
        <v>303</v>
      </c>
      <c r="C449" s="60" t="s">
        <v>71</v>
      </c>
      <c r="D449" s="61">
        <v>1</v>
      </c>
      <c r="E449" s="62"/>
      <c r="F449" s="63"/>
      <c r="G449" s="62"/>
      <c r="H449" s="63"/>
      <c r="I449" s="62"/>
      <c r="J449" s="63"/>
      <c r="K449" s="62"/>
      <c r="L449" s="63"/>
      <c r="M449" s="60" t="s">
        <v>1106</v>
      </c>
      <c r="N449" s="54" t="s">
        <v>7298</v>
      </c>
      <c r="O449" s="54" t="s">
        <v>7544</v>
      </c>
      <c r="P449" s="54" t="s">
        <v>55</v>
      </c>
      <c r="Q449" s="54" t="s">
        <v>56</v>
      </c>
      <c r="R449" s="54" t="s">
        <v>56</v>
      </c>
      <c r="AV449" s="54" t="s">
        <v>47</v>
      </c>
      <c r="AW449" s="54" t="s">
        <v>7858</v>
      </c>
      <c r="AX449" s="54" t="s">
        <v>47</v>
      </c>
      <c r="AY449" s="54" t="s">
        <v>47</v>
      </c>
      <c r="AZ449" s="54" t="s">
        <v>47</v>
      </c>
    </row>
    <row r="450" spans="1:52" ht="30" customHeight="1">
      <c r="A450" s="60" t="s">
        <v>1267</v>
      </c>
      <c r="B450" s="60" t="s">
        <v>47</v>
      </c>
      <c r="C450" s="60" t="s">
        <v>47</v>
      </c>
      <c r="D450" s="61"/>
      <c r="E450" s="62"/>
      <c r="F450" s="63"/>
      <c r="G450" s="62"/>
      <c r="H450" s="63"/>
      <c r="I450" s="62"/>
      <c r="J450" s="63"/>
      <c r="K450" s="62"/>
      <c r="L450" s="63"/>
      <c r="M450" s="60" t="s">
        <v>47</v>
      </c>
      <c r="N450" s="54" t="s">
        <v>78</v>
      </c>
      <c r="O450" s="54" t="s">
        <v>78</v>
      </c>
      <c r="P450" s="54" t="s">
        <v>47</v>
      </c>
      <c r="Q450" s="54" t="s">
        <v>47</v>
      </c>
      <c r="R450" s="54" t="s">
        <v>47</v>
      </c>
      <c r="AV450" s="54" t="s">
        <v>47</v>
      </c>
      <c r="AW450" s="54" t="s">
        <v>47</v>
      </c>
      <c r="AX450" s="54" t="s">
        <v>47</v>
      </c>
      <c r="AY450" s="54" t="s">
        <v>47</v>
      </c>
      <c r="AZ450" s="54" t="s">
        <v>47</v>
      </c>
    </row>
    <row r="451" spans="1:52" ht="30" customHeight="1">
      <c r="A451" s="61"/>
      <c r="B451" s="61"/>
      <c r="C451" s="61"/>
      <c r="D451" s="61"/>
      <c r="E451" s="62"/>
      <c r="F451" s="63"/>
      <c r="G451" s="62"/>
      <c r="H451" s="63"/>
      <c r="I451" s="62"/>
      <c r="J451" s="63"/>
      <c r="K451" s="62"/>
      <c r="L451" s="63"/>
      <c r="M451" s="61"/>
    </row>
    <row r="452" spans="1:52" ht="30" customHeight="1">
      <c r="A452" s="55" t="s">
        <v>7859</v>
      </c>
      <c r="B452" s="56"/>
      <c r="C452" s="56"/>
      <c r="D452" s="56"/>
      <c r="E452" s="57"/>
      <c r="F452" s="58"/>
      <c r="G452" s="57"/>
      <c r="H452" s="58"/>
      <c r="I452" s="57"/>
      <c r="J452" s="58"/>
      <c r="K452" s="57"/>
      <c r="L452" s="58"/>
      <c r="M452" s="59"/>
      <c r="N452" s="54" t="s">
        <v>7301</v>
      </c>
    </row>
    <row r="453" spans="1:52" ht="30" customHeight="1">
      <c r="A453" s="60" t="s">
        <v>7543</v>
      </c>
      <c r="B453" s="60" t="s">
        <v>47</v>
      </c>
      <c r="C453" s="60" t="s">
        <v>71</v>
      </c>
      <c r="D453" s="61">
        <v>1</v>
      </c>
      <c r="E453" s="62"/>
      <c r="F453" s="63"/>
      <c r="G453" s="62"/>
      <c r="H453" s="63"/>
      <c r="I453" s="62"/>
      <c r="J453" s="63"/>
      <c r="K453" s="62"/>
      <c r="L453" s="63"/>
      <c r="M453" s="60" t="s">
        <v>1093</v>
      </c>
      <c r="N453" s="54" t="s">
        <v>7301</v>
      </c>
      <c r="O453" s="54" t="s">
        <v>7542</v>
      </c>
      <c r="P453" s="54" t="s">
        <v>55</v>
      </c>
      <c r="Q453" s="54" t="s">
        <v>56</v>
      </c>
      <c r="R453" s="54" t="s">
        <v>56</v>
      </c>
      <c r="AV453" s="54" t="s">
        <v>47</v>
      </c>
      <c r="AW453" s="54" t="s">
        <v>7860</v>
      </c>
      <c r="AX453" s="54" t="s">
        <v>47</v>
      </c>
      <c r="AY453" s="54" t="s">
        <v>47</v>
      </c>
      <c r="AZ453" s="54" t="s">
        <v>47</v>
      </c>
    </row>
    <row r="454" spans="1:52" ht="30" customHeight="1">
      <c r="A454" s="60" t="s">
        <v>7303</v>
      </c>
      <c r="B454" s="60" t="s">
        <v>303</v>
      </c>
      <c r="C454" s="60" t="s">
        <v>71</v>
      </c>
      <c r="D454" s="61">
        <v>1</v>
      </c>
      <c r="E454" s="62"/>
      <c r="F454" s="63"/>
      <c r="G454" s="62"/>
      <c r="H454" s="63"/>
      <c r="I454" s="62"/>
      <c r="J454" s="63"/>
      <c r="K454" s="62"/>
      <c r="L454" s="63"/>
      <c r="M454" s="60" t="s">
        <v>1106</v>
      </c>
      <c r="N454" s="54" t="s">
        <v>7301</v>
      </c>
      <c r="O454" s="54" t="s">
        <v>7544</v>
      </c>
      <c r="P454" s="54" t="s">
        <v>55</v>
      </c>
      <c r="Q454" s="54" t="s">
        <v>56</v>
      </c>
      <c r="R454" s="54" t="s">
        <v>56</v>
      </c>
      <c r="AV454" s="54" t="s">
        <v>47</v>
      </c>
      <c r="AW454" s="54" t="s">
        <v>7861</v>
      </c>
      <c r="AX454" s="54" t="s">
        <v>47</v>
      </c>
      <c r="AY454" s="54" t="s">
        <v>47</v>
      </c>
      <c r="AZ454" s="54" t="s">
        <v>47</v>
      </c>
    </row>
    <row r="455" spans="1:52" ht="30" customHeight="1">
      <c r="A455" s="60" t="s">
        <v>1267</v>
      </c>
      <c r="B455" s="60" t="s">
        <v>47</v>
      </c>
      <c r="C455" s="60" t="s">
        <v>47</v>
      </c>
      <c r="D455" s="61"/>
      <c r="E455" s="62"/>
      <c r="F455" s="63"/>
      <c r="G455" s="62"/>
      <c r="H455" s="63"/>
      <c r="I455" s="62"/>
      <c r="J455" s="63"/>
      <c r="K455" s="62"/>
      <c r="L455" s="63"/>
      <c r="M455" s="60" t="s">
        <v>47</v>
      </c>
      <c r="N455" s="54" t="s">
        <v>78</v>
      </c>
      <c r="O455" s="54" t="s">
        <v>78</v>
      </c>
      <c r="P455" s="54" t="s">
        <v>47</v>
      </c>
      <c r="Q455" s="54" t="s">
        <v>47</v>
      </c>
      <c r="R455" s="54" t="s">
        <v>47</v>
      </c>
      <c r="AV455" s="54" t="s">
        <v>47</v>
      </c>
      <c r="AW455" s="54" t="s">
        <v>47</v>
      </c>
      <c r="AX455" s="54" t="s">
        <v>47</v>
      </c>
      <c r="AY455" s="54" t="s">
        <v>47</v>
      </c>
      <c r="AZ455" s="54" t="s">
        <v>47</v>
      </c>
    </row>
    <row r="456" spans="1:52" ht="30" customHeight="1">
      <c r="A456" s="61"/>
      <c r="B456" s="61"/>
      <c r="C456" s="61"/>
      <c r="D456" s="61"/>
      <c r="E456" s="62"/>
      <c r="F456" s="63"/>
      <c r="G456" s="62"/>
      <c r="H456" s="63"/>
      <c r="I456" s="62"/>
      <c r="J456" s="63"/>
      <c r="K456" s="62"/>
      <c r="L456" s="63"/>
      <c r="M456" s="61"/>
    </row>
    <row r="457" spans="1:52" ht="30" customHeight="1">
      <c r="A457" s="55" t="s">
        <v>7862</v>
      </c>
      <c r="B457" s="56"/>
      <c r="C457" s="56"/>
      <c r="D457" s="56"/>
      <c r="E457" s="57"/>
      <c r="F457" s="58"/>
      <c r="G457" s="57"/>
      <c r="H457" s="58"/>
      <c r="I457" s="57"/>
      <c r="J457" s="58"/>
      <c r="K457" s="57"/>
      <c r="L457" s="58"/>
      <c r="M457" s="59"/>
      <c r="N457" s="54" t="s">
        <v>7305</v>
      </c>
    </row>
    <row r="458" spans="1:52" ht="30" customHeight="1">
      <c r="A458" s="60" t="s">
        <v>1851</v>
      </c>
      <c r="B458" s="60" t="s">
        <v>1264</v>
      </c>
      <c r="C458" s="60" t="s">
        <v>1265</v>
      </c>
      <c r="D458" s="61">
        <v>1.6E-2</v>
      </c>
      <c r="E458" s="62"/>
      <c r="F458" s="63"/>
      <c r="G458" s="62"/>
      <c r="H458" s="63"/>
      <c r="I458" s="62"/>
      <c r="J458" s="63"/>
      <c r="K458" s="62"/>
      <c r="L458" s="63"/>
      <c r="M458" s="60" t="s">
        <v>1713</v>
      </c>
      <c r="N458" s="54" t="s">
        <v>7305</v>
      </c>
      <c r="O458" s="54" t="s">
        <v>7573</v>
      </c>
      <c r="P458" s="54" t="s">
        <v>56</v>
      </c>
      <c r="Q458" s="54" t="s">
        <v>56</v>
      </c>
      <c r="R458" s="54" t="s">
        <v>55</v>
      </c>
      <c r="V458" s="50">
        <v>1</v>
      </c>
      <c r="AV458" s="54" t="s">
        <v>47</v>
      </c>
      <c r="AW458" s="54" t="s">
        <v>7863</v>
      </c>
      <c r="AX458" s="54" t="s">
        <v>47</v>
      </c>
      <c r="AY458" s="54" t="s">
        <v>47</v>
      </c>
      <c r="AZ458" s="54" t="s">
        <v>47</v>
      </c>
    </row>
    <row r="459" spans="1:52" ht="30" customHeight="1">
      <c r="A459" s="60" t="s">
        <v>1366</v>
      </c>
      <c r="B459" s="60" t="s">
        <v>1264</v>
      </c>
      <c r="C459" s="60" t="s">
        <v>1265</v>
      </c>
      <c r="D459" s="61">
        <v>1.2E-2</v>
      </c>
      <c r="E459" s="62"/>
      <c r="F459" s="63"/>
      <c r="G459" s="62"/>
      <c r="H459" s="63"/>
      <c r="I459" s="62"/>
      <c r="J459" s="63"/>
      <c r="K459" s="62"/>
      <c r="L459" s="63"/>
      <c r="M459" s="60" t="s">
        <v>1415</v>
      </c>
      <c r="N459" s="54" t="s">
        <v>7305</v>
      </c>
      <c r="O459" s="54" t="s">
        <v>7575</v>
      </c>
      <c r="P459" s="54" t="s">
        <v>56</v>
      </c>
      <c r="Q459" s="54" t="s">
        <v>56</v>
      </c>
      <c r="R459" s="54" t="s">
        <v>55</v>
      </c>
      <c r="V459" s="50">
        <v>1</v>
      </c>
      <c r="AV459" s="54" t="s">
        <v>47</v>
      </c>
      <c r="AW459" s="54" t="s">
        <v>7864</v>
      </c>
      <c r="AX459" s="54" t="s">
        <v>47</v>
      </c>
      <c r="AY459" s="54" t="s">
        <v>47</v>
      </c>
      <c r="AZ459" s="54" t="s">
        <v>47</v>
      </c>
    </row>
    <row r="460" spans="1:52" ht="30" customHeight="1">
      <c r="A460" s="60" t="s">
        <v>1367</v>
      </c>
      <c r="B460" s="60" t="s">
        <v>1368</v>
      </c>
      <c r="C460" s="60" t="s">
        <v>352</v>
      </c>
      <c r="D460" s="61">
        <v>1</v>
      </c>
      <c r="E460" s="62"/>
      <c r="F460" s="63"/>
      <c r="G460" s="62"/>
      <c r="H460" s="63"/>
      <c r="I460" s="62"/>
      <c r="J460" s="63"/>
      <c r="K460" s="62"/>
      <c r="L460" s="63"/>
      <c r="M460" s="60" t="s">
        <v>47</v>
      </c>
      <c r="N460" s="54" t="s">
        <v>7305</v>
      </c>
      <c r="O460" s="54" t="s">
        <v>7551</v>
      </c>
      <c r="P460" s="54" t="s">
        <v>56</v>
      </c>
      <c r="Q460" s="54" t="s">
        <v>56</v>
      </c>
      <c r="R460" s="54" t="s">
        <v>56</v>
      </c>
      <c r="S460" s="50">
        <v>1</v>
      </c>
      <c r="T460" s="50">
        <v>2</v>
      </c>
      <c r="U460" s="50">
        <v>0.02</v>
      </c>
      <c r="AV460" s="54" t="s">
        <v>47</v>
      </c>
      <c r="AW460" s="54" t="s">
        <v>7865</v>
      </c>
      <c r="AX460" s="54" t="s">
        <v>47</v>
      </c>
      <c r="AY460" s="54" t="s">
        <v>47</v>
      </c>
      <c r="AZ460" s="54" t="s">
        <v>47</v>
      </c>
    </row>
    <row r="461" spans="1:52" ht="30" customHeight="1">
      <c r="A461" s="60" t="s">
        <v>1267</v>
      </c>
      <c r="B461" s="60" t="s">
        <v>47</v>
      </c>
      <c r="C461" s="60" t="s">
        <v>47</v>
      </c>
      <c r="D461" s="61"/>
      <c r="E461" s="62"/>
      <c r="F461" s="63"/>
      <c r="G461" s="62"/>
      <c r="H461" s="63"/>
      <c r="I461" s="62"/>
      <c r="J461" s="63"/>
      <c r="K461" s="62"/>
      <c r="L461" s="63"/>
      <c r="M461" s="60" t="s">
        <v>47</v>
      </c>
      <c r="N461" s="54" t="s">
        <v>78</v>
      </c>
      <c r="O461" s="54" t="s">
        <v>78</v>
      </c>
      <c r="P461" s="54" t="s">
        <v>47</v>
      </c>
      <c r="Q461" s="54" t="s">
        <v>47</v>
      </c>
      <c r="R461" s="54" t="s">
        <v>47</v>
      </c>
      <c r="AV461" s="54" t="s">
        <v>47</v>
      </c>
      <c r="AW461" s="54" t="s">
        <v>47</v>
      </c>
      <c r="AX461" s="54" t="s">
        <v>47</v>
      </c>
      <c r="AY461" s="54" t="s">
        <v>47</v>
      </c>
      <c r="AZ461" s="54" t="s">
        <v>47</v>
      </c>
    </row>
    <row r="462" spans="1:52" ht="30" customHeight="1">
      <c r="A462" s="61"/>
      <c r="B462" s="61"/>
      <c r="C462" s="61"/>
      <c r="D462" s="61"/>
      <c r="E462" s="62"/>
      <c r="F462" s="63"/>
      <c r="G462" s="62"/>
      <c r="H462" s="63"/>
      <c r="I462" s="62"/>
      <c r="J462" s="63"/>
      <c r="K462" s="62"/>
      <c r="L462" s="63"/>
      <c r="M462" s="61"/>
    </row>
    <row r="463" spans="1:52" ht="30" customHeight="1">
      <c r="A463" s="55" t="s">
        <v>7866</v>
      </c>
      <c r="B463" s="56"/>
      <c r="C463" s="56"/>
      <c r="D463" s="56"/>
      <c r="E463" s="57"/>
      <c r="F463" s="58"/>
      <c r="G463" s="57"/>
      <c r="H463" s="58"/>
      <c r="I463" s="57"/>
      <c r="J463" s="58"/>
      <c r="K463" s="57"/>
      <c r="L463" s="58"/>
      <c r="M463" s="59"/>
      <c r="N463" s="54" t="s">
        <v>7308</v>
      </c>
    </row>
    <row r="464" spans="1:52" ht="30" customHeight="1">
      <c r="A464" s="60" t="s">
        <v>1851</v>
      </c>
      <c r="B464" s="60" t="s">
        <v>1264</v>
      </c>
      <c r="C464" s="60" t="s">
        <v>1265</v>
      </c>
      <c r="D464" s="61">
        <v>1.6E-2</v>
      </c>
      <c r="E464" s="62"/>
      <c r="F464" s="63"/>
      <c r="G464" s="62"/>
      <c r="H464" s="63"/>
      <c r="I464" s="62"/>
      <c r="J464" s="63"/>
      <c r="K464" s="62"/>
      <c r="L464" s="63"/>
      <c r="M464" s="60" t="s">
        <v>1713</v>
      </c>
      <c r="N464" s="54" t="s">
        <v>7308</v>
      </c>
      <c r="O464" s="54" t="s">
        <v>7573</v>
      </c>
      <c r="P464" s="54" t="s">
        <v>56</v>
      </c>
      <c r="Q464" s="54" t="s">
        <v>56</v>
      </c>
      <c r="R464" s="54" t="s">
        <v>55</v>
      </c>
      <c r="V464" s="50">
        <v>1</v>
      </c>
      <c r="AV464" s="54" t="s">
        <v>47</v>
      </c>
      <c r="AW464" s="54" t="s">
        <v>7867</v>
      </c>
      <c r="AX464" s="54" t="s">
        <v>47</v>
      </c>
      <c r="AY464" s="54" t="s">
        <v>47</v>
      </c>
      <c r="AZ464" s="54" t="s">
        <v>47</v>
      </c>
    </row>
    <row r="465" spans="1:52" ht="30" customHeight="1">
      <c r="A465" s="60" t="s">
        <v>1366</v>
      </c>
      <c r="B465" s="60" t="s">
        <v>1264</v>
      </c>
      <c r="C465" s="60" t="s">
        <v>1265</v>
      </c>
      <c r="D465" s="61">
        <v>1.2E-2</v>
      </c>
      <c r="E465" s="62"/>
      <c r="F465" s="63"/>
      <c r="G465" s="62"/>
      <c r="H465" s="63"/>
      <c r="I465" s="62"/>
      <c r="J465" s="63"/>
      <c r="K465" s="62"/>
      <c r="L465" s="63"/>
      <c r="M465" s="60" t="s">
        <v>1415</v>
      </c>
      <c r="N465" s="54" t="s">
        <v>7308</v>
      </c>
      <c r="O465" s="54" t="s">
        <v>7575</v>
      </c>
      <c r="P465" s="54" t="s">
        <v>56</v>
      </c>
      <c r="Q465" s="54" t="s">
        <v>56</v>
      </c>
      <c r="R465" s="54" t="s">
        <v>55</v>
      </c>
      <c r="V465" s="50">
        <v>1</v>
      </c>
      <c r="AV465" s="54" t="s">
        <v>47</v>
      </c>
      <c r="AW465" s="54" t="s">
        <v>7868</v>
      </c>
      <c r="AX465" s="54" t="s">
        <v>47</v>
      </c>
      <c r="AY465" s="54" t="s">
        <v>47</v>
      </c>
      <c r="AZ465" s="54" t="s">
        <v>47</v>
      </c>
    </row>
    <row r="466" spans="1:52" ht="30" customHeight="1">
      <c r="A466" s="60" t="s">
        <v>1367</v>
      </c>
      <c r="B466" s="60" t="s">
        <v>1368</v>
      </c>
      <c r="C466" s="60" t="s">
        <v>352</v>
      </c>
      <c r="D466" s="61">
        <v>1</v>
      </c>
      <c r="E466" s="62"/>
      <c r="F466" s="63"/>
      <c r="G466" s="62"/>
      <c r="H466" s="63"/>
      <c r="I466" s="62"/>
      <c r="J466" s="63"/>
      <c r="K466" s="62"/>
      <c r="L466" s="63"/>
      <c r="M466" s="60" t="s">
        <v>47</v>
      </c>
      <c r="N466" s="54" t="s">
        <v>7308</v>
      </c>
      <c r="O466" s="54" t="s">
        <v>7551</v>
      </c>
      <c r="P466" s="54" t="s">
        <v>56</v>
      </c>
      <c r="Q466" s="54" t="s">
        <v>56</v>
      </c>
      <c r="R466" s="54" t="s">
        <v>56</v>
      </c>
      <c r="S466" s="50">
        <v>1</v>
      </c>
      <c r="T466" s="50">
        <v>2</v>
      </c>
      <c r="U466" s="50">
        <v>0.02</v>
      </c>
      <c r="AV466" s="54" t="s">
        <v>47</v>
      </c>
      <c r="AW466" s="54" t="s">
        <v>7869</v>
      </c>
      <c r="AX466" s="54" t="s">
        <v>47</v>
      </c>
      <c r="AY466" s="54" t="s">
        <v>47</v>
      </c>
      <c r="AZ466" s="54" t="s">
        <v>47</v>
      </c>
    </row>
    <row r="467" spans="1:52" ht="30" customHeight="1">
      <c r="A467" s="60" t="s">
        <v>1267</v>
      </c>
      <c r="B467" s="60" t="s">
        <v>47</v>
      </c>
      <c r="C467" s="60" t="s">
        <v>47</v>
      </c>
      <c r="D467" s="61"/>
      <c r="E467" s="62"/>
      <c r="F467" s="63"/>
      <c r="G467" s="62"/>
      <c r="H467" s="63"/>
      <c r="I467" s="62"/>
      <c r="J467" s="63"/>
      <c r="K467" s="62"/>
      <c r="L467" s="63"/>
      <c r="M467" s="60" t="s">
        <v>47</v>
      </c>
      <c r="N467" s="54" t="s">
        <v>78</v>
      </c>
      <c r="O467" s="54" t="s">
        <v>78</v>
      </c>
      <c r="P467" s="54" t="s">
        <v>47</v>
      </c>
      <c r="Q467" s="54" t="s">
        <v>47</v>
      </c>
      <c r="R467" s="54" t="s">
        <v>47</v>
      </c>
      <c r="AV467" s="54" t="s">
        <v>47</v>
      </c>
      <c r="AW467" s="54" t="s">
        <v>47</v>
      </c>
      <c r="AX467" s="54" t="s">
        <v>47</v>
      </c>
      <c r="AY467" s="54" t="s">
        <v>47</v>
      </c>
      <c r="AZ467" s="54" t="s">
        <v>47</v>
      </c>
    </row>
    <row r="468" spans="1:52" ht="30" customHeight="1">
      <c r="A468" s="61"/>
      <c r="B468" s="61"/>
      <c r="C468" s="61"/>
      <c r="D468" s="61"/>
      <c r="E468" s="62"/>
      <c r="F468" s="63"/>
      <c r="G468" s="62"/>
      <c r="H468" s="63"/>
      <c r="I468" s="62"/>
      <c r="J468" s="63"/>
      <c r="K468" s="62"/>
      <c r="L468" s="63"/>
      <c r="M468" s="61"/>
    </row>
    <row r="469" spans="1:52" ht="30" customHeight="1">
      <c r="A469" s="55" t="s">
        <v>7870</v>
      </c>
      <c r="B469" s="56"/>
      <c r="C469" s="56"/>
      <c r="D469" s="56"/>
      <c r="E469" s="57"/>
      <c r="F469" s="58"/>
      <c r="G469" s="57"/>
      <c r="H469" s="58"/>
      <c r="I469" s="57"/>
      <c r="J469" s="58"/>
      <c r="K469" s="57"/>
      <c r="L469" s="58"/>
      <c r="M469" s="59"/>
      <c r="N469" s="54" t="s">
        <v>7312</v>
      </c>
    </row>
    <row r="470" spans="1:52" ht="30" customHeight="1">
      <c r="A470" s="60" t="s">
        <v>1851</v>
      </c>
      <c r="B470" s="60" t="s">
        <v>1264</v>
      </c>
      <c r="C470" s="60" t="s">
        <v>1265</v>
      </c>
      <c r="D470" s="61">
        <v>1.4E-2</v>
      </c>
      <c r="E470" s="62"/>
      <c r="F470" s="63"/>
      <c r="G470" s="62"/>
      <c r="H470" s="63"/>
      <c r="I470" s="62"/>
      <c r="J470" s="63"/>
      <c r="K470" s="62"/>
      <c r="L470" s="63"/>
      <c r="M470" s="60" t="s">
        <v>1713</v>
      </c>
      <c r="N470" s="54" t="s">
        <v>7312</v>
      </c>
      <c r="O470" s="54" t="s">
        <v>7573</v>
      </c>
      <c r="P470" s="54" t="s">
        <v>56</v>
      </c>
      <c r="Q470" s="54" t="s">
        <v>56</v>
      </c>
      <c r="R470" s="54" t="s">
        <v>55</v>
      </c>
      <c r="V470" s="50">
        <v>1</v>
      </c>
      <c r="AV470" s="54" t="s">
        <v>47</v>
      </c>
      <c r="AW470" s="54" t="s">
        <v>7871</v>
      </c>
      <c r="AX470" s="54" t="s">
        <v>47</v>
      </c>
      <c r="AY470" s="54" t="s">
        <v>47</v>
      </c>
      <c r="AZ470" s="54" t="s">
        <v>47</v>
      </c>
    </row>
    <row r="471" spans="1:52" ht="30" customHeight="1">
      <c r="A471" s="60" t="s">
        <v>1366</v>
      </c>
      <c r="B471" s="60" t="s">
        <v>1264</v>
      </c>
      <c r="C471" s="60" t="s">
        <v>1265</v>
      </c>
      <c r="D471" s="61">
        <v>0.01</v>
      </c>
      <c r="E471" s="62"/>
      <c r="F471" s="63"/>
      <c r="G471" s="62"/>
      <c r="H471" s="63"/>
      <c r="I471" s="62"/>
      <c r="J471" s="63"/>
      <c r="K471" s="62"/>
      <c r="L471" s="63"/>
      <c r="M471" s="60" t="s">
        <v>1415</v>
      </c>
      <c r="N471" s="54" t="s">
        <v>7312</v>
      </c>
      <c r="O471" s="54" t="s">
        <v>7575</v>
      </c>
      <c r="P471" s="54" t="s">
        <v>56</v>
      </c>
      <c r="Q471" s="54" t="s">
        <v>56</v>
      </c>
      <c r="R471" s="54" t="s">
        <v>55</v>
      </c>
      <c r="V471" s="50">
        <v>1</v>
      </c>
      <c r="AV471" s="54" t="s">
        <v>47</v>
      </c>
      <c r="AW471" s="54" t="s">
        <v>7872</v>
      </c>
      <c r="AX471" s="54" t="s">
        <v>47</v>
      </c>
      <c r="AY471" s="54" t="s">
        <v>47</v>
      </c>
      <c r="AZ471" s="54" t="s">
        <v>47</v>
      </c>
    </row>
    <row r="472" spans="1:52" ht="30" customHeight="1">
      <c r="A472" s="60" t="s">
        <v>1367</v>
      </c>
      <c r="B472" s="60" t="s">
        <v>1368</v>
      </c>
      <c r="C472" s="60" t="s">
        <v>352</v>
      </c>
      <c r="D472" s="61">
        <v>1</v>
      </c>
      <c r="E472" s="62"/>
      <c r="F472" s="63"/>
      <c r="G472" s="62"/>
      <c r="H472" s="63"/>
      <c r="I472" s="62"/>
      <c r="J472" s="63"/>
      <c r="K472" s="62"/>
      <c r="L472" s="63"/>
      <c r="M472" s="60" t="s">
        <v>47</v>
      </c>
      <c r="N472" s="54" t="s">
        <v>7312</v>
      </c>
      <c r="O472" s="54" t="s">
        <v>7551</v>
      </c>
      <c r="P472" s="54" t="s">
        <v>56</v>
      </c>
      <c r="Q472" s="54" t="s">
        <v>56</v>
      </c>
      <c r="R472" s="54" t="s">
        <v>56</v>
      </c>
      <c r="S472" s="50">
        <v>1</v>
      </c>
      <c r="T472" s="50">
        <v>2</v>
      </c>
      <c r="U472" s="50">
        <v>0.02</v>
      </c>
      <c r="AV472" s="54" t="s">
        <v>47</v>
      </c>
      <c r="AW472" s="54" t="s">
        <v>7873</v>
      </c>
      <c r="AX472" s="54" t="s">
        <v>47</v>
      </c>
      <c r="AY472" s="54" t="s">
        <v>47</v>
      </c>
      <c r="AZ472" s="54" t="s">
        <v>47</v>
      </c>
    </row>
    <row r="473" spans="1:52" ht="30" customHeight="1">
      <c r="A473" s="60" t="s">
        <v>1267</v>
      </c>
      <c r="B473" s="60" t="s">
        <v>47</v>
      </c>
      <c r="C473" s="60" t="s">
        <v>47</v>
      </c>
      <c r="D473" s="61"/>
      <c r="E473" s="62"/>
      <c r="F473" s="63"/>
      <c r="G473" s="62"/>
      <c r="H473" s="63"/>
      <c r="I473" s="62"/>
      <c r="J473" s="63"/>
      <c r="K473" s="62"/>
      <c r="L473" s="63"/>
      <c r="M473" s="60" t="s">
        <v>47</v>
      </c>
      <c r="N473" s="54" t="s">
        <v>78</v>
      </c>
      <c r="O473" s="54" t="s">
        <v>78</v>
      </c>
      <c r="P473" s="54" t="s">
        <v>47</v>
      </c>
      <c r="Q473" s="54" t="s">
        <v>47</v>
      </c>
      <c r="R473" s="54" t="s">
        <v>47</v>
      </c>
      <c r="AV473" s="54" t="s">
        <v>47</v>
      </c>
      <c r="AW473" s="54" t="s">
        <v>47</v>
      </c>
      <c r="AX473" s="54" t="s">
        <v>47</v>
      </c>
      <c r="AY473" s="54" t="s">
        <v>47</v>
      </c>
      <c r="AZ473" s="54" t="s">
        <v>47</v>
      </c>
    </row>
    <row r="474" spans="1:52" ht="30" customHeight="1">
      <c r="A474" s="61"/>
      <c r="B474" s="61"/>
      <c r="C474" s="61"/>
      <c r="D474" s="61"/>
      <c r="E474" s="62"/>
      <c r="F474" s="63"/>
      <c r="G474" s="62"/>
      <c r="H474" s="63"/>
      <c r="I474" s="62"/>
      <c r="J474" s="63"/>
      <c r="K474" s="62"/>
      <c r="L474" s="63"/>
      <c r="M474" s="61"/>
    </row>
    <row r="475" spans="1:52" ht="30" customHeight="1">
      <c r="A475" s="55" t="s">
        <v>7874</v>
      </c>
      <c r="B475" s="56"/>
      <c r="C475" s="56"/>
      <c r="D475" s="56"/>
      <c r="E475" s="57"/>
      <c r="F475" s="58"/>
      <c r="G475" s="57"/>
      <c r="H475" s="58"/>
      <c r="I475" s="57"/>
      <c r="J475" s="58"/>
      <c r="K475" s="57"/>
      <c r="L475" s="58"/>
      <c r="M475" s="59"/>
      <c r="N475" s="54" t="s">
        <v>7315</v>
      </c>
    </row>
    <row r="476" spans="1:52" ht="30" customHeight="1">
      <c r="A476" s="60" t="s">
        <v>1851</v>
      </c>
      <c r="B476" s="60" t="s">
        <v>1264</v>
      </c>
      <c r="C476" s="60" t="s">
        <v>1265</v>
      </c>
      <c r="D476" s="61">
        <v>8.0000000000000002E-3</v>
      </c>
      <c r="E476" s="62"/>
      <c r="F476" s="63"/>
      <c r="G476" s="62"/>
      <c r="H476" s="63"/>
      <c r="I476" s="62"/>
      <c r="J476" s="63"/>
      <c r="K476" s="62"/>
      <c r="L476" s="63"/>
      <c r="M476" s="60" t="s">
        <v>1713</v>
      </c>
      <c r="N476" s="54" t="s">
        <v>7315</v>
      </c>
      <c r="O476" s="54" t="s">
        <v>7573</v>
      </c>
      <c r="P476" s="54" t="s">
        <v>56</v>
      </c>
      <c r="Q476" s="54" t="s">
        <v>56</v>
      </c>
      <c r="R476" s="54" t="s">
        <v>55</v>
      </c>
      <c r="V476" s="50">
        <v>1</v>
      </c>
      <c r="AV476" s="54" t="s">
        <v>47</v>
      </c>
      <c r="AW476" s="54" t="s">
        <v>7875</v>
      </c>
      <c r="AX476" s="54" t="s">
        <v>47</v>
      </c>
      <c r="AY476" s="54" t="s">
        <v>47</v>
      </c>
      <c r="AZ476" s="54" t="s">
        <v>47</v>
      </c>
    </row>
    <row r="477" spans="1:52" ht="30" customHeight="1">
      <c r="A477" s="60" t="s">
        <v>1366</v>
      </c>
      <c r="B477" s="60" t="s">
        <v>1264</v>
      </c>
      <c r="C477" s="60" t="s">
        <v>1265</v>
      </c>
      <c r="D477" s="61">
        <v>4.0000000000000001E-3</v>
      </c>
      <c r="E477" s="62"/>
      <c r="F477" s="63"/>
      <c r="G477" s="62"/>
      <c r="H477" s="63"/>
      <c r="I477" s="62"/>
      <c r="J477" s="63"/>
      <c r="K477" s="62"/>
      <c r="L477" s="63"/>
      <c r="M477" s="60" t="s">
        <v>1415</v>
      </c>
      <c r="N477" s="54" t="s">
        <v>7315</v>
      </c>
      <c r="O477" s="54" t="s">
        <v>7575</v>
      </c>
      <c r="P477" s="54" t="s">
        <v>56</v>
      </c>
      <c r="Q477" s="54" t="s">
        <v>56</v>
      </c>
      <c r="R477" s="54" t="s">
        <v>55</v>
      </c>
      <c r="V477" s="50">
        <v>1</v>
      </c>
      <c r="AV477" s="54" t="s">
        <v>47</v>
      </c>
      <c r="AW477" s="54" t="s">
        <v>7876</v>
      </c>
      <c r="AX477" s="54" t="s">
        <v>47</v>
      </c>
      <c r="AY477" s="54" t="s">
        <v>47</v>
      </c>
      <c r="AZ477" s="54" t="s">
        <v>47</v>
      </c>
    </row>
    <row r="478" spans="1:52" ht="30" customHeight="1">
      <c r="A478" s="60" t="s">
        <v>1367</v>
      </c>
      <c r="B478" s="60" t="s">
        <v>1368</v>
      </c>
      <c r="C478" s="60" t="s">
        <v>352</v>
      </c>
      <c r="D478" s="61">
        <v>1</v>
      </c>
      <c r="E478" s="62"/>
      <c r="F478" s="63"/>
      <c r="G478" s="62"/>
      <c r="H478" s="63"/>
      <c r="I478" s="62"/>
      <c r="J478" s="63"/>
      <c r="K478" s="62"/>
      <c r="L478" s="63"/>
      <c r="M478" s="60" t="s">
        <v>47</v>
      </c>
      <c r="N478" s="54" t="s">
        <v>7315</v>
      </c>
      <c r="O478" s="54" t="s">
        <v>7551</v>
      </c>
      <c r="P478" s="54" t="s">
        <v>56</v>
      </c>
      <c r="Q478" s="54" t="s">
        <v>56</v>
      </c>
      <c r="R478" s="54" t="s">
        <v>56</v>
      </c>
      <c r="S478" s="50">
        <v>1</v>
      </c>
      <c r="T478" s="50">
        <v>2</v>
      </c>
      <c r="U478" s="50">
        <v>0.02</v>
      </c>
      <c r="AV478" s="54" t="s">
        <v>47</v>
      </c>
      <c r="AW478" s="54" t="s">
        <v>7877</v>
      </c>
      <c r="AX478" s="54" t="s">
        <v>47</v>
      </c>
      <c r="AY478" s="54" t="s">
        <v>47</v>
      </c>
      <c r="AZ478" s="54" t="s">
        <v>47</v>
      </c>
    </row>
    <row r="479" spans="1:52" ht="30" customHeight="1">
      <c r="A479" s="60" t="s">
        <v>1267</v>
      </c>
      <c r="B479" s="60" t="s">
        <v>47</v>
      </c>
      <c r="C479" s="60" t="s">
        <v>47</v>
      </c>
      <c r="D479" s="61"/>
      <c r="E479" s="62"/>
      <c r="F479" s="63"/>
      <c r="G479" s="62"/>
      <c r="H479" s="63"/>
      <c r="I479" s="62"/>
      <c r="J479" s="63"/>
      <c r="K479" s="62"/>
      <c r="L479" s="63"/>
      <c r="M479" s="60" t="s">
        <v>47</v>
      </c>
      <c r="N479" s="54" t="s">
        <v>78</v>
      </c>
      <c r="O479" s="54" t="s">
        <v>78</v>
      </c>
      <c r="P479" s="54" t="s">
        <v>47</v>
      </c>
      <c r="Q479" s="54" t="s">
        <v>47</v>
      </c>
      <c r="R479" s="54" t="s">
        <v>47</v>
      </c>
      <c r="AV479" s="54" t="s">
        <v>47</v>
      </c>
      <c r="AW479" s="54" t="s">
        <v>47</v>
      </c>
      <c r="AX479" s="54" t="s">
        <v>47</v>
      </c>
      <c r="AY479" s="54" t="s">
        <v>47</v>
      </c>
      <c r="AZ479" s="54" t="s">
        <v>47</v>
      </c>
    </row>
    <row r="480" spans="1:52" ht="30" customHeight="1">
      <c r="A480" s="61"/>
      <c r="B480" s="61"/>
      <c r="C480" s="61"/>
      <c r="D480" s="61"/>
      <c r="E480" s="62"/>
      <c r="F480" s="63"/>
      <c r="G480" s="62"/>
      <c r="H480" s="63"/>
      <c r="I480" s="62"/>
      <c r="J480" s="63"/>
      <c r="K480" s="62"/>
      <c r="L480" s="63"/>
      <c r="M480" s="61"/>
    </row>
    <row r="481" spans="1:52" ht="30" customHeight="1">
      <c r="A481" s="55" t="s">
        <v>7878</v>
      </c>
      <c r="B481" s="56"/>
      <c r="C481" s="56"/>
      <c r="D481" s="56"/>
      <c r="E481" s="57"/>
      <c r="F481" s="58"/>
      <c r="G481" s="57"/>
      <c r="H481" s="58"/>
      <c r="I481" s="57"/>
      <c r="J481" s="58"/>
      <c r="K481" s="57"/>
      <c r="L481" s="58"/>
      <c r="M481" s="59"/>
      <c r="N481" s="54" t="s">
        <v>7318</v>
      </c>
    </row>
    <row r="482" spans="1:52" ht="30" customHeight="1">
      <c r="A482" s="60" t="s">
        <v>1851</v>
      </c>
      <c r="B482" s="60" t="s">
        <v>1264</v>
      </c>
      <c r="C482" s="60" t="s">
        <v>1265</v>
      </c>
      <c r="D482" s="61">
        <v>0.05</v>
      </c>
      <c r="E482" s="62"/>
      <c r="F482" s="63"/>
      <c r="G482" s="62"/>
      <c r="H482" s="63"/>
      <c r="I482" s="62"/>
      <c r="J482" s="63"/>
      <c r="K482" s="62"/>
      <c r="L482" s="63"/>
      <c r="M482" s="60" t="s">
        <v>1713</v>
      </c>
      <c r="N482" s="54" t="s">
        <v>7318</v>
      </c>
      <c r="O482" s="54" t="s">
        <v>7573</v>
      </c>
      <c r="P482" s="54" t="s">
        <v>56</v>
      </c>
      <c r="Q482" s="54" t="s">
        <v>56</v>
      </c>
      <c r="R482" s="54" t="s">
        <v>55</v>
      </c>
      <c r="V482" s="50">
        <v>1</v>
      </c>
      <c r="AV482" s="54" t="s">
        <v>47</v>
      </c>
      <c r="AW482" s="54" t="s">
        <v>7879</v>
      </c>
      <c r="AX482" s="54" t="s">
        <v>47</v>
      </c>
      <c r="AY482" s="54" t="s">
        <v>47</v>
      </c>
      <c r="AZ482" s="54" t="s">
        <v>47</v>
      </c>
    </row>
    <row r="483" spans="1:52" ht="30" customHeight="1">
      <c r="A483" s="60" t="s">
        <v>1366</v>
      </c>
      <c r="B483" s="60" t="s">
        <v>1264</v>
      </c>
      <c r="C483" s="60" t="s">
        <v>1265</v>
      </c>
      <c r="D483" s="61">
        <v>0.03</v>
      </c>
      <c r="E483" s="62"/>
      <c r="F483" s="63"/>
      <c r="G483" s="62"/>
      <c r="H483" s="63"/>
      <c r="I483" s="62"/>
      <c r="J483" s="63"/>
      <c r="K483" s="62"/>
      <c r="L483" s="63"/>
      <c r="M483" s="60" t="s">
        <v>1415</v>
      </c>
      <c r="N483" s="54" t="s">
        <v>7318</v>
      </c>
      <c r="O483" s="54" t="s">
        <v>7575</v>
      </c>
      <c r="P483" s="54" t="s">
        <v>56</v>
      </c>
      <c r="Q483" s="54" t="s">
        <v>56</v>
      </c>
      <c r="R483" s="54" t="s">
        <v>55</v>
      </c>
      <c r="V483" s="50">
        <v>1</v>
      </c>
      <c r="AV483" s="54" t="s">
        <v>47</v>
      </c>
      <c r="AW483" s="54" t="s">
        <v>7880</v>
      </c>
      <c r="AX483" s="54" t="s">
        <v>47</v>
      </c>
      <c r="AY483" s="54" t="s">
        <v>47</v>
      </c>
      <c r="AZ483" s="54" t="s">
        <v>47</v>
      </c>
    </row>
    <row r="484" spans="1:52" ht="30" customHeight="1">
      <c r="A484" s="60" t="s">
        <v>1367</v>
      </c>
      <c r="B484" s="60" t="s">
        <v>1368</v>
      </c>
      <c r="C484" s="60" t="s">
        <v>352</v>
      </c>
      <c r="D484" s="61">
        <v>1</v>
      </c>
      <c r="E484" s="62"/>
      <c r="F484" s="63"/>
      <c r="G484" s="62"/>
      <c r="H484" s="63"/>
      <c r="I484" s="62"/>
      <c r="J484" s="63"/>
      <c r="K484" s="62"/>
      <c r="L484" s="63"/>
      <c r="M484" s="60" t="s">
        <v>47</v>
      </c>
      <c r="N484" s="54" t="s">
        <v>7318</v>
      </c>
      <c r="O484" s="54" t="s">
        <v>7551</v>
      </c>
      <c r="P484" s="54" t="s">
        <v>56</v>
      </c>
      <c r="Q484" s="54" t="s">
        <v>56</v>
      </c>
      <c r="R484" s="54" t="s">
        <v>56</v>
      </c>
      <c r="S484" s="50">
        <v>1</v>
      </c>
      <c r="T484" s="50">
        <v>2</v>
      </c>
      <c r="U484" s="50">
        <v>0.02</v>
      </c>
      <c r="AV484" s="54" t="s">
        <v>47</v>
      </c>
      <c r="AW484" s="54" t="s">
        <v>7881</v>
      </c>
      <c r="AX484" s="54" t="s">
        <v>47</v>
      </c>
      <c r="AY484" s="54" t="s">
        <v>47</v>
      </c>
      <c r="AZ484" s="54" t="s">
        <v>47</v>
      </c>
    </row>
    <row r="485" spans="1:52" ht="30" customHeight="1">
      <c r="A485" s="60" t="s">
        <v>1267</v>
      </c>
      <c r="B485" s="60" t="s">
        <v>47</v>
      </c>
      <c r="C485" s="60" t="s">
        <v>47</v>
      </c>
      <c r="D485" s="61"/>
      <c r="E485" s="62"/>
      <c r="F485" s="63"/>
      <c r="G485" s="62"/>
      <c r="H485" s="63"/>
      <c r="I485" s="62"/>
      <c r="J485" s="63"/>
      <c r="K485" s="62"/>
      <c r="L485" s="63"/>
      <c r="M485" s="60" t="s">
        <v>47</v>
      </c>
      <c r="N485" s="54" t="s">
        <v>78</v>
      </c>
      <c r="O485" s="54" t="s">
        <v>78</v>
      </c>
      <c r="P485" s="54" t="s">
        <v>47</v>
      </c>
      <c r="Q485" s="54" t="s">
        <v>47</v>
      </c>
      <c r="R485" s="54" t="s">
        <v>47</v>
      </c>
      <c r="AV485" s="54" t="s">
        <v>47</v>
      </c>
      <c r="AW485" s="54" t="s">
        <v>47</v>
      </c>
      <c r="AX485" s="54" t="s">
        <v>47</v>
      </c>
      <c r="AY485" s="54" t="s">
        <v>47</v>
      </c>
      <c r="AZ485" s="54" t="s">
        <v>47</v>
      </c>
    </row>
    <row r="486" spans="1:52" ht="30" customHeight="1">
      <c r="A486" s="61"/>
      <c r="B486" s="61"/>
      <c r="C486" s="61"/>
      <c r="D486" s="61"/>
      <c r="E486" s="62"/>
      <c r="F486" s="63"/>
      <c r="G486" s="62"/>
      <c r="H486" s="63"/>
      <c r="I486" s="62"/>
      <c r="J486" s="63"/>
      <c r="K486" s="62"/>
      <c r="L486" s="63"/>
      <c r="M486" s="61"/>
    </row>
    <row r="487" spans="1:52" ht="30" customHeight="1">
      <c r="A487" s="55" t="s">
        <v>7882</v>
      </c>
      <c r="B487" s="56"/>
      <c r="C487" s="56"/>
      <c r="D487" s="56"/>
      <c r="E487" s="57"/>
      <c r="F487" s="58"/>
      <c r="G487" s="57"/>
      <c r="H487" s="58"/>
      <c r="I487" s="57"/>
      <c r="J487" s="58"/>
      <c r="K487" s="57"/>
      <c r="L487" s="58"/>
      <c r="M487" s="59"/>
      <c r="N487" s="54" t="s">
        <v>7321</v>
      </c>
    </row>
    <row r="488" spans="1:52" ht="30" customHeight="1">
      <c r="A488" s="60" t="s">
        <v>7883</v>
      </c>
      <c r="B488" s="60" t="s">
        <v>1264</v>
      </c>
      <c r="C488" s="60" t="s">
        <v>1265</v>
      </c>
      <c r="D488" s="61">
        <v>8.0000000000000002E-3</v>
      </c>
      <c r="E488" s="62"/>
      <c r="F488" s="63"/>
      <c r="G488" s="62"/>
      <c r="H488" s="63"/>
      <c r="I488" s="62"/>
      <c r="J488" s="63"/>
      <c r="K488" s="62"/>
      <c r="L488" s="63"/>
      <c r="M488" s="60" t="s">
        <v>2091</v>
      </c>
      <c r="N488" s="54" t="s">
        <v>7321</v>
      </c>
      <c r="O488" s="54" t="s">
        <v>7884</v>
      </c>
      <c r="P488" s="54" t="s">
        <v>56</v>
      </c>
      <c r="Q488" s="54" t="s">
        <v>56</v>
      </c>
      <c r="R488" s="54" t="s">
        <v>55</v>
      </c>
      <c r="AV488" s="54" t="s">
        <v>47</v>
      </c>
      <c r="AW488" s="54" t="s">
        <v>7885</v>
      </c>
      <c r="AX488" s="54" t="s">
        <v>47</v>
      </c>
      <c r="AY488" s="54" t="s">
        <v>47</v>
      </c>
      <c r="AZ488" s="54" t="s">
        <v>47</v>
      </c>
    </row>
    <row r="489" spans="1:52" ht="30" customHeight="1">
      <c r="A489" s="60" t="s">
        <v>1366</v>
      </c>
      <c r="B489" s="60" t="s">
        <v>1264</v>
      </c>
      <c r="C489" s="60" t="s">
        <v>1265</v>
      </c>
      <c r="D489" s="61">
        <v>5.0000000000000001E-3</v>
      </c>
      <c r="E489" s="62"/>
      <c r="F489" s="63"/>
      <c r="G489" s="62"/>
      <c r="H489" s="63"/>
      <c r="I489" s="62"/>
      <c r="J489" s="63"/>
      <c r="K489" s="62"/>
      <c r="L489" s="63"/>
      <c r="M489" s="60" t="s">
        <v>1415</v>
      </c>
      <c r="N489" s="54" t="s">
        <v>7321</v>
      </c>
      <c r="O489" s="54" t="s">
        <v>7575</v>
      </c>
      <c r="P489" s="54" t="s">
        <v>56</v>
      </c>
      <c r="Q489" s="54" t="s">
        <v>56</v>
      </c>
      <c r="R489" s="54" t="s">
        <v>55</v>
      </c>
      <c r="AV489" s="54" t="s">
        <v>47</v>
      </c>
      <c r="AW489" s="54" t="s">
        <v>7886</v>
      </c>
      <c r="AX489" s="54" t="s">
        <v>47</v>
      </c>
      <c r="AY489" s="54" t="s">
        <v>47</v>
      </c>
      <c r="AZ489" s="54" t="s">
        <v>47</v>
      </c>
    </row>
    <row r="490" spans="1:52" ht="30" customHeight="1">
      <c r="A490" s="60" t="s">
        <v>1267</v>
      </c>
      <c r="B490" s="60" t="s">
        <v>47</v>
      </c>
      <c r="C490" s="60" t="s">
        <v>47</v>
      </c>
      <c r="D490" s="61"/>
      <c r="E490" s="62"/>
      <c r="F490" s="63"/>
      <c r="G490" s="62"/>
      <c r="H490" s="63"/>
      <c r="I490" s="62"/>
      <c r="J490" s="63"/>
      <c r="K490" s="62"/>
      <c r="L490" s="63"/>
      <c r="M490" s="60" t="s">
        <v>47</v>
      </c>
      <c r="N490" s="54" t="s">
        <v>78</v>
      </c>
      <c r="O490" s="54" t="s">
        <v>78</v>
      </c>
      <c r="P490" s="54" t="s">
        <v>47</v>
      </c>
      <c r="Q490" s="54" t="s">
        <v>47</v>
      </c>
      <c r="R490" s="54" t="s">
        <v>47</v>
      </c>
      <c r="AV490" s="54" t="s">
        <v>47</v>
      </c>
      <c r="AW490" s="54" t="s">
        <v>47</v>
      </c>
      <c r="AX490" s="54" t="s">
        <v>47</v>
      </c>
      <c r="AY490" s="54" t="s">
        <v>47</v>
      </c>
      <c r="AZ490" s="54" t="s">
        <v>47</v>
      </c>
    </row>
    <row r="491" spans="1:52" ht="30" customHeight="1">
      <c r="A491" s="61"/>
      <c r="B491" s="61"/>
      <c r="C491" s="61"/>
      <c r="D491" s="61"/>
      <c r="E491" s="62"/>
      <c r="F491" s="63"/>
      <c r="G491" s="62"/>
      <c r="H491" s="63"/>
      <c r="I491" s="62"/>
      <c r="J491" s="63"/>
      <c r="K491" s="62"/>
      <c r="L491" s="63"/>
      <c r="M491" s="61"/>
    </row>
    <row r="492" spans="1:52" ht="30" customHeight="1">
      <c r="A492" s="55" t="s">
        <v>7887</v>
      </c>
      <c r="B492" s="56"/>
      <c r="C492" s="56"/>
      <c r="D492" s="56"/>
      <c r="E492" s="57"/>
      <c r="F492" s="58"/>
      <c r="G492" s="57"/>
      <c r="H492" s="58"/>
      <c r="I492" s="57"/>
      <c r="J492" s="58"/>
      <c r="K492" s="57"/>
      <c r="L492" s="58"/>
      <c r="M492" s="59"/>
      <c r="N492" s="54" t="s">
        <v>7324</v>
      </c>
    </row>
    <row r="493" spans="1:52" ht="30" customHeight="1">
      <c r="A493" s="60" t="s">
        <v>1851</v>
      </c>
      <c r="B493" s="60" t="s">
        <v>1264</v>
      </c>
      <c r="C493" s="60" t="s">
        <v>1265</v>
      </c>
      <c r="D493" s="61">
        <v>6.0000000000000001E-3</v>
      </c>
      <c r="E493" s="62"/>
      <c r="F493" s="63"/>
      <c r="G493" s="62"/>
      <c r="H493" s="63"/>
      <c r="I493" s="62"/>
      <c r="J493" s="63"/>
      <c r="K493" s="62"/>
      <c r="L493" s="63"/>
      <c r="M493" s="60" t="s">
        <v>1713</v>
      </c>
      <c r="N493" s="54" t="s">
        <v>7324</v>
      </c>
      <c r="O493" s="54" t="s">
        <v>7573</v>
      </c>
      <c r="P493" s="54" t="s">
        <v>56</v>
      </c>
      <c r="Q493" s="54" t="s">
        <v>56</v>
      </c>
      <c r="R493" s="54" t="s">
        <v>55</v>
      </c>
      <c r="AV493" s="54" t="s">
        <v>47</v>
      </c>
      <c r="AW493" s="54" t="s">
        <v>7888</v>
      </c>
      <c r="AX493" s="54" t="s">
        <v>47</v>
      </c>
      <c r="AY493" s="54" t="s">
        <v>47</v>
      </c>
      <c r="AZ493" s="54" t="s">
        <v>47</v>
      </c>
    </row>
    <row r="494" spans="1:52" ht="30" customHeight="1">
      <c r="A494" s="60" t="s">
        <v>1366</v>
      </c>
      <c r="B494" s="60" t="s">
        <v>1264</v>
      </c>
      <c r="C494" s="60" t="s">
        <v>1265</v>
      </c>
      <c r="D494" s="61">
        <v>4.0000000000000001E-3</v>
      </c>
      <c r="E494" s="62"/>
      <c r="F494" s="63"/>
      <c r="G494" s="62"/>
      <c r="H494" s="63"/>
      <c r="I494" s="62"/>
      <c r="J494" s="63"/>
      <c r="K494" s="62"/>
      <c r="L494" s="63"/>
      <c r="M494" s="60" t="s">
        <v>1415</v>
      </c>
      <c r="N494" s="54" t="s">
        <v>7324</v>
      </c>
      <c r="O494" s="54" t="s">
        <v>7575</v>
      </c>
      <c r="P494" s="54" t="s">
        <v>56</v>
      </c>
      <c r="Q494" s="54" t="s">
        <v>56</v>
      </c>
      <c r="R494" s="54" t="s">
        <v>55</v>
      </c>
      <c r="AV494" s="54" t="s">
        <v>47</v>
      </c>
      <c r="AW494" s="54" t="s">
        <v>7889</v>
      </c>
      <c r="AX494" s="54" t="s">
        <v>47</v>
      </c>
      <c r="AY494" s="54" t="s">
        <v>47</v>
      </c>
      <c r="AZ494" s="54" t="s">
        <v>47</v>
      </c>
    </row>
    <row r="495" spans="1:52" ht="30" customHeight="1">
      <c r="A495" s="60" t="s">
        <v>1267</v>
      </c>
      <c r="B495" s="60" t="s">
        <v>47</v>
      </c>
      <c r="C495" s="60" t="s">
        <v>47</v>
      </c>
      <c r="D495" s="61"/>
      <c r="E495" s="62"/>
      <c r="F495" s="63"/>
      <c r="G495" s="62"/>
      <c r="H495" s="63"/>
      <c r="I495" s="62"/>
      <c r="J495" s="63"/>
      <c r="K495" s="62"/>
      <c r="L495" s="63"/>
      <c r="M495" s="60" t="s">
        <v>47</v>
      </c>
      <c r="N495" s="54" t="s">
        <v>78</v>
      </c>
      <c r="O495" s="54" t="s">
        <v>78</v>
      </c>
      <c r="P495" s="54" t="s">
        <v>47</v>
      </c>
      <c r="Q495" s="54" t="s">
        <v>47</v>
      </c>
      <c r="R495" s="54" t="s">
        <v>47</v>
      </c>
      <c r="AV495" s="54" t="s">
        <v>47</v>
      </c>
      <c r="AW495" s="54" t="s">
        <v>47</v>
      </c>
      <c r="AX495" s="54" t="s">
        <v>47</v>
      </c>
      <c r="AY495" s="54" t="s">
        <v>47</v>
      </c>
      <c r="AZ495" s="54" t="s">
        <v>47</v>
      </c>
    </row>
    <row r="496" spans="1:52" ht="30" customHeight="1">
      <c r="A496" s="61"/>
      <c r="B496" s="61"/>
      <c r="C496" s="61"/>
      <c r="D496" s="61"/>
      <c r="E496" s="62"/>
      <c r="F496" s="63"/>
      <c r="G496" s="62"/>
      <c r="H496" s="63"/>
      <c r="I496" s="62"/>
      <c r="J496" s="63"/>
      <c r="K496" s="62"/>
      <c r="L496" s="63"/>
      <c r="M496" s="61"/>
    </row>
    <row r="497" spans="1:52" ht="30" customHeight="1">
      <c r="A497" s="55" t="s">
        <v>7890</v>
      </c>
      <c r="B497" s="56"/>
      <c r="C497" s="56"/>
      <c r="D497" s="56"/>
      <c r="E497" s="57"/>
      <c r="F497" s="58"/>
      <c r="G497" s="57"/>
      <c r="H497" s="58"/>
      <c r="I497" s="57"/>
      <c r="J497" s="58"/>
      <c r="K497" s="57"/>
      <c r="L497" s="58"/>
      <c r="M497" s="59"/>
      <c r="N497" s="54" t="s">
        <v>7328</v>
      </c>
    </row>
    <row r="498" spans="1:52" ht="30" customHeight="1">
      <c r="A498" s="60" t="s">
        <v>1851</v>
      </c>
      <c r="B498" s="60" t="s">
        <v>1264</v>
      </c>
      <c r="C498" s="60" t="s">
        <v>1265</v>
      </c>
      <c r="D498" s="61">
        <v>0.03</v>
      </c>
      <c r="E498" s="62"/>
      <c r="F498" s="63"/>
      <c r="G498" s="62"/>
      <c r="H498" s="63"/>
      <c r="I498" s="62"/>
      <c r="J498" s="63"/>
      <c r="K498" s="62"/>
      <c r="L498" s="63"/>
      <c r="M498" s="60" t="s">
        <v>1713</v>
      </c>
      <c r="N498" s="54" t="s">
        <v>7328</v>
      </c>
      <c r="O498" s="54" t="s">
        <v>7573</v>
      </c>
      <c r="P498" s="54" t="s">
        <v>56</v>
      </c>
      <c r="Q498" s="54" t="s">
        <v>56</v>
      </c>
      <c r="R498" s="54" t="s">
        <v>55</v>
      </c>
      <c r="V498" s="50">
        <v>1</v>
      </c>
      <c r="AV498" s="54" t="s">
        <v>47</v>
      </c>
      <c r="AW498" s="54" t="s">
        <v>7891</v>
      </c>
      <c r="AX498" s="54" t="s">
        <v>47</v>
      </c>
      <c r="AY498" s="54" t="s">
        <v>47</v>
      </c>
      <c r="AZ498" s="54" t="s">
        <v>47</v>
      </c>
    </row>
    <row r="499" spans="1:52" ht="30" customHeight="1">
      <c r="A499" s="60" t="s">
        <v>1366</v>
      </c>
      <c r="B499" s="60" t="s">
        <v>1264</v>
      </c>
      <c r="C499" s="60" t="s">
        <v>1265</v>
      </c>
      <c r="D499" s="61">
        <v>0.02</v>
      </c>
      <c r="E499" s="62"/>
      <c r="F499" s="63"/>
      <c r="G499" s="62"/>
      <c r="H499" s="63"/>
      <c r="I499" s="62"/>
      <c r="J499" s="63"/>
      <c r="K499" s="62"/>
      <c r="L499" s="63"/>
      <c r="M499" s="60" t="s">
        <v>1415</v>
      </c>
      <c r="N499" s="54" t="s">
        <v>7328</v>
      </c>
      <c r="O499" s="54" t="s">
        <v>7575</v>
      </c>
      <c r="P499" s="54" t="s">
        <v>56</v>
      </c>
      <c r="Q499" s="54" t="s">
        <v>56</v>
      </c>
      <c r="R499" s="54" t="s">
        <v>55</v>
      </c>
      <c r="V499" s="50">
        <v>1</v>
      </c>
      <c r="AV499" s="54" t="s">
        <v>47</v>
      </c>
      <c r="AW499" s="54" t="s">
        <v>7892</v>
      </c>
      <c r="AX499" s="54" t="s">
        <v>47</v>
      </c>
      <c r="AY499" s="54" t="s">
        <v>47</v>
      </c>
      <c r="AZ499" s="54" t="s">
        <v>47</v>
      </c>
    </row>
    <row r="500" spans="1:52" ht="30" customHeight="1">
      <c r="A500" s="60" t="s">
        <v>7893</v>
      </c>
      <c r="B500" s="60" t="s">
        <v>1672</v>
      </c>
      <c r="C500" s="60" t="s">
        <v>352</v>
      </c>
      <c r="D500" s="61">
        <v>1</v>
      </c>
      <c r="E500" s="62"/>
      <c r="F500" s="63"/>
      <c r="G500" s="62"/>
      <c r="H500" s="63"/>
      <c r="I500" s="62"/>
      <c r="J500" s="63"/>
      <c r="K500" s="62"/>
      <c r="L500" s="63"/>
      <c r="M500" s="60" t="s">
        <v>47</v>
      </c>
      <c r="N500" s="54" t="s">
        <v>7328</v>
      </c>
      <c r="O500" s="54" t="s">
        <v>7551</v>
      </c>
      <c r="P500" s="54" t="s">
        <v>56</v>
      </c>
      <c r="Q500" s="54" t="s">
        <v>56</v>
      </c>
      <c r="R500" s="54" t="s">
        <v>56</v>
      </c>
      <c r="S500" s="50">
        <v>1</v>
      </c>
      <c r="T500" s="50">
        <v>0</v>
      </c>
      <c r="U500" s="50">
        <v>0.05</v>
      </c>
      <c r="AV500" s="54" t="s">
        <v>47</v>
      </c>
      <c r="AW500" s="54" t="s">
        <v>7894</v>
      </c>
      <c r="AX500" s="54" t="s">
        <v>47</v>
      </c>
      <c r="AY500" s="54" t="s">
        <v>47</v>
      </c>
      <c r="AZ500" s="54" t="s">
        <v>47</v>
      </c>
    </row>
    <row r="501" spans="1:52" ht="30" customHeight="1">
      <c r="A501" s="60" t="s">
        <v>1267</v>
      </c>
      <c r="B501" s="60" t="s">
        <v>47</v>
      </c>
      <c r="C501" s="60" t="s">
        <v>47</v>
      </c>
      <c r="D501" s="61"/>
      <c r="E501" s="62"/>
      <c r="F501" s="63"/>
      <c r="G501" s="62"/>
      <c r="H501" s="63"/>
      <c r="I501" s="62"/>
      <c r="J501" s="63"/>
      <c r="K501" s="62"/>
      <c r="L501" s="63"/>
      <c r="M501" s="60" t="s">
        <v>47</v>
      </c>
      <c r="N501" s="54" t="s">
        <v>78</v>
      </c>
      <c r="O501" s="54" t="s">
        <v>78</v>
      </c>
      <c r="P501" s="54" t="s">
        <v>47</v>
      </c>
      <c r="Q501" s="54" t="s">
        <v>47</v>
      </c>
      <c r="R501" s="54" t="s">
        <v>47</v>
      </c>
      <c r="AV501" s="54" t="s">
        <v>47</v>
      </c>
      <c r="AW501" s="54" t="s">
        <v>47</v>
      </c>
      <c r="AX501" s="54" t="s">
        <v>47</v>
      </c>
      <c r="AY501" s="54" t="s">
        <v>47</v>
      </c>
      <c r="AZ501" s="54" t="s">
        <v>47</v>
      </c>
    </row>
    <row r="502" spans="1:52" ht="30" customHeight="1">
      <c r="A502" s="61"/>
      <c r="B502" s="61"/>
      <c r="C502" s="61"/>
      <c r="D502" s="61"/>
      <c r="E502" s="62"/>
      <c r="F502" s="63"/>
      <c r="G502" s="62"/>
      <c r="H502" s="63"/>
      <c r="I502" s="62"/>
      <c r="J502" s="63"/>
      <c r="K502" s="62"/>
      <c r="L502" s="63"/>
      <c r="M502" s="61"/>
    </row>
    <row r="503" spans="1:52" ht="30" customHeight="1">
      <c r="A503" s="55" t="s">
        <v>7895</v>
      </c>
      <c r="B503" s="56"/>
      <c r="C503" s="56"/>
      <c r="D503" s="56"/>
      <c r="E503" s="57"/>
      <c r="F503" s="58"/>
      <c r="G503" s="57"/>
      <c r="H503" s="58"/>
      <c r="I503" s="57"/>
      <c r="J503" s="58"/>
      <c r="K503" s="57"/>
      <c r="L503" s="58"/>
      <c r="M503" s="59"/>
      <c r="N503" s="54" t="s">
        <v>7501</v>
      </c>
    </row>
    <row r="504" spans="1:52" ht="30" customHeight="1">
      <c r="A504" s="60" t="s">
        <v>1851</v>
      </c>
      <c r="B504" s="60" t="s">
        <v>1264</v>
      </c>
      <c r="C504" s="60" t="s">
        <v>1265</v>
      </c>
      <c r="D504" s="61">
        <v>0.03</v>
      </c>
      <c r="E504" s="62"/>
      <c r="F504" s="63"/>
      <c r="G504" s="62"/>
      <c r="H504" s="63"/>
      <c r="I504" s="62"/>
      <c r="J504" s="63"/>
      <c r="K504" s="62"/>
      <c r="L504" s="63"/>
      <c r="M504" s="60" t="s">
        <v>1713</v>
      </c>
      <c r="N504" s="54" t="s">
        <v>7501</v>
      </c>
      <c r="O504" s="54" t="s">
        <v>7573</v>
      </c>
      <c r="P504" s="54" t="s">
        <v>56</v>
      </c>
      <c r="Q504" s="54" t="s">
        <v>56</v>
      </c>
      <c r="R504" s="54" t="s">
        <v>55</v>
      </c>
      <c r="V504" s="50">
        <v>1</v>
      </c>
      <c r="AV504" s="54" t="s">
        <v>47</v>
      </c>
      <c r="AW504" s="54" t="s">
        <v>7896</v>
      </c>
      <c r="AX504" s="54" t="s">
        <v>47</v>
      </c>
      <c r="AY504" s="54" t="s">
        <v>47</v>
      </c>
      <c r="AZ504" s="54" t="s">
        <v>47</v>
      </c>
    </row>
    <row r="505" spans="1:52" ht="30" customHeight="1">
      <c r="A505" s="60" t="s">
        <v>1366</v>
      </c>
      <c r="B505" s="60" t="s">
        <v>1264</v>
      </c>
      <c r="C505" s="60" t="s">
        <v>1265</v>
      </c>
      <c r="D505" s="61">
        <v>0.02</v>
      </c>
      <c r="E505" s="62"/>
      <c r="F505" s="63"/>
      <c r="G505" s="62"/>
      <c r="H505" s="63"/>
      <c r="I505" s="62"/>
      <c r="J505" s="63"/>
      <c r="K505" s="62"/>
      <c r="L505" s="63"/>
      <c r="M505" s="60" t="s">
        <v>1415</v>
      </c>
      <c r="N505" s="54" t="s">
        <v>7501</v>
      </c>
      <c r="O505" s="54" t="s">
        <v>7575</v>
      </c>
      <c r="P505" s="54" t="s">
        <v>56</v>
      </c>
      <c r="Q505" s="54" t="s">
        <v>56</v>
      </c>
      <c r="R505" s="54" t="s">
        <v>55</v>
      </c>
      <c r="V505" s="50">
        <v>1</v>
      </c>
      <c r="AV505" s="54" t="s">
        <v>47</v>
      </c>
      <c r="AW505" s="54" t="s">
        <v>7897</v>
      </c>
      <c r="AX505" s="54" t="s">
        <v>47</v>
      </c>
      <c r="AY505" s="54" t="s">
        <v>47</v>
      </c>
      <c r="AZ505" s="54" t="s">
        <v>47</v>
      </c>
    </row>
    <row r="506" spans="1:52" ht="30" customHeight="1">
      <c r="A506" s="60" t="s">
        <v>7893</v>
      </c>
      <c r="B506" s="60" t="s">
        <v>1672</v>
      </c>
      <c r="C506" s="60" t="s">
        <v>352</v>
      </c>
      <c r="D506" s="61">
        <v>1</v>
      </c>
      <c r="E506" s="62"/>
      <c r="F506" s="63"/>
      <c r="G506" s="62"/>
      <c r="H506" s="63"/>
      <c r="I506" s="62"/>
      <c r="J506" s="63"/>
      <c r="K506" s="62"/>
      <c r="L506" s="63"/>
      <c r="M506" s="60" t="s">
        <v>47</v>
      </c>
      <c r="N506" s="54" t="s">
        <v>7501</v>
      </c>
      <c r="O506" s="54" t="s">
        <v>7551</v>
      </c>
      <c r="P506" s="54" t="s">
        <v>56</v>
      </c>
      <c r="Q506" s="54" t="s">
        <v>56</v>
      </c>
      <c r="R506" s="54" t="s">
        <v>56</v>
      </c>
      <c r="S506" s="50">
        <v>1</v>
      </c>
      <c r="T506" s="50">
        <v>0</v>
      </c>
      <c r="U506" s="50">
        <v>0.05</v>
      </c>
      <c r="AV506" s="54" t="s">
        <v>47</v>
      </c>
      <c r="AW506" s="54" t="s">
        <v>7898</v>
      </c>
      <c r="AX506" s="54" t="s">
        <v>47</v>
      </c>
      <c r="AY506" s="54" t="s">
        <v>47</v>
      </c>
      <c r="AZ506" s="54" t="s">
        <v>47</v>
      </c>
    </row>
    <row r="507" spans="1:52" ht="30" customHeight="1">
      <c r="A507" s="60" t="s">
        <v>1267</v>
      </c>
      <c r="B507" s="60" t="s">
        <v>47</v>
      </c>
      <c r="C507" s="60" t="s">
        <v>47</v>
      </c>
      <c r="D507" s="61"/>
      <c r="E507" s="62"/>
      <c r="F507" s="63"/>
      <c r="G507" s="62"/>
      <c r="H507" s="63"/>
      <c r="I507" s="62"/>
      <c r="J507" s="63"/>
      <c r="K507" s="62"/>
      <c r="L507" s="63"/>
      <c r="M507" s="60" t="s">
        <v>47</v>
      </c>
      <c r="N507" s="54" t="s">
        <v>78</v>
      </c>
      <c r="O507" s="54" t="s">
        <v>78</v>
      </c>
      <c r="P507" s="54" t="s">
        <v>47</v>
      </c>
      <c r="Q507" s="54" t="s">
        <v>47</v>
      </c>
      <c r="R507" s="54" t="s">
        <v>47</v>
      </c>
      <c r="AV507" s="54" t="s">
        <v>47</v>
      </c>
      <c r="AW507" s="54" t="s">
        <v>47</v>
      </c>
      <c r="AX507" s="54" t="s">
        <v>47</v>
      </c>
      <c r="AY507" s="54" t="s">
        <v>47</v>
      </c>
      <c r="AZ507" s="54" t="s">
        <v>47</v>
      </c>
    </row>
    <row r="508" spans="1:52" ht="30" customHeight="1">
      <c r="A508" s="61"/>
      <c r="B508" s="61"/>
      <c r="C508" s="61"/>
      <c r="D508" s="61"/>
      <c r="E508" s="62"/>
      <c r="F508" s="63"/>
      <c r="G508" s="62"/>
      <c r="H508" s="63"/>
      <c r="I508" s="62"/>
      <c r="J508" s="63"/>
      <c r="K508" s="62"/>
      <c r="L508" s="63"/>
      <c r="M508" s="61"/>
    </row>
    <row r="509" spans="1:52" ht="30" customHeight="1">
      <c r="A509" s="55" t="s">
        <v>7899</v>
      </c>
      <c r="B509" s="56"/>
      <c r="C509" s="56"/>
      <c r="D509" s="56"/>
      <c r="E509" s="57"/>
      <c r="F509" s="58"/>
      <c r="G509" s="57"/>
      <c r="H509" s="58"/>
      <c r="I509" s="57"/>
      <c r="J509" s="58"/>
      <c r="K509" s="57"/>
      <c r="L509" s="58"/>
      <c r="M509" s="59"/>
      <c r="N509" s="54" t="s">
        <v>7331</v>
      </c>
    </row>
    <row r="510" spans="1:52" ht="30" customHeight="1">
      <c r="A510" s="60" t="s">
        <v>1851</v>
      </c>
      <c r="B510" s="60" t="s">
        <v>1264</v>
      </c>
      <c r="C510" s="60" t="s">
        <v>1265</v>
      </c>
      <c r="D510" s="61">
        <v>7.1999999999999998E-3</v>
      </c>
      <c r="E510" s="62"/>
      <c r="F510" s="63"/>
      <c r="G510" s="62"/>
      <c r="H510" s="63"/>
      <c r="I510" s="62"/>
      <c r="J510" s="63"/>
      <c r="K510" s="62"/>
      <c r="L510" s="63"/>
      <c r="M510" s="60" t="s">
        <v>1713</v>
      </c>
      <c r="N510" s="54" t="s">
        <v>7331</v>
      </c>
      <c r="O510" s="54" t="s">
        <v>7573</v>
      </c>
      <c r="P510" s="54" t="s">
        <v>56</v>
      </c>
      <c r="Q510" s="54" t="s">
        <v>56</v>
      </c>
      <c r="R510" s="54" t="s">
        <v>55</v>
      </c>
      <c r="AV510" s="54" t="s">
        <v>47</v>
      </c>
      <c r="AW510" s="54" t="s">
        <v>7900</v>
      </c>
      <c r="AX510" s="54" t="s">
        <v>47</v>
      </c>
      <c r="AY510" s="54" t="s">
        <v>47</v>
      </c>
      <c r="AZ510" s="54" t="s">
        <v>47</v>
      </c>
    </row>
    <row r="511" spans="1:52" ht="30" customHeight="1">
      <c r="A511" s="60" t="s">
        <v>1366</v>
      </c>
      <c r="B511" s="60" t="s">
        <v>1264</v>
      </c>
      <c r="C511" s="60" t="s">
        <v>1265</v>
      </c>
      <c r="D511" s="61">
        <v>4.7999999999999996E-3</v>
      </c>
      <c r="E511" s="62"/>
      <c r="F511" s="63"/>
      <c r="G511" s="62"/>
      <c r="H511" s="63"/>
      <c r="I511" s="62"/>
      <c r="J511" s="63"/>
      <c r="K511" s="62"/>
      <c r="L511" s="63"/>
      <c r="M511" s="60" t="s">
        <v>1415</v>
      </c>
      <c r="N511" s="54" t="s">
        <v>7331</v>
      </c>
      <c r="O511" s="54" t="s">
        <v>7575</v>
      </c>
      <c r="P511" s="54" t="s">
        <v>56</v>
      </c>
      <c r="Q511" s="54" t="s">
        <v>56</v>
      </c>
      <c r="R511" s="54" t="s">
        <v>55</v>
      </c>
      <c r="AV511" s="54" t="s">
        <v>47</v>
      </c>
      <c r="AW511" s="54" t="s">
        <v>7901</v>
      </c>
      <c r="AX511" s="54" t="s">
        <v>47</v>
      </c>
      <c r="AY511" s="54" t="s">
        <v>47</v>
      </c>
      <c r="AZ511" s="54" t="s">
        <v>47</v>
      </c>
    </row>
    <row r="512" spans="1:52" ht="30" customHeight="1">
      <c r="A512" s="60" t="s">
        <v>1267</v>
      </c>
      <c r="B512" s="60" t="s">
        <v>47</v>
      </c>
      <c r="C512" s="60" t="s">
        <v>47</v>
      </c>
      <c r="D512" s="61"/>
      <c r="E512" s="62"/>
      <c r="F512" s="63"/>
      <c r="G512" s="62"/>
      <c r="H512" s="63"/>
      <c r="I512" s="62"/>
      <c r="J512" s="63"/>
      <c r="K512" s="62"/>
      <c r="L512" s="63"/>
      <c r="M512" s="60" t="s">
        <v>47</v>
      </c>
      <c r="N512" s="54" t="s">
        <v>78</v>
      </c>
      <c r="O512" s="54" t="s">
        <v>78</v>
      </c>
      <c r="P512" s="54" t="s">
        <v>47</v>
      </c>
      <c r="Q512" s="54" t="s">
        <v>47</v>
      </c>
      <c r="R512" s="54" t="s">
        <v>47</v>
      </c>
      <c r="AV512" s="54" t="s">
        <v>47</v>
      </c>
      <c r="AW512" s="54" t="s">
        <v>47</v>
      </c>
      <c r="AX512" s="54" t="s">
        <v>47</v>
      </c>
      <c r="AY512" s="54" t="s">
        <v>47</v>
      </c>
      <c r="AZ512" s="54" t="s">
        <v>47</v>
      </c>
    </row>
    <row r="513" spans="1:52" ht="30" customHeight="1">
      <c r="A513" s="61"/>
      <c r="B513" s="61"/>
      <c r="C513" s="61"/>
      <c r="D513" s="61"/>
      <c r="E513" s="62"/>
      <c r="F513" s="63"/>
      <c r="G513" s="62"/>
      <c r="H513" s="63"/>
      <c r="I513" s="62"/>
      <c r="J513" s="63"/>
      <c r="K513" s="62"/>
      <c r="L513" s="63"/>
      <c r="M513" s="61"/>
    </row>
    <row r="514" spans="1:52" ht="30" customHeight="1">
      <c r="A514" s="55" t="s">
        <v>7902</v>
      </c>
      <c r="B514" s="56"/>
      <c r="C514" s="56"/>
      <c r="D514" s="56"/>
      <c r="E514" s="57"/>
      <c r="F514" s="58"/>
      <c r="G514" s="57"/>
      <c r="H514" s="58"/>
      <c r="I514" s="57"/>
      <c r="J514" s="58"/>
      <c r="K514" s="57"/>
      <c r="L514" s="58"/>
      <c r="M514" s="59"/>
      <c r="N514" s="54" t="s">
        <v>7335</v>
      </c>
    </row>
    <row r="515" spans="1:52" ht="30" customHeight="1">
      <c r="A515" s="60" t="s">
        <v>2369</v>
      </c>
      <c r="B515" s="60" t="s">
        <v>1264</v>
      </c>
      <c r="C515" s="60" t="s">
        <v>1265</v>
      </c>
      <c r="D515" s="61">
        <v>4.1000000000000002E-2</v>
      </c>
      <c r="E515" s="62"/>
      <c r="F515" s="63"/>
      <c r="G515" s="62"/>
      <c r="H515" s="63"/>
      <c r="I515" s="62"/>
      <c r="J515" s="63"/>
      <c r="K515" s="62"/>
      <c r="L515" s="63"/>
      <c r="M515" s="60" t="s">
        <v>2014</v>
      </c>
      <c r="N515" s="54" t="s">
        <v>7335</v>
      </c>
      <c r="O515" s="54" t="s">
        <v>7903</v>
      </c>
      <c r="P515" s="54" t="s">
        <v>56</v>
      </c>
      <c r="Q515" s="54" t="s">
        <v>56</v>
      </c>
      <c r="R515" s="54" t="s">
        <v>55</v>
      </c>
      <c r="V515" s="50">
        <v>1</v>
      </c>
      <c r="AV515" s="54" t="s">
        <v>47</v>
      </c>
      <c r="AW515" s="54" t="s">
        <v>7904</v>
      </c>
      <c r="AX515" s="54" t="s">
        <v>47</v>
      </c>
      <c r="AY515" s="54" t="s">
        <v>47</v>
      </c>
      <c r="AZ515" s="54" t="s">
        <v>47</v>
      </c>
    </row>
    <row r="516" spans="1:52" ht="30" customHeight="1">
      <c r="A516" s="60" t="s">
        <v>1366</v>
      </c>
      <c r="B516" s="60" t="s">
        <v>1264</v>
      </c>
      <c r="C516" s="60" t="s">
        <v>1265</v>
      </c>
      <c r="D516" s="61">
        <v>2.7E-2</v>
      </c>
      <c r="E516" s="62"/>
      <c r="F516" s="63"/>
      <c r="G516" s="62"/>
      <c r="H516" s="63"/>
      <c r="I516" s="62"/>
      <c r="J516" s="63"/>
      <c r="K516" s="62"/>
      <c r="L516" s="63"/>
      <c r="M516" s="60" t="s">
        <v>1415</v>
      </c>
      <c r="N516" s="54" t="s">
        <v>7335</v>
      </c>
      <c r="O516" s="54" t="s">
        <v>7575</v>
      </c>
      <c r="P516" s="54" t="s">
        <v>56</v>
      </c>
      <c r="Q516" s="54" t="s">
        <v>56</v>
      </c>
      <c r="R516" s="54" t="s">
        <v>55</v>
      </c>
      <c r="V516" s="50">
        <v>1</v>
      </c>
      <c r="AV516" s="54" t="s">
        <v>47</v>
      </c>
      <c r="AW516" s="54" t="s">
        <v>7905</v>
      </c>
      <c r="AX516" s="54" t="s">
        <v>47</v>
      </c>
      <c r="AY516" s="54" t="s">
        <v>47</v>
      </c>
      <c r="AZ516" s="54" t="s">
        <v>47</v>
      </c>
    </row>
    <row r="517" spans="1:52" ht="30" customHeight="1">
      <c r="A517" s="60" t="s">
        <v>1367</v>
      </c>
      <c r="B517" s="60" t="s">
        <v>7906</v>
      </c>
      <c r="C517" s="60" t="s">
        <v>352</v>
      </c>
      <c r="D517" s="61">
        <v>1</v>
      </c>
      <c r="E517" s="62"/>
      <c r="F517" s="63"/>
      <c r="G517" s="62"/>
      <c r="H517" s="63"/>
      <c r="I517" s="62"/>
      <c r="J517" s="63"/>
      <c r="K517" s="62"/>
      <c r="L517" s="63"/>
      <c r="M517" s="60" t="s">
        <v>47</v>
      </c>
      <c r="N517" s="54" t="s">
        <v>7335</v>
      </c>
      <c r="O517" s="54" t="s">
        <v>7551</v>
      </c>
      <c r="P517" s="54" t="s">
        <v>56</v>
      </c>
      <c r="Q517" s="54" t="s">
        <v>56</v>
      </c>
      <c r="R517" s="54" t="s">
        <v>56</v>
      </c>
      <c r="S517" s="50">
        <v>1</v>
      </c>
      <c r="T517" s="50">
        <v>2</v>
      </c>
      <c r="U517" s="50">
        <v>0.06</v>
      </c>
      <c r="AV517" s="54" t="s">
        <v>47</v>
      </c>
      <c r="AW517" s="54" t="s">
        <v>7907</v>
      </c>
      <c r="AX517" s="54" t="s">
        <v>47</v>
      </c>
      <c r="AY517" s="54" t="s">
        <v>47</v>
      </c>
      <c r="AZ517" s="54" t="s">
        <v>47</v>
      </c>
    </row>
    <row r="518" spans="1:52" ht="30" customHeight="1">
      <c r="A518" s="60" t="s">
        <v>7266</v>
      </c>
      <c r="B518" s="60" t="s">
        <v>7541</v>
      </c>
      <c r="C518" s="60" t="s">
        <v>168</v>
      </c>
      <c r="D518" s="61">
        <v>0.02</v>
      </c>
      <c r="E518" s="62"/>
      <c r="F518" s="63"/>
      <c r="G518" s="62"/>
      <c r="H518" s="63"/>
      <c r="I518" s="62"/>
      <c r="J518" s="63"/>
      <c r="K518" s="62"/>
      <c r="L518" s="63"/>
      <c r="M518" s="60" t="s">
        <v>1081</v>
      </c>
      <c r="N518" s="54" t="s">
        <v>7335</v>
      </c>
      <c r="O518" s="54" t="s">
        <v>7540</v>
      </c>
      <c r="P518" s="54" t="s">
        <v>55</v>
      </c>
      <c r="Q518" s="54" t="s">
        <v>56</v>
      </c>
      <c r="R518" s="54" t="s">
        <v>56</v>
      </c>
      <c r="AV518" s="54" t="s">
        <v>47</v>
      </c>
      <c r="AW518" s="54" t="s">
        <v>7908</v>
      </c>
      <c r="AX518" s="54" t="s">
        <v>47</v>
      </c>
      <c r="AY518" s="54" t="s">
        <v>47</v>
      </c>
      <c r="AZ518" s="54" t="s">
        <v>47</v>
      </c>
    </row>
    <row r="519" spans="1:52" ht="30" customHeight="1">
      <c r="A519" s="60" t="s">
        <v>1267</v>
      </c>
      <c r="B519" s="60" t="s">
        <v>47</v>
      </c>
      <c r="C519" s="60" t="s">
        <v>47</v>
      </c>
      <c r="D519" s="61"/>
      <c r="E519" s="62"/>
      <c r="F519" s="63"/>
      <c r="G519" s="62"/>
      <c r="H519" s="63"/>
      <c r="I519" s="62"/>
      <c r="J519" s="63"/>
      <c r="K519" s="62"/>
      <c r="L519" s="63"/>
      <c r="M519" s="60" t="s">
        <v>47</v>
      </c>
      <c r="N519" s="54" t="s">
        <v>78</v>
      </c>
      <c r="O519" s="54" t="s">
        <v>78</v>
      </c>
      <c r="P519" s="54" t="s">
        <v>47</v>
      </c>
      <c r="Q519" s="54" t="s">
        <v>47</v>
      </c>
      <c r="R519" s="54" t="s">
        <v>47</v>
      </c>
      <c r="AV519" s="54" t="s">
        <v>47</v>
      </c>
      <c r="AW519" s="54" t="s">
        <v>47</v>
      </c>
      <c r="AX519" s="54" t="s">
        <v>47</v>
      </c>
      <c r="AY519" s="54" t="s">
        <v>47</v>
      </c>
      <c r="AZ519" s="54" t="s">
        <v>47</v>
      </c>
    </row>
    <row r="520" spans="1:52" ht="30" customHeight="1">
      <c r="A520" s="61"/>
      <c r="B520" s="61"/>
      <c r="C520" s="61"/>
      <c r="D520" s="61"/>
      <c r="E520" s="62"/>
      <c r="F520" s="63"/>
      <c r="G520" s="62"/>
      <c r="H520" s="63"/>
      <c r="I520" s="62"/>
      <c r="J520" s="63"/>
      <c r="K520" s="62"/>
      <c r="L520" s="63"/>
      <c r="M520" s="61"/>
    </row>
    <row r="521" spans="1:52" ht="30" customHeight="1">
      <c r="A521" s="55" t="s">
        <v>7909</v>
      </c>
      <c r="B521" s="56"/>
      <c r="C521" s="56"/>
      <c r="D521" s="56"/>
      <c r="E521" s="57"/>
      <c r="F521" s="58"/>
      <c r="G521" s="57"/>
      <c r="H521" s="58"/>
      <c r="I521" s="57"/>
      <c r="J521" s="58"/>
      <c r="K521" s="57"/>
      <c r="L521" s="58"/>
      <c r="M521" s="59"/>
      <c r="N521" s="54" t="s">
        <v>7338</v>
      </c>
    </row>
    <row r="522" spans="1:52" ht="30" customHeight="1">
      <c r="A522" s="60" t="s">
        <v>2369</v>
      </c>
      <c r="B522" s="60" t="s">
        <v>1264</v>
      </c>
      <c r="C522" s="60" t="s">
        <v>1265</v>
      </c>
      <c r="D522" s="61">
        <v>4.1000000000000002E-2</v>
      </c>
      <c r="E522" s="62"/>
      <c r="F522" s="63"/>
      <c r="G522" s="62"/>
      <c r="H522" s="63"/>
      <c r="I522" s="62"/>
      <c r="J522" s="63"/>
      <c r="K522" s="62"/>
      <c r="L522" s="63"/>
      <c r="M522" s="60" t="s">
        <v>2014</v>
      </c>
      <c r="N522" s="54" t="s">
        <v>7338</v>
      </c>
      <c r="O522" s="54" t="s">
        <v>7903</v>
      </c>
      <c r="P522" s="54" t="s">
        <v>56</v>
      </c>
      <c r="Q522" s="54" t="s">
        <v>56</v>
      </c>
      <c r="R522" s="54" t="s">
        <v>55</v>
      </c>
      <c r="V522" s="50">
        <v>1</v>
      </c>
      <c r="AV522" s="54" t="s">
        <v>47</v>
      </c>
      <c r="AW522" s="54" t="s">
        <v>7910</v>
      </c>
      <c r="AX522" s="54" t="s">
        <v>47</v>
      </c>
      <c r="AY522" s="54" t="s">
        <v>47</v>
      </c>
      <c r="AZ522" s="54" t="s">
        <v>47</v>
      </c>
    </row>
    <row r="523" spans="1:52" ht="30" customHeight="1">
      <c r="A523" s="60" t="s">
        <v>1366</v>
      </c>
      <c r="B523" s="60" t="s">
        <v>1264</v>
      </c>
      <c r="C523" s="60" t="s">
        <v>1265</v>
      </c>
      <c r="D523" s="61">
        <v>2.7E-2</v>
      </c>
      <c r="E523" s="62"/>
      <c r="F523" s="63"/>
      <c r="G523" s="62"/>
      <c r="H523" s="63"/>
      <c r="I523" s="62"/>
      <c r="J523" s="63"/>
      <c r="K523" s="62"/>
      <c r="L523" s="63"/>
      <c r="M523" s="60" t="s">
        <v>1415</v>
      </c>
      <c r="N523" s="54" t="s">
        <v>7338</v>
      </c>
      <c r="O523" s="54" t="s">
        <v>7575</v>
      </c>
      <c r="P523" s="54" t="s">
        <v>56</v>
      </c>
      <c r="Q523" s="54" t="s">
        <v>56</v>
      </c>
      <c r="R523" s="54" t="s">
        <v>55</v>
      </c>
      <c r="V523" s="50">
        <v>1</v>
      </c>
      <c r="AV523" s="54" t="s">
        <v>47</v>
      </c>
      <c r="AW523" s="54" t="s">
        <v>7911</v>
      </c>
      <c r="AX523" s="54" t="s">
        <v>47</v>
      </c>
      <c r="AY523" s="54" t="s">
        <v>47</v>
      </c>
      <c r="AZ523" s="54" t="s">
        <v>47</v>
      </c>
    </row>
    <row r="524" spans="1:52" ht="30" customHeight="1">
      <c r="A524" s="60" t="s">
        <v>1367</v>
      </c>
      <c r="B524" s="60" t="s">
        <v>7906</v>
      </c>
      <c r="C524" s="60" t="s">
        <v>352</v>
      </c>
      <c r="D524" s="61">
        <v>1</v>
      </c>
      <c r="E524" s="62"/>
      <c r="F524" s="63"/>
      <c r="G524" s="62"/>
      <c r="H524" s="63"/>
      <c r="I524" s="62"/>
      <c r="J524" s="63"/>
      <c r="K524" s="62"/>
      <c r="L524" s="63"/>
      <c r="M524" s="60" t="s">
        <v>47</v>
      </c>
      <c r="N524" s="54" t="s">
        <v>7338</v>
      </c>
      <c r="O524" s="54" t="s">
        <v>7551</v>
      </c>
      <c r="P524" s="54" t="s">
        <v>56</v>
      </c>
      <c r="Q524" s="54" t="s">
        <v>56</v>
      </c>
      <c r="R524" s="54" t="s">
        <v>56</v>
      </c>
      <c r="S524" s="50">
        <v>1</v>
      </c>
      <c r="T524" s="50">
        <v>2</v>
      </c>
      <c r="U524" s="50">
        <v>0.06</v>
      </c>
      <c r="AV524" s="54" t="s">
        <v>47</v>
      </c>
      <c r="AW524" s="54" t="s">
        <v>7912</v>
      </c>
      <c r="AX524" s="54" t="s">
        <v>47</v>
      </c>
      <c r="AY524" s="54" t="s">
        <v>47</v>
      </c>
      <c r="AZ524" s="54" t="s">
        <v>47</v>
      </c>
    </row>
    <row r="525" spans="1:52" ht="30" customHeight="1">
      <c r="A525" s="60" t="s">
        <v>7266</v>
      </c>
      <c r="B525" s="60" t="s">
        <v>7541</v>
      </c>
      <c r="C525" s="60" t="s">
        <v>168</v>
      </c>
      <c r="D525" s="61">
        <v>0.02</v>
      </c>
      <c r="E525" s="62"/>
      <c r="F525" s="63"/>
      <c r="G525" s="62"/>
      <c r="H525" s="63"/>
      <c r="I525" s="62"/>
      <c r="J525" s="63"/>
      <c r="K525" s="62"/>
      <c r="L525" s="63"/>
      <c r="M525" s="60" t="s">
        <v>1081</v>
      </c>
      <c r="N525" s="54" t="s">
        <v>7338</v>
      </c>
      <c r="O525" s="54" t="s">
        <v>7540</v>
      </c>
      <c r="P525" s="54" t="s">
        <v>55</v>
      </c>
      <c r="Q525" s="54" t="s">
        <v>56</v>
      </c>
      <c r="R525" s="54" t="s">
        <v>56</v>
      </c>
      <c r="AV525" s="54" t="s">
        <v>47</v>
      </c>
      <c r="AW525" s="54" t="s">
        <v>7913</v>
      </c>
      <c r="AX525" s="54" t="s">
        <v>47</v>
      </c>
      <c r="AY525" s="54" t="s">
        <v>47</v>
      </c>
      <c r="AZ525" s="54" t="s">
        <v>47</v>
      </c>
    </row>
    <row r="526" spans="1:52" ht="30" customHeight="1">
      <c r="A526" s="60" t="s">
        <v>1267</v>
      </c>
      <c r="B526" s="60" t="s">
        <v>47</v>
      </c>
      <c r="C526" s="60" t="s">
        <v>47</v>
      </c>
      <c r="D526" s="61"/>
      <c r="E526" s="62"/>
      <c r="F526" s="63"/>
      <c r="G526" s="62"/>
      <c r="H526" s="63"/>
      <c r="I526" s="62"/>
      <c r="J526" s="63"/>
      <c r="K526" s="62"/>
      <c r="L526" s="63"/>
      <c r="M526" s="60" t="s">
        <v>47</v>
      </c>
      <c r="N526" s="54" t="s">
        <v>78</v>
      </c>
      <c r="O526" s="54" t="s">
        <v>78</v>
      </c>
      <c r="P526" s="54" t="s">
        <v>47</v>
      </c>
      <c r="Q526" s="54" t="s">
        <v>47</v>
      </c>
      <c r="R526" s="54" t="s">
        <v>47</v>
      </c>
      <c r="AV526" s="54" t="s">
        <v>47</v>
      </c>
      <c r="AW526" s="54" t="s">
        <v>47</v>
      </c>
      <c r="AX526" s="54" t="s">
        <v>47</v>
      </c>
      <c r="AY526" s="54" t="s">
        <v>47</v>
      </c>
      <c r="AZ526" s="54" t="s">
        <v>47</v>
      </c>
    </row>
    <row r="527" spans="1:52" ht="30" customHeight="1">
      <c r="A527" s="61"/>
      <c r="B527" s="61"/>
      <c r="C527" s="61"/>
      <c r="D527" s="61"/>
      <c r="E527" s="62"/>
      <c r="F527" s="63"/>
      <c r="G527" s="62"/>
      <c r="H527" s="63"/>
      <c r="I527" s="62"/>
      <c r="J527" s="63"/>
      <c r="K527" s="62"/>
      <c r="L527" s="63"/>
      <c r="M527" s="61"/>
    </row>
    <row r="528" spans="1:52" ht="30" customHeight="1">
      <c r="A528" s="55" t="s">
        <v>7914</v>
      </c>
      <c r="B528" s="56"/>
      <c r="C528" s="56"/>
      <c r="D528" s="56"/>
      <c r="E528" s="57"/>
      <c r="F528" s="58"/>
      <c r="G528" s="57"/>
      <c r="H528" s="58"/>
      <c r="I528" s="57"/>
      <c r="J528" s="58"/>
      <c r="K528" s="57"/>
      <c r="L528" s="58"/>
      <c r="M528" s="59"/>
      <c r="N528" s="54" t="s">
        <v>7341</v>
      </c>
    </row>
    <row r="529" spans="1:52" ht="30" customHeight="1">
      <c r="A529" s="60" t="s">
        <v>2369</v>
      </c>
      <c r="B529" s="60" t="s">
        <v>1264</v>
      </c>
      <c r="C529" s="60" t="s">
        <v>1265</v>
      </c>
      <c r="D529" s="61">
        <v>4.1000000000000002E-2</v>
      </c>
      <c r="E529" s="62"/>
      <c r="F529" s="63"/>
      <c r="G529" s="62"/>
      <c r="H529" s="63"/>
      <c r="I529" s="62"/>
      <c r="J529" s="63"/>
      <c r="K529" s="62"/>
      <c r="L529" s="63"/>
      <c r="M529" s="60" t="s">
        <v>2014</v>
      </c>
      <c r="N529" s="54" t="s">
        <v>7341</v>
      </c>
      <c r="O529" s="54" t="s">
        <v>7903</v>
      </c>
      <c r="P529" s="54" t="s">
        <v>56</v>
      </c>
      <c r="Q529" s="54" t="s">
        <v>56</v>
      </c>
      <c r="R529" s="54" t="s">
        <v>55</v>
      </c>
      <c r="V529" s="50">
        <v>1</v>
      </c>
      <c r="AV529" s="54" t="s">
        <v>47</v>
      </c>
      <c r="AW529" s="54" t="s">
        <v>7915</v>
      </c>
      <c r="AX529" s="54" t="s">
        <v>47</v>
      </c>
      <c r="AY529" s="54" t="s">
        <v>47</v>
      </c>
      <c r="AZ529" s="54" t="s">
        <v>47</v>
      </c>
    </row>
    <row r="530" spans="1:52" ht="30" customHeight="1">
      <c r="A530" s="60" t="s">
        <v>1366</v>
      </c>
      <c r="B530" s="60" t="s">
        <v>1264</v>
      </c>
      <c r="C530" s="60" t="s">
        <v>1265</v>
      </c>
      <c r="D530" s="61">
        <v>2.7E-2</v>
      </c>
      <c r="E530" s="62"/>
      <c r="F530" s="63"/>
      <c r="G530" s="62"/>
      <c r="H530" s="63"/>
      <c r="I530" s="62"/>
      <c r="J530" s="63"/>
      <c r="K530" s="62"/>
      <c r="L530" s="63"/>
      <c r="M530" s="60" t="s">
        <v>1415</v>
      </c>
      <c r="N530" s="54" t="s">
        <v>7341</v>
      </c>
      <c r="O530" s="54" t="s">
        <v>7575</v>
      </c>
      <c r="P530" s="54" t="s">
        <v>56</v>
      </c>
      <c r="Q530" s="54" t="s">
        <v>56</v>
      </c>
      <c r="R530" s="54" t="s">
        <v>55</v>
      </c>
      <c r="V530" s="50">
        <v>1</v>
      </c>
      <c r="AV530" s="54" t="s">
        <v>47</v>
      </c>
      <c r="AW530" s="54" t="s">
        <v>7916</v>
      </c>
      <c r="AX530" s="54" t="s">
        <v>47</v>
      </c>
      <c r="AY530" s="54" t="s">
        <v>47</v>
      </c>
      <c r="AZ530" s="54" t="s">
        <v>47</v>
      </c>
    </row>
    <row r="531" spans="1:52" ht="30" customHeight="1">
      <c r="A531" s="60" t="s">
        <v>1367</v>
      </c>
      <c r="B531" s="60" t="s">
        <v>7906</v>
      </c>
      <c r="C531" s="60" t="s">
        <v>352</v>
      </c>
      <c r="D531" s="61">
        <v>1</v>
      </c>
      <c r="E531" s="62"/>
      <c r="F531" s="63"/>
      <c r="G531" s="62"/>
      <c r="H531" s="63"/>
      <c r="I531" s="62"/>
      <c r="J531" s="63"/>
      <c r="K531" s="62"/>
      <c r="L531" s="63"/>
      <c r="M531" s="60" t="s">
        <v>47</v>
      </c>
      <c r="N531" s="54" t="s">
        <v>7341</v>
      </c>
      <c r="O531" s="54" t="s">
        <v>7551</v>
      </c>
      <c r="P531" s="54" t="s">
        <v>56</v>
      </c>
      <c r="Q531" s="54" t="s">
        <v>56</v>
      </c>
      <c r="R531" s="54" t="s">
        <v>56</v>
      </c>
      <c r="S531" s="50">
        <v>1</v>
      </c>
      <c r="T531" s="50">
        <v>2</v>
      </c>
      <c r="U531" s="50">
        <v>0.06</v>
      </c>
      <c r="AV531" s="54" t="s">
        <v>47</v>
      </c>
      <c r="AW531" s="54" t="s">
        <v>7917</v>
      </c>
      <c r="AX531" s="54" t="s">
        <v>47</v>
      </c>
      <c r="AY531" s="54" t="s">
        <v>47</v>
      </c>
      <c r="AZ531" s="54" t="s">
        <v>47</v>
      </c>
    </row>
    <row r="532" spans="1:52" ht="30" customHeight="1">
      <c r="A532" s="60" t="s">
        <v>7266</v>
      </c>
      <c r="B532" s="60" t="s">
        <v>7541</v>
      </c>
      <c r="C532" s="60" t="s">
        <v>168</v>
      </c>
      <c r="D532" s="61">
        <v>0.03</v>
      </c>
      <c r="E532" s="62"/>
      <c r="F532" s="63"/>
      <c r="G532" s="62"/>
      <c r="H532" s="63"/>
      <c r="I532" s="62"/>
      <c r="J532" s="63"/>
      <c r="K532" s="62"/>
      <c r="L532" s="63"/>
      <c r="M532" s="60" t="s">
        <v>1081</v>
      </c>
      <c r="N532" s="54" t="s">
        <v>7341</v>
      </c>
      <c r="O532" s="54" t="s">
        <v>7540</v>
      </c>
      <c r="P532" s="54" t="s">
        <v>55</v>
      </c>
      <c r="Q532" s="54" t="s">
        <v>56</v>
      </c>
      <c r="R532" s="54" t="s">
        <v>56</v>
      </c>
      <c r="AV532" s="54" t="s">
        <v>47</v>
      </c>
      <c r="AW532" s="54" t="s">
        <v>7918</v>
      </c>
      <c r="AX532" s="54" t="s">
        <v>47</v>
      </c>
      <c r="AY532" s="54" t="s">
        <v>47</v>
      </c>
      <c r="AZ532" s="54" t="s">
        <v>47</v>
      </c>
    </row>
    <row r="533" spans="1:52" ht="30" customHeight="1">
      <c r="A533" s="60" t="s">
        <v>1267</v>
      </c>
      <c r="B533" s="60" t="s">
        <v>47</v>
      </c>
      <c r="C533" s="60" t="s">
        <v>47</v>
      </c>
      <c r="D533" s="61"/>
      <c r="E533" s="62"/>
      <c r="F533" s="63"/>
      <c r="G533" s="62"/>
      <c r="H533" s="63"/>
      <c r="I533" s="62"/>
      <c r="J533" s="63"/>
      <c r="K533" s="62"/>
      <c r="L533" s="63"/>
      <c r="M533" s="60" t="s">
        <v>47</v>
      </c>
      <c r="N533" s="54" t="s">
        <v>78</v>
      </c>
      <c r="O533" s="54" t="s">
        <v>78</v>
      </c>
      <c r="P533" s="54" t="s">
        <v>47</v>
      </c>
      <c r="Q533" s="54" t="s">
        <v>47</v>
      </c>
      <c r="R533" s="54" t="s">
        <v>47</v>
      </c>
      <c r="AV533" s="54" t="s">
        <v>47</v>
      </c>
      <c r="AW533" s="54" t="s">
        <v>47</v>
      </c>
      <c r="AX533" s="54" t="s">
        <v>47</v>
      </c>
      <c r="AY533" s="54" t="s">
        <v>47</v>
      </c>
      <c r="AZ533" s="54" t="s">
        <v>47</v>
      </c>
    </row>
    <row r="534" spans="1:52" ht="30" customHeight="1">
      <c r="A534" s="61"/>
      <c r="B534" s="61"/>
      <c r="C534" s="61"/>
      <c r="D534" s="61"/>
      <c r="E534" s="62"/>
      <c r="F534" s="63"/>
      <c r="G534" s="62"/>
      <c r="H534" s="63"/>
      <c r="I534" s="62"/>
      <c r="J534" s="63"/>
      <c r="K534" s="62"/>
      <c r="L534" s="63"/>
      <c r="M534" s="61"/>
    </row>
    <row r="535" spans="1:52" ht="30" customHeight="1">
      <c r="A535" s="55" t="s">
        <v>7919</v>
      </c>
      <c r="B535" s="56"/>
      <c r="C535" s="56"/>
      <c r="D535" s="56"/>
      <c r="E535" s="57"/>
      <c r="F535" s="58"/>
      <c r="G535" s="57"/>
      <c r="H535" s="58"/>
      <c r="I535" s="57"/>
      <c r="J535" s="58"/>
      <c r="K535" s="57"/>
      <c r="L535" s="58"/>
      <c r="M535" s="59"/>
      <c r="N535" s="54" t="s">
        <v>7344</v>
      </c>
    </row>
    <row r="536" spans="1:52" ht="30" customHeight="1">
      <c r="A536" s="60" t="s">
        <v>2315</v>
      </c>
      <c r="B536" s="60" t="s">
        <v>1264</v>
      </c>
      <c r="C536" s="60" t="s">
        <v>1265</v>
      </c>
      <c r="D536" s="61">
        <v>0.06</v>
      </c>
      <c r="E536" s="62"/>
      <c r="F536" s="63"/>
      <c r="G536" s="62"/>
      <c r="H536" s="63"/>
      <c r="I536" s="62"/>
      <c r="J536" s="63"/>
      <c r="K536" s="62"/>
      <c r="L536" s="63"/>
      <c r="M536" s="60" t="s">
        <v>1641</v>
      </c>
      <c r="N536" s="54" t="s">
        <v>7344</v>
      </c>
      <c r="O536" s="54" t="s">
        <v>7920</v>
      </c>
      <c r="P536" s="54" t="s">
        <v>56</v>
      </c>
      <c r="Q536" s="54" t="s">
        <v>56</v>
      </c>
      <c r="R536" s="54" t="s">
        <v>55</v>
      </c>
      <c r="V536" s="50">
        <v>1</v>
      </c>
      <c r="AV536" s="54" t="s">
        <v>47</v>
      </c>
      <c r="AW536" s="54" t="s">
        <v>7921</v>
      </c>
      <c r="AX536" s="54" t="s">
        <v>47</v>
      </c>
      <c r="AY536" s="54" t="s">
        <v>47</v>
      </c>
      <c r="AZ536" s="54" t="s">
        <v>47</v>
      </c>
    </row>
    <row r="537" spans="1:52" ht="30" customHeight="1">
      <c r="A537" s="60" t="s">
        <v>1366</v>
      </c>
      <c r="B537" s="60" t="s">
        <v>1264</v>
      </c>
      <c r="C537" s="60" t="s">
        <v>1265</v>
      </c>
      <c r="D537" s="61">
        <v>2.5000000000000001E-2</v>
      </c>
      <c r="E537" s="62"/>
      <c r="F537" s="63"/>
      <c r="G537" s="62"/>
      <c r="H537" s="63"/>
      <c r="I537" s="62"/>
      <c r="J537" s="63"/>
      <c r="K537" s="62"/>
      <c r="L537" s="63"/>
      <c r="M537" s="60" t="s">
        <v>1415</v>
      </c>
      <c r="N537" s="54" t="s">
        <v>7344</v>
      </c>
      <c r="O537" s="54" t="s">
        <v>7575</v>
      </c>
      <c r="P537" s="54" t="s">
        <v>56</v>
      </c>
      <c r="Q537" s="54" t="s">
        <v>56</v>
      </c>
      <c r="R537" s="54" t="s">
        <v>55</v>
      </c>
      <c r="V537" s="50">
        <v>1</v>
      </c>
      <c r="AV537" s="54" t="s">
        <v>47</v>
      </c>
      <c r="AW537" s="54" t="s">
        <v>7922</v>
      </c>
      <c r="AX537" s="54" t="s">
        <v>47</v>
      </c>
      <c r="AY537" s="54" t="s">
        <v>47</v>
      </c>
      <c r="AZ537" s="54" t="s">
        <v>47</v>
      </c>
    </row>
    <row r="538" spans="1:52" ht="30" customHeight="1">
      <c r="A538" s="60" t="s">
        <v>1367</v>
      </c>
      <c r="B538" s="60" t="s">
        <v>7906</v>
      </c>
      <c r="C538" s="60" t="s">
        <v>352</v>
      </c>
      <c r="D538" s="61">
        <v>1</v>
      </c>
      <c r="E538" s="62"/>
      <c r="F538" s="63"/>
      <c r="G538" s="62"/>
      <c r="H538" s="63"/>
      <c r="I538" s="62"/>
      <c r="J538" s="63"/>
      <c r="K538" s="62"/>
      <c r="L538" s="63"/>
      <c r="M538" s="60" t="s">
        <v>47</v>
      </c>
      <c r="N538" s="54" t="s">
        <v>7344</v>
      </c>
      <c r="O538" s="54" t="s">
        <v>7551</v>
      </c>
      <c r="P538" s="54" t="s">
        <v>56</v>
      </c>
      <c r="Q538" s="54" t="s">
        <v>56</v>
      </c>
      <c r="R538" s="54" t="s">
        <v>56</v>
      </c>
      <c r="S538" s="50">
        <v>1</v>
      </c>
      <c r="T538" s="50">
        <v>2</v>
      </c>
      <c r="U538" s="50">
        <v>0.06</v>
      </c>
      <c r="AV538" s="54" t="s">
        <v>47</v>
      </c>
      <c r="AW538" s="54" t="s">
        <v>7923</v>
      </c>
      <c r="AX538" s="54" t="s">
        <v>47</v>
      </c>
      <c r="AY538" s="54" t="s">
        <v>47</v>
      </c>
      <c r="AZ538" s="54" t="s">
        <v>47</v>
      </c>
    </row>
    <row r="539" spans="1:52" ht="30" customHeight="1">
      <c r="A539" s="60" t="s">
        <v>1267</v>
      </c>
      <c r="B539" s="60" t="s">
        <v>47</v>
      </c>
      <c r="C539" s="60" t="s">
        <v>47</v>
      </c>
      <c r="D539" s="61"/>
      <c r="E539" s="62"/>
      <c r="F539" s="63"/>
      <c r="G539" s="62"/>
      <c r="H539" s="63"/>
      <c r="I539" s="62"/>
      <c r="J539" s="63"/>
      <c r="K539" s="62"/>
      <c r="L539" s="63"/>
      <c r="M539" s="60" t="s">
        <v>47</v>
      </c>
      <c r="N539" s="54" t="s">
        <v>78</v>
      </c>
      <c r="O539" s="54" t="s">
        <v>78</v>
      </c>
      <c r="P539" s="54" t="s">
        <v>47</v>
      </c>
      <c r="Q539" s="54" t="s">
        <v>47</v>
      </c>
      <c r="R539" s="54" t="s">
        <v>47</v>
      </c>
      <c r="AV539" s="54" t="s">
        <v>47</v>
      </c>
      <c r="AW539" s="54" t="s">
        <v>47</v>
      </c>
      <c r="AX539" s="54" t="s">
        <v>47</v>
      </c>
      <c r="AY539" s="54" t="s">
        <v>47</v>
      </c>
      <c r="AZ539" s="54" t="s">
        <v>47</v>
      </c>
    </row>
    <row r="540" spans="1:52" ht="30" customHeight="1">
      <c r="A540" s="61"/>
      <c r="B540" s="61"/>
      <c r="C540" s="61"/>
      <c r="D540" s="61"/>
      <c r="E540" s="62"/>
      <c r="F540" s="63"/>
      <c r="G540" s="62"/>
      <c r="H540" s="63"/>
      <c r="I540" s="62"/>
      <c r="J540" s="63"/>
      <c r="K540" s="62"/>
      <c r="L540" s="63"/>
      <c r="M540" s="61"/>
    </row>
    <row r="541" spans="1:52" ht="30" customHeight="1">
      <c r="A541" s="55" t="s">
        <v>7924</v>
      </c>
      <c r="B541" s="56"/>
      <c r="C541" s="56"/>
      <c r="D541" s="56"/>
      <c r="E541" s="57"/>
      <c r="F541" s="58"/>
      <c r="G541" s="57"/>
      <c r="H541" s="58"/>
      <c r="I541" s="57"/>
      <c r="J541" s="58"/>
      <c r="K541" s="57"/>
      <c r="L541" s="58"/>
      <c r="M541" s="59"/>
      <c r="N541" s="54" t="s">
        <v>7347</v>
      </c>
    </row>
    <row r="542" spans="1:52" ht="30" customHeight="1">
      <c r="A542" s="60" t="s">
        <v>2315</v>
      </c>
      <c r="B542" s="60" t="s">
        <v>1264</v>
      </c>
      <c r="C542" s="60" t="s">
        <v>1265</v>
      </c>
      <c r="D542" s="61">
        <v>0.06</v>
      </c>
      <c r="E542" s="62"/>
      <c r="F542" s="63"/>
      <c r="G542" s="62"/>
      <c r="H542" s="63"/>
      <c r="I542" s="62"/>
      <c r="J542" s="63"/>
      <c r="K542" s="62"/>
      <c r="L542" s="63"/>
      <c r="M542" s="60" t="s">
        <v>1641</v>
      </c>
      <c r="N542" s="54" t="s">
        <v>7347</v>
      </c>
      <c r="O542" s="54" t="s">
        <v>7920</v>
      </c>
      <c r="P542" s="54" t="s">
        <v>56</v>
      </c>
      <c r="Q542" s="54" t="s">
        <v>56</v>
      </c>
      <c r="R542" s="54" t="s">
        <v>55</v>
      </c>
      <c r="V542" s="50">
        <v>1</v>
      </c>
      <c r="AV542" s="54" t="s">
        <v>47</v>
      </c>
      <c r="AW542" s="54" t="s">
        <v>7925</v>
      </c>
      <c r="AX542" s="54" t="s">
        <v>47</v>
      </c>
      <c r="AY542" s="54" t="s">
        <v>47</v>
      </c>
      <c r="AZ542" s="54" t="s">
        <v>47</v>
      </c>
    </row>
    <row r="543" spans="1:52" ht="30" customHeight="1">
      <c r="A543" s="60" t="s">
        <v>1366</v>
      </c>
      <c r="B543" s="60" t="s">
        <v>1264</v>
      </c>
      <c r="C543" s="60" t="s">
        <v>1265</v>
      </c>
      <c r="D543" s="61">
        <v>2.5000000000000001E-2</v>
      </c>
      <c r="E543" s="62"/>
      <c r="F543" s="63"/>
      <c r="G543" s="62"/>
      <c r="H543" s="63"/>
      <c r="I543" s="62"/>
      <c r="J543" s="63"/>
      <c r="K543" s="62"/>
      <c r="L543" s="63"/>
      <c r="M543" s="60" t="s">
        <v>1415</v>
      </c>
      <c r="N543" s="54" t="s">
        <v>7347</v>
      </c>
      <c r="O543" s="54" t="s">
        <v>7575</v>
      </c>
      <c r="P543" s="54" t="s">
        <v>56</v>
      </c>
      <c r="Q543" s="54" t="s">
        <v>56</v>
      </c>
      <c r="R543" s="54" t="s">
        <v>55</v>
      </c>
      <c r="V543" s="50">
        <v>1</v>
      </c>
      <c r="AV543" s="54" t="s">
        <v>47</v>
      </c>
      <c r="AW543" s="54" t="s">
        <v>7926</v>
      </c>
      <c r="AX543" s="54" t="s">
        <v>47</v>
      </c>
      <c r="AY543" s="54" t="s">
        <v>47</v>
      </c>
      <c r="AZ543" s="54" t="s">
        <v>47</v>
      </c>
    </row>
    <row r="544" spans="1:52" ht="30" customHeight="1">
      <c r="A544" s="60" t="s">
        <v>1367</v>
      </c>
      <c r="B544" s="60" t="s">
        <v>7906</v>
      </c>
      <c r="C544" s="60" t="s">
        <v>352</v>
      </c>
      <c r="D544" s="61">
        <v>1</v>
      </c>
      <c r="E544" s="62"/>
      <c r="F544" s="63"/>
      <c r="G544" s="62"/>
      <c r="H544" s="63"/>
      <c r="I544" s="62"/>
      <c r="J544" s="63"/>
      <c r="K544" s="62"/>
      <c r="L544" s="63"/>
      <c r="M544" s="60" t="s">
        <v>47</v>
      </c>
      <c r="N544" s="54" t="s">
        <v>7347</v>
      </c>
      <c r="O544" s="54" t="s">
        <v>7551</v>
      </c>
      <c r="P544" s="54" t="s">
        <v>56</v>
      </c>
      <c r="Q544" s="54" t="s">
        <v>56</v>
      </c>
      <c r="R544" s="54" t="s">
        <v>56</v>
      </c>
      <c r="S544" s="50">
        <v>1</v>
      </c>
      <c r="T544" s="50">
        <v>2</v>
      </c>
      <c r="U544" s="50">
        <v>0.06</v>
      </c>
      <c r="AV544" s="54" t="s">
        <v>47</v>
      </c>
      <c r="AW544" s="54" t="s">
        <v>7927</v>
      </c>
      <c r="AX544" s="54" t="s">
        <v>47</v>
      </c>
      <c r="AY544" s="54" t="s">
        <v>47</v>
      </c>
      <c r="AZ544" s="54" t="s">
        <v>47</v>
      </c>
    </row>
    <row r="545" spans="1:52" ht="30" customHeight="1">
      <c r="A545" s="60" t="s">
        <v>1267</v>
      </c>
      <c r="B545" s="60" t="s">
        <v>47</v>
      </c>
      <c r="C545" s="60" t="s">
        <v>47</v>
      </c>
      <c r="D545" s="61"/>
      <c r="E545" s="62"/>
      <c r="F545" s="63"/>
      <c r="G545" s="62"/>
      <c r="H545" s="63"/>
      <c r="I545" s="62"/>
      <c r="J545" s="63"/>
      <c r="K545" s="62"/>
      <c r="L545" s="63"/>
      <c r="M545" s="60" t="s">
        <v>47</v>
      </c>
      <c r="N545" s="54" t="s">
        <v>78</v>
      </c>
      <c r="O545" s="54" t="s">
        <v>78</v>
      </c>
      <c r="P545" s="54" t="s">
        <v>47</v>
      </c>
      <c r="Q545" s="54" t="s">
        <v>47</v>
      </c>
      <c r="R545" s="54" t="s">
        <v>47</v>
      </c>
      <c r="AV545" s="54" t="s">
        <v>47</v>
      </c>
      <c r="AW545" s="54" t="s">
        <v>47</v>
      </c>
      <c r="AX545" s="54" t="s">
        <v>47</v>
      </c>
      <c r="AY545" s="54" t="s">
        <v>47</v>
      </c>
      <c r="AZ545" s="54" t="s">
        <v>47</v>
      </c>
    </row>
    <row r="546" spans="1:52" ht="30" customHeight="1">
      <c r="A546" s="61"/>
      <c r="B546" s="61"/>
      <c r="C546" s="61"/>
      <c r="D546" s="61"/>
      <c r="E546" s="62"/>
      <c r="F546" s="63"/>
      <c r="G546" s="62"/>
      <c r="H546" s="63"/>
      <c r="I546" s="62"/>
      <c r="J546" s="63"/>
      <c r="K546" s="62"/>
      <c r="L546" s="63"/>
      <c r="M546" s="61"/>
    </row>
    <row r="547" spans="1:52" ht="30" customHeight="1">
      <c r="A547" s="55" t="s">
        <v>7928</v>
      </c>
      <c r="B547" s="56"/>
      <c r="C547" s="56"/>
      <c r="D547" s="56"/>
      <c r="E547" s="57"/>
      <c r="F547" s="58"/>
      <c r="G547" s="57"/>
      <c r="H547" s="58"/>
      <c r="I547" s="57"/>
      <c r="J547" s="58"/>
      <c r="K547" s="57"/>
      <c r="L547" s="58"/>
      <c r="M547" s="59"/>
      <c r="N547" s="54" t="s">
        <v>7350</v>
      </c>
    </row>
    <row r="548" spans="1:52" ht="30" customHeight="1">
      <c r="A548" s="60" t="s">
        <v>2315</v>
      </c>
      <c r="B548" s="60" t="s">
        <v>1264</v>
      </c>
      <c r="C548" s="60" t="s">
        <v>1265</v>
      </c>
      <c r="D548" s="61">
        <v>0.06</v>
      </c>
      <c r="E548" s="62"/>
      <c r="F548" s="63"/>
      <c r="G548" s="62"/>
      <c r="H548" s="63"/>
      <c r="I548" s="62"/>
      <c r="J548" s="63"/>
      <c r="K548" s="62"/>
      <c r="L548" s="63"/>
      <c r="M548" s="60" t="s">
        <v>1641</v>
      </c>
      <c r="N548" s="54" t="s">
        <v>7350</v>
      </c>
      <c r="O548" s="54" t="s">
        <v>7920</v>
      </c>
      <c r="P548" s="54" t="s">
        <v>56</v>
      </c>
      <c r="Q548" s="54" t="s">
        <v>56</v>
      </c>
      <c r="R548" s="54" t="s">
        <v>55</v>
      </c>
      <c r="V548" s="50">
        <v>1</v>
      </c>
      <c r="AV548" s="54" t="s">
        <v>47</v>
      </c>
      <c r="AW548" s="54" t="s">
        <v>7929</v>
      </c>
      <c r="AX548" s="54" t="s">
        <v>47</v>
      </c>
      <c r="AY548" s="54" t="s">
        <v>47</v>
      </c>
      <c r="AZ548" s="54" t="s">
        <v>47</v>
      </c>
    </row>
    <row r="549" spans="1:52" ht="30" customHeight="1">
      <c r="A549" s="60" t="s">
        <v>1366</v>
      </c>
      <c r="B549" s="60" t="s">
        <v>1264</v>
      </c>
      <c r="C549" s="60" t="s">
        <v>1265</v>
      </c>
      <c r="D549" s="61">
        <v>2.5000000000000001E-2</v>
      </c>
      <c r="E549" s="62"/>
      <c r="F549" s="63"/>
      <c r="G549" s="62"/>
      <c r="H549" s="63"/>
      <c r="I549" s="62"/>
      <c r="J549" s="63"/>
      <c r="K549" s="62"/>
      <c r="L549" s="63"/>
      <c r="M549" s="60" t="s">
        <v>1415</v>
      </c>
      <c r="N549" s="54" t="s">
        <v>7350</v>
      </c>
      <c r="O549" s="54" t="s">
        <v>7575</v>
      </c>
      <c r="P549" s="54" t="s">
        <v>56</v>
      </c>
      <c r="Q549" s="54" t="s">
        <v>56</v>
      </c>
      <c r="R549" s="54" t="s">
        <v>55</v>
      </c>
      <c r="V549" s="50">
        <v>1</v>
      </c>
      <c r="AV549" s="54" t="s">
        <v>47</v>
      </c>
      <c r="AW549" s="54" t="s">
        <v>7930</v>
      </c>
      <c r="AX549" s="54" t="s">
        <v>47</v>
      </c>
      <c r="AY549" s="54" t="s">
        <v>47</v>
      </c>
      <c r="AZ549" s="54" t="s">
        <v>47</v>
      </c>
    </row>
    <row r="550" spans="1:52" ht="30" customHeight="1">
      <c r="A550" s="60" t="s">
        <v>1367</v>
      </c>
      <c r="B550" s="60" t="s">
        <v>7906</v>
      </c>
      <c r="C550" s="60" t="s">
        <v>352</v>
      </c>
      <c r="D550" s="61">
        <v>1</v>
      </c>
      <c r="E550" s="62"/>
      <c r="F550" s="63"/>
      <c r="G550" s="62"/>
      <c r="H550" s="63"/>
      <c r="I550" s="62"/>
      <c r="J550" s="63"/>
      <c r="K550" s="62"/>
      <c r="L550" s="63"/>
      <c r="M550" s="60" t="s">
        <v>47</v>
      </c>
      <c r="N550" s="54" t="s">
        <v>7350</v>
      </c>
      <c r="O550" s="54" t="s">
        <v>7551</v>
      </c>
      <c r="P550" s="54" t="s">
        <v>56</v>
      </c>
      <c r="Q550" s="54" t="s">
        <v>56</v>
      </c>
      <c r="R550" s="54" t="s">
        <v>56</v>
      </c>
      <c r="S550" s="50">
        <v>1</v>
      </c>
      <c r="T550" s="50">
        <v>2</v>
      </c>
      <c r="U550" s="50">
        <v>0.06</v>
      </c>
      <c r="AV550" s="54" t="s">
        <v>47</v>
      </c>
      <c r="AW550" s="54" t="s">
        <v>7931</v>
      </c>
      <c r="AX550" s="54" t="s">
        <v>47</v>
      </c>
      <c r="AY550" s="54" t="s">
        <v>47</v>
      </c>
      <c r="AZ550" s="54" t="s">
        <v>47</v>
      </c>
    </row>
    <row r="551" spans="1:52" ht="30" customHeight="1">
      <c r="A551" s="60" t="s">
        <v>1267</v>
      </c>
      <c r="B551" s="60" t="s">
        <v>47</v>
      </c>
      <c r="C551" s="60" t="s">
        <v>47</v>
      </c>
      <c r="D551" s="61"/>
      <c r="E551" s="62"/>
      <c r="F551" s="63"/>
      <c r="G551" s="62"/>
      <c r="H551" s="63"/>
      <c r="I551" s="62"/>
      <c r="J551" s="63"/>
      <c r="K551" s="62"/>
      <c r="L551" s="63"/>
      <c r="M551" s="60" t="s">
        <v>47</v>
      </c>
      <c r="N551" s="54" t="s">
        <v>78</v>
      </c>
      <c r="O551" s="54" t="s">
        <v>78</v>
      </c>
      <c r="P551" s="54" t="s">
        <v>47</v>
      </c>
      <c r="Q551" s="54" t="s">
        <v>47</v>
      </c>
      <c r="R551" s="54" t="s">
        <v>47</v>
      </c>
      <c r="AV551" s="54" t="s">
        <v>47</v>
      </c>
      <c r="AW551" s="54" t="s">
        <v>47</v>
      </c>
      <c r="AX551" s="54" t="s">
        <v>47</v>
      </c>
      <c r="AY551" s="54" t="s">
        <v>47</v>
      </c>
      <c r="AZ551" s="54" t="s">
        <v>47</v>
      </c>
    </row>
    <row r="552" spans="1:52" ht="30" customHeight="1">
      <c r="A552" s="61"/>
      <c r="B552" s="61"/>
      <c r="C552" s="61"/>
      <c r="D552" s="61"/>
      <c r="E552" s="62"/>
      <c r="F552" s="63"/>
      <c r="G552" s="62"/>
      <c r="H552" s="63"/>
      <c r="I552" s="62"/>
      <c r="J552" s="63"/>
      <c r="K552" s="62"/>
      <c r="L552" s="63"/>
      <c r="M552" s="61"/>
    </row>
    <row r="553" spans="1:52" ht="30" customHeight="1">
      <c r="A553" s="55" t="s">
        <v>7932</v>
      </c>
      <c r="B553" s="56"/>
      <c r="C553" s="56"/>
      <c r="D553" s="56"/>
      <c r="E553" s="57"/>
      <c r="F553" s="58"/>
      <c r="G553" s="57"/>
      <c r="H553" s="58"/>
      <c r="I553" s="57"/>
      <c r="J553" s="58"/>
      <c r="K553" s="57"/>
      <c r="L553" s="58"/>
      <c r="M553" s="59"/>
      <c r="N553" s="54" t="s">
        <v>7353</v>
      </c>
    </row>
    <row r="554" spans="1:52" ht="30" customHeight="1">
      <c r="A554" s="60" t="s">
        <v>2315</v>
      </c>
      <c r="B554" s="60" t="s">
        <v>1264</v>
      </c>
      <c r="C554" s="60" t="s">
        <v>1265</v>
      </c>
      <c r="D554" s="61">
        <v>0.06</v>
      </c>
      <c r="E554" s="62"/>
      <c r="F554" s="63"/>
      <c r="G554" s="62"/>
      <c r="H554" s="63"/>
      <c r="I554" s="62"/>
      <c r="J554" s="63"/>
      <c r="K554" s="62"/>
      <c r="L554" s="63"/>
      <c r="M554" s="60" t="s">
        <v>1641</v>
      </c>
      <c r="N554" s="54" t="s">
        <v>7353</v>
      </c>
      <c r="O554" s="54" t="s">
        <v>7920</v>
      </c>
      <c r="P554" s="54" t="s">
        <v>56</v>
      </c>
      <c r="Q554" s="54" t="s">
        <v>56</v>
      </c>
      <c r="R554" s="54" t="s">
        <v>55</v>
      </c>
      <c r="V554" s="50">
        <v>1</v>
      </c>
      <c r="AV554" s="54" t="s">
        <v>47</v>
      </c>
      <c r="AW554" s="54" t="s">
        <v>7933</v>
      </c>
      <c r="AX554" s="54" t="s">
        <v>47</v>
      </c>
      <c r="AY554" s="54" t="s">
        <v>47</v>
      </c>
      <c r="AZ554" s="54" t="s">
        <v>47</v>
      </c>
    </row>
    <row r="555" spans="1:52" ht="30" customHeight="1">
      <c r="A555" s="60" t="s">
        <v>1366</v>
      </c>
      <c r="B555" s="60" t="s">
        <v>1264</v>
      </c>
      <c r="C555" s="60" t="s">
        <v>1265</v>
      </c>
      <c r="D555" s="61">
        <v>2.5000000000000001E-2</v>
      </c>
      <c r="E555" s="62"/>
      <c r="F555" s="63"/>
      <c r="G555" s="62"/>
      <c r="H555" s="63"/>
      <c r="I555" s="62"/>
      <c r="J555" s="63"/>
      <c r="K555" s="62"/>
      <c r="L555" s="63"/>
      <c r="M555" s="60" t="s">
        <v>1415</v>
      </c>
      <c r="N555" s="54" t="s">
        <v>7353</v>
      </c>
      <c r="O555" s="54" t="s">
        <v>7575</v>
      </c>
      <c r="P555" s="54" t="s">
        <v>56</v>
      </c>
      <c r="Q555" s="54" t="s">
        <v>56</v>
      </c>
      <c r="R555" s="54" t="s">
        <v>55</v>
      </c>
      <c r="V555" s="50">
        <v>1</v>
      </c>
      <c r="AV555" s="54" t="s">
        <v>47</v>
      </c>
      <c r="AW555" s="54" t="s">
        <v>7934</v>
      </c>
      <c r="AX555" s="54" t="s">
        <v>47</v>
      </c>
      <c r="AY555" s="54" t="s">
        <v>47</v>
      </c>
      <c r="AZ555" s="54" t="s">
        <v>47</v>
      </c>
    </row>
    <row r="556" spans="1:52" ht="30" customHeight="1">
      <c r="A556" s="60" t="s">
        <v>1367</v>
      </c>
      <c r="B556" s="60" t="s">
        <v>7906</v>
      </c>
      <c r="C556" s="60" t="s">
        <v>352</v>
      </c>
      <c r="D556" s="61">
        <v>1</v>
      </c>
      <c r="E556" s="62"/>
      <c r="F556" s="63"/>
      <c r="G556" s="62"/>
      <c r="H556" s="63"/>
      <c r="I556" s="62"/>
      <c r="J556" s="63"/>
      <c r="K556" s="62"/>
      <c r="L556" s="63"/>
      <c r="M556" s="60" t="s">
        <v>47</v>
      </c>
      <c r="N556" s="54" t="s">
        <v>7353</v>
      </c>
      <c r="O556" s="54" t="s">
        <v>7551</v>
      </c>
      <c r="P556" s="54" t="s">
        <v>56</v>
      </c>
      <c r="Q556" s="54" t="s">
        <v>56</v>
      </c>
      <c r="R556" s="54" t="s">
        <v>56</v>
      </c>
      <c r="S556" s="50">
        <v>1</v>
      </c>
      <c r="T556" s="50">
        <v>2</v>
      </c>
      <c r="U556" s="50">
        <v>0.06</v>
      </c>
      <c r="AV556" s="54" t="s">
        <v>47</v>
      </c>
      <c r="AW556" s="54" t="s">
        <v>7935</v>
      </c>
      <c r="AX556" s="54" t="s">
        <v>47</v>
      </c>
      <c r="AY556" s="54" t="s">
        <v>47</v>
      </c>
      <c r="AZ556" s="54" t="s">
        <v>47</v>
      </c>
    </row>
    <row r="557" spans="1:52" ht="30" customHeight="1">
      <c r="A557" s="60" t="s">
        <v>1267</v>
      </c>
      <c r="B557" s="60" t="s">
        <v>47</v>
      </c>
      <c r="C557" s="60" t="s">
        <v>47</v>
      </c>
      <c r="D557" s="61"/>
      <c r="E557" s="62"/>
      <c r="F557" s="63"/>
      <c r="G557" s="62"/>
      <c r="H557" s="63"/>
      <c r="I557" s="62"/>
      <c r="J557" s="63"/>
      <c r="K557" s="62"/>
      <c r="L557" s="63"/>
      <c r="M557" s="60" t="s">
        <v>47</v>
      </c>
      <c r="N557" s="54" t="s">
        <v>78</v>
      </c>
      <c r="O557" s="54" t="s">
        <v>78</v>
      </c>
      <c r="P557" s="54" t="s">
        <v>47</v>
      </c>
      <c r="Q557" s="54" t="s">
        <v>47</v>
      </c>
      <c r="R557" s="54" t="s">
        <v>47</v>
      </c>
      <c r="AV557" s="54" t="s">
        <v>47</v>
      </c>
      <c r="AW557" s="54" t="s">
        <v>47</v>
      </c>
      <c r="AX557" s="54" t="s">
        <v>47</v>
      </c>
      <c r="AY557" s="54" t="s">
        <v>47</v>
      </c>
      <c r="AZ557" s="54" t="s">
        <v>47</v>
      </c>
    </row>
    <row r="558" spans="1:52" ht="30" customHeight="1">
      <c r="A558" s="61"/>
      <c r="B558" s="61"/>
      <c r="C558" s="61"/>
      <c r="D558" s="61"/>
      <c r="E558" s="62"/>
      <c r="F558" s="63"/>
      <c r="G558" s="62"/>
      <c r="H558" s="63"/>
      <c r="I558" s="62"/>
      <c r="J558" s="63"/>
      <c r="K558" s="62"/>
      <c r="L558" s="63"/>
      <c r="M558" s="61"/>
    </row>
    <row r="559" spans="1:52" ht="30" customHeight="1">
      <c r="A559" s="55" t="s">
        <v>7936</v>
      </c>
      <c r="B559" s="56"/>
      <c r="C559" s="56"/>
      <c r="D559" s="56"/>
      <c r="E559" s="57"/>
      <c r="F559" s="58"/>
      <c r="G559" s="57"/>
      <c r="H559" s="58"/>
      <c r="I559" s="57"/>
      <c r="J559" s="58"/>
      <c r="K559" s="57"/>
      <c r="L559" s="58"/>
      <c r="M559" s="59"/>
      <c r="N559" s="54" t="s">
        <v>7356</v>
      </c>
    </row>
    <row r="560" spans="1:52" ht="30" customHeight="1">
      <c r="A560" s="60" t="s">
        <v>2315</v>
      </c>
      <c r="B560" s="60" t="s">
        <v>1264</v>
      </c>
      <c r="C560" s="60" t="s">
        <v>1265</v>
      </c>
      <c r="D560" s="61">
        <v>0.06</v>
      </c>
      <c r="E560" s="62"/>
      <c r="F560" s="63"/>
      <c r="G560" s="62"/>
      <c r="H560" s="63"/>
      <c r="I560" s="62"/>
      <c r="J560" s="63"/>
      <c r="K560" s="62"/>
      <c r="L560" s="63"/>
      <c r="M560" s="60" t="s">
        <v>1641</v>
      </c>
      <c r="N560" s="54" t="s">
        <v>7356</v>
      </c>
      <c r="O560" s="54" t="s">
        <v>7920</v>
      </c>
      <c r="P560" s="54" t="s">
        <v>56</v>
      </c>
      <c r="Q560" s="54" t="s">
        <v>56</v>
      </c>
      <c r="R560" s="54" t="s">
        <v>55</v>
      </c>
      <c r="V560" s="50">
        <v>1</v>
      </c>
      <c r="AV560" s="54" t="s">
        <v>47</v>
      </c>
      <c r="AW560" s="54" t="s">
        <v>7937</v>
      </c>
      <c r="AX560" s="54" t="s">
        <v>47</v>
      </c>
      <c r="AY560" s="54" t="s">
        <v>47</v>
      </c>
      <c r="AZ560" s="54" t="s">
        <v>47</v>
      </c>
    </row>
    <row r="561" spans="1:52" ht="30" customHeight="1">
      <c r="A561" s="60" t="s">
        <v>1366</v>
      </c>
      <c r="B561" s="60" t="s">
        <v>1264</v>
      </c>
      <c r="C561" s="60" t="s">
        <v>1265</v>
      </c>
      <c r="D561" s="61">
        <v>2.5000000000000001E-2</v>
      </c>
      <c r="E561" s="62"/>
      <c r="F561" s="63"/>
      <c r="G561" s="62"/>
      <c r="H561" s="63"/>
      <c r="I561" s="62"/>
      <c r="J561" s="63"/>
      <c r="K561" s="62"/>
      <c r="L561" s="63"/>
      <c r="M561" s="60" t="s">
        <v>1415</v>
      </c>
      <c r="N561" s="54" t="s">
        <v>7356</v>
      </c>
      <c r="O561" s="54" t="s">
        <v>7575</v>
      </c>
      <c r="P561" s="54" t="s">
        <v>56</v>
      </c>
      <c r="Q561" s="54" t="s">
        <v>56</v>
      </c>
      <c r="R561" s="54" t="s">
        <v>55</v>
      </c>
      <c r="V561" s="50">
        <v>1</v>
      </c>
      <c r="AV561" s="54" t="s">
        <v>47</v>
      </c>
      <c r="AW561" s="54" t="s">
        <v>7938</v>
      </c>
      <c r="AX561" s="54" t="s">
        <v>47</v>
      </c>
      <c r="AY561" s="54" t="s">
        <v>47</v>
      </c>
      <c r="AZ561" s="54" t="s">
        <v>47</v>
      </c>
    </row>
    <row r="562" spans="1:52" ht="30" customHeight="1">
      <c r="A562" s="60" t="s">
        <v>1367</v>
      </c>
      <c r="B562" s="60" t="s">
        <v>7906</v>
      </c>
      <c r="C562" s="60" t="s">
        <v>352</v>
      </c>
      <c r="D562" s="61">
        <v>1</v>
      </c>
      <c r="E562" s="62"/>
      <c r="F562" s="63"/>
      <c r="G562" s="62"/>
      <c r="H562" s="63"/>
      <c r="I562" s="62"/>
      <c r="J562" s="63"/>
      <c r="K562" s="62"/>
      <c r="L562" s="63"/>
      <c r="M562" s="60" t="s">
        <v>47</v>
      </c>
      <c r="N562" s="54" t="s">
        <v>7356</v>
      </c>
      <c r="O562" s="54" t="s">
        <v>7551</v>
      </c>
      <c r="P562" s="54" t="s">
        <v>56</v>
      </c>
      <c r="Q562" s="54" t="s">
        <v>56</v>
      </c>
      <c r="R562" s="54" t="s">
        <v>56</v>
      </c>
      <c r="S562" s="50">
        <v>1</v>
      </c>
      <c r="T562" s="50">
        <v>2</v>
      </c>
      <c r="U562" s="50">
        <v>0.06</v>
      </c>
      <c r="AV562" s="54" t="s">
        <v>47</v>
      </c>
      <c r="AW562" s="54" t="s">
        <v>7939</v>
      </c>
      <c r="AX562" s="54" t="s">
        <v>47</v>
      </c>
      <c r="AY562" s="54" t="s">
        <v>47</v>
      </c>
      <c r="AZ562" s="54" t="s">
        <v>47</v>
      </c>
    </row>
    <row r="563" spans="1:52" ht="30" customHeight="1">
      <c r="A563" s="60" t="s">
        <v>1267</v>
      </c>
      <c r="B563" s="60" t="s">
        <v>47</v>
      </c>
      <c r="C563" s="60" t="s">
        <v>47</v>
      </c>
      <c r="D563" s="61"/>
      <c r="E563" s="62"/>
      <c r="F563" s="63"/>
      <c r="G563" s="62"/>
      <c r="H563" s="63"/>
      <c r="I563" s="62"/>
      <c r="J563" s="63"/>
      <c r="K563" s="62"/>
      <c r="L563" s="63"/>
      <c r="M563" s="60" t="s">
        <v>47</v>
      </c>
      <c r="N563" s="54" t="s">
        <v>78</v>
      </c>
      <c r="O563" s="54" t="s">
        <v>78</v>
      </c>
      <c r="P563" s="54" t="s">
        <v>47</v>
      </c>
      <c r="Q563" s="54" t="s">
        <v>47</v>
      </c>
      <c r="R563" s="54" t="s">
        <v>47</v>
      </c>
      <c r="AV563" s="54" t="s">
        <v>47</v>
      </c>
      <c r="AW563" s="54" t="s">
        <v>47</v>
      </c>
      <c r="AX563" s="54" t="s">
        <v>47</v>
      </c>
      <c r="AY563" s="54" t="s">
        <v>47</v>
      </c>
      <c r="AZ563" s="54" t="s">
        <v>47</v>
      </c>
    </row>
    <row r="564" spans="1:52" ht="30" customHeight="1">
      <c r="A564" s="61"/>
      <c r="B564" s="61"/>
      <c r="C564" s="61"/>
      <c r="D564" s="61"/>
      <c r="E564" s="62"/>
      <c r="F564" s="63"/>
      <c r="G564" s="62"/>
      <c r="H564" s="63"/>
      <c r="I564" s="62"/>
      <c r="J564" s="63"/>
      <c r="K564" s="62"/>
      <c r="L564" s="63"/>
      <c r="M564" s="61"/>
    </row>
    <row r="565" spans="1:52" ht="30" customHeight="1">
      <c r="A565" s="55" t="s">
        <v>7940</v>
      </c>
      <c r="B565" s="56"/>
      <c r="C565" s="56"/>
      <c r="D565" s="56"/>
      <c r="E565" s="57"/>
      <c r="F565" s="58"/>
      <c r="G565" s="57"/>
      <c r="H565" s="58"/>
      <c r="I565" s="57"/>
      <c r="J565" s="58"/>
      <c r="K565" s="57"/>
      <c r="L565" s="58"/>
      <c r="M565" s="59"/>
      <c r="N565" s="54" t="s">
        <v>7359</v>
      </c>
    </row>
    <row r="566" spans="1:52" ht="30" customHeight="1">
      <c r="A566" s="60" t="s">
        <v>2315</v>
      </c>
      <c r="B566" s="60" t="s">
        <v>1264</v>
      </c>
      <c r="C566" s="60" t="s">
        <v>1265</v>
      </c>
      <c r="D566" s="61">
        <v>0.06</v>
      </c>
      <c r="E566" s="62"/>
      <c r="F566" s="63"/>
      <c r="G566" s="62"/>
      <c r="H566" s="63"/>
      <c r="I566" s="62"/>
      <c r="J566" s="63"/>
      <c r="K566" s="62"/>
      <c r="L566" s="63"/>
      <c r="M566" s="60" t="s">
        <v>1641</v>
      </c>
      <c r="N566" s="54" t="s">
        <v>7359</v>
      </c>
      <c r="O566" s="54" t="s">
        <v>7920</v>
      </c>
      <c r="P566" s="54" t="s">
        <v>56</v>
      </c>
      <c r="Q566" s="54" t="s">
        <v>56</v>
      </c>
      <c r="R566" s="54" t="s">
        <v>55</v>
      </c>
      <c r="V566" s="50">
        <v>1</v>
      </c>
      <c r="AV566" s="54" t="s">
        <v>47</v>
      </c>
      <c r="AW566" s="54" t="s">
        <v>7941</v>
      </c>
      <c r="AX566" s="54" t="s">
        <v>47</v>
      </c>
      <c r="AY566" s="54" t="s">
        <v>47</v>
      </c>
      <c r="AZ566" s="54" t="s">
        <v>47</v>
      </c>
    </row>
    <row r="567" spans="1:52" ht="30" customHeight="1">
      <c r="A567" s="60" t="s">
        <v>1366</v>
      </c>
      <c r="B567" s="60" t="s">
        <v>1264</v>
      </c>
      <c r="C567" s="60" t="s">
        <v>1265</v>
      </c>
      <c r="D567" s="61">
        <v>2.5000000000000001E-2</v>
      </c>
      <c r="E567" s="62"/>
      <c r="F567" s="63"/>
      <c r="G567" s="62"/>
      <c r="H567" s="63"/>
      <c r="I567" s="62"/>
      <c r="J567" s="63"/>
      <c r="K567" s="62"/>
      <c r="L567" s="63"/>
      <c r="M567" s="60" t="s">
        <v>1415</v>
      </c>
      <c r="N567" s="54" t="s">
        <v>7359</v>
      </c>
      <c r="O567" s="54" t="s">
        <v>7575</v>
      </c>
      <c r="P567" s="54" t="s">
        <v>56</v>
      </c>
      <c r="Q567" s="54" t="s">
        <v>56</v>
      </c>
      <c r="R567" s="54" t="s">
        <v>55</v>
      </c>
      <c r="V567" s="50">
        <v>1</v>
      </c>
      <c r="AV567" s="54" t="s">
        <v>47</v>
      </c>
      <c r="AW567" s="54" t="s">
        <v>7942</v>
      </c>
      <c r="AX567" s="54" t="s">
        <v>47</v>
      </c>
      <c r="AY567" s="54" t="s">
        <v>47</v>
      </c>
      <c r="AZ567" s="54" t="s">
        <v>47</v>
      </c>
    </row>
    <row r="568" spans="1:52" ht="30" customHeight="1">
      <c r="A568" s="60" t="s">
        <v>1367</v>
      </c>
      <c r="B568" s="60" t="s">
        <v>7906</v>
      </c>
      <c r="C568" s="60" t="s">
        <v>352</v>
      </c>
      <c r="D568" s="61">
        <v>1</v>
      </c>
      <c r="E568" s="62"/>
      <c r="F568" s="63"/>
      <c r="G568" s="62"/>
      <c r="H568" s="63"/>
      <c r="I568" s="62"/>
      <c r="J568" s="63"/>
      <c r="K568" s="62"/>
      <c r="L568" s="63"/>
      <c r="M568" s="60" t="s">
        <v>47</v>
      </c>
      <c r="N568" s="54" t="s">
        <v>7359</v>
      </c>
      <c r="O568" s="54" t="s">
        <v>7551</v>
      </c>
      <c r="P568" s="54" t="s">
        <v>56</v>
      </c>
      <c r="Q568" s="54" t="s">
        <v>56</v>
      </c>
      <c r="R568" s="54" t="s">
        <v>56</v>
      </c>
      <c r="S568" s="50">
        <v>1</v>
      </c>
      <c r="T568" s="50">
        <v>2</v>
      </c>
      <c r="U568" s="50">
        <v>0.06</v>
      </c>
      <c r="AV568" s="54" t="s">
        <v>47</v>
      </c>
      <c r="AW568" s="54" t="s">
        <v>7943</v>
      </c>
      <c r="AX568" s="54" t="s">
        <v>47</v>
      </c>
      <c r="AY568" s="54" t="s">
        <v>47</v>
      </c>
      <c r="AZ568" s="54" t="s">
        <v>47</v>
      </c>
    </row>
    <row r="569" spans="1:52" ht="30" customHeight="1">
      <c r="A569" s="60" t="s">
        <v>1267</v>
      </c>
      <c r="B569" s="60" t="s">
        <v>47</v>
      </c>
      <c r="C569" s="60" t="s">
        <v>47</v>
      </c>
      <c r="D569" s="61"/>
      <c r="E569" s="62"/>
      <c r="F569" s="63"/>
      <c r="G569" s="62"/>
      <c r="H569" s="63"/>
      <c r="I569" s="62"/>
      <c r="J569" s="63"/>
      <c r="K569" s="62"/>
      <c r="L569" s="63"/>
      <c r="M569" s="60" t="s">
        <v>47</v>
      </c>
      <c r="N569" s="54" t="s">
        <v>78</v>
      </c>
      <c r="O569" s="54" t="s">
        <v>78</v>
      </c>
      <c r="P569" s="54" t="s">
        <v>47</v>
      </c>
      <c r="Q569" s="54" t="s">
        <v>47</v>
      </c>
      <c r="R569" s="54" t="s">
        <v>47</v>
      </c>
      <c r="AV569" s="54" t="s">
        <v>47</v>
      </c>
      <c r="AW569" s="54" t="s">
        <v>47</v>
      </c>
      <c r="AX569" s="54" t="s">
        <v>47</v>
      </c>
      <c r="AY569" s="54" t="s">
        <v>47</v>
      </c>
      <c r="AZ569" s="54" t="s">
        <v>47</v>
      </c>
    </row>
    <row r="570" spans="1:52" ht="30" customHeight="1">
      <c r="A570" s="61"/>
      <c r="B570" s="61"/>
      <c r="C570" s="61"/>
      <c r="D570" s="61"/>
      <c r="E570" s="62"/>
      <c r="F570" s="63"/>
      <c r="G570" s="62"/>
      <c r="H570" s="63"/>
      <c r="I570" s="62"/>
      <c r="J570" s="63"/>
      <c r="K570" s="62"/>
      <c r="L570" s="63"/>
      <c r="M570" s="61"/>
    </row>
    <row r="571" spans="1:52" ht="30" customHeight="1">
      <c r="A571" s="55" t="s">
        <v>7944</v>
      </c>
      <c r="B571" s="56"/>
      <c r="C571" s="56"/>
      <c r="D571" s="56"/>
      <c r="E571" s="57"/>
      <c r="F571" s="58"/>
      <c r="G571" s="57"/>
      <c r="H571" s="58"/>
      <c r="I571" s="57"/>
      <c r="J571" s="58"/>
      <c r="K571" s="57"/>
      <c r="L571" s="58"/>
      <c r="M571" s="59"/>
      <c r="N571" s="54" t="s">
        <v>7362</v>
      </c>
    </row>
    <row r="572" spans="1:52" ht="30" customHeight="1">
      <c r="A572" s="60" t="s">
        <v>2315</v>
      </c>
      <c r="B572" s="60" t="s">
        <v>1264</v>
      </c>
      <c r="C572" s="60" t="s">
        <v>1265</v>
      </c>
      <c r="D572" s="61">
        <v>0.06</v>
      </c>
      <c r="E572" s="62"/>
      <c r="F572" s="63"/>
      <c r="G572" s="62"/>
      <c r="H572" s="63"/>
      <c r="I572" s="62"/>
      <c r="J572" s="63"/>
      <c r="K572" s="62"/>
      <c r="L572" s="63"/>
      <c r="M572" s="60" t="s">
        <v>1641</v>
      </c>
      <c r="N572" s="54" t="s">
        <v>7362</v>
      </c>
      <c r="O572" s="54" t="s">
        <v>7920</v>
      </c>
      <c r="P572" s="54" t="s">
        <v>56</v>
      </c>
      <c r="Q572" s="54" t="s">
        <v>56</v>
      </c>
      <c r="R572" s="54" t="s">
        <v>55</v>
      </c>
      <c r="V572" s="50">
        <v>1</v>
      </c>
      <c r="AV572" s="54" t="s">
        <v>47</v>
      </c>
      <c r="AW572" s="54" t="s">
        <v>7945</v>
      </c>
      <c r="AX572" s="54" t="s">
        <v>47</v>
      </c>
      <c r="AY572" s="54" t="s">
        <v>47</v>
      </c>
      <c r="AZ572" s="54" t="s">
        <v>47</v>
      </c>
    </row>
    <row r="573" spans="1:52" ht="30" customHeight="1">
      <c r="A573" s="60" t="s">
        <v>1366</v>
      </c>
      <c r="B573" s="60" t="s">
        <v>1264</v>
      </c>
      <c r="C573" s="60" t="s">
        <v>1265</v>
      </c>
      <c r="D573" s="61">
        <v>2.5000000000000001E-2</v>
      </c>
      <c r="E573" s="62"/>
      <c r="F573" s="63"/>
      <c r="G573" s="62"/>
      <c r="H573" s="63"/>
      <c r="I573" s="62"/>
      <c r="J573" s="63"/>
      <c r="K573" s="62"/>
      <c r="L573" s="63"/>
      <c r="M573" s="60" t="s">
        <v>1415</v>
      </c>
      <c r="N573" s="54" t="s">
        <v>7362</v>
      </c>
      <c r="O573" s="54" t="s">
        <v>7575</v>
      </c>
      <c r="P573" s="54" t="s">
        <v>56</v>
      </c>
      <c r="Q573" s="54" t="s">
        <v>56</v>
      </c>
      <c r="R573" s="54" t="s">
        <v>55</v>
      </c>
      <c r="V573" s="50">
        <v>1</v>
      </c>
      <c r="AV573" s="54" t="s">
        <v>47</v>
      </c>
      <c r="AW573" s="54" t="s">
        <v>7946</v>
      </c>
      <c r="AX573" s="54" t="s">
        <v>47</v>
      </c>
      <c r="AY573" s="54" t="s">
        <v>47</v>
      </c>
      <c r="AZ573" s="54" t="s">
        <v>47</v>
      </c>
    </row>
    <row r="574" spans="1:52" ht="30" customHeight="1">
      <c r="A574" s="60" t="s">
        <v>1367</v>
      </c>
      <c r="B574" s="60" t="s">
        <v>7906</v>
      </c>
      <c r="C574" s="60" t="s">
        <v>352</v>
      </c>
      <c r="D574" s="61">
        <v>1</v>
      </c>
      <c r="E574" s="62"/>
      <c r="F574" s="63"/>
      <c r="G574" s="62"/>
      <c r="H574" s="63"/>
      <c r="I574" s="62"/>
      <c r="J574" s="63"/>
      <c r="K574" s="62"/>
      <c r="L574" s="63"/>
      <c r="M574" s="60" t="s">
        <v>47</v>
      </c>
      <c r="N574" s="54" t="s">
        <v>7362</v>
      </c>
      <c r="O574" s="54" t="s">
        <v>7551</v>
      </c>
      <c r="P574" s="54" t="s">
        <v>56</v>
      </c>
      <c r="Q574" s="54" t="s">
        <v>56</v>
      </c>
      <c r="R574" s="54" t="s">
        <v>56</v>
      </c>
      <c r="S574" s="50">
        <v>1</v>
      </c>
      <c r="T574" s="50">
        <v>2</v>
      </c>
      <c r="U574" s="50">
        <v>0.06</v>
      </c>
      <c r="AV574" s="54" t="s">
        <v>47</v>
      </c>
      <c r="AW574" s="54" t="s">
        <v>7947</v>
      </c>
      <c r="AX574" s="54" t="s">
        <v>47</v>
      </c>
      <c r="AY574" s="54" t="s">
        <v>47</v>
      </c>
      <c r="AZ574" s="54" t="s">
        <v>47</v>
      </c>
    </row>
    <row r="575" spans="1:52" ht="30" customHeight="1">
      <c r="A575" s="60" t="s">
        <v>1267</v>
      </c>
      <c r="B575" s="60" t="s">
        <v>47</v>
      </c>
      <c r="C575" s="60" t="s">
        <v>47</v>
      </c>
      <c r="D575" s="61"/>
      <c r="E575" s="62"/>
      <c r="F575" s="63"/>
      <c r="G575" s="62"/>
      <c r="H575" s="63"/>
      <c r="I575" s="62"/>
      <c r="J575" s="63"/>
      <c r="K575" s="62"/>
      <c r="L575" s="63"/>
      <c r="M575" s="60" t="s">
        <v>47</v>
      </c>
      <c r="N575" s="54" t="s">
        <v>78</v>
      </c>
      <c r="O575" s="54" t="s">
        <v>78</v>
      </c>
      <c r="P575" s="54" t="s">
        <v>47</v>
      </c>
      <c r="Q575" s="54" t="s">
        <v>47</v>
      </c>
      <c r="R575" s="54" t="s">
        <v>47</v>
      </c>
      <c r="AV575" s="54" t="s">
        <v>47</v>
      </c>
      <c r="AW575" s="54" t="s">
        <v>47</v>
      </c>
      <c r="AX575" s="54" t="s">
        <v>47</v>
      </c>
      <c r="AY575" s="54" t="s">
        <v>47</v>
      </c>
      <c r="AZ575" s="54" t="s">
        <v>47</v>
      </c>
    </row>
    <row r="576" spans="1:52" ht="30" customHeight="1">
      <c r="A576" s="61"/>
      <c r="B576" s="61"/>
      <c r="C576" s="61"/>
      <c r="D576" s="61"/>
      <c r="E576" s="62"/>
      <c r="F576" s="63"/>
      <c r="G576" s="62"/>
      <c r="H576" s="63"/>
      <c r="I576" s="62"/>
      <c r="J576" s="63"/>
      <c r="K576" s="62"/>
      <c r="L576" s="63"/>
      <c r="M576" s="61"/>
    </row>
    <row r="577" spans="1:52" ht="30" customHeight="1">
      <c r="A577" s="55" t="s">
        <v>7948</v>
      </c>
      <c r="B577" s="56"/>
      <c r="C577" s="56"/>
      <c r="D577" s="56"/>
      <c r="E577" s="57"/>
      <c r="F577" s="58"/>
      <c r="G577" s="57"/>
      <c r="H577" s="58"/>
      <c r="I577" s="57"/>
      <c r="J577" s="58"/>
      <c r="K577" s="57"/>
      <c r="L577" s="58"/>
      <c r="M577" s="59"/>
      <c r="N577" s="54" t="s">
        <v>7126</v>
      </c>
    </row>
    <row r="578" spans="1:52" ht="30" customHeight="1">
      <c r="A578" s="60" t="s">
        <v>1364</v>
      </c>
      <c r="B578" s="60" t="s">
        <v>1264</v>
      </c>
      <c r="C578" s="60" t="s">
        <v>1265</v>
      </c>
      <c r="D578" s="61">
        <v>0.05</v>
      </c>
      <c r="E578" s="62"/>
      <c r="F578" s="63"/>
      <c r="G578" s="62"/>
      <c r="H578" s="63"/>
      <c r="I578" s="62"/>
      <c r="J578" s="63"/>
      <c r="K578" s="62"/>
      <c r="L578" s="63"/>
      <c r="M578" s="60" t="s">
        <v>1398</v>
      </c>
      <c r="N578" s="54" t="s">
        <v>7126</v>
      </c>
      <c r="O578" s="54" t="s">
        <v>7949</v>
      </c>
      <c r="P578" s="54" t="s">
        <v>56</v>
      </c>
      <c r="Q578" s="54" t="s">
        <v>56</v>
      </c>
      <c r="R578" s="54" t="s">
        <v>55</v>
      </c>
      <c r="V578" s="50">
        <v>1</v>
      </c>
      <c r="AV578" s="54" t="s">
        <v>47</v>
      </c>
      <c r="AW578" s="54" t="s">
        <v>7950</v>
      </c>
      <c r="AX578" s="54" t="s">
        <v>47</v>
      </c>
      <c r="AY578" s="54" t="s">
        <v>47</v>
      </c>
      <c r="AZ578" s="54" t="s">
        <v>47</v>
      </c>
    </row>
    <row r="579" spans="1:52" ht="30" customHeight="1">
      <c r="A579" s="60" t="s">
        <v>1366</v>
      </c>
      <c r="B579" s="60" t="s">
        <v>1264</v>
      </c>
      <c r="C579" s="60" t="s">
        <v>1265</v>
      </c>
      <c r="D579" s="61">
        <v>0.02</v>
      </c>
      <c r="E579" s="62"/>
      <c r="F579" s="63"/>
      <c r="G579" s="62"/>
      <c r="H579" s="63"/>
      <c r="I579" s="62"/>
      <c r="J579" s="63"/>
      <c r="K579" s="62"/>
      <c r="L579" s="63"/>
      <c r="M579" s="60" t="s">
        <v>1415</v>
      </c>
      <c r="N579" s="54" t="s">
        <v>7126</v>
      </c>
      <c r="O579" s="54" t="s">
        <v>7575</v>
      </c>
      <c r="P579" s="54" t="s">
        <v>56</v>
      </c>
      <c r="Q579" s="54" t="s">
        <v>56</v>
      </c>
      <c r="R579" s="54" t="s">
        <v>55</v>
      </c>
      <c r="V579" s="50">
        <v>1</v>
      </c>
      <c r="AV579" s="54" t="s">
        <v>47</v>
      </c>
      <c r="AW579" s="54" t="s">
        <v>7951</v>
      </c>
      <c r="AX579" s="54" t="s">
        <v>47</v>
      </c>
      <c r="AY579" s="54" t="s">
        <v>47</v>
      </c>
      <c r="AZ579" s="54" t="s">
        <v>47</v>
      </c>
    </row>
    <row r="580" spans="1:52" ht="30" customHeight="1">
      <c r="A580" s="60" t="s">
        <v>1367</v>
      </c>
      <c r="B580" s="60" t="s">
        <v>1368</v>
      </c>
      <c r="C580" s="60" t="s">
        <v>352</v>
      </c>
      <c r="D580" s="61">
        <v>1</v>
      </c>
      <c r="E580" s="62"/>
      <c r="F580" s="63"/>
      <c r="G580" s="62"/>
      <c r="H580" s="63"/>
      <c r="I580" s="62"/>
      <c r="J580" s="63"/>
      <c r="K580" s="62"/>
      <c r="L580" s="63"/>
      <c r="M580" s="60" t="s">
        <v>47</v>
      </c>
      <c r="N580" s="54" t="s">
        <v>7126</v>
      </c>
      <c r="O580" s="54" t="s">
        <v>7551</v>
      </c>
      <c r="P580" s="54" t="s">
        <v>56</v>
      </c>
      <c r="Q580" s="54" t="s">
        <v>56</v>
      </c>
      <c r="R580" s="54" t="s">
        <v>56</v>
      </c>
      <c r="S580" s="50">
        <v>1</v>
      </c>
      <c r="T580" s="50">
        <v>2</v>
      </c>
      <c r="U580" s="50">
        <v>0.02</v>
      </c>
      <c r="AV580" s="54" t="s">
        <v>47</v>
      </c>
      <c r="AW580" s="54" t="s">
        <v>7952</v>
      </c>
      <c r="AX580" s="54" t="s">
        <v>47</v>
      </c>
      <c r="AY580" s="54" t="s">
        <v>47</v>
      </c>
      <c r="AZ580" s="54" t="s">
        <v>47</v>
      </c>
    </row>
    <row r="581" spans="1:52" ht="30" customHeight="1">
      <c r="A581" s="60" t="s">
        <v>1420</v>
      </c>
      <c r="B581" s="60" t="s">
        <v>1421</v>
      </c>
      <c r="C581" s="60" t="s">
        <v>146</v>
      </c>
      <c r="D581" s="61">
        <v>6.8400000000000002E-2</v>
      </c>
      <c r="E581" s="62"/>
      <c r="F581" s="63"/>
      <c r="G581" s="62"/>
      <c r="H581" s="63"/>
      <c r="I581" s="62"/>
      <c r="J581" s="63"/>
      <c r="K581" s="62"/>
      <c r="L581" s="63"/>
      <c r="M581" s="60" t="s">
        <v>1324</v>
      </c>
      <c r="N581" s="54" t="s">
        <v>7126</v>
      </c>
      <c r="O581" s="54" t="s">
        <v>7953</v>
      </c>
      <c r="P581" s="54" t="s">
        <v>56</v>
      </c>
      <c r="Q581" s="54" t="s">
        <v>56</v>
      </c>
      <c r="R581" s="54" t="s">
        <v>55</v>
      </c>
      <c r="AV581" s="54" t="s">
        <v>47</v>
      </c>
      <c r="AW581" s="54" t="s">
        <v>7954</v>
      </c>
      <c r="AX581" s="54" t="s">
        <v>47</v>
      </c>
      <c r="AY581" s="54" t="s">
        <v>47</v>
      </c>
      <c r="AZ581" s="54" t="s">
        <v>47</v>
      </c>
    </row>
    <row r="582" spans="1:52" ht="30" customHeight="1">
      <c r="A582" s="60" t="s">
        <v>1420</v>
      </c>
      <c r="B582" s="60" t="s">
        <v>7955</v>
      </c>
      <c r="C582" s="60" t="s">
        <v>146</v>
      </c>
      <c r="D582" s="61">
        <v>6.4600000000000005E-2</v>
      </c>
      <c r="E582" s="62"/>
      <c r="F582" s="63"/>
      <c r="G582" s="62"/>
      <c r="H582" s="63"/>
      <c r="I582" s="62"/>
      <c r="J582" s="63"/>
      <c r="K582" s="62"/>
      <c r="L582" s="63"/>
      <c r="M582" s="60" t="s">
        <v>1332</v>
      </c>
      <c r="N582" s="54" t="s">
        <v>7126</v>
      </c>
      <c r="O582" s="54" t="s">
        <v>7956</v>
      </c>
      <c r="P582" s="54" t="s">
        <v>56</v>
      </c>
      <c r="Q582" s="54" t="s">
        <v>56</v>
      </c>
      <c r="R582" s="54" t="s">
        <v>55</v>
      </c>
      <c r="AV582" s="54" t="s">
        <v>47</v>
      </c>
      <c r="AW582" s="54" t="s">
        <v>7957</v>
      </c>
      <c r="AX582" s="54" t="s">
        <v>47</v>
      </c>
      <c r="AY582" s="54" t="s">
        <v>47</v>
      </c>
      <c r="AZ582" s="54" t="s">
        <v>47</v>
      </c>
    </row>
    <row r="583" spans="1:52" ht="30" customHeight="1">
      <c r="A583" s="60" t="s">
        <v>1420</v>
      </c>
      <c r="B583" s="60" t="s">
        <v>1423</v>
      </c>
      <c r="C583" s="60" t="s">
        <v>146</v>
      </c>
      <c r="D583" s="61">
        <v>0.12920000000000001</v>
      </c>
      <c r="E583" s="62"/>
      <c r="F583" s="63"/>
      <c r="G583" s="62"/>
      <c r="H583" s="63"/>
      <c r="I583" s="62"/>
      <c r="J583" s="63"/>
      <c r="K583" s="62"/>
      <c r="L583" s="63"/>
      <c r="M583" s="60" t="s">
        <v>1338</v>
      </c>
      <c r="N583" s="54" t="s">
        <v>7126</v>
      </c>
      <c r="O583" s="54" t="s">
        <v>7958</v>
      </c>
      <c r="P583" s="54" t="s">
        <v>56</v>
      </c>
      <c r="Q583" s="54" t="s">
        <v>56</v>
      </c>
      <c r="R583" s="54" t="s">
        <v>55</v>
      </c>
      <c r="AV583" s="54" t="s">
        <v>47</v>
      </c>
      <c r="AW583" s="54" t="s">
        <v>7959</v>
      </c>
      <c r="AX583" s="54" t="s">
        <v>47</v>
      </c>
      <c r="AY583" s="54" t="s">
        <v>47</v>
      </c>
      <c r="AZ583" s="54" t="s">
        <v>47</v>
      </c>
    </row>
    <row r="584" spans="1:52" ht="30" customHeight="1">
      <c r="A584" s="60" t="s">
        <v>1420</v>
      </c>
      <c r="B584" s="60" t="s">
        <v>7960</v>
      </c>
      <c r="C584" s="60" t="s">
        <v>146</v>
      </c>
      <c r="D584" s="61">
        <v>1.1599999999999999E-2</v>
      </c>
      <c r="E584" s="62"/>
      <c r="F584" s="63"/>
      <c r="G584" s="62"/>
      <c r="H584" s="63"/>
      <c r="I584" s="62"/>
      <c r="J584" s="63"/>
      <c r="K584" s="62"/>
      <c r="L584" s="63"/>
      <c r="M584" s="60" t="s">
        <v>1347</v>
      </c>
      <c r="N584" s="54" t="s">
        <v>7126</v>
      </c>
      <c r="O584" s="54" t="s">
        <v>7961</v>
      </c>
      <c r="P584" s="54" t="s">
        <v>56</v>
      </c>
      <c r="Q584" s="54" t="s">
        <v>56</v>
      </c>
      <c r="R584" s="54" t="s">
        <v>55</v>
      </c>
      <c r="AV584" s="54" t="s">
        <v>47</v>
      </c>
      <c r="AW584" s="54" t="s">
        <v>7962</v>
      </c>
      <c r="AX584" s="54" t="s">
        <v>47</v>
      </c>
      <c r="AY584" s="54" t="s">
        <v>47</v>
      </c>
      <c r="AZ584" s="54" t="s">
        <v>47</v>
      </c>
    </row>
    <row r="585" spans="1:52" ht="30" customHeight="1">
      <c r="A585" s="60" t="s">
        <v>1420</v>
      </c>
      <c r="B585" s="60" t="s">
        <v>7963</v>
      </c>
      <c r="C585" s="60" t="s">
        <v>146</v>
      </c>
      <c r="D585" s="61">
        <v>0.25840000000000002</v>
      </c>
      <c r="E585" s="62"/>
      <c r="F585" s="63"/>
      <c r="G585" s="62"/>
      <c r="H585" s="63"/>
      <c r="I585" s="62"/>
      <c r="J585" s="63"/>
      <c r="K585" s="62"/>
      <c r="L585" s="63"/>
      <c r="M585" s="60" t="s">
        <v>1354</v>
      </c>
      <c r="N585" s="54" t="s">
        <v>7126</v>
      </c>
      <c r="O585" s="54" t="s">
        <v>7964</v>
      </c>
      <c r="P585" s="54" t="s">
        <v>56</v>
      </c>
      <c r="Q585" s="54" t="s">
        <v>56</v>
      </c>
      <c r="R585" s="54" t="s">
        <v>55</v>
      </c>
      <c r="AV585" s="54" t="s">
        <v>47</v>
      </c>
      <c r="AW585" s="54" t="s">
        <v>7965</v>
      </c>
      <c r="AX585" s="54" t="s">
        <v>47</v>
      </c>
      <c r="AY585" s="54" t="s">
        <v>47</v>
      </c>
      <c r="AZ585" s="54" t="s">
        <v>47</v>
      </c>
    </row>
    <row r="586" spans="1:52" ht="30" customHeight="1">
      <c r="A586" s="60" t="s">
        <v>1420</v>
      </c>
      <c r="B586" s="60" t="s">
        <v>7966</v>
      </c>
      <c r="C586" s="60" t="s">
        <v>146</v>
      </c>
      <c r="D586" s="61">
        <v>0.04</v>
      </c>
      <c r="E586" s="62"/>
      <c r="F586" s="63"/>
      <c r="G586" s="62"/>
      <c r="H586" s="63"/>
      <c r="I586" s="62"/>
      <c r="J586" s="63"/>
      <c r="K586" s="62"/>
      <c r="L586" s="63"/>
      <c r="M586" s="60" t="s">
        <v>1319</v>
      </c>
      <c r="N586" s="54" t="s">
        <v>7126</v>
      </c>
      <c r="O586" s="54" t="s">
        <v>7967</v>
      </c>
      <c r="P586" s="54" t="s">
        <v>56</v>
      </c>
      <c r="Q586" s="54" t="s">
        <v>56</v>
      </c>
      <c r="R586" s="54" t="s">
        <v>55</v>
      </c>
      <c r="AV586" s="54" t="s">
        <v>47</v>
      </c>
      <c r="AW586" s="54" t="s">
        <v>7968</v>
      </c>
      <c r="AX586" s="54" t="s">
        <v>47</v>
      </c>
      <c r="AY586" s="54" t="s">
        <v>47</v>
      </c>
      <c r="AZ586" s="54" t="s">
        <v>47</v>
      </c>
    </row>
    <row r="587" spans="1:52" ht="30" customHeight="1">
      <c r="A587" s="60" t="s">
        <v>1267</v>
      </c>
      <c r="B587" s="60" t="s">
        <v>47</v>
      </c>
      <c r="C587" s="60" t="s">
        <v>47</v>
      </c>
      <c r="D587" s="61"/>
      <c r="E587" s="62"/>
      <c r="F587" s="63"/>
      <c r="G587" s="62"/>
      <c r="H587" s="63"/>
      <c r="I587" s="62"/>
      <c r="J587" s="63"/>
      <c r="K587" s="62"/>
      <c r="L587" s="63"/>
      <c r="M587" s="60" t="s">
        <v>47</v>
      </c>
      <c r="N587" s="54" t="s">
        <v>78</v>
      </c>
      <c r="O587" s="54" t="s">
        <v>78</v>
      </c>
      <c r="P587" s="54" t="s">
        <v>47</v>
      </c>
      <c r="Q587" s="54" t="s">
        <v>47</v>
      </c>
      <c r="R587" s="54" t="s">
        <v>47</v>
      </c>
      <c r="AV587" s="54" t="s">
        <v>47</v>
      </c>
      <c r="AW587" s="54" t="s">
        <v>47</v>
      </c>
      <c r="AX587" s="54" t="s">
        <v>47</v>
      </c>
      <c r="AY587" s="54" t="s">
        <v>47</v>
      </c>
      <c r="AZ587" s="54" t="s">
        <v>47</v>
      </c>
    </row>
    <row r="588" spans="1:52" ht="30" customHeight="1">
      <c r="A588" s="61"/>
      <c r="B588" s="61"/>
      <c r="C588" s="61"/>
      <c r="D588" s="61"/>
      <c r="E588" s="62"/>
      <c r="F588" s="63"/>
      <c r="G588" s="62"/>
      <c r="H588" s="63"/>
      <c r="I588" s="62"/>
      <c r="J588" s="63"/>
      <c r="K588" s="62"/>
      <c r="L588" s="63"/>
      <c r="M588" s="61"/>
    </row>
    <row r="589" spans="1:52" ht="30" customHeight="1">
      <c r="A589" s="55" t="s">
        <v>7969</v>
      </c>
      <c r="B589" s="56"/>
      <c r="C589" s="56"/>
      <c r="D589" s="56"/>
      <c r="E589" s="57"/>
      <c r="F589" s="58"/>
      <c r="G589" s="57"/>
      <c r="H589" s="58"/>
      <c r="I589" s="57"/>
      <c r="J589" s="58"/>
      <c r="K589" s="57"/>
      <c r="L589" s="58"/>
      <c r="M589" s="59"/>
      <c r="N589" s="54" t="s">
        <v>7131</v>
      </c>
    </row>
    <row r="590" spans="1:52" ht="30" customHeight="1">
      <c r="A590" s="60" t="s">
        <v>6450</v>
      </c>
      <c r="B590" s="60" t="s">
        <v>7539</v>
      </c>
      <c r="C590" s="60" t="s">
        <v>1254</v>
      </c>
      <c r="D590" s="61">
        <v>8.0000000000000002E-3</v>
      </c>
      <c r="E590" s="62"/>
      <c r="F590" s="63"/>
      <c r="G590" s="62"/>
      <c r="H590" s="63"/>
      <c r="I590" s="62"/>
      <c r="J590" s="63"/>
      <c r="K590" s="62"/>
      <c r="L590" s="63"/>
      <c r="M590" s="60" t="s">
        <v>1365</v>
      </c>
      <c r="N590" s="54" t="s">
        <v>47</v>
      </c>
      <c r="O590" s="54" t="s">
        <v>7538</v>
      </c>
      <c r="P590" s="54" t="s">
        <v>55</v>
      </c>
      <c r="Q590" s="54" t="s">
        <v>56</v>
      </c>
      <c r="R590" s="54" t="s">
        <v>56</v>
      </c>
      <c r="V590" s="50">
        <v>1</v>
      </c>
      <c r="AV590" s="54" t="s">
        <v>47</v>
      </c>
      <c r="AW590" s="54" t="s">
        <v>7970</v>
      </c>
      <c r="AX590" s="54" t="s">
        <v>47</v>
      </c>
      <c r="AY590" s="54" t="s">
        <v>1133</v>
      </c>
      <c r="AZ590" s="54" t="s">
        <v>47</v>
      </c>
    </row>
    <row r="591" spans="1:52" ht="30" customHeight="1">
      <c r="A591" s="60" t="s">
        <v>1369</v>
      </c>
      <c r="B591" s="60" t="s">
        <v>1370</v>
      </c>
      <c r="C591" s="60" t="s">
        <v>352</v>
      </c>
      <c r="D591" s="61">
        <v>1</v>
      </c>
      <c r="E591" s="62"/>
      <c r="F591" s="63"/>
      <c r="G591" s="62"/>
      <c r="H591" s="63"/>
      <c r="I591" s="62"/>
      <c r="J591" s="63"/>
      <c r="K591" s="62"/>
      <c r="L591" s="63"/>
      <c r="M591" s="60" t="s">
        <v>47</v>
      </c>
      <c r="N591" s="54" t="s">
        <v>7131</v>
      </c>
      <c r="O591" s="54" t="s">
        <v>7551</v>
      </c>
      <c r="P591" s="54" t="s">
        <v>56</v>
      </c>
      <c r="Q591" s="54" t="s">
        <v>56</v>
      </c>
      <c r="R591" s="54" t="s">
        <v>56</v>
      </c>
      <c r="S591" s="50">
        <v>3</v>
      </c>
      <c r="T591" s="50">
        <v>2</v>
      </c>
      <c r="U591" s="50">
        <v>1</v>
      </c>
      <c r="AV591" s="54" t="s">
        <v>47</v>
      </c>
      <c r="AW591" s="54" t="s">
        <v>7971</v>
      </c>
      <c r="AX591" s="54" t="s">
        <v>47</v>
      </c>
      <c r="AY591" s="54" t="s">
        <v>47</v>
      </c>
      <c r="AZ591" s="54" t="s">
        <v>47</v>
      </c>
    </row>
    <row r="592" spans="1:52" ht="30" customHeight="1">
      <c r="A592" s="60" t="s">
        <v>1267</v>
      </c>
      <c r="B592" s="60" t="s">
        <v>47</v>
      </c>
      <c r="C592" s="60" t="s">
        <v>47</v>
      </c>
      <c r="D592" s="61"/>
      <c r="E592" s="62"/>
      <c r="F592" s="63"/>
      <c r="G592" s="62"/>
      <c r="H592" s="63"/>
      <c r="I592" s="62"/>
      <c r="J592" s="63"/>
      <c r="K592" s="62"/>
      <c r="L592" s="63"/>
      <c r="M592" s="60" t="s">
        <v>47</v>
      </c>
      <c r="N592" s="54" t="s">
        <v>78</v>
      </c>
      <c r="O592" s="54" t="s">
        <v>78</v>
      </c>
      <c r="P592" s="54" t="s">
        <v>47</v>
      </c>
      <c r="Q592" s="54" t="s">
        <v>47</v>
      </c>
      <c r="R592" s="54" t="s">
        <v>47</v>
      </c>
      <c r="AV592" s="54" t="s">
        <v>47</v>
      </c>
      <c r="AW592" s="54" t="s">
        <v>47</v>
      </c>
      <c r="AX592" s="54" t="s">
        <v>47</v>
      </c>
      <c r="AY592" s="54" t="s">
        <v>47</v>
      </c>
      <c r="AZ592" s="54" t="s">
        <v>47</v>
      </c>
    </row>
  </sheetData>
  <mergeCells count="45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</mergeCells>
  <phoneticPr fontId="1" type="noConversion"/>
  <pageMargins left="0.70866141732283472" right="0" top="0.39370078740157483" bottom="0.39370078740157483" header="0" footer="0"/>
  <pageSetup paperSize="9" scale="64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M43"/>
  <sheetViews>
    <sheetView workbookViewId="0"/>
  </sheetViews>
  <sheetFormatPr defaultRowHeight="16.5"/>
  <sheetData>
    <row r="1" spans="1:7">
      <c r="A1" t="s">
        <v>2861</v>
      </c>
    </row>
    <row r="2" spans="1:7">
      <c r="A2" s="1" t="s">
        <v>2862</v>
      </c>
      <c r="B2" t="s">
        <v>1070</v>
      </c>
      <c r="C2" s="1" t="s">
        <v>2863</v>
      </c>
    </row>
    <row r="3" spans="1:7">
      <c r="A3" s="1" t="s">
        <v>2864</v>
      </c>
      <c r="B3" t="s">
        <v>2865</v>
      </c>
    </row>
    <row r="4" spans="1:7">
      <c r="A4" s="1" t="s">
        <v>2866</v>
      </c>
      <c r="B4">
        <v>5</v>
      </c>
    </row>
    <row r="5" spans="1:7">
      <c r="A5" s="1" t="s">
        <v>2867</v>
      </c>
      <c r="B5">
        <v>5</v>
      </c>
    </row>
    <row r="6" spans="1:7">
      <c r="A6" s="1" t="s">
        <v>2868</v>
      </c>
      <c r="B6" t="s">
        <v>2869</v>
      </c>
    </row>
    <row r="7" spans="1:7">
      <c r="A7" s="1" t="s">
        <v>2870</v>
      </c>
      <c r="B7" t="s">
        <v>1196</v>
      </c>
      <c r="C7" t="s">
        <v>55</v>
      </c>
    </row>
    <row r="8" spans="1:7">
      <c r="A8" s="1" t="s">
        <v>2871</v>
      </c>
      <c r="B8" t="s">
        <v>1196</v>
      </c>
      <c r="C8">
        <v>2</v>
      </c>
    </row>
    <row r="9" spans="1:7">
      <c r="A9" s="1" t="s">
        <v>2872</v>
      </c>
      <c r="B9" t="s">
        <v>2780</v>
      </c>
      <c r="C9" t="s">
        <v>2781</v>
      </c>
      <c r="D9" t="s">
        <v>2782</v>
      </c>
      <c r="E9" t="s">
        <v>2783</v>
      </c>
      <c r="F9" t="s">
        <v>2784</v>
      </c>
      <c r="G9" t="s">
        <v>2873</v>
      </c>
    </row>
    <row r="10" spans="1:7">
      <c r="A10" s="1" t="s">
        <v>2874</v>
      </c>
      <c r="B10">
        <v>1507</v>
      </c>
      <c r="C10">
        <v>0</v>
      </c>
      <c r="D10">
        <v>0</v>
      </c>
    </row>
    <row r="11" spans="1:7">
      <c r="A11" s="1" t="s">
        <v>2875</v>
      </c>
      <c r="B11" t="s">
        <v>2876</v>
      </c>
      <c r="C11">
        <v>4</v>
      </c>
    </row>
    <row r="12" spans="1:7">
      <c r="A12" s="1" t="s">
        <v>2877</v>
      </c>
      <c r="B12" t="s">
        <v>2876</v>
      </c>
      <c r="C12">
        <v>4</v>
      </c>
    </row>
    <row r="13" spans="1:7">
      <c r="A13" s="1" t="s">
        <v>2878</v>
      </c>
      <c r="B13" t="s">
        <v>2876</v>
      </c>
      <c r="C13">
        <v>3</v>
      </c>
    </row>
    <row r="14" spans="1:7">
      <c r="A14" s="1" t="s">
        <v>2879</v>
      </c>
      <c r="B14" t="s">
        <v>2876</v>
      </c>
      <c r="C14">
        <v>5</v>
      </c>
    </row>
    <row r="15" spans="1:7">
      <c r="A15" s="1" t="s">
        <v>2880</v>
      </c>
      <c r="B15" t="s">
        <v>1070</v>
      </c>
      <c r="C15" t="s">
        <v>2881</v>
      </c>
      <c r="D15" t="s">
        <v>2881</v>
      </c>
      <c r="E15" t="s">
        <v>2881</v>
      </c>
      <c r="F15">
        <v>1</v>
      </c>
    </row>
    <row r="16" spans="1:7">
      <c r="A16" s="1" t="s">
        <v>2882</v>
      </c>
      <c r="B16">
        <v>1.1100000000000001</v>
      </c>
      <c r="C16">
        <v>1.1200000000000001</v>
      </c>
    </row>
    <row r="17" spans="1:13">
      <c r="A17" s="1" t="s">
        <v>2883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>
      <c r="A18" s="1" t="s">
        <v>2884</v>
      </c>
      <c r="B18">
        <v>1.25</v>
      </c>
      <c r="C18">
        <v>1.071</v>
      </c>
    </row>
    <row r="19" spans="1:13">
      <c r="A19" s="1" t="s">
        <v>2885</v>
      </c>
    </row>
    <row r="20" spans="1:13">
      <c r="A20" s="1" t="s">
        <v>2886</v>
      </c>
      <c r="B20" s="1" t="s">
        <v>1196</v>
      </c>
      <c r="C20">
        <v>1</v>
      </c>
    </row>
    <row r="21" spans="1:13">
      <c r="A21" t="s">
        <v>2778</v>
      </c>
      <c r="B21" t="s">
        <v>2888</v>
      </c>
      <c r="C21" t="s">
        <v>2889</v>
      </c>
    </row>
    <row r="22" spans="1:13">
      <c r="A22">
        <v>1</v>
      </c>
      <c r="B22" s="1" t="s">
        <v>1056</v>
      </c>
      <c r="C22" s="1" t="s">
        <v>2807</v>
      </c>
    </row>
    <row r="23" spans="1:13">
      <c r="A23">
        <v>2</v>
      </c>
      <c r="B23" s="1" t="s">
        <v>1046</v>
      </c>
      <c r="C23" s="1" t="s">
        <v>2890</v>
      </c>
    </row>
    <row r="24" spans="1:13">
      <c r="A24">
        <v>3</v>
      </c>
      <c r="B24" s="1" t="s">
        <v>2891</v>
      </c>
      <c r="C24" s="1" t="s">
        <v>2892</v>
      </c>
    </row>
    <row r="25" spans="1:13">
      <c r="A25">
        <v>4</v>
      </c>
      <c r="B25" s="1" t="s">
        <v>2893</v>
      </c>
      <c r="C25" s="1" t="s">
        <v>2894</v>
      </c>
    </row>
    <row r="26" spans="1:13">
      <c r="A26">
        <v>5</v>
      </c>
      <c r="B26" s="1" t="s">
        <v>2895</v>
      </c>
      <c r="C26" s="1" t="s">
        <v>47</v>
      </c>
    </row>
    <row r="27" spans="1:13">
      <c r="A27">
        <v>6</v>
      </c>
      <c r="B27" s="1" t="s">
        <v>2896</v>
      </c>
      <c r="C27" s="1" t="s">
        <v>47</v>
      </c>
    </row>
    <row r="28" spans="1:13">
      <c r="A28">
        <v>7</v>
      </c>
      <c r="B28" s="1" t="s">
        <v>1061</v>
      </c>
      <c r="C28" s="1" t="s">
        <v>2849</v>
      </c>
    </row>
    <row r="29" spans="1:13">
      <c r="A29">
        <v>8</v>
      </c>
      <c r="B29" s="1" t="s">
        <v>2897</v>
      </c>
      <c r="C29" s="1" t="s">
        <v>2898</v>
      </c>
    </row>
    <row r="30" spans="1:13">
      <c r="A30">
        <v>9</v>
      </c>
      <c r="B30" s="1" t="s">
        <v>1145</v>
      </c>
      <c r="C30" s="1" t="s">
        <v>2833</v>
      </c>
    </row>
    <row r="31" spans="1:13">
      <c r="A31" t="s">
        <v>1070</v>
      </c>
      <c r="B31" s="1" t="s">
        <v>1068</v>
      </c>
      <c r="C31" s="1" t="s">
        <v>2834</v>
      </c>
    </row>
    <row r="32" spans="1:13">
      <c r="A32" t="s">
        <v>1176</v>
      </c>
      <c r="B32" s="1" t="s">
        <v>1174</v>
      </c>
      <c r="C32" s="1" t="s">
        <v>2857</v>
      </c>
    </row>
    <row r="33" spans="1:3">
      <c r="A33" t="s">
        <v>1196</v>
      </c>
      <c r="B33" s="1" t="s">
        <v>1194</v>
      </c>
      <c r="C33" s="1" t="s">
        <v>2858</v>
      </c>
    </row>
    <row r="34" spans="1:3">
      <c r="A34" t="s">
        <v>1169</v>
      </c>
      <c r="B34" s="1" t="s">
        <v>1167</v>
      </c>
      <c r="C34" s="1" t="s">
        <v>2832</v>
      </c>
    </row>
    <row r="35" spans="1:3">
      <c r="A35" t="s">
        <v>2899</v>
      </c>
      <c r="B35" s="1" t="s">
        <v>2900</v>
      </c>
      <c r="C35" s="1" t="s">
        <v>47</v>
      </c>
    </row>
    <row r="36" spans="1:3">
      <c r="A36" t="s">
        <v>56</v>
      </c>
      <c r="B36" s="1" t="s">
        <v>2900</v>
      </c>
      <c r="C36" s="1" t="s">
        <v>47</v>
      </c>
    </row>
    <row r="37" spans="1:3">
      <c r="A37" t="s">
        <v>2901</v>
      </c>
      <c r="B37" s="1" t="s">
        <v>2900</v>
      </c>
      <c r="C37" s="1" t="s">
        <v>47</v>
      </c>
    </row>
    <row r="38" spans="1:3">
      <c r="A38" t="s">
        <v>2902</v>
      </c>
      <c r="B38" s="1" t="s">
        <v>2900</v>
      </c>
      <c r="C38" s="1" t="s">
        <v>47</v>
      </c>
    </row>
    <row r="39" spans="1:3">
      <c r="A39" t="s">
        <v>2903</v>
      </c>
      <c r="B39" s="1" t="s">
        <v>2900</v>
      </c>
      <c r="C39" s="1" t="s">
        <v>47</v>
      </c>
    </row>
    <row r="40" spans="1:3">
      <c r="A40" t="s">
        <v>2904</v>
      </c>
      <c r="B40" s="1" t="s">
        <v>2900</v>
      </c>
      <c r="C40" s="1" t="s">
        <v>47</v>
      </c>
    </row>
    <row r="43" spans="1:3">
      <c r="A43" t="s">
        <v>2887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21</vt:i4>
      </vt:variant>
      <vt:variant>
        <vt:lpstr>이름 지정된 범위</vt:lpstr>
      </vt:variant>
      <vt:variant>
        <vt:i4>6</vt:i4>
      </vt:variant>
    </vt:vector>
  </HeadingPairs>
  <TitlesOfParts>
    <vt:vector size="27" baseType="lpstr">
      <vt:lpstr>총괄설계서</vt:lpstr>
      <vt:lpstr>설계서</vt:lpstr>
      <vt:lpstr>원가계산서(건축+기계)</vt:lpstr>
      <vt:lpstr>원가계산서(전체,공사별)</vt:lpstr>
      <vt:lpstr>원가계산서(건축)</vt:lpstr>
      <vt:lpstr>원가계산서(기계)</vt:lpstr>
      <vt:lpstr>원가계산서(조경)</vt:lpstr>
      <vt:lpstr>원가계산서(해체)</vt:lpstr>
      <vt:lpstr>공종별내역서(건축)</vt:lpstr>
      <vt:lpstr>일위대가(건축)</vt:lpstr>
      <vt:lpstr>내역서(기계)</vt:lpstr>
      <vt:lpstr>일위대가(기계)</vt:lpstr>
      <vt:lpstr>원가계산서(토목)</vt:lpstr>
      <vt:lpstr>내역서(토목)</vt:lpstr>
      <vt:lpstr>일위대가_호표(토목)</vt:lpstr>
      <vt:lpstr>내역서(조경)</vt:lpstr>
      <vt:lpstr>일위대가_호표(조경)</vt:lpstr>
      <vt:lpstr>공종별내역서(해체)</vt:lpstr>
      <vt:lpstr>일위대가(해체)</vt:lpstr>
      <vt:lpstr> 공사설정 </vt:lpstr>
      <vt:lpstr>Sheet1</vt:lpstr>
      <vt:lpstr>'공종별내역서(건축)'!Print_Area</vt:lpstr>
      <vt:lpstr>'원가계산서(건축+기계)'!Print_Area</vt:lpstr>
      <vt:lpstr>'일위대가(건축)'!Print_Area</vt:lpstr>
      <vt:lpstr>총괄설계서!Print_Area</vt:lpstr>
      <vt:lpstr>'공종별내역서(건축)'!Print_Titles</vt:lpstr>
      <vt:lpstr>'일위대가(건축)'!Print_Titles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</cp:lastModifiedBy>
  <cp:lastPrinted>2026-08-11T06:25:15Z</cp:lastPrinted>
  <dcterms:created xsi:type="dcterms:W3CDTF">2026-07-06T06:16:07Z</dcterms:created>
  <dcterms:modified xsi:type="dcterms:W3CDTF">2026-08-12T08:52:04Z</dcterms:modified>
</cp:coreProperties>
</file>