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embeddings/oleObject1.bin" ContentType="application/vnd.openxmlformats-officedocument.oleObject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박환주\01. 도로과(도로정비팀)\02. 작업\01. 각종 공사 관련\2026년\35. 황새로(누읍동 124-4번지 일원) 도로 재포장 공사\2026.07.24.-계약심사 의뢰[황새로(누읍동 124-4번지 일원) 도로 재포장 공사]\02. 설계서\"/>
    </mc:Choice>
  </mc:AlternateContent>
  <xr:revisionPtr revIDLastSave="0" documentId="13_ncr:1_{05A944AB-9A05-4932-9A42-AFAAA7785495}" xr6:coauthVersionLast="47" xr6:coauthVersionMax="47" xr10:uidLastSave="{00000000-0000-0000-0000-000000000000}"/>
  <bookViews>
    <workbookView xWindow="-120" yWindow="-120" windowWidth="29040" windowHeight="15720" tabRatio="896" activeTab="3" xr2:uid="{00000000-000D-0000-FFFF-FFFF00000000}"/>
  </bookViews>
  <sheets>
    <sheet name="표지" sheetId="42" r:id="rId1"/>
    <sheet name="설계설명서" sheetId="8" r:id="rId2"/>
    <sheet name="폐기물시방서" sheetId="32" r:id="rId3"/>
    <sheet name="갑지" sheetId="39" r:id="rId4"/>
    <sheet name="폐기물내역" sheetId="9" r:id="rId5"/>
    <sheet name="단가산출" sheetId="44" r:id="rId6"/>
    <sheet name="기계경비" sheetId="43" r:id="rId7"/>
    <sheet name="폐기물처리단가" sheetId="45" r:id="rId8"/>
  </sheets>
  <definedNames>
    <definedName name="_Order1" hidden="1">0</definedName>
    <definedName name="_Order2" hidden="1">0</definedName>
    <definedName name="_xlnm.Print_Area" localSheetId="1">설계설명서!$A$1:$Y$31</definedName>
    <definedName name="_xlnm.Print_Area" localSheetId="2">폐기물시방서!$A$1:$Q$151</definedName>
    <definedName name="_xlnm.Print_Area" localSheetId="0">표지!$A$1:$S$12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12" i="44" l="1"/>
  <c r="L14" i="44" l="1"/>
  <c r="AA10" i="43"/>
  <c r="B16" i="8" l="1"/>
  <c r="B15" i="8"/>
  <c r="B14" i="8"/>
  <c r="H15" i="39"/>
  <c r="E16" i="8" s="1"/>
  <c r="K8" i="9"/>
  <c r="E8" i="9" s="1"/>
  <c r="H13" i="39" l="1"/>
  <c r="E14" i="8" s="1"/>
  <c r="K6" i="9" l="1"/>
  <c r="E6" i="9" l="1"/>
  <c r="AA5" i="43"/>
  <c r="H19" i="44" s="1"/>
  <c r="R8" i="44"/>
  <c r="M12" i="44" s="1"/>
  <c r="L18" i="44" s="1"/>
  <c r="E15" i="44"/>
  <c r="Z8" i="43"/>
  <c r="I9" i="43" s="1"/>
  <c r="Z9" i="43" s="1"/>
  <c r="AB7" i="43"/>
  <c r="AB6" i="43"/>
  <c r="O18" i="44"/>
  <c r="S17" i="44"/>
  <c r="O17" i="44"/>
  <c r="L17" i="44"/>
  <c r="L16" i="44"/>
  <c r="F16" i="44"/>
  <c r="P15" i="44"/>
  <c r="N13" i="44"/>
  <c r="E14" i="44" s="1"/>
  <c r="O14" i="44" s="1"/>
  <c r="H15" i="44" s="1"/>
  <c r="D3" i="8"/>
  <c r="L29" i="39"/>
  <c r="N30" i="8"/>
  <c r="J30" i="8"/>
  <c r="J31" i="8" s="1"/>
  <c r="N31" i="8" s="1"/>
  <c r="F30" i="8"/>
  <c r="D30" i="8"/>
  <c r="H14" i="39"/>
  <c r="E15" i="8" s="1"/>
  <c r="K7" i="9"/>
  <c r="K5" i="9" s="1"/>
  <c r="V16" i="44" l="1"/>
  <c r="I17" i="44" s="1"/>
  <c r="AB5" i="43"/>
  <c r="H21" i="44" s="1"/>
  <c r="T15" i="44"/>
  <c r="E17" i="44" s="1"/>
  <c r="E7" i="9"/>
  <c r="E5" i="9" s="1"/>
  <c r="Z5" i="43"/>
  <c r="H20" i="44" s="1"/>
  <c r="H18" i="44"/>
  <c r="W17" i="44" l="1"/>
  <c r="R18" i="44" s="1"/>
  <c r="V18" i="44" s="1"/>
  <c r="M21" i="44" s="1"/>
  <c r="AQ21" i="44" s="1"/>
  <c r="AQ32" i="44" s="1"/>
  <c r="Y5" i="43"/>
  <c r="J11" i="9" l="1"/>
  <c r="K11" i="9" s="1"/>
  <c r="K10" i="9" s="1"/>
  <c r="M20" i="44"/>
  <c r="AP20" i="44" s="1"/>
  <c r="AP32" i="44" s="1"/>
  <c r="H11" i="9" s="1"/>
  <c r="I11" i="9" s="1"/>
  <c r="I10" i="9" s="1"/>
  <c r="M19" i="44"/>
  <c r="AO19" i="44" s="1"/>
  <c r="AO32" i="44" s="1"/>
  <c r="F11" i="9" s="1"/>
  <c r="AN21" i="44" l="1"/>
  <c r="AN32" i="44"/>
  <c r="G11" i="9"/>
  <c r="E11" i="9" l="1"/>
  <c r="E10" i="9" s="1"/>
  <c r="G10" i="9"/>
  <c r="E13" i="9" l="1"/>
  <c r="E14" i="9" s="1"/>
  <c r="E15" i="9" s="1"/>
  <c r="E17" i="9" s="1"/>
  <c r="W19" i="39" s="1"/>
  <c r="K19" i="39" l="1"/>
  <c r="S19" i="39"/>
  <c r="I19" i="39"/>
</calcChain>
</file>

<file path=xl/sharedStrings.xml><?xml version="1.0" encoding="utf-8"?>
<sst xmlns="http://schemas.openxmlformats.org/spreadsheetml/2006/main" count="287" uniqueCount="243">
  <si>
    <t>계</t>
    <phoneticPr fontId="2" type="noConversion"/>
  </si>
  <si>
    <t>구  분</t>
    <phoneticPr fontId="2" type="noConversion"/>
  </si>
  <si>
    <t>수  집</t>
    <phoneticPr fontId="2" type="noConversion"/>
  </si>
  <si>
    <t>운  반</t>
    <phoneticPr fontId="2" type="noConversion"/>
  </si>
  <si>
    <t>처  리</t>
    <phoneticPr fontId="2" type="noConversion"/>
  </si>
  <si>
    <t>누  계</t>
    <phoneticPr fontId="2" type="noConversion"/>
  </si>
  <si>
    <t>기                               간</t>
    <phoneticPr fontId="2" type="noConversion"/>
  </si>
  <si>
    <t>보  할
( % )</t>
    <phoneticPr fontId="2" type="noConversion"/>
  </si>
  <si>
    <t>1. 공 사 명    :</t>
    <phoneticPr fontId="2" type="noConversion"/>
  </si>
  <si>
    <t>2. 위    치     :</t>
    <phoneticPr fontId="2" type="noConversion"/>
  </si>
  <si>
    <t>3. 공 사 목 적</t>
    <phoneticPr fontId="2" type="noConversion"/>
  </si>
  <si>
    <t>4. 공 사 개 요</t>
    <phoneticPr fontId="2" type="noConversion"/>
  </si>
  <si>
    <t>5. 공 사 기 간</t>
    <phoneticPr fontId="2" type="noConversion"/>
  </si>
  <si>
    <t>6. 예 정 공 정 표</t>
    <phoneticPr fontId="2" type="noConversion"/>
  </si>
  <si>
    <t>건설폐기물 처리 시방서</t>
  </si>
  <si>
    <t>1. 용어의 정의(폐기물관리법 제 2조)</t>
  </si>
  <si>
    <t>2. 사업장의 범위(시행령 제 2조 : 대통령이 정하는 사업장)</t>
  </si>
  <si>
    <t>3. 폐기물의 배출 및 처리(시행령제 6조 : 폐기물의 처리기준)</t>
  </si>
  <si>
    <t>4. 사업장폐기물배출자의 신고(법 제 24조)</t>
  </si>
  <si>
    <t>1) 사업장폐기물 배출자</t>
  </si>
  <si>
    <t> ① 대기, 수질, 소임진동 규정에 의한 배출시설을 설치운영하는 자중 폐기물을 1일 평균 100kg 이상 배출하는 자</t>
  </si>
  <si>
    <t> ② 폐기물을 1일 평균 300kg이상 배출하는 자</t>
  </si>
  <si>
    <t> ③ 폐기물을 일련의 공사, 작업등에 의하여 5통이상 배출하는 자</t>
  </si>
  <si>
    <t>   - 공사의 경우에는 착공에서부터 완료시까지 발생하는 폐기물이 5톤이상인 경우</t>
  </si>
  <si>
    <t xml:space="preserve">   - 공사의 경우에는 발주자로부터 최초로 공사의 전부를 도급 받은 자를 포함한다. </t>
  </si>
  <si>
    <t>2) 배출신고</t>
  </si>
  <si>
    <t> ② 1)항 ①,②호는 폐기물을 배출한 날로부터 1월이내에 제 1호 서식에 의한 신고</t>
  </si>
  <si>
    <t> ③ 1)항 ③호는 배출예정일(공사의 경우에는 착공일)까지 제 2호 서식에 의한 신고</t>
  </si>
  <si>
    <t>3) 변경신고</t>
  </si>
  <si>
    <t> ② 신고시 배출되지 아니한 폐기물이 새로 배출되는 경우</t>
  </si>
  <si>
    <t> ③ 상호 또는 사업장 소재지를 변경한 경우</t>
  </si>
  <si>
    <t> ④ 사업장폐기물의 종류별 처리계획을 변경한 경우</t>
  </si>
  <si>
    <t xml:space="preserve"> ⑤ 신고기간 - 사유가 발생한 날로부터 1월이내에 1)항 ③호의 경우에는 수집, 운반 또는 처리전까지 </t>
  </si>
  <si>
    <t>5. 사업장페기물의 인계, 인수(법 제 25조)</t>
  </si>
  <si>
    <t> ② 월평균 1.0톤이상 배출되는 오니</t>
  </si>
  <si>
    <t>6. 폐기물 처리요령 및 방법</t>
  </si>
  <si>
    <t xml:space="preserve"> ① 보관방법 : 건설폐기물은 배출현장에서 성상별, 종류별로 구분하여야 한다. </t>
  </si>
  <si>
    <t xml:space="preserve"> ② 처리계약 : 처리계약은 원도급자와 건설폐기물처리업자가 직접 계약을 체결하여야 한다. </t>
  </si>
  <si>
    <t>               (하도급자, 수급․운반업, 철거업, 일반건설업, 중기업, 청소용역업자등을 처리계획을 할 수 없음)</t>
  </si>
  <si>
    <t> ③ 운반방법 : 건설폐기물 전용운반차량이나, 폐기물 임시운반증을 발급 받는 차량이어야함</t>
  </si>
  <si>
    <t>    1) 운반을 위탁할 경우 : 계약을 처리업자 또는 수집․운반업자에게 운반을 위탁하는 방법</t>
  </si>
  <si>
    <t>    2) 스스로 운반할 경우 : 폐기물 임시운반차량등을 발급받아 배출자 스스로 운반하는 방법</t>
  </si>
  <si>
    <t>       ◎ 폐기물임시운반차량증 : 일시적으로 수집․운반하는 배출자 소유차량에 대하여 해당 관청에서 발급</t>
  </si>
  <si>
    <t>           - 유효기간 : 3개월(공사기간이 3개월 이상인 경우는 3개월마다 연장 신청하여야 함)</t>
  </si>
  <si>
    <t>           - 신청서류 : 신청서, 차량등록증사본, 차량사진</t>
  </si>
  <si>
    <t>           - 처리기간 : 3일</t>
  </si>
  <si>
    <t> ④ 처리절차</t>
  </si>
  <si>
    <t xml:space="preserve">    - 건설폐기물의 처리시 원도급자(배출자)는 인계서(1부가 4매로 구성)의 배출자란을 작성, 서명한 후 운반차량기사에서 전달한다. </t>
  </si>
  <si>
    <t xml:space="preserve">    - 처리장에 도착한 운반차량은 인계서 3매를 처리장에 제출한다. </t>
  </si>
  <si>
    <t xml:space="preserve">    - 결과적으로 배출자는 차량 1대 배출시마다 인계서 6번과 3번 2매를 보관하여야 한다. </t>
  </si>
  <si>
    <t>7. 사후관리</t>
  </si>
  <si>
    <t xml:space="preserve"> ① 건설폐기물은 공사가 완료된 후 건설현장에 보관하여서는 아니된다. </t>
  </si>
  <si>
    <t xml:space="preserve"> ② 관리대장기록 : ″사업장폐기물관리대장″을 공사개시부터 건설폐기물 배출완료시까지를 기록하여 3년간 보존하여야 한다. </t>
  </si>
  <si>
    <t>                     (4호서식)   (규칙12조)</t>
  </si>
  <si>
    <t xml:space="preserve"> ④ 폐기물인계서 : 인계서를 보관 관리하여야 한다. </t>
  </si>
  <si>
    <t>8. 주의사항</t>
  </si>
  <si>
    <t xml:space="preserve"> ① 건설폐기물의 처리는 허가난 건설폐기물 처리장에 처리하여야 한다. </t>
  </si>
  <si>
    <t xml:space="preserve"> ② 배출자는 처리자가 허용보관량을 초과하여 반입하지 않았는지 확인하여야 한다. </t>
  </si>
  <si>
    <t xml:space="preserve"> ③ 배출자는 처리자가 방치폐기물 처리에 대비하여 공제조합에 가입하였거나, 이행보증보험 등에가입하였는지를 반드시 확인하여야 한다. </t>
  </si>
  <si>
    <t xml:space="preserve"> ④ 처리자는 적정하게 건설폐기물을 처리하며, 처리된 건설폐재는 재활용용도에 맞아야 한다. </t>
  </si>
  <si>
    <t>9. 건설폐재 재활용용도(환경부 고시 제 1997-12호, 제 7조 관련)</t>
  </si>
  <si>
    <t xml:space="preserve"> ① 보수공사용 </t>
  </si>
  <si>
    <t> ② 도로기층용, 보조기층용</t>
  </si>
  <si>
    <t> ③ 콘크리트 제조용</t>
  </si>
  <si>
    <t> ④ 콘크리트제품 제조용</t>
  </si>
  <si>
    <t> ⑤ 포장타르</t>
  </si>
  <si>
    <t> ⑥ 아스팔트 혼합물</t>
  </si>
  <si>
    <t> ⑦ 도로포장용 아스팔트</t>
  </si>
  <si>
    <t> ⑧ 유화아스팔트</t>
  </si>
  <si>
    <t> ⑨ 파쇄골재이용</t>
  </si>
  <si>
    <t> ⑩ 건축, 토목공사의 자재이용</t>
  </si>
  <si>
    <t> ⑪ 건축, 토목공사의 성토용, 복구용 및 폐기물 매립시설의 복토용등</t>
  </si>
  <si>
    <t> ⑫ 파티클보드, MDF(섬유판)제조용, 산업연료용, 및 톱밥제조용</t>
  </si>
  <si>
    <t>10. 건설폐재 용도별 규격등(환경부고시제 1997-12호, 제7호관련)</t>
  </si>
  <si>
    <t xml:space="preserve"> ① 사업장페기물배출자는 사업장폐기물의 종류, 발생량, 처리장소등을 환경부령이 정하는 바에 따라 발생지를 관찰하는 시장, 군수 구청장에서 신고하여야 한다. </t>
    <phoneticPr fontId="2" type="noConversion"/>
  </si>
  <si>
    <t> ① 신고한 사업장폐기물의 배출량이 50/100이상 증가하거나 감소한 경우</t>
    <phoneticPr fontId="2" type="noConversion"/>
  </si>
  <si>
    <t xml:space="preserve"> ① 지정폐기물을 배출하는 사업장</t>
    <phoneticPr fontId="2" type="noConversion"/>
  </si>
  <si>
    <t xml:space="preserve"> ② 폐기물 1일 평균 300kg이상 배출하는 사업장</t>
    <phoneticPr fontId="2" type="noConversion"/>
  </si>
  <si>
    <t xml:space="preserve"> ③ 일련의 공사, 작업등으로 인하여 폐기물을 5톤이상 배출하는 사업장</t>
    <phoneticPr fontId="2" type="noConversion"/>
  </si>
  <si>
    <t xml:space="preserve"> ⑧ 폐기물처리시설 - 폐기물의 중간처리시설과 최종처리시설로서 대통령이 정하는 시설</t>
    <phoneticPr fontId="2" type="noConversion"/>
  </si>
  <si>
    <t xml:space="preserve"> ⑦ 재활용 - 폐기물을 재상용, 재생이용하거나 재사용, 재생이용할 수 있는 상태로 만되는 활동</t>
    <phoneticPr fontId="2" type="noConversion"/>
  </si>
  <si>
    <t xml:space="preserve"> ⑥ 처리 - 폐기물의 연소, 파쇄등에 의한 중간처리와 매립, 해역배출등에 의한 최종처리</t>
    <phoneticPr fontId="2" type="noConversion"/>
  </si>
  <si>
    <t xml:space="preserve"> ⑤ 감염성 폐기물 - 지정폐기물중 인체조직, 적축물등 의료기관이나 시험, 검사기관등에서 배출되는 위해를 줄 수 있는 물질로서 대통령이 정하는 폐기물</t>
    <phoneticPr fontId="2" type="noConversion"/>
  </si>
  <si>
    <t xml:space="preserve"> ④ 지정폐기물 - 사업장폐기물중 주변환경을 오염시킬 수 있거나, 인체에 유해한 물질로서 대통령령이 정하는 폐기물</t>
    <phoneticPr fontId="2" type="noConversion"/>
  </si>
  <si>
    <t xml:space="preserve"> ③ 사업장폐기물 - 배출시설을 설치 운영하는 사업장, 기타 대통령이 정하는 사업장에서 발생하는 폐기물(건설폐기물 해당)</t>
    <phoneticPr fontId="2" type="noConversion"/>
  </si>
  <si>
    <t xml:space="preserve"> ② 생활폐기물 - 사업장폐기물 외의 폐기물</t>
    <phoneticPr fontId="2" type="noConversion"/>
  </si>
  <si>
    <t xml:space="preserve"> ① 폐기물 - 사람의 생활이나 사업활동에 필요하지 아니하게 된 물질 </t>
    <phoneticPr fontId="2" type="noConversion"/>
  </si>
  <si>
    <t xml:space="preserve"> ① 폐기물은 그 수집․운반, 보관, 처리하는 과정에서 환경오염이 최소화되도록 환경부령이 정하는 구체적 기준과 방법에 따라 수집․운반, 보관,처리하여야 한다. </t>
    <phoneticPr fontId="2" type="noConversion"/>
  </si>
  <si>
    <t xml:space="preserve"> ② 폐기물은 재활용성, 가연성, 불연성으로 구분하여 수집․운반하여야 한다.</t>
    <phoneticPr fontId="2" type="noConversion"/>
  </si>
  <si>
    <t xml:space="preserve"> ③ 폐기물은 폐기물처리시설에서 처리하여야 한다. </t>
    <phoneticPr fontId="2" type="noConversion"/>
  </si>
  <si>
    <t xml:space="preserve"> 1) 환경부령이 정하는 사업장폐기물 배출, 운반, 처리하는 자는 폐기물을 배출, 운반, 처리할 때마다 폐기물 간이인계서를 작성하여야 한다. </t>
    <phoneticPr fontId="2" type="noConversion"/>
  </si>
  <si>
    <t xml:space="preserve"> 2) 다만 환경부령이 정하는 사업장폐기물을 환경부령이 정하는 거리를 초과하여 운반하는 경우에는 폐기물인계서를 작성하고 그 폐기물을  처리하는 자는</t>
    <phoneticPr fontId="2" type="noConversion"/>
  </si>
  <si>
    <t xml:space="preserve">    인계서를 시․도지사에게 제출하여야 한다</t>
    <phoneticPr fontId="2" type="noConversion"/>
  </si>
  <si>
    <t xml:space="preserve"> 3) 환경부령이 정하는 사업장폐기물(지정폐기물이 아닌 것)</t>
    <phoneticPr fontId="2" type="noConversion"/>
  </si>
  <si>
    <t> ① 일련의 공사, 작업등으로 인하여 폐기물을 10톤이상 배출하는 사업장</t>
    <phoneticPr fontId="2" type="noConversion"/>
  </si>
  <si>
    <t xml:space="preserve"> 4) 환경부령이 정하는 거리란～ 시군구 경계간 직선거리 100km초과하는 경우</t>
    <phoneticPr fontId="2" type="noConversion"/>
  </si>
  <si>
    <t xml:space="preserve">    - 운반차량기사는 운반자란을 작성, 서명한 후 인계서 6번(배출자 보관용) 1매를 배출자에게 전달한 후 상차된 폐기물을 처리장을 운반한다. </t>
    <phoneticPr fontId="2" type="noConversion"/>
  </si>
  <si>
    <t xml:space="preserve">    - 처리장에서는 반입된 건설폐기물을 계량하고 인계서의 처리자란을 작성, 서명한 후 인계서 5번(운반자 보관용) 1매를 운반자에게 전달한다. </t>
    <phoneticPr fontId="2" type="noConversion"/>
  </si>
  <si>
    <t xml:space="preserve">    - 처리자는 인계서4 (처리자보관용)은 자체보관하여 관리하고, 나머지, 인계서 4번(처리자의 배출자 회신용) 1매는 배출자에게 3일이내에 전달한다. </t>
    <phoneticPr fontId="2" type="noConversion"/>
  </si>
  <si>
    <t xml:space="preserve">                 배출신고한 관청에 ″폐기물 배출 및 처리실적 보고서 ″를 제출하여야 한다. (30호 서식)</t>
    <phoneticPr fontId="2" type="noConversion"/>
  </si>
  <si>
    <t> ⑤ 처리실적보고 : 건설폐기물의 배출종료일로부터 15일이내에 배출기간이 2개년도이상에 걸쳐 배출되는 경우에는 다음연도 2월 말일까지 기 사업장폐기물</t>
    <phoneticPr fontId="2" type="noConversion"/>
  </si>
  <si>
    <t xml:space="preserve"> ③ 처리확인서 : 처리종류후에는 처리장에서 발행하는 ″처리확인서″를 교부받아야 한다. </t>
    <phoneticPr fontId="2" type="noConversion"/>
  </si>
  <si>
    <t>설  계  설  명  서</t>
    <phoneticPr fontId="2" type="noConversion"/>
  </si>
  <si>
    <t>비   고</t>
    <phoneticPr fontId="2" type="noConversion"/>
  </si>
  <si>
    <t>총공사비</t>
    <phoneticPr fontId="2" type="noConversion"/>
  </si>
  <si>
    <t>도급공사비</t>
    <phoneticPr fontId="2" type="noConversion"/>
  </si>
  <si>
    <t>관급자재비</t>
    <phoneticPr fontId="2" type="noConversion"/>
  </si>
  <si>
    <t>폐콘크리트   :</t>
    <phoneticPr fontId="5" type="noConversion"/>
  </si>
  <si>
    <t>※ 사 업 개 요</t>
    <phoneticPr fontId="2" type="noConversion"/>
  </si>
  <si>
    <t>:</t>
    <phoneticPr fontId="2" type="noConversion"/>
  </si>
  <si>
    <t>(</t>
    <phoneticPr fontId="2" type="noConversion"/>
  </si>
  <si>
    <t>)</t>
    <phoneticPr fontId="2" type="noConversion"/>
  </si>
  <si>
    <t>폐  기  물  내  역  서</t>
    <phoneticPr fontId="5" type="noConversion"/>
  </si>
  <si>
    <t>공  종</t>
    <phoneticPr fontId="5" type="noConversion"/>
  </si>
  <si>
    <t>규  격</t>
    <phoneticPr fontId="5" type="noConversion"/>
  </si>
  <si>
    <t>수  량</t>
    <phoneticPr fontId="5" type="noConversion"/>
  </si>
  <si>
    <t>총 금 액</t>
    <phoneticPr fontId="5" type="noConversion"/>
  </si>
  <si>
    <t>노  무  비</t>
    <phoneticPr fontId="5" type="noConversion"/>
  </si>
  <si>
    <t>재  료  비</t>
    <phoneticPr fontId="5" type="noConversion"/>
  </si>
  <si>
    <t>경        비</t>
    <phoneticPr fontId="5" type="noConversion"/>
  </si>
  <si>
    <t>비   고</t>
    <phoneticPr fontId="5" type="noConversion"/>
  </si>
  <si>
    <t>단  가</t>
    <phoneticPr fontId="5" type="noConversion"/>
  </si>
  <si>
    <t>금  액</t>
    <phoneticPr fontId="5" type="noConversion"/>
  </si>
  <si>
    <t>ton</t>
    <phoneticPr fontId="5" type="noConversion"/>
  </si>
  <si>
    <t>공 급 가 액</t>
    <phoneticPr fontId="5" type="noConversion"/>
  </si>
  <si>
    <t>10 %</t>
    <phoneticPr fontId="5" type="noConversion"/>
  </si>
  <si>
    <t>식</t>
    <phoneticPr fontId="5" type="noConversion"/>
  </si>
  <si>
    <t>소         계</t>
    <phoneticPr fontId="5" type="noConversion"/>
  </si>
  <si>
    <t>총   공   사  비</t>
    <phoneticPr fontId="5" type="noConversion"/>
  </si>
  <si>
    <t>단 위</t>
    <phoneticPr fontId="5" type="noConversion"/>
  </si>
  <si>
    <t>총 공 사 비</t>
    <phoneticPr fontId="2" type="noConversion"/>
  </si>
  <si>
    <t>◎</t>
    <phoneticPr fontId="2" type="noConversion"/>
  </si>
  <si>
    <t>폐기물처리</t>
    <phoneticPr fontId="2" type="noConversion"/>
  </si>
  <si>
    <t xml:space="preserve"> 1. 폐기물처리비</t>
    <phoneticPr fontId="5" type="noConversion"/>
  </si>
  <si>
    <t xml:space="preserve"> 2. 폐기물운반비</t>
    <phoneticPr fontId="5" type="noConversion"/>
  </si>
  <si>
    <t> ③ 월평균 0.5톤이상 배출되는 광재, 분진 폐주물사, 샌드블라스트폐사, 폐내화물, 도자기조각, 소각재 안정화 고형화처리물, 폐촉매, 폐흡수제 폐흡착제</t>
    <phoneticPr fontId="2" type="noConversion"/>
  </si>
  <si>
    <t>폐아스콘</t>
    <phoneticPr fontId="5" type="noConversion"/>
  </si>
  <si>
    <t>설   계  자</t>
    <phoneticPr fontId="2" type="noConversion"/>
  </si>
  <si>
    <t>심   사   자</t>
    <phoneticPr fontId="2" type="noConversion"/>
  </si>
  <si>
    <t>팀     장</t>
    <phoneticPr fontId="2" type="noConversion"/>
  </si>
  <si>
    <t>과     장</t>
    <phoneticPr fontId="2" type="noConversion"/>
  </si>
  <si>
    <t>본 과업은 노후된 도로노면을 보수하여, 통행차량의 안전운행을 도모하고  쾌적한 도로환경을 조성하는 데 그 목적이 있다.</t>
    <phoneticPr fontId="2" type="noConversion"/>
  </si>
  <si>
    <t xml:space="preserve"> NO</t>
    <phoneticPr fontId="50" type="noConversion"/>
  </si>
  <si>
    <t>ITEM</t>
    <phoneticPr fontId="50" type="noConversion"/>
  </si>
  <si>
    <t>UNIT</t>
    <phoneticPr fontId="50" type="noConversion"/>
  </si>
  <si>
    <t xml:space="preserve"> REMARK</t>
    <phoneticPr fontId="50" type="noConversion"/>
  </si>
  <si>
    <t>D E T A I L S</t>
    <phoneticPr fontId="50" type="noConversion"/>
  </si>
  <si>
    <t>TOTAL</t>
    <phoneticPr fontId="50" type="noConversion"/>
  </si>
  <si>
    <t>LABOUR</t>
    <phoneticPr fontId="50" type="noConversion"/>
  </si>
  <si>
    <t>MATERIALS</t>
    <phoneticPr fontId="50" type="noConversion"/>
  </si>
  <si>
    <t>EQUIPMENT</t>
    <phoneticPr fontId="50" type="noConversion"/>
  </si>
  <si>
    <t>q =</t>
    <phoneticPr fontId="51" type="noConversion"/>
  </si>
  <si>
    <t>㎥</t>
    <phoneticPr fontId="52" type="noConversion"/>
  </si>
  <si>
    <t>K =</t>
    <phoneticPr fontId="51" type="noConversion"/>
  </si>
  <si>
    <t>E =</t>
    <phoneticPr fontId="51" type="noConversion"/>
  </si>
  <si>
    <t>Cm =</t>
    <phoneticPr fontId="51" type="noConversion"/>
  </si>
  <si>
    <t>f =</t>
    <phoneticPr fontId="52" type="noConversion"/>
  </si>
  <si>
    <t>/</t>
    <phoneticPr fontId="52" type="noConversion"/>
  </si>
  <si>
    <t>=</t>
    <phoneticPr fontId="52" type="noConversion"/>
  </si>
  <si>
    <t>L =</t>
    <phoneticPr fontId="51" type="noConversion"/>
  </si>
  <si>
    <t>Km</t>
    <phoneticPr fontId="51" type="noConversion"/>
  </si>
  <si>
    <t>f =</t>
  </si>
  <si>
    <t>q =</t>
  </si>
  <si>
    <t>/</t>
  </si>
  <si>
    <t>×</t>
    <phoneticPr fontId="52" type="noConversion"/>
  </si>
  <si>
    <t>=</t>
  </si>
  <si>
    <t>t3=</t>
  </si>
  <si>
    <t>t2=</t>
  </si>
  <si>
    <t>(</t>
  </si>
  <si>
    <t>+</t>
  </si>
  <si>
    <t>)</t>
  </si>
  <si>
    <t>t4=</t>
  </si>
  <si>
    <t>t5=</t>
    <phoneticPr fontId="50" type="noConversion"/>
  </si>
  <si>
    <t>cm=</t>
  </si>
  <si>
    <t>Q =</t>
  </si>
  <si>
    <t>15Ton</t>
  </si>
  <si>
    <t/>
  </si>
  <si>
    <t>×</t>
  </si>
  <si>
    <t>10(-7)</t>
  </si>
  <si>
    <t>%</t>
  </si>
  <si>
    <t>1/8*16/12*25/20</t>
  </si>
  <si>
    <t>n =</t>
    <phoneticPr fontId="2" type="noConversion"/>
  </si>
  <si>
    <t>/ (</t>
    <phoneticPr fontId="2" type="noConversion"/>
  </si>
  <si>
    <t>)=</t>
    <phoneticPr fontId="2" type="noConversion"/>
  </si>
  <si>
    <t>*</t>
    <phoneticPr fontId="2" type="noConversion"/>
  </si>
  <si>
    <t>t1 = (</t>
    <phoneticPr fontId="2" type="noConversion"/>
  </si>
  <si>
    <t>)/(</t>
    <phoneticPr fontId="52" type="noConversion"/>
  </si>
  <si>
    <t>) =</t>
    <phoneticPr fontId="2" type="noConversion"/>
  </si>
  <si>
    <t>m3</t>
    <phoneticPr fontId="5" type="noConversion"/>
  </si>
  <si>
    <t xml:space="preserve"> 3. 부 가 가 치 세</t>
    <phoneticPr fontId="5" type="noConversion"/>
  </si>
  <si>
    <t>공  종</t>
    <phoneticPr fontId="50" type="noConversion"/>
  </si>
  <si>
    <t xml:space="preserve"> 폐기물 운반</t>
    <phoneticPr fontId="50" type="noConversion"/>
  </si>
  <si>
    <t>단  위</t>
    <phoneticPr fontId="50" type="noConversion"/>
  </si>
  <si>
    <t>￦/㎥</t>
    <phoneticPr fontId="50" type="noConversion"/>
  </si>
  <si>
    <t xml:space="preserve"> 비  고</t>
    <phoneticPr fontId="50" type="noConversion"/>
  </si>
  <si>
    <t>세                  목</t>
    <phoneticPr fontId="50" type="noConversion"/>
  </si>
  <si>
    <t xml:space="preserve"> 계</t>
    <phoneticPr fontId="50" type="noConversion"/>
  </si>
  <si>
    <t>노 무 비</t>
    <phoneticPr fontId="50" type="noConversion"/>
  </si>
  <si>
    <t>재 료 비</t>
    <phoneticPr fontId="50" type="noConversion"/>
  </si>
  <si>
    <t>경    비</t>
    <phoneticPr fontId="50" type="noConversion"/>
  </si>
  <si>
    <t>1. 상차-굴삭기</t>
    <phoneticPr fontId="50" type="noConversion"/>
  </si>
  <si>
    <t xml:space="preserve">2. 운반 (15Ton. D.T) </t>
    <phoneticPr fontId="50" type="noConversion"/>
  </si>
  <si>
    <r>
      <t>m</t>
    </r>
    <r>
      <rPr>
        <vertAlign val="superscript"/>
        <sz val="8"/>
        <rFont val="새굴림"/>
        <family val="1"/>
        <charset val="129"/>
      </rPr>
      <t>3</t>
    </r>
    <r>
      <rPr>
        <sz val="8"/>
        <rFont val="새굴림"/>
        <family val="1"/>
        <charset val="129"/>
      </rPr>
      <t>/hr</t>
    </r>
  </si>
  <si>
    <t>노 무 비 :</t>
  </si>
  <si>
    <t>재 료 비 :</t>
  </si>
  <si>
    <t>경    비 :</t>
  </si>
  <si>
    <t>계</t>
  </si>
  <si>
    <t>기계경비</t>
  </si>
  <si>
    <t>명    칭</t>
  </si>
  <si>
    <t>규   격</t>
  </si>
  <si>
    <t>산   출   근   거</t>
  </si>
  <si>
    <t>합    계</t>
  </si>
  <si>
    <t>재료비</t>
  </si>
  <si>
    <t>노무비</t>
  </si>
  <si>
    <t>경    비</t>
  </si>
  <si>
    <t>비     고</t>
  </si>
  <si>
    <t>손    료</t>
  </si>
  <si>
    <t>￦×</t>
  </si>
  <si>
    <t>덮개손료</t>
  </si>
  <si>
    <t>주연료</t>
  </si>
  <si>
    <t>경유</t>
  </si>
  <si>
    <t>ℓ</t>
  </si>
  <si>
    <t>잡    품</t>
  </si>
  <si>
    <t>주연료의</t>
  </si>
  <si>
    <t>건설기계운전사</t>
  </si>
  <si>
    <t>인</t>
  </si>
  <si>
    <t>1. 덤프트럭(자동덮개)</t>
    <phoneticPr fontId="52" type="noConversion"/>
  </si>
  <si>
    <t>폐기물설계서</t>
    <phoneticPr fontId="2" type="noConversion"/>
  </si>
  <si>
    <t>착공일로부터  28일  간으로 한다.</t>
    <phoneticPr fontId="2" type="noConversion"/>
  </si>
  <si>
    <t>견적 단가</t>
    <phoneticPr fontId="2" type="noConversion"/>
  </si>
  <si>
    <t>폐콘크리트</t>
    <phoneticPr fontId="5" type="noConversion"/>
  </si>
  <si>
    <t>- 폐콘크리트 :</t>
    <phoneticPr fontId="2" type="noConversion"/>
  </si>
  <si>
    <t>- 폐아스콘    :</t>
    <phoneticPr fontId="2" type="noConversion"/>
  </si>
  <si>
    <t>건설폐재류</t>
    <phoneticPr fontId="5" type="noConversion"/>
  </si>
  <si>
    <t>- 건설폐재류 :</t>
    <phoneticPr fontId="2" type="noConversion"/>
  </si>
  <si>
    <t>sec</t>
    <phoneticPr fontId="52" type="noConversion"/>
  </si>
  <si>
    <t>2026년도</t>
    <phoneticPr fontId="2" type="noConversion"/>
  </si>
  <si>
    <t>오  산  시</t>
    <phoneticPr fontId="5" type="noConversion"/>
  </si>
  <si>
    <t>야간</t>
    <phoneticPr fontId="5" type="noConversion"/>
  </si>
  <si>
    <t>2026년 7월   일  설계</t>
    <phoneticPr fontId="2" type="noConversion"/>
  </si>
  <si>
    <t>2026. 7.</t>
    <phoneticPr fontId="2" type="noConversion"/>
  </si>
  <si>
    <t>누읍동 124-4 일원</t>
    <phoneticPr fontId="2" type="noConversion"/>
  </si>
  <si>
    <t>황새로(누읍동 124-4번지 일원) 도로 재포장 공사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</si>
</sst>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4">
    <numFmt numFmtId="41" formatCode="_-* #,##0_-;\-* #,##0_-;_-* &quot;-&quot;_-;_-@_-"/>
    <numFmt numFmtId="43" formatCode="_-* #,##0.00_-;\-* #,##0.00_-;_-* &quot;-&quot;??_-;_-@_-"/>
    <numFmt numFmtId="176" formatCode="&quot;₩&quot;#,##0"/>
    <numFmt numFmtId="177" formatCode="[DBNum4][$-412]General"/>
    <numFmt numFmtId="178" formatCode="#,##0_ "/>
    <numFmt numFmtId="179" formatCode="0.00_ "/>
    <numFmt numFmtId="180" formatCode="#,##0_);[Red]\(#,##0\)"/>
    <numFmt numFmtId="181" formatCode="_ * #,##0_ ;_ * \-#,##0_ ;_ * &quot;-&quot;_ ;_ @_ "/>
    <numFmt numFmtId="182" formatCode="0.0"/>
    <numFmt numFmtId="183" formatCode="\$#.00"/>
    <numFmt numFmtId="184" formatCode="#.00"/>
    <numFmt numFmtId="185" formatCode="%#.00"/>
    <numFmt numFmtId="186" formatCode="#."/>
    <numFmt numFmtId="187" formatCode="m\o\n\th\ d\,\ yyyy"/>
    <numFmt numFmtId="188" formatCode="\ 0.00"/>
    <numFmt numFmtId="189" formatCode="_-* #,##0_-;&quot;₩&quot;&quot;₩&quot;\!\!\-* #,##0_-;_-* &quot;-&quot;_-;_-@_-"/>
    <numFmt numFmtId="190" formatCode="_-* #,##0.00_-;&quot;₩&quot;&quot;₩&quot;\!\!\-* #,##0.00_-;_-* &quot;-&quot;??_-;_-@_-"/>
    <numFmt numFmtId="191" formatCode="#,##0;\(#,##0\)"/>
    <numFmt numFmtId="192" formatCode="&quot;$&quot;#,##0.00_);[Red]\(&quot;$&quot;#,##0.00\)"/>
    <numFmt numFmtId="193" formatCode="&quot;$&quot;#,##0.00"/>
    <numFmt numFmtId="194" formatCode="&quot;$&quot;#,##0.00;;"/>
    <numFmt numFmtId="195" formatCode="&quot;Fr.&quot;\ #,##0;[Red]&quot;Fr.&quot;\ \-#,##0"/>
    <numFmt numFmtId="196" formatCode="&quot;Fr.&quot;\ #,##0.00;[Red]&quot;Fr.&quot;\ \-#,##0.00"/>
    <numFmt numFmtId="197" formatCode="&quot;STA.&quot;\ 0\+#00.00"/>
    <numFmt numFmtId="198" formatCode="#,###\ &quot;ton&quot;"/>
    <numFmt numFmtId="199" formatCode="0&quot; km&quot;"/>
    <numFmt numFmtId="200" formatCode="0&quot;폐기물 예산서&quot;"/>
    <numFmt numFmtId="201" formatCode="#,##0_ ;[Red]\-#,##0\ "/>
    <numFmt numFmtId="202" formatCode="#,##0.0_ "/>
    <numFmt numFmtId="203" formatCode="#,##0.00_ "/>
    <numFmt numFmtId="204" formatCode="#,###"/>
    <numFmt numFmtId="205" formatCode="#,##0.##"/>
    <numFmt numFmtId="206" formatCode="#,##0.#######"/>
    <numFmt numFmtId="207" formatCode="0.0_ "/>
  </numFmts>
  <fonts count="98">
    <font>
      <sz val="9"/>
      <name val="굴림체"/>
      <family val="3"/>
      <charset val="129"/>
    </font>
    <font>
      <sz val="10"/>
      <name val="굴림체"/>
      <family val="3"/>
      <charset val="129"/>
    </font>
    <font>
      <sz val="8"/>
      <name val="굴림체"/>
      <family val="3"/>
      <charset val="129"/>
    </font>
    <font>
      <sz val="11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0"/>
      <name val="Arial"/>
      <family val="2"/>
    </font>
    <font>
      <sz val="10"/>
      <name val="Times New Roman"/>
      <family val="1"/>
    </font>
    <font>
      <sz val="12"/>
      <name val="바탕체"/>
      <family val="1"/>
      <charset val="129"/>
    </font>
    <font>
      <sz val="10"/>
      <name val="Arial Narrow"/>
      <family val="2"/>
    </font>
    <font>
      <sz val="10"/>
      <name val="MS Sans Serif"/>
      <family val="2"/>
    </font>
    <font>
      <sz val="12"/>
      <name val="Times New Roman"/>
      <family val="1"/>
    </font>
    <font>
      <b/>
      <sz val="1"/>
      <color indexed="8"/>
      <name val="Courier"/>
      <family val="3"/>
    </font>
    <font>
      <sz val="1"/>
      <color indexed="8"/>
      <name val="Courier"/>
      <family val="3"/>
    </font>
    <font>
      <u/>
      <sz val="11"/>
      <color indexed="36"/>
      <name val="돋움"/>
      <family val="3"/>
      <charset val="129"/>
    </font>
    <font>
      <sz val="14"/>
      <name val="뼻뮝"/>
      <family val="1"/>
      <charset val="129"/>
    </font>
    <font>
      <sz val="11"/>
      <name val="굴림체"/>
      <family val="3"/>
      <charset val="129"/>
    </font>
    <font>
      <sz val="12"/>
      <name val="뼻뮝"/>
      <family val="1"/>
      <charset val="129"/>
    </font>
    <font>
      <sz val="9"/>
      <name val="바탕체"/>
      <family val="1"/>
      <charset val="129"/>
    </font>
    <font>
      <sz val="9"/>
      <color indexed="10"/>
      <name val="바탕체"/>
      <family val="1"/>
      <charset val="129"/>
    </font>
    <font>
      <sz val="12"/>
      <name val="¹UAAA¼"/>
      <family val="3"/>
      <charset val="129"/>
    </font>
    <font>
      <b/>
      <sz val="8"/>
      <name val="Arial"/>
      <family val="2"/>
    </font>
    <font>
      <b/>
      <sz val="10"/>
      <name val="Helv"/>
      <family val="2"/>
    </font>
    <font>
      <sz val="10"/>
      <color indexed="9"/>
      <name val="Arial"/>
      <family val="2"/>
    </font>
    <font>
      <sz val="9"/>
      <name val="Arial"/>
      <family val="2"/>
    </font>
    <font>
      <b/>
      <sz val="11"/>
      <color indexed="16"/>
      <name val="Arial"/>
      <family val="2"/>
    </font>
    <font>
      <b/>
      <sz val="10"/>
      <color indexed="17"/>
      <name val="Arial"/>
      <family val="2"/>
    </font>
    <font>
      <b/>
      <sz val="9"/>
      <name val="Arial"/>
      <family val="2"/>
    </font>
    <font>
      <b/>
      <i/>
      <sz val="14"/>
      <name val="Times New Roman"/>
      <family val="1"/>
    </font>
    <font>
      <sz val="8"/>
      <name val="Arial"/>
      <family val="2"/>
    </font>
    <font>
      <i/>
      <sz val="1"/>
      <color indexed="8"/>
      <name val="Courier"/>
      <family val="3"/>
    </font>
    <font>
      <b/>
      <sz val="12"/>
      <name val="Helv"/>
      <family val="2"/>
    </font>
    <font>
      <b/>
      <sz val="12"/>
      <name val="Arial"/>
      <family val="2"/>
    </font>
    <font>
      <b/>
      <sz val="9"/>
      <color indexed="9"/>
      <name val="Arial"/>
      <family val="2"/>
    </font>
    <font>
      <b/>
      <sz val="18"/>
      <name val="Arial"/>
      <family val="2"/>
    </font>
    <font>
      <b/>
      <i/>
      <sz val="12"/>
      <color indexed="16"/>
      <name val="Times New Roman"/>
      <family val="1"/>
    </font>
    <font>
      <b/>
      <sz val="10"/>
      <name val="Arial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b/>
      <sz val="16"/>
      <name val="Times New Roman"/>
      <family val="1"/>
    </font>
    <font>
      <b/>
      <sz val="12"/>
      <color indexed="16"/>
      <name val="Arial"/>
      <family val="2"/>
    </font>
    <font>
      <b/>
      <i/>
      <sz val="18"/>
      <color indexed="16"/>
      <name val="Times New Roman"/>
      <family val="1"/>
    </font>
    <font>
      <b/>
      <i/>
      <sz val="9"/>
      <name val="Times New Roman"/>
      <family val="1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b/>
      <sz val="8"/>
      <color indexed="32"/>
      <name val="Arial"/>
      <family val="2"/>
    </font>
    <font>
      <sz val="9"/>
      <name val="굴림체"/>
      <family val="3"/>
      <charset val="129"/>
    </font>
    <font>
      <b/>
      <sz val="9"/>
      <name val="굴림체"/>
      <family val="3"/>
      <charset val="129"/>
    </font>
    <font>
      <sz val="9"/>
      <name val="굴림체"/>
      <family val="3"/>
      <charset val="129"/>
    </font>
    <font>
      <sz val="8"/>
      <name val="바탕"/>
      <family val="1"/>
      <charset val="129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0"/>
      <color indexed="8"/>
      <name val="Arial"/>
      <family val="2"/>
    </font>
    <font>
      <b/>
      <u/>
      <sz val="18"/>
      <name val="새굴림"/>
      <family val="1"/>
      <charset val="129"/>
    </font>
    <font>
      <sz val="10"/>
      <name val="새굴림"/>
      <family val="1"/>
      <charset val="129"/>
    </font>
    <font>
      <b/>
      <sz val="10"/>
      <name val="새굴림"/>
      <family val="1"/>
      <charset val="129"/>
    </font>
    <font>
      <sz val="9"/>
      <name val="새굴림"/>
      <family val="1"/>
      <charset val="129"/>
    </font>
    <font>
      <b/>
      <sz val="16"/>
      <color indexed="8"/>
      <name val="새굴림"/>
      <family val="1"/>
      <charset val="129"/>
    </font>
    <font>
      <b/>
      <sz val="12"/>
      <color indexed="8"/>
      <name val="새굴림"/>
      <family val="1"/>
      <charset val="129"/>
    </font>
    <font>
      <b/>
      <sz val="12"/>
      <name val="새굴림"/>
      <family val="1"/>
      <charset val="129"/>
    </font>
    <font>
      <sz val="10"/>
      <color indexed="8"/>
      <name val="새굴림"/>
      <family val="1"/>
      <charset val="129"/>
    </font>
    <font>
      <b/>
      <sz val="11"/>
      <name val="새굴림"/>
      <family val="1"/>
      <charset val="129"/>
    </font>
    <font>
      <sz val="11"/>
      <name val="새굴림"/>
      <family val="1"/>
      <charset val="129"/>
    </font>
    <font>
      <b/>
      <sz val="16"/>
      <name val="새굴림"/>
      <family val="1"/>
      <charset val="129"/>
    </font>
    <font>
      <sz val="16"/>
      <name val="새굴림"/>
      <family val="1"/>
      <charset val="129"/>
    </font>
    <font>
      <b/>
      <sz val="20"/>
      <name val="새굴림"/>
      <family val="1"/>
      <charset val="129"/>
    </font>
    <font>
      <b/>
      <sz val="14"/>
      <name val="새굴림"/>
      <family val="1"/>
      <charset val="129"/>
    </font>
    <font>
      <b/>
      <sz val="9"/>
      <name val="새굴림"/>
      <family val="1"/>
      <charset val="129"/>
    </font>
    <font>
      <sz val="12"/>
      <name val="새굴림"/>
      <family val="1"/>
      <charset val="129"/>
    </font>
    <font>
      <b/>
      <sz val="15"/>
      <name val="새굴림"/>
      <family val="1"/>
      <charset val="129"/>
    </font>
    <font>
      <sz val="15"/>
      <name val="새굴림"/>
      <family val="1"/>
      <charset val="129"/>
    </font>
    <font>
      <sz val="8"/>
      <name val="새굴림"/>
      <family val="1"/>
      <charset val="129"/>
    </font>
    <font>
      <vertAlign val="superscript"/>
      <sz val="8"/>
      <name val="새굴림"/>
      <family val="1"/>
      <charset val="129"/>
    </font>
    <font>
      <b/>
      <sz val="20"/>
      <color indexed="8"/>
      <name val="새굴림"/>
      <family val="1"/>
      <charset val="129"/>
    </font>
    <font>
      <b/>
      <sz val="9"/>
      <color indexed="8"/>
      <name val="새굴림"/>
      <family val="1"/>
      <charset val="129"/>
    </font>
    <font>
      <sz val="9"/>
      <color indexed="8"/>
      <name val="새굴림"/>
      <family val="1"/>
      <charset val="129"/>
    </font>
    <font>
      <sz val="9"/>
      <name val="HY수평선M"/>
      <family val="1"/>
      <charset val="129"/>
    </font>
    <font>
      <b/>
      <sz val="25"/>
      <name val="HY수평선M"/>
      <family val="1"/>
      <charset val="129"/>
    </font>
    <font>
      <b/>
      <sz val="12"/>
      <color indexed="12"/>
      <name val="HY수평선M"/>
      <family val="1"/>
      <charset val="129"/>
    </font>
    <font>
      <b/>
      <sz val="10"/>
      <name val="HY수평선M"/>
      <family val="1"/>
      <charset val="129"/>
    </font>
    <font>
      <sz val="11"/>
      <name val="HY수평선M"/>
      <family val="1"/>
      <charset val="129"/>
    </font>
    <font>
      <b/>
      <sz val="36"/>
      <name val="HY수평선M"/>
      <family val="1"/>
      <charset val="129"/>
    </font>
    <font>
      <sz val="25"/>
      <name val="HY수평선M"/>
      <family val="1"/>
      <charset val="129"/>
    </font>
    <font>
      <sz val="24"/>
      <name val="HY수평선M"/>
      <family val="1"/>
      <charset val="129"/>
    </font>
    <font>
      <b/>
      <sz val="20"/>
      <name val="HY수평선M"/>
      <family val="1"/>
      <charset val="129"/>
    </font>
    <font>
      <sz val="10"/>
      <color indexed="8"/>
      <name val="HY수평선M"/>
      <family val="1"/>
      <charset val="129"/>
    </font>
    <font>
      <b/>
      <sz val="26"/>
      <name val="HY수평선M"/>
      <family val="1"/>
      <charset val="129"/>
    </font>
    <font>
      <sz val="22"/>
      <name val="HY수평선M"/>
      <family val="1"/>
      <charset val="129"/>
    </font>
    <font>
      <sz val="9"/>
      <color indexed="8"/>
      <name val="굴림체"/>
      <family val="3"/>
    </font>
    <font>
      <sz val="11"/>
      <color theme="1"/>
      <name val="맑은 고딕"/>
      <family val="3"/>
      <charset val="129"/>
      <scheme val="minor"/>
    </font>
    <font>
      <b/>
      <sz val="18"/>
      <name val="HY수평선M"/>
      <family val="1"/>
      <charset val="129"/>
    </font>
    <font>
      <sz val="16"/>
      <name val="굴림체"/>
      <family val="3"/>
      <charset val="129"/>
    </font>
    <font>
      <sz val="9"/>
      <color rgb="FFFF0000"/>
      <name val="새굴림"/>
      <family val="1"/>
      <charset val="129"/>
    </font>
    <font>
      <sz val="9"/>
      <color rgb="FFFF0000"/>
      <name val="굴림체"/>
      <family val="3"/>
    </font>
    <font>
      <sz val="8"/>
      <color rgb="FFFF0000"/>
      <name val="새굴림"/>
      <family val="1"/>
      <charset val="129"/>
    </font>
    <font>
      <b/>
      <sz val="16"/>
      <name val="HY수평선M"/>
      <family val="1"/>
      <charset val="129"/>
    </font>
    <font>
      <sz val="10"/>
      <color rgb="FFFF0000"/>
      <name val="새굴림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3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8"/>
        <bgColor indexed="64"/>
      </patternFill>
    </fill>
  </fills>
  <borders count="63">
    <border>
      <left/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51"/>
      </left>
      <right/>
      <top style="thick">
        <color indexed="51"/>
      </top>
      <bottom style="thick">
        <color indexed="51"/>
      </bottom>
      <diagonal/>
    </border>
    <border>
      <left style="thick">
        <color indexed="9"/>
      </left>
      <right/>
      <top style="thick">
        <color indexed="9"/>
      </top>
      <bottom style="thick">
        <color indexed="23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9"/>
      </right>
      <top style="thin">
        <color indexed="9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  <border>
      <left style="thin">
        <color indexed="23"/>
      </left>
      <right style="thin">
        <color indexed="9"/>
      </right>
      <top style="thin">
        <color indexed="23"/>
      </top>
      <bottom style="thin">
        <color indexed="9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2374">
    <xf numFmtId="0" fontId="0" fillId="0" borderId="0" applyFill="0" applyBorder="0">
      <alignment vertical="center"/>
    </xf>
    <xf numFmtId="0" fontId="8" fillId="0" borderId="0"/>
    <xf numFmtId="0" fontId="8" fillId="0" borderId="0"/>
    <xf numFmtId="0" fontId="6" fillId="0" borderId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7" fillId="0" borderId="0"/>
    <xf numFmtId="0" fontId="6" fillId="0" borderId="0"/>
    <xf numFmtId="0" fontId="10" fillId="0" borderId="0"/>
    <xf numFmtId="0" fontId="10" fillId="0" borderId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" fillId="0" borderId="0" applyFont="0" applyFill="0" applyBorder="0" applyAlignment="0" applyProtection="0"/>
    <xf numFmtId="0" fontId="6" fillId="0" borderId="0"/>
    <xf numFmtId="0" fontId="7" fillId="0" borderId="0"/>
    <xf numFmtId="0" fontId="6" fillId="0" borderId="0"/>
    <xf numFmtId="0" fontId="10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 applyFont="0" applyFill="0" applyBorder="0" applyAlignment="0" applyProtection="0"/>
    <xf numFmtId="0" fontId="6" fillId="0" borderId="0"/>
    <xf numFmtId="0" fontId="6" fillId="0" borderId="0"/>
    <xf numFmtId="9" fontId="9" fillId="0" borderId="0" applyFont="0" applyFill="0" applyBorder="0" applyAlignment="0" applyProtection="0"/>
    <xf numFmtId="0" fontId="10" fillId="0" borderId="0"/>
    <xf numFmtId="0" fontId="6" fillId="0" borderId="0"/>
    <xf numFmtId="9" fontId="9" fillId="0" borderId="0" applyFont="0" applyFill="0" applyBorder="0" applyAlignment="0" applyProtection="0"/>
    <xf numFmtId="0" fontId="6" fillId="0" borderId="0"/>
    <xf numFmtId="0" fontId="6" fillId="0" borderId="0"/>
    <xf numFmtId="0" fontId="7" fillId="0" borderId="0"/>
    <xf numFmtId="0" fontId="7" fillId="0" borderId="0"/>
    <xf numFmtId="0" fontId="6" fillId="0" borderId="0"/>
    <xf numFmtId="0" fontId="6" fillId="0" borderId="0"/>
    <xf numFmtId="0" fontId="6" fillId="0" borderId="0"/>
    <xf numFmtId="0" fontId="6" fillId="0" borderId="0"/>
    <xf numFmtId="43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41" fontId="9" fillId="0" borderId="0" applyFont="0" applyFill="0" applyBorder="0" applyAlignment="0" applyProtection="0"/>
    <xf numFmtId="0" fontId="6" fillId="0" borderId="0"/>
    <xf numFmtId="0" fontId="10" fillId="0" borderId="0"/>
    <xf numFmtId="0" fontId="7" fillId="0" borderId="0"/>
    <xf numFmtId="0" fontId="6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7" fillId="0" borderId="0"/>
    <xf numFmtId="0" fontId="10" fillId="0" borderId="0"/>
    <xf numFmtId="0" fontId="6" fillId="0" borderId="0"/>
    <xf numFmtId="0" fontId="6" fillId="0" borderId="0"/>
    <xf numFmtId="0" fontId="6" fillId="0" borderId="0"/>
    <xf numFmtId="0" fontId="10" fillId="0" borderId="0"/>
    <xf numFmtId="0" fontId="10" fillId="0" borderId="0"/>
    <xf numFmtId="0" fontId="6" fillId="0" borderId="0"/>
    <xf numFmtId="0" fontId="10" fillId="0" borderId="0"/>
    <xf numFmtId="0" fontId="6" fillId="0" borderId="0"/>
    <xf numFmtId="0" fontId="10" fillId="0" borderId="0"/>
    <xf numFmtId="0" fontId="6" fillId="0" borderId="0"/>
    <xf numFmtId="0" fontId="10" fillId="0" borderId="0"/>
    <xf numFmtId="0" fontId="7" fillId="0" borderId="0"/>
    <xf numFmtId="0" fontId="6" fillId="0" borderId="0"/>
    <xf numFmtId="0" fontId="6" fillId="0" borderId="0"/>
    <xf numFmtId="0" fontId="10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6" fillId="0" borderId="0"/>
    <xf numFmtId="0" fontId="7" fillId="0" borderId="0"/>
    <xf numFmtId="0" fontId="11" fillId="0" borderId="0"/>
    <xf numFmtId="0" fontId="8" fillId="0" borderId="1">
      <alignment horizontal="center"/>
    </xf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0" fillId="0" borderId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6" fillId="2" borderId="0" applyBorder="0" applyAlignment="0" applyProtection="0"/>
    <xf numFmtId="49" fontId="21" fillId="3" borderId="0" applyBorder="0">
      <alignment horizontal="right"/>
    </xf>
    <xf numFmtId="0" fontId="20" fillId="0" borderId="0"/>
    <xf numFmtId="0" fontId="22" fillId="0" borderId="0"/>
    <xf numFmtId="0" fontId="21" fillId="4" borderId="2">
      <alignment horizontal="center"/>
    </xf>
    <xf numFmtId="0" fontId="23" fillId="5" borderId="3" applyNumberFormat="0" applyBorder="0" applyAlignment="0">
      <alignment horizontal="left" wrapText="1"/>
    </xf>
    <xf numFmtId="4" fontId="13" fillId="0" borderId="0">
      <protection locked="0"/>
    </xf>
    <xf numFmtId="0" fontId="6" fillId="0" borderId="0" applyFont="0" applyFill="0" applyBorder="0" applyAlignment="0" applyProtection="0"/>
    <xf numFmtId="191" fontId="7" fillId="0" borderId="0"/>
    <xf numFmtId="0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24" fillId="3" borderId="0"/>
    <xf numFmtId="0" fontId="25" fillId="3" borderId="0" applyNumberFormat="0" applyFill="0" applyBorder="0"/>
    <xf numFmtId="0" fontId="26" fillId="3" borderId="0" applyNumberFormat="0" applyFill="0" applyBorder="0"/>
    <xf numFmtId="0" fontId="27" fillId="3" borderId="0" applyNumberFormat="0" applyFill="0" applyBorder="0"/>
    <xf numFmtId="0" fontId="28" fillId="4" borderId="4" applyFont="0" applyBorder="0">
      <alignment horizontal="centerContinuous" vertical="center"/>
    </xf>
    <xf numFmtId="192" fontId="29" fillId="3" borderId="5" applyBorder="0"/>
    <xf numFmtId="0" fontId="1" fillId="0" borderId="0" applyFont="0" applyFill="0" applyBorder="0" applyAlignment="0" applyProtection="0"/>
    <xf numFmtId="183" fontId="13" fillId="0" borderId="0"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188" fontId="3" fillId="0" borderId="0" applyFont="0" applyFill="0" applyBorder="0" applyAlignment="0" applyProtection="0"/>
    <xf numFmtId="0" fontId="8" fillId="0" borderId="0"/>
    <xf numFmtId="0" fontId="6" fillId="0" borderId="0"/>
    <xf numFmtId="187" fontId="13" fillId="0" borderId="0">
      <protection locked="0"/>
    </xf>
    <xf numFmtId="189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0" fontId="6" fillId="6" borderId="6" applyBorder="0"/>
    <xf numFmtId="194" fontId="6" fillId="6" borderId="7" applyBorder="0">
      <alignment horizontal="center"/>
    </xf>
    <xf numFmtId="179" fontId="3" fillId="0" borderId="0"/>
    <xf numFmtId="0" fontId="13" fillId="0" borderId="0">
      <protection locked="0"/>
    </xf>
    <xf numFmtId="0" fontId="13" fillId="0" borderId="0">
      <protection locked="0"/>
    </xf>
    <xf numFmtId="0" fontId="30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30" fillId="0" borderId="0">
      <protection locked="0"/>
    </xf>
    <xf numFmtId="0" fontId="29" fillId="3" borderId="0"/>
    <xf numFmtId="184" fontId="13" fillId="0" borderId="0">
      <protection locked="0"/>
    </xf>
    <xf numFmtId="38" fontId="29" fillId="2" borderId="0" applyNumberFormat="0" applyBorder="0" applyAlignment="0" applyProtection="0"/>
    <xf numFmtId="0" fontId="31" fillId="0" borderId="0">
      <alignment horizontal="left"/>
    </xf>
    <xf numFmtId="0" fontId="32" fillId="0" borderId="8" applyNumberFormat="0" applyAlignment="0" applyProtection="0">
      <alignment horizontal="left" vertical="center"/>
    </xf>
    <xf numFmtId="0" fontId="32" fillId="0" borderId="9">
      <alignment horizontal="left" vertical="center"/>
    </xf>
    <xf numFmtId="0" fontId="33" fillId="7" borderId="10" applyBorder="0" applyAlignment="0"/>
    <xf numFmtId="0" fontId="34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5" fillId="3" borderId="0" applyNumberFormat="0" applyFill="0" applyBorder="0"/>
    <xf numFmtId="186" fontId="12" fillId="0" borderId="0">
      <protection locked="0"/>
    </xf>
    <xf numFmtId="186" fontId="12" fillId="0" borderId="0">
      <protection locked="0"/>
    </xf>
    <xf numFmtId="12" fontId="6" fillId="2" borderId="11" applyNumberFormat="0" applyBorder="0" applyAlignment="0" applyProtection="0">
      <alignment horizontal="center"/>
    </xf>
    <xf numFmtId="0" fontId="6" fillId="8" borderId="12" applyBorder="0">
      <protection locked="0"/>
    </xf>
    <xf numFmtId="10" fontId="29" fillId="2" borderId="2" applyNumberFormat="0" applyBorder="0" applyAlignment="0" applyProtection="0"/>
    <xf numFmtId="194" fontId="6" fillId="8" borderId="13" applyBorder="0">
      <alignment horizontal="center"/>
      <protection locked="0"/>
    </xf>
    <xf numFmtId="12" fontId="6" fillId="8" borderId="13" applyBorder="0">
      <alignment horizontal="center"/>
      <protection locked="0"/>
    </xf>
    <xf numFmtId="0" fontId="36" fillId="8" borderId="14">
      <alignment horizontal="center" vertical="center"/>
      <protection locked="0"/>
    </xf>
    <xf numFmtId="192" fontId="29" fillId="6" borderId="0" applyBorder="0">
      <protection locked="0"/>
    </xf>
    <xf numFmtId="15" fontId="29" fillId="6" borderId="0" applyBorder="0">
      <protection locked="0"/>
    </xf>
    <xf numFmtId="49" fontId="29" fillId="6" borderId="0" applyBorder="0">
      <protection locked="0"/>
    </xf>
    <xf numFmtId="49" fontId="29" fillId="6" borderId="15" applyNumberFormat="0" applyBorder="0"/>
    <xf numFmtId="0" fontId="24" fillId="6" borderId="13" applyBorder="0">
      <alignment horizontal="left"/>
    </xf>
    <xf numFmtId="0" fontId="24" fillId="8" borderId="0">
      <alignment horizontal="left"/>
    </xf>
    <xf numFmtId="0" fontId="37" fillId="0" borderId="0">
      <alignment horizontal="left"/>
    </xf>
    <xf numFmtId="38" fontId="10" fillId="0" borderId="0" applyFont="0" applyFill="0" applyBorder="0" applyAlignment="0" applyProtection="0"/>
    <xf numFmtId="40" fontId="10" fillId="0" borderId="0" applyFont="0" applyFill="0" applyBorder="0" applyAlignment="0" applyProtection="0"/>
    <xf numFmtId="0" fontId="38" fillId="0" borderId="16"/>
    <xf numFmtId="195" fontId="10" fillId="0" borderId="0" applyFont="0" applyFill="0" applyBorder="0" applyAlignment="0" applyProtection="0"/>
    <xf numFmtId="196" fontId="10" fillId="0" borderId="0" applyFont="0" applyFill="0" applyBorder="0" applyAlignment="0" applyProtection="0"/>
    <xf numFmtId="37" fontId="39" fillId="0" borderId="0"/>
    <xf numFmtId="0" fontId="8" fillId="0" borderId="0"/>
    <xf numFmtId="0" fontId="8" fillId="0" borderId="0"/>
    <xf numFmtId="0" fontId="6" fillId="0" borderId="0"/>
    <xf numFmtId="193" fontId="36" fillId="6" borderId="14">
      <alignment horizontal="center"/>
    </xf>
    <xf numFmtId="0" fontId="6" fillId="3" borderId="13" applyBorder="0">
      <alignment horizontal="center"/>
      <protection locked="0"/>
    </xf>
    <xf numFmtId="185" fontId="13" fillId="0" borderId="0">
      <protection locked="0"/>
    </xf>
    <xf numFmtId="10" fontId="6" fillId="0" borderId="0" applyFont="0" applyFill="0" applyBorder="0" applyAlignment="0" applyProtection="0"/>
    <xf numFmtId="185" fontId="13" fillId="0" borderId="0">
      <protection locked="0"/>
    </xf>
    <xf numFmtId="0" fontId="37" fillId="3" borderId="0"/>
    <xf numFmtId="0" fontId="7" fillId="0" borderId="0"/>
    <xf numFmtId="0" fontId="40" fillId="3" borderId="0"/>
    <xf numFmtId="193" fontId="6" fillId="0" borderId="0"/>
    <xf numFmtId="49" fontId="41" fillId="3" borderId="0" applyBorder="0">
      <alignment horizontal="centerContinuous"/>
    </xf>
    <xf numFmtId="0" fontId="6" fillId="9" borderId="0"/>
    <xf numFmtId="197" fontId="4" fillId="0" borderId="17" applyFont="0" applyBorder="0">
      <alignment horizontal="center" vertical="center"/>
    </xf>
    <xf numFmtId="0" fontId="38" fillId="0" borderId="0"/>
    <xf numFmtId="0" fontId="42" fillId="3" borderId="0" applyProtection="0">
      <alignment horizontal="centerContinuous" vertical="center"/>
      <protection hidden="1"/>
    </xf>
    <xf numFmtId="0" fontId="6" fillId="3" borderId="13" applyBorder="0">
      <alignment horizontal="center"/>
    </xf>
    <xf numFmtId="0" fontId="6" fillId="3" borderId="13" applyBorder="0">
      <alignment horizontal="center"/>
    </xf>
    <xf numFmtId="0" fontId="43" fillId="0" borderId="0">
      <alignment horizontal="center"/>
    </xf>
    <xf numFmtId="0" fontId="44" fillId="0" borderId="0" applyFill="0" applyBorder="0" applyProtection="0">
      <alignment horizontal="centerContinuous" vertical="center"/>
    </xf>
    <xf numFmtId="0" fontId="45" fillId="2" borderId="0" applyFill="0" applyBorder="0" applyProtection="0">
      <alignment horizontal="center" vertical="center"/>
    </xf>
    <xf numFmtId="186" fontId="13" fillId="0" borderId="18">
      <protection locked="0"/>
    </xf>
    <xf numFmtId="192" fontId="21" fillId="3" borderId="0"/>
    <xf numFmtId="49" fontId="46" fillId="3" borderId="0" applyBorder="0">
      <alignment horizontal="right"/>
    </xf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3" fillId="0" borderId="0">
      <protection locked="0"/>
    </xf>
    <xf numFmtId="0" fontId="12" fillId="0" borderId="0">
      <protection locked="0"/>
    </xf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0" fontId="14" fillId="0" borderId="0" applyNumberFormat="0" applyFill="0" applyBorder="0" applyAlignment="0" applyProtection="0">
      <alignment vertical="top"/>
      <protection locked="0"/>
    </xf>
    <xf numFmtId="40" fontId="15" fillId="0" borderId="0" applyFont="0" applyFill="0" applyBorder="0" applyAlignment="0" applyProtection="0"/>
    <xf numFmtId="38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9" fontId="16" fillId="2" borderId="0" applyFill="0" applyBorder="0" applyProtection="0">
      <alignment horizontal="right"/>
    </xf>
    <xf numFmtId="10" fontId="16" fillId="0" borderId="0" applyFill="0" applyBorder="0" applyProtection="0">
      <alignment horizontal="right"/>
    </xf>
    <xf numFmtId="0" fontId="17" fillId="0" borderId="0"/>
    <xf numFmtId="0" fontId="18" fillId="0" borderId="0" applyNumberFormat="0" applyFont="0" applyFill="0" applyBorder="0" applyProtection="0">
      <alignment horizontal="centerContinuous" vertical="center"/>
    </xf>
    <xf numFmtId="0" fontId="19" fillId="0" borderId="2" applyFont="0" applyFill="0" applyBorder="0" applyAlignment="0" applyProtection="0">
      <alignment horizontal="centerContinuous" vertical="center"/>
    </xf>
    <xf numFmtId="0" fontId="8" fillId="0" borderId="0">
      <alignment vertical="center"/>
    </xf>
    <xf numFmtId="0" fontId="18" fillId="0" borderId="0" applyFont="0" applyFill="0" applyBorder="0" applyAlignment="0" applyProtection="0">
      <alignment horizontal="centerContinuous" vertical="center"/>
    </xf>
    <xf numFmtId="0" fontId="18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90" fillId="0" borderId="0" applyFont="0" applyFill="0" applyBorder="0" applyAlignment="0" applyProtection="0">
      <alignment vertical="center"/>
    </xf>
    <xf numFmtId="0" fontId="6" fillId="0" borderId="0"/>
    <xf numFmtId="0" fontId="7" fillId="0" borderId="0"/>
    <xf numFmtId="0" fontId="7" fillId="0" borderId="0"/>
    <xf numFmtId="0" fontId="8" fillId="0" borderId="0" applyFont="0" applyFill="0" applyBorder="0" applyAlignment="0" applyProtection="0"/>
    <xf numFmtId="0" fontId="7" fillId="0" borderId="0"/>
    <xf numFmtId="0" fontId="18" fillId="0" borderId="0" applyNumberFormat="0" applyFont="0" applyFill="0" applyBorder="0" applyProtection="0">
      <alignment vertical="center"/>
    </xf>
    <xf numFmtId="4" fontId="13" fillId="0" borderId="0">
      <protection locked="0"/>
    </xf>
    <xf numFmtId="0" fontId="8" fillId="0" borderId="0">
      <protection locked="0"/>
    </xf>
    <xf numFmtId="0" fontId="8" fillId="0" borderId="0"/>
    <xf numFmtId="0" fontId="8" fillId="0" borderId="0" applyFont="0" applyFill="0" applyBorder="0" applyAlignment="0" applyProtection="0"/>
    <xf numFmtId="181" fontId="1" fillId="0" borderId="19">
      <alignment vertical="center"/>
    </xf>
    <xf numFmtId="0" fontId="6" fillId="0" borderId="2"/>
    <xf numFmtId="0" fontId="16" fillId="2" borderId="0" applyFill="0" applyBorder="0" applyProtection="0">
      <alignment horizontal="right"/>
    </xf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13" fillId="0" borderId="0">
      <protection locked="0"/>
    </xf>
    <xf numFmtId="0" fontId="53" fillId="0" borderId="0"/>
    <xf numFmtId="0" fontId="8" fillId="0" borderId="0"/>
    <xf numFmtId="0" fontId="9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3" fillId="0" borderId="20">
      <protection locked="0"/>
    </xf>
    <xf numFmtId="0" fontId="13" fillId="0" borderId="0">
      <protection locked="0"/>
    </xf>
    <xf numFmtId="0" fontId="3" fillId="0" borderId="0">
      <protection locked="0"/>
    </xf>
  </cellStyleXfs>
  <cellXfs count="304">
    <xf numFmtId="0" fontId="0" fillId="0" borderId="0" xfId="0">
      <alignment vertical="center"/>
    </xf>
    <xf numFmtId="0" fontId="4" fillId="0" borderId="0" xfId="0" applyFont="1">
      <alignment vertical="center"/>
    </xf>
    <xf numFmtId="0" fontId="47" fillId="0" borderId="21" xfId="0" applyFont="1" applyBorder="1" applyProtection="1">
      <alignment vertical="center"/>
      <protection locked="0"/>
    </xf>
    <xf numFmtId="0" fontId="47" fillId="0" borderId="0" xfId="0" applyFont="1" applyBorder="1" applyProtection="1">
      <alignment vertical="center"/>
      <protection locked="0"/>
    </xf>
    <xf numFmtId="0" fontId="47" fillId="0" borderId="0" xfId="0" applyFont="1" applyBorder="1">
      <alignment vertical="center"/>
    </xf>
    <xf numFmtId="0" fontId="47" fillId="0" borderId="0" xfId="0" applyFont="1" applyFill="1" applyBorder="1" applyProtection="1">
      <alignment vertical="center"/>
      <protection locked="0"/>
    </xf>
    <xf numFmtId="0" fontId="48" fillId="0" borderId="0" xfId="0" applyFont="1" applyFill="1" applyBorder="1" applyProtection="1">
      <alignment vertical="center"/>
      <protection locked="0"/>
    </xf>
    <xf numFmtId="0" fontId="49" fillId="0" borderId="22" xfId="0" applyFont="1" applyBorder="1" applyProtection="1">
      <alignment vertical="center"/>
      <protection locked="0"/>
    </xf>
    <xf numFmtId="0" fontId="49" fillId="0" borderId="0" xfId="0" applyFont="1">
      <alignment vertical="center"/>
    </xf>
    <xf numFmtId="0" fontId="49" fillId="0" borderId="21" xfId="0" applyFont="1" applyBorder="1" applyProtection="1">
      <alignment vertical="center"/>
      <protection locked="0"/>
    </xf>
    <xf numFmtId="0" fontId="49" fillId="0" borderId="0" xfId="0" applyFont="1" applyBorder="1" applyProtection="1">
      <alignment vertical="center"/>
      <protection locked="0"/>
    </xf>
    <xf numFmtId="0" fontId="49" fillId="0" borderId="0" xfId="0" applyFont="1" applyFill="1" applyBorder="1" applyProtection="1">
      <alignment vertical="center"/>
      <protection locked="0"/>
    </xf>
    <xf numFmtId="0" fontId="49" fillId="0" borderId="0" xfId="0" applyFont="1" applyFill="1" applyBorder="1">
      <alignment vertical="center"/>
    </xf>
    <xf numFmtId="0" fontId="54" fillId="0" borderId="0" xfId="0" applyFont="1" applyAlignment="1">
      <alignment horizontal="centerContinuous" vertical="center"/>
    </xf>
    <xf numFmtId="0" fontId="55" fillId="0" borderId="0" xfId="0" applyFont="1" applyAlignment="1">
      <alignment horizontal="centerContinuous" vertical="center"/>
    </xf>
    <xf numFmtId="0" fontId="55" fillId="0" borderId="0" xfId="0" applyFont="1">
      <alignment vertical="center"/>
    </xf>
    <xf numFmtId="0" fontId="56" fillId="0" borderId="0" xfId="0" applyFont="1">
      <alignment vertical="center"/>
    </xf>
    <xf numFmtId="0" fontId="55" fillId="0" borderId="0" xfId="0" applyFont="1" applyBorder="1">
      <alignment vertical="center"/>
    </xf>
    <xf numFmtId="0" fontId="57" fillId="0" borderId="0" xfId="2370" applyFont="1" applyAlignment="1">
      <alignment horizontal="left" vertical="center"/>
    </xf>
    <xf numFmtId="0" fontId="55" fillId="0" borderId="0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55" fillId="0" borderId="5" xfId="0" applyFon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0" fontId="55" fillId="0" borderId="25" xfId="0" applyFont="1" applyBorder="1" applyAlignment="1">
      <alignment horizontal="center" vertical="center"/>
    </xf>
    <xf numFmtId="0" fontId="55" fillId="0" borderId="26" xfId="0" applyFont="1" applyBorder="1" applyAlignment="1">
      <alignment horizontal="center" vertical="center"/>
    </xf>
    <xf numFmtId="0" fontId="55" fillId="0" borderId="27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29" xfId="0" applyFont="1" applyBorder="1" applyAlignment="1">
      <alignment horizontal="center" vertical="center"/>
    </xf>
    <xf numFmtId="0" fontId="55" fillId="0" borderId="30" xfId="0" applyFont="1" applyBorder="1" applyAlignment="1">
      <alignment horizontal="center" vertical="center"/>
    </xf>
    <xf numFmtId="0" fontId="55" fillId="0" borderId="31" xfId="0" applyFont="1" applyBorder="1" applyAlignment="1">
      <alignment horizontal="center" vertical="center"/>
    </xf>
    <xf numFmtId="0" fontId="55" fillId="0" borderId="28" xfId="0" applyFont="1" applyBorder="1">
      <alignment vertical="center"/>
    </xf>
    <xf numFmtId="0" fontId="55" fillId="0" borderId="29" xfId="0" applyFont="1" applyBorder="1">
      <alignment vertical="center"/>
    </xf>
    <xf numFmtId="0" fontId="55" fillId="0" borderId="32" xfId="0" applyFont="1" applyBorder="1">
      <alignment vertical="center"/>
    </xf>
    <xf numFmtId="0" fontId="55" fillId="0" borderId="33" xfId="0" applyFont="1" applyBorder="1">
      <alignment vertical="center"/>
    </xf>
    <xf numFmtId="0" fontId="58" fillId="0" borderId="0" xfId="0" applyFont="1">
      <alignment vertical="center"/>
    </xf>
    <xf numFmtId="0" fontId="59" fillId="0" borderId="0" xfId="0" applyFont="1">
      <alignment vertical="center"/>
    </xf>
    <xf numFmtId="0" fontId="60" fillId="0" borderId="0" xfId="0" applyFont="1">
      <alignment vertical="center"/>
    </xf>
    <xf numFmtId="0" fontId="61" fillId="0" borderId="0" xfId="0" applyFont="1">
      <alignment vertical="center"/>
    </xf>
    <xf numFmtId="0" fontId="63" fillId="0" borderId="0" xfId="0" applyFont="1">
      <alignment vertical="center"/>
    </xf>
    <xf numFmtId="0" fontId="57" fillId="0" borderId="0" xfId="0" applyFont="1">
      <alignment vertical="center"/>
    </xf>
    <xf numFmtId="0" fontId="64" fillId="0" borderId="0" xfId="0" applyFont="1" applyBorder="1" applyAlignment="1" applyProtection="1">
      <alignment horizontal="center" vertical="center"/>
      <protection locked="0"/>
    </xf>
    <xf numFmtId="0" fontId="57" fillId="0" borderId="0" xfId="0" applyFont="1" applyBorder="1">
      <alignment vertical="center"/>
    </xf>
    <xf numFmtId="0" fontId="57" fillId="0" borderId="22" xfId="0" applyFont="1" applyBorder="1" applyProtection="1">
      <alignment vertical="center"/>
      <protection locked="0"/>
    </xf>
    <xf numFmtId="0" fontId="64" fillId="0" borderId="0" xfId="0" applyFont="1" applyBorder="1" applyProtection="1">
      <alignment vertical="center"/>
      <protection locked="0"/>
    </xf>
    <xf numFmtId="0" fontId="65" fillId="0" borderId="0" xfId="0" applyFont="1" applyBorder="1" applyProtection="1">
      <alignment vertical="center"/>
      <protection locked="0"/>
    </xf>
    <xf numFmtId="0" fontId="57" fillId="0" borderId="0" xfId="0" applyFont="1" applyBorder="1" applyProtection="1">
      <alignment vertical="center"/>
      <protection locked="0"/>
    </xf>
    <xf numFmtId="0" fontId="66" fillId="0" borderId="0" xfId="0" applyFont="1" applyBorder="1" applyProtection="1">
      <alignment vertical="center"/>
      <protection locked="0"/>
    </xf>
    <xf numFmtId="0" fontId="57" fillId="0" borderId="21" xfId="0" applyFont="1" applyBorder="1" applyProtection="1">
      <alignment vertical="center"/>
      <protection locked="0"/>
    </xf>
    <xf numFmtId="0" fontId="57" fillId="0" borderId="0" xfId="0" applyFont="1" applyFill="1" applyBorder="1" applyProtection="1">
      <alignment vertical="center"/>
      <protection locked="0"/>
    </xf>
    <xf numFmtId="0" fontId="68" fillId="0" borderId="0" xfId="0" applyFont="1" applyFill="1" applyBorder="1" applyProtection="1">
      <alignment vertical="center"/>
      <protection locked="0"/>
    </xf>
    <xf numFmtId="0" fontId="63" fillId="0" borderId="21" xfId="0" applyFont="1" applyBorder="1" applyProtection="1">
      <alignment vertical="center"/>
      <protection locked="0"/>
    </xf>
    <xf numFmtId="0" fontId="63" fillId="0" borderId="0" xfId="0" applyFont="1" applyBorder="1" applyProtection="1">
      <alignment vertical="center"/>
      <protection locked="0"/>
    </xf>
    <xf numFmtId="0" fontId="63" fillId="0" borderId="0" xfId="0" applyFont="1" applyFill="1" applyBorder="1" applyProtection="1">
      <alignment vertical="center"/>
      <protection locked="0"/>
    </xf>
    <xf numFmtId="0" fontId="63" fillId="0" borderId="0" xfId="0" applyFont="1" applyBorder="1">
      <alignment vertical="center"/>
    </xf>
    <xf numFmtId="0" fontId="63" fillId="0" borderId="0" xfId="0" applyFont="1" applyFill="1" applyBorder="1">
      <alignment vertical="center"/>
    </xf>
    <xf numFmtId="0" fontId="62" fillId="0" borderId="0" xfId="0" applyFont="1" applyFill="1" applyBorder="1" applyProtection="1">
      <alignment vertical="center"/>
      <protection locked="0"/>
    </xf>
    <xf numFmtId="0" fontId="63" fillId="0" borderId="22" xfId="0" applyFont="1" applyBorder="1" applyProtection="1">
      <alignment vertical="center"/>
      <protection locked="0"/>
    </xf>
    <xf numFmtId="0" fontId="63" fillId="0" borderId="22" xfId="0" applyFont="1" applyFill="1" applyBorder="1" applyProtection="1">
      <alignment vertical="center"/>
      <protection locked="0"/>
    </xf>
    <xf numFmtId="0" fontId="70" fillId="0" borderId="0" xfId="0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Protection="1">
      <alignment vertical="center"/>
      <protection locked="0"/>
    </xf>
    <xf numFmtId="0" fontId="70" fillId="0" borderId="0" xfId="0" applyFont="1" applyBorder="1" applyAlignment="1" applyProtection="1">
      <alignment horizontal="right" vertical="center"/>
      <protection locked="0"/>
    </xf>
    <xf numFmtId="176" fontId="70" fillId="0" borderId="0" xfId="0" applyNumberFormat="1" applyFont="1" applyBorder="1" applyAlignment="1" applyProtection="1">
      <alignment horizontal="distributed" vertical="center"/>
      <protection locked="0"/>
    </xf>
    <xf numFmtId="176" fontId="70" fillId="0" borderId="0" xfId="0" applyNumberFormat="1" applyFont="1" applyBorder="1" applyAlignment="1" applyProtection="1">
      <alignment horizontal="left" vertical="center"/>
      <protection locked="0"/>
    </xf>
    <xf numFmtId="0" fontId="64" fillId="0" borderId="22" xfId="0" applyFont="1" applyBorder="1" applyProtection="1">
      <alignment vertical="center"/>
      <protection locked="0"/>
    </xf>
    <xf numFmtId="0" fontId="60" fillId="0" borderId="0" xfId="0" applyFont="1" applyBorder="1" applyProtection="1">
      <alignment vertical="center"/>
      <protection locked="0"/>
    </xf>
    <xf numFmtId="0" fontId="60" fillId="0" borderId="0" xfId="0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Alignment="1" applyProtection="1">
      <alignment horizontal="distributed" vertical="center"/>
      <protection locked="0"/>
    </xf>
    <xf numFmtId="0" fontId="70" fillId="0" borderId="0" xfId="0" applyFont="1" applyBorder="1" applyProtection="1">
      <alignment vertical="center"/>
      <protection locked="0"/>
    </xf>
    <xf numFmtId="0" fontId="70" fillId="0" borderId="22" xfId="0" applyFont="1" applyBorder="1" applyProtection="1">
      <alignment vertical="center"/>
      <protection locked="0"/>
    </xf>
    <xf numFmtId="0" fontId="71" fillId="0" borderId="0" xfId="0" applyFont="1">
      <alignment vertical="center"/>
    </xf>
    <xf numFmtId="0" fontId="57" fillId="0" borderId="34" xfId="0" applyFont="1" applyBorder="1" applyProtection="1">
      <alignment vertical="center"/>
      <protection locked="0"/>
    </xf>
    <xf numFmtId="0" fontId="57" fillId="0" borderId="32" xfId="0" applyFont="1" applyBorder="1" applyProtection="1">
      <alignment vertical="center"/>
      <protection locked="0"/>
    </xf>
    <xf numFmtId="0" fontId="60" fillId="0" borderId="32" xfId="0" applyFont="1" applyBorder="1" applyProtection="1">
      <alignment vertical="center"/>
      <protection locked="0"/>
    </xf>
    <xf numFmtId="0" fontId="60" fillId="0" borderId="32" xfId="0" applyFont="1" applyBorder="1" applyAlignment="1" applyProtection="1">
      <alignment horizontal="center" vertical="center"/>
      <protection locked="0"/>
    </xf>
    <xf numFmtId="0" fontId="70" fillId="0" borderId="32" xfId="0" applyFont="1" applyBorder="1" applyAlignment="1" applyProtection="1">
      <alignment horizontal="center" vertical="center"/>
      <protection locked="0"/>
    </xf>
    <xf numFmtId="177" fontId="70" fillId="0" borderId="32" xfId="0" applyNumberFormat="1" applyFont="1" applyBorder="1" applyAlignment="1" applyProtection="1">
      <alignment horizontal="distributed" vertical="center"/>
      <protection locked="0"/>
    </xf>
    <xf numFmtId="0" fontId="70" fillId="0" borderId="32" xfId="0" applyFont="1" applyBorder="1" applyProtection="1">
      <alignment vertical="center"/>
      <protection locked="0"/>
    </xf>
    <xf numFmtId="0" fontId="70" fillId="0" borderId="32" xfId="0" applyFont="1" applyBorder="1" applyAlignment="1" applyProtection="1">
      <alignment horizontal="right" vertical="center"/>
      <protection locked="0"/>
    </xf>
    <xf numFmtId="176" fontId="70" fillId="0" borderId="32" xfId="0" applyNumberFormat="1" applyFont="1" applyBorder="1" applyAlignment="1" applyProtection="1">
      <alignment horizontal="distributed" vertical="center"/>
      <protection locked="0"/>
    </xf>
    <xf numFmtId="0" fontId="70" fillId="0" borderId="33" xfId="0" applyFont="1" applyBorder="1" applyProtection="1">
      <alignment vertical="center"/>
      <protection locked="0"/>
    </xf>
    <xf numFmtId="0" fontId="57" fillId="0" borderId="0" xfId="2370" applyFont="1" applyAlignment="1">
      <alignment horizontal="center" vertical="center"/>
    </xf>
    <xf numFmtId="0" fontId="57" fillId="0" borderId="35" xfId="2370" applyFont="1" applyBorder="1" applyAlignment="1">
      <alignment horizontal="center" vertical="center"/>
    </xf>
    <xf numFmtId="0" fontId="57" fillId="0" borderId="36" xfId="2370" applyFont="1" applyBorder="1" applyAlignment="1">
      <alignment horizontal="center" vertical="center"/>
    </xf>
    <xf numFmtId="0" fontId="57" fillId="0" borderId="37" xfId="2370" applyFont="1" applyBorder="1" applyAlignment="1">
      <alignment horizontal="center" vertical="center"/>
    </xf>
    <xf numFmtId="0" fontId="57" fillId="0" borderId="38" xfId="2370" applyFont="1" applyBorder="1" applyAlignment="1">
      <alignment horizontal="left" vertical="center"/>
    </xf>
    <xf numFmtId="0" fontId="57" fillId="0" borderId="39" xfId="2370" applyFont="1" applyBorder="1" applyAlignment="1">
      <alignment horizontal="center" vertical="center"/>
    </xf>
    <xf numFmtId="180" fontId="57" fillId="0" borderId="39" xfId="2348" applyNumberFormat="1" applyFont="1" applyBorder="1" applyAlignment="1">
      <alignment horizontal="right" vertical="center"/>
    </xf>
    <xf numFmtId="180" fontId="57" fillId="0" borderId="40" xfId="2370" applyNumberFormat="1" applyFont="1" applyBorder="1" applyAlignment="1">
      <alignment horizontal="right" vertical="center"/>
    </xf>
    <xf numFmtId="0" fontId="57" fillId="0" borderId="1" xfId="2370" applyFont="1" applyBorder="1" applyAlignment="1">
      <alignment horizontal="left" vertical="center"/>
    </xf>
    <xf numFmtId="0" fontId="57" fillId="0" borderId="41" xfId="2370" applyFont="1" applyBorder="1" applyAlignment="1">
      <alignment horizontal="center" vertical="center"/>
    </xf>
    <xf numFmtId="0" fontId="57" fillId="0" borderId="17" xfId="2370" applyFont="1" applyBorder="1" applyAlignment="1">
      <alignment horizontal="center" vertical="center"/>
    </xf>
    <xf numFmtId="180" fontId="57" fillId="0" borderId="17" xfId="2348" applyNumberFormat="1" applyFont="1" applyBorder="1" applyAlignment="1">
      <alignment horizontal="right" vertical="center"/>
    </xf>
    <xf numFmtId="180" fontId="57" fillId="0" borderId="19" xfId="2370" applyNumberFormat="1" applyFont="1" applyBorder="1" applyAlignment="1">
      <alignment horizontal="center" vertical="center"/>
    </xf>
    <xf numFmtId="199" fontId="57" fillId="0" borderId="41" xfId="2370" applyNumberFormat="1" applyFont="1" applyBorder="1" applyAlignment="1">
      <alignment horizontal="center" vertical="center"/>
    </xf>
    <xf numFmtId="0" fontId="57" fillId="0" borderId="1" xfId="2370" applyFont="1" applyBorder="1" applyAlignment="1">
      <alignment horizontal="center" vertical="center"/>
    </xf>
    <xf numFmtId="180" fontId="57" fillId="0" borderId="19" xfId="2370" applyNumberFormat="1" applyFont="1" applyBorder="1" applyAlignment="1">
      <alignment horizontal="right" vertical="center"/>
    </xf>
    <xf numFmtId="9" fontId="57" fillId="0" borderId="17" xfId="2370" quotePrefix="1" applyNumberFormat="1" applyFont="1" applyBorder="1" applyAlignment="1">
      <alignment horizontal="center" vertical="center"/>
    </xf>
    <xf numFmtId="41" fontId="57" fillId="0" borderId="17" xfId="2348" applyFont="1" applyBorder="1" applyAlignment="1">
      <alignment horizontal="right" vertical="center"/>
    </xf>
    <xf numFmtId="0" fontId="68" fillId="0" borderId="1" xfId="2370" applyFont="1" applyBorder="1" applyAlignment="1">
      <alignment horizontal="center" vertical="center"/>
    </xf>
    <xf numFmtId="180" fontId="68" fillId="0" borderId="17" xfId="2348" applyNumberFormat="1" applyFont="1" applyBorder="1" applyAlignment="1">
      <alignment horizontal="right" vertical="center"/>
    </xf>
    <xf numFmtId="0" fontId="57" fillId="0" borderId="19" xfId="2370" applyFont="1" applyBorder="1" applyAlignment="1">
      <alignment horizontal="center" vertical="center"/>
    </xf>
    <xf numFmtId="0" fontId="72" fillId="0" borderId="5" xfId="0" applyFont="1" applyFill="1" applyBorder="1">
      <alignment vertical="center"/>
    </xf>
    <xf numFmtId="0" fontId="72" fillId="0" borderId="23" xfId="0" applyFont="1" applyFill="1" applyBorder="1">
      <alignment vertical="center"/>
    </xf>
    <xf numFmtId="201" fontId="72" fillId="0" borderId="10" xfId="0" applyNumberFormat="1" applyFont="1" applyFill="1" applyBorder="1" applyAlignment="1">
      <alignment horizontal="center" vertical="center"/>
    </xf>
    <xf numFmtId="201" fontId="72" fillId="0" borderId="23" xfId="0" applyNumberFormat="1" applyFont="1" applyFill="1" applyBorder="1">
      <alignment vertical="center"/>
    </xf>
    <xf numFmtId="201" fontId="72" fillId="0" borderId="5" xfId="0" applyNumberFormat="1" applyFont="1" applyFill="1" applyBorder="1">
      <alignment vertical="center"/>
    </xf>
    <xf numFmtId="0" fontId="72" fillId="0" borderId="0" xfId="2367" applyFont="1" applyAlignment="1">
      <alignment vertical="center"/>
    </xf>
    <xf numFmtId="0" fontId="72" fillId="0" borderId="33" xfId="0" applyFont="1" applyFill="1" applyBorder="1">
      <alignment vertical="center"/>
    </xf>
    <xf numFmtId="0" fontId="72" fillId="0" borderId="32" xfId="0" applyFont="1" applyFill="1" applyBorder="1">
      <alignment vertical="center"/>
    </xf>
    <xf numFmtId="201" fontId="72" fillId="0" borderId="42" xfId="0" applyNumberFormat="1" applyFont="1" applyFill="1" applyBorder="1" applyAlignment="1">
      <alignment horizontal="center" vertical="center"/>
    </xf>
    <xf numFmtId="201" fontId="72" fillId="0" borderId="32" xfId="0" applyNumberFormat="1" applyFont="1" applyFill="1" applyBorder="1">
      <alignment vertical="center"/>
    </xf>
    <xf numFmtId="201" fontId="72" fillId="0" borderId="33" xfId="0" applyNumberFormat="1" applyFont="1" applyFill="1" applyBorder="1">
      <alignment vertical="center"/>
    </xf>
    <xf numFmtId="0" fontId="72" fillId="0" borderId="21" xfId="0" applyFont="1" applyFill="1" applyBorder="1">
      <alignment vertical="center"/>
    </xf>
    <xf numFmtId="0" fontId="72" fillId="0" borderId="0" xfId="0" applyFont="1" applyFill="1" applyBorder="1">
      <alignment vertical="center"/>
    </xf>
    <xf numFmtId="0" fontId="72" fillId="0" borderId="0" xfId="0" quotePrefix="1" applyFont="1" applyFill="1" applyBorder="1" applyAlignment="1">
      <alignment horizontal="left" vertical="center"/>
    </xf>
    <xf numFmtId="201" fontId="72" fillId="0" borderId="0" xfId="0" quotePrefix="1" applyNumberFormat="1" applyFont="1" applyFill="1" applyBorder="1" applyAlignment="1">
      <alignment horizontal="left" vertical="center"/>
    </xf>
    <xf numFmtId="201" fontId="72" fillId="0" borderId="0" xfId="0" applyNumberFormat="1" applyFont="1" applyFill="1" applyBorder="1">
      <alignment vertical="center"/>
    </xf>
    <xf numFmtId="201" fontId="72" fillId="0" borderId="22" xfId="0" applyNumberFormat="1" applyFont="1" applyFill="1" applyBorder="1">
      <alignment vertical="center"/>
    </xf>
    <xf numFmtId="201" fontId="72" fillId="0" borderId="43" xfId="0" applyNumberFormat="1" applyFont="1" applyFill="1" applyBorder="1" applyAlignment="1">
      <alignment horizontal="center" vertical="center"/>
    </xf>
    <xf numFmtId="201" fontId="72" fillId="0" borderId="34" xfId="0" applyNumberFormat="1" applyFont="1" applyFill="1" applyBorder="1" applyAlignment="1">
      <alignment horizontal="center" vertical="center"/>
    </xf>
    <xf numFmtId="178" fontId="72" fillId="0" borderId="43" xfId="0" applyNumberFormat="1" applyFont="1" applyFill="1" applyBorder="1">
      <alignment vertical="center"/>
    </xf>
    <xf numFmtId="178" fontId="72" fillId="0" borderId="23" xfId="0" applyNumberFormat="1" applyFont="1" applyFill="1" applyBorder="1">
      <alignment vertical="center"/>
    </xf>
    <xf numFmtId="178" fontId="72" fillId="0" borderId="5" xfId="0" applyNumberFormat="1" applyFont="1" applyFill="1" applyBorder="1">
      <alignment vertical="center"/>
    </xf>
    <xf numFmtId="178" fontId="72" fillId="0" borderId="10" xfId="2349" applyNumberFormat="1" applyFont="1" applyFill="1" applyBorder="1" applyAlignment="1">
      <alignment vertical="center"/>
    </xf>
    <xf numFmtId="178" fontId="72" fillId="0" borderId="0" xfId="2367" applyNumberFormat="1" applyFont="1" applyAlignment="1">
      <alignment vertical="center"/>
    </xf>
    <xf numFmtId="203" fontId="72" fillId="0" borderId="0" xfId="2367" applyNumberFormat="1" applyFont="1" applyAlignment="1">
      <alignment vertical="center"/>
    </xf>
    <xf numFmtId="178" fontId="72" fillId="0" borderId="21" xfId="0" applyNumberFormat="1" applyFont="1" applyFill="1" applyBorder="1">
      <alignment vertical="center"/>
    </xf>
    <xf numFmtId="178" fontId="72" fillId="0" borderId="0" xfId="0" applyNumberFormat="1" applyFont="1" applyFill="1" applyBorder="1">
      <alignment vertical="center"/>
    </xf>
    <xf numFmtId="178" fontId="72" fillId="0" borderId="0" xfId="0" quotePrefix="1" applyNumberFormat="1" applyFont="1" applyFill="1" applyBorder="1" applyAlignment="1">
      <alignment horizontal="left" vertical="center"/>
    </xf>
    <xf numFmtId="178" fontId="72" fillId="0" borderId="0" xfId="0" applyNumberFormat="1" applyFont="1" applyFill="1" applyBorder="1" applyAlignment="1">
      <alignment horizontal="center" vertical="center"/>
    </xf>
    <xf numFmtId="202" fontId="72" fillId="0" borderId="0" xfId="0" applyNumberFormat="1" applyFont="1" applyFill="1" applyBorder="1" applyAlignment="1">
      <alignment horizontal="center" vertical="center"/>
    </xf>
    <xf numFmtId="203" fontId="72" fillId="0" borderId="0" xfId="0" applyNumberFormat="1" applyFont="1" applyFill="1" applyBorder="1" applyAlignment="1">
      <alignment horizontal="center" vertical="center"/>
    </xf>
    <xf numFmtId="178" fontId="72" fillId="0" borderId="0" xfId="0" quotePrefix="1" applyNumberFormat="1" applyFont="1" applyFill="1" applyBorder="1">
      <alignment vertical="center"/>
    </xf>
    <xf numFmtId="178" fontId="72" fillId="0" borderId="22" xfId="0" applyNumberFormat="1" applyFont="1" applyFill="1" applyBorder="1">
      <alignment vertical="center"/>
    </xf>
    <xf numFmtId="178" fontId="72" fillId="0" borderId="44" xfId="2349" applyNumberFormat="1" applyFont="1" applyFill="1" applyBorder="1" applyAlignment="1">
      <alignment vertical="center"/>
    </xf>
    <xf numFmtId="202" fontId="72" fillId="0" borderId="0" xfId="0" applyNumberFormat="1" applyFont="1" applyFill="1" applyBorder="1">
      <alignment vertical="center"/>
    </xf>
    <xf numFmtId="203" fontId="72" fillId="0" borderId="0" xfId="0" applyNumberFormat="1" applyFont="1" applyFill="1" applyBorder="1">
      <alignment vertical="center"/>
    </xf>
    <xf numFmtId="203" fontId="72" fillId="0" borderId="0" xfId="0" quotePrefix="1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201" fontId="72" fillId="0" borderId="0" xfId="2368" applyNumberFormat="1" applyFont="1">
      <alignment vertical="center"/>
    </xf>
    <xf numFmtId="182" fontId="72" fillId="0" borderId="0" xfId="0" applyNumberFormat="1" applyFont="1" applyFill="1" applyBorder="1">
      <alignment vertical="center"/>
    </xf>
    <xf numFmtId="0" fontId="72" fillId="0" borderId="0" xfId="0" quotePrefix="1" applyFont="1" applyFill="1" applyBorder="1" applyAlignment="1">
      <alignment horizontal="center" vertical="center"/>
    </xf>
    <xf numFmtId="0" fontId="72" fillId="0" borderId="22" xfId="0" applyFont="1" applyFill="1" applyBorder="1">
      <alignment vertical="center"/>
    </xf>
    <xf numFmtId="201" fontId="72" fillId="0" borderId="44" xfId="2349" applyNumberFormat="1" applyFont="1" applyFill="1" applyBorder="1" applyAlignment="1">
      <alignment vertical="center"/>
    </xf>
    <xf numFmtId="182" fontId="72" fillId="0" borderId="0" xfId="0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Continuous" vertical="center"/>
    </xf>
    <xf numFmtId="0" fontId="72" fillId="0" borderId="0" xfId="0" applyFont="1" applyFill="1" applyBorder="1" applyAlignment="1">
      <alignment horizontal="left" vertical="center"/>
    </xf>
    <xf numFmtId="204" fontId="72" fillId="0" borderId="0" xfId="0" applyNumberFormat="1" applyFont="1" applyFill="1" applyBorder="1" applyAlignment="1">
      <alignment horizontal="center" vertical="center"/>
    </xf>
    <xf numFmtId="0" fontId="72" fillId="0" borderId="21" xfId="2368" applyFont="1" applyBorder="1">
      <alignment vertical="center"/>
    </xf>
    <xf numFmtId="0" fontId="72" fillId="0" borderId="0" xfId="2368" applyFont="1">
      <alignment vertical="center"/>
    </xf>
    <xf numFmtId="41" fontId="72" fillId="0" borderId="0" xfId="2349" applyFont="1" applyFill="1" applyBorder="1" applyAlignment="1">
      <alignment horizontal="center" vertical="center"/>
    </xf>
    <xf numFmtId="41" fontId="72" fillId="0" borderId="0" xfId="2349" applyFont="1" applyFill="1" applyBorder="1" applyAlignment="1">
      <alignment vertical="center"/>
    </xf>
    <xf numFmtId="0" fontId="72" fillId="0" borderId="0" xfId="2368" quotePrefix="1" applyFont="1" applyAlignment="1">
      <alignment horizontal="left" vertical="center"/>
    </xf>
    <xf numFmtId="0" fontId="72" fillId="0" borderId="22" xfId="2368" applyFont="1" applyBorder="1">
      <alignment vertical="center"/>
    </xf>
    <xf numFmtId="201" fontId="72" fillId="0" borderId="0" xfId="2349" applyNumberFormat="1" applyFont="1" applyFill="1" applyBorder="1" applyAlignment="1">
      <alignment vertical="center"/>
    </xf>
    <xf numFmtId="178" fontId="72" fillId="0" borderId="42" xfId="2349" applyNumberFormat="1" applyFont="1" applyFill="1" applyBorder="1" applyAlignment="1">
      <alignment vertical="center"/>
    </xf>
    <xf numFmtId="178" fontId="72" fillId="0" borderId="0" xfId="0" applyNumberFormat="1" applyFont="1">
      <alignment vertical="center"/>
    </xf>
    <xf numFmtId="0" fontId="61" fillId="0" borderId="0" xfId="2366" applyFont="1"/>
    <xf numFmtId="3" fontId="75" fillId="0" borderId="45" xfId="2366" applyNumberFormat="1" applyFont="1" applyBorder="1" applyAlignment="1">
      <alignment horizontal="center" vertical="center"/>
    </xf>
    <xf numFmtId="3" fontId="75" fillId="0" borderId="46" xfId="2366" applyNumberFormat="1" applyFont="1" applyBorder="1" applyAlignment="1">
      <alignment horizontal="center" vertical="center"/>
    </xf>
    <xf numFmtId="3" fontId="75" fillId="0" borderId="47" xfId="2366" applyNumberFormat="1" applyFont="1" applyBorder="1" applyAlignment="1">
      <alignment horizontal="center" vertical="center"/>
    </xf>
    <xf numFmtId="3" fontId="75" fillId="0" borderId="15" xfId="2366" applyNumberFormat="1" applyFont="1" applyBorder="1" applyAlignment="1">
      <alignment horizontal="center" vertical="center"/>
    </xf>
    <xf numFmtId="3" fontId="75" fillId="0" borderId="45" xfId="2366" applyNumberFormat="1" applyFont="1" applyBorder="1" applyAlignment="1">
      <alignment horizontal="left" vertical="center"/>
    </xf>
    <xf numFmtId="3" fontId="75" fillId="0" borderId="46" xfId="2366" applyNumberFormat="1" applyFont="1" applyBorder="1" applyAlignment="1">
      <alignment horizontal="left" vertical="center"/>
    </xf>
    <xf numFmtId="3" fontId="76" fillId="0" borderId="9" xfId="2366" applyNumberFormat="1" applyFont="1" applyBorder="1" applyAlignment="1">
      <alignment vertical="center"/>
    </xf>
    <xf numFmtId="3" fontId="76" fillId="0" borderId="47" xfId="2366" applyNumberFormat="1" applyFont="1" applyBorder="1" applyAlignment="1">
      <alignment horizontal="right" vertical="center"/>
    </xf>
    <xf numFmtId="3" fontId="76" fillId="0" borderId="46" xfId="2366" applyNumberFormat="1" applyFont="1" applyBorder="1" applyAlignment="1">
      <alignment horizontal="right" vertical="center"/>
    </xf>
    <xf numFmtId="3" fontId="76" fillId="0" borderId="15" xfId="2366" applyNumberFormat="1" applyFont="1" applyBorder="1" applyAlignment="1">
      <alignment vertical="center"/>
    </xf>
    <xf numFmtId="3" fontId="76" fillId="0" borderId="45" xfId="2366" applyNumberFormat="1" applyFont="1" applyBorder="1" applyAlignment="1">
      <alignment horizontal="left" vertical="center"/>
    </xf>
    <xf numFmtId="3" fontId="76" fillId="0" borderId="46" xfId="2366" applyNumberFormat="1" applyFont="1" applyBorder="1" applyAlignment="1">
      <alignment horizontal="left" vertical="center"/>
    </xf>
    <xf numFmtId="3" fontId="76" fillId="0" borderId="47" xfId="2366" applyNumberFormat="1" applyFont="1" applyBorder="1" applyAlignment="1">
      <alignment vertical="center"/>
    </xf>
    <xf numFmtId="3" fontId="76" fillId="0" borderId="46" xfId="2366" applyNumberFormat="1" applyFont="1" applyBorder="1" applyAlignment="1">
      <alignment vertical="center"/>
    </xf>
    <xf numFmtId="205" fontId="76" fillId="0" borderId="46" xfId="2366" applyNumberFormat="1" applyFont="1" applyBorder="1" applyAlignment="1">
      <alignment vertical="center"/>
    </xf>
    <xf numFmtId="3" fontId="76" fillId="0" borderId="15" xfId="2366" applyNumberFormat="1" applyFont="1" applyBorder="1" applyAlignment="1">
      <alignment horizontal="left" vertical="center"/>
    </xf>
    <xf numFmtId="0" fontId="77" fillId="0" borderId="21" xfId="0" applyFont="1" applyBorder="1" applyProtection="1">
      <alignment vertical="center"/>
      <protection locked="0"/>
    </xf>
    <xf numFmtId="0" fontId="77" fillId="0" borderId="0" xfId="0" applyFont="1" applyBorder="1" applyProtection="1">
      <alignment vertical="center"/>
      <protection locked="0"/>
    </xf>
    <xf numFmtId="0" fontId="79" fillId="0" borderId="0" xfId="0" applyFont="1" applyBorder="1" applyAlignment="1" applyProtection="1">
      <alignment horizontal="right" vertical="center"/>
      <protection locked="0"/>
    </xf>
    <xf numFmtId="0" fontId="77" fillId="0" borderId="22" xfId="0" applyFont="1" applyBorder="1">
      <alignment vertical="center"/>
    </xf>
    <xf numFmtId="0" fontId="77" fillId="0" borderId="0" xfId="0" applyFont="1">
      <alignment vertical="center"/>
    </xf>
    <xf numFmtId="200" fontId="77" fillId="0" borderId="0" xfId="0" applyNumberFormat="1" applyFont="1" applyBorder="1">
      <alignment vertical="center"/>
    </xf>
    <xf numFmtId="0" fontId="77" fillId="0" borderId="22" xfId="0" applyFont="1" applyBorder="1" applyAlignment="1" applyProtection="1">
      <alignment horizontal="centerContinuous" vertical="center"/>
      <protection locked="0"/>
    </xf>
    <xf numFmtId="0" fontId="77" fillId="0" borderId="22" xfId="0" applyFont="1" applyBorder="1" applyProtection="1">
      <alignment vertical="center"/>
      <protection locked="0"/>
    </xf>
    <xf numFmtId="0" fontId="80" fillId="0" borderId="0" xfId="0" applyFont="1" applyFill="1" applyBorder="1" applyAlignment="1" applyProtection="1">
      <alignment horizontal="centerContinuous" vertical="center"/>
      <protection locked="0"/>
    </xf>
    <xf numFmtId="0" fontId="81" fillId="0" borderId="0" xfId="2369" applyFont="1">
      <alignment vertical="center"/>
    </xf>
    <xf numFmtId="0" fontId="83" fillId="0" borderId="0" xfId="2369" applyFont="1" applyAlignment="1">
      <alignment horizontal="center" vertical="center"/>
    </xf>
    <xf numFmtId="0" fontId="82" fillId="0" borderId="0" xfId="2369" applyFont="1">
      <alignment vertical="center"/>
    </xf>
    <xf numFmtId="0" fontId="86" fillId="0" borderId="0" xfId="0" applyFont="1" applyAlignment="1">
      <alignment horizontal="justify" vertical="center"/>
    </xf>
    <xf numFmtId="180" fontId="93" fillId="0" borderId="17" xfId="2348" applyNumberFormat="1" applyFont="1" applyBorder="1" applyAlignment="1">
      <alignment horizontal="right" vertical="center"/>
    </xf>
    <xf numFmtId="41" fontId="93" fillId="0" borderId="17" xfId="2348" applyFont="1" applyBorder="1" applyAlignment="1">
      <alignment horizontal="center" vertical="center"/>
    </xf>
    <xf numFmtId="41" fontId="57" fillId="0" borderId="17" xfId="2348" applyFont="1" applyBorder="1" applyAlignment="1">
      <alignment horizontal="center" vertical="center"/>
    </xf>
    <xf numFmtId="198" fontId="55" fillId="0" borderId="0" xfId="0" applyNumberFormat="1" applyFont="1" applyBorder="1" applyAlignment="1">
      <alignment horizontal="center" vertical="center"/>
    </xf>
    <xf numFmtId="199" fontId="93" fillId="0" borderId="41" xfId="2370" applyNumberFormat="1" applyFont="1" applyBorder="1" applyAlignment="1">
      <alignment horizontal="center" vertical="center"/>
    </xf>
    <xf numFmtId="180" fontId="93" fillId="0" borderId="19" xfId="2370" applyNumberFormat="1" applyFont="1" applyBorder="1" applyAlignment="1">
      <alignment horizontal="center" vertical="center"/>
    </xf>
    <xf numFmtId="0" fontId="97" fillId="0" borderId="0" xfId="0" applyFont="1">
      <alignment vertical="center"/>
    </xf>
    <xf numFmtId="0" fontId="78" fillId="0" borderId="0" xfId="2369" applyFont="1" applyAlignment="1">
      <alignment horizontal="center" vertical="center"/>
    </xf>
    <xf numFmtId="0" fontId="96" fillId="0" borderId="0" xfId="2369" applyFont="1" applyAlignment="1">
      <alignment horizontal="distributed" vertical="center"/>
    </xf>
    <xf numFmtId="0" fontId="87" fillId="0" borderId="0" xfId="2369" applyFont="1" applyAlignment="1">
      <alignment horizontal="distributed" vertical="center"/>
    </xf>
    <xf numFmtId="0" fontId="84" fillId="0" borderId="0" xfId="2369" applyFont="1" applyAlignment="1">
      <alignment horizontal="center" vertical="center"/>
    </xf>
    <xf numFmtId="49" fontId="85" fillId="0" borderId="0" xfId="2369" applyNumberFormat="1" applyFont="1" applyAlignment="1">
      <alignment horizontal="center" vertical="center"/>
    </xf>
    <xf numFmtId="0" fontId="55" fillId="0" borderId="48" xfId="0" applyFont="1" applyBorder="1" applyAlignment="1">
      <alignment horizontal="center" vertical="center"/>
    </xf>
    <xf numFmtId="0" fontId="55" fillId="0" borderId="9" xfId="0" applyFont="1" applyBorder="1" applyAlignment="1">
      <alignment horizontal="center" vertical="center"/>
    </xf>
    <xf numFmtId="0" fontId="55" fillId="0" borderId="46" xfId="0" applyFont="1" applyBorder="1" applyAlignment="1">
      <alignment horizontal="center" vertical="center"/>
    </xf>
    <xf numFmtId="0" fontId="55" fillId="0" borderId="49" xfId="0" applyFont="1" applyBorder="1" applyAlignment="1">
      <alignment horizontal="center" vertical="center"/>
    </xf>
    <xf numFmtId="0" fontId="55" fillId="0" borderId="28" xfId="0" applyFont="1" applyBorder="1" applyAlignment="1">
      <alignment horizontal="center" vertical="center"/>
    </xf>
    <xf numFmtId="0" fontId="55" fillId="0" borderId="50" xfId="0" applyFont="1" applyBorder="1" applyAlignment="1">
      <alignment horizontal="center" vertical="center"/>
    </xf>
    <xf numFmtId="0" fontId="55" fillId="0" borderId="15" xfId="0" applyFont="1" applyBorder="1" applyAlignment="1">
      <alignment horizontal="center" vertical="center"/>
    </xf>
    <xf numFmtId="0" fontId="55" fillId="0" borderId="43" xfId="0" applyFont="1" applyBorder="1" applyAlignment="1">
      <alignment horizontal="center" vertical="center"/>
    </xf>
    <xf numFmtId="0" fontId="55" fillId="0" borderId="51" xfId="0" applyFont="1" applyBorder="1" applyAlignment="1">
      <alignment horizontal="center" vertical="center"/>
    </xf>
    <xf numFmtId="0" fontId="55" fillId="0" borderId="52" xfId="0" applyFont="1" applyBorder="1" applyAlignment="1">
      <alignment horizontal="center" vertical="center"/>
    </xf>
    <xf numFmtId="0" fontId="55" fillId="0" borderId="24" xfId="0" applyFont="1" applyBorder="1" applyAlignment="1">
      <alignment horizontal="center" vertical="center"/>
    </xf>
    <xf numFmtId="0" fontId="55" fillId="0" borderId="53" xfId="0" applyFont="1" applyBorder="1" applyAlignment="1">
      <alignment horizontal="center" vertical="center"/>
    </xf>
    <xf numFmtId="0" fontId="55" fillId="0" borderId="25" xfId="0" applyFont="1" applyBorder="1" applyAlignment="1">
      <alignment horizontal="center" vertical="center"/>
    </xf>
    <xf numFmtId="0" fontId="55" fillId="0" borderId="54" xfId="0" applyFont="1" applyBorder="1" applyAlignment="1">
      <alignment horizontal="center" vertical="center"/>
    </xf>
    <xf numFmtId="0" fontId="55" fillId="0" borderId="23" xfId="0" applyFont="1" applyBorder="1" applyAlignment="1">
      <alignment horizontal="center" vertical="center"/>
    </xf>
    <xf numFmtId="0" fontId="55" fillId="0" borderId="45" xfId="0" applyFont="1" applyBorder="1" applyAlignment="1">
      <alignment horizontal="center" vertical="center"/>
    </xf>
    <xf numFmtId="0" fontId="55" fillId="0" borderId="47" xfId="0" applyFont="1" applyBorder="1" applyAlignment="1">
      <alignment horizontal="center" vertical="center"/>
    </xf>
    <xf numFmtId="0" fontId="55" fillId="0" borderId="0" xfId="0" applyFont="1" applyAlignment="1">
      <alignment horizontal="left" vertical="center" wrapText="1"/>
    </xf>
    <xf numFmtId="0" fontId="55" fillId="0" borderId="55" xfId="0" applyFont="1" applyBorder="1" applyAlignment="1">
      <alignment horizontal="center" vertical="center" wrapText="1"/>
    </xf>
    <xf numFmtId="0" fontId="55" fillId="0" borderId="56" xfId="0" applyFont="1" applyBorder="1" applyAlignment="1">
      <alignment horizontal="center" vertical="center" wrapText="1"/>
    </xf>
    <xf numFmtId="0" fontId="55" fillId="0" borderId="35" xfId="0" applyFont="1" applyBorder="1" applyAlignment="1">
      <alignment horizontal="center" vertical="center" wrapText="1"/>
    </xf>
    <xf numFmtId="0" fontId="55" fillId="0" borderId="36" xfId="0" applyFont="1" applyBorder="1" applyAlignment="1">
      <alignment horizontal="center" vertical="center" wrapText="1"/>
    </xf>
    <xf numFmtId="0" fontId="57" fillId="0" borderId="23" xfId="0" applyFont="1" applyBorder="1">
      <alignment vertical="center"/>
    </xf>
    <xf numFmtId="0" fontId="57" fillId="0" borderId="5" xfId="0" applyFont="1" applyBorder="1">
      <alignment vertical="center"/>
    </xf>
    <xf numFmtId="0" fontId="57" fillId="0" borderId="57" xfId="0" applyFont="1" applyBorder="1">
      <alignment vertical="center"/>
    </xf>
    <xf numFmtId="0" fontId="57" fillId="0" borderId="32" xfId="0" applyFont="1" applyBorder="1">
      <alignment vertical="center"/>
    </xf>
    <xf numFmtId="0" fontId="57" fillId="0" borderId="33" xfId="0" applyFont="1" applyBorder="1">
      <alignment vertical="center"/>
    </xf>
    <xf numFmtId="0" fontId="55" fillId="0" borderId="58" xfId="0" applyFont="1" applyBorder="1" applyAlignment="1">
      <alignment horizontal="center" vertical="center"/>
    </xf>
    <xf numFmtId="0" fontId="55" fillId="0" borderId="59" xfId="0" applyFont="1" applyBorder="1" applyAlignment="1">
      <alignment horizontal="center" vertical="center"/>
    </xf>
    <xf numFmtId="0" fontId="55" fillId="0" borderId="60" xfId="0" applyFont="1" applyBorder="1" applyAlignment="1">
      <alignment horizontal="center" vertical="center"/>
    </xf>
    <xf numFmtId="0" fontId="55" fillId="0" borderId="34" xfId="0" applyFont="1" applyBorder="1" applyAlignment="1">
      <alignment horizontal="center" vertical="center"/>
    </xf>
    <xf numFmtId="0" fontId="55" fillId="0" borderId="61" xfId="0" applyFont="1" applyBorder="1" applyAlignment="1">
      <alignment horizontal="center" vertical="center"/>
    </xf>
    <xf numFmtId="0" fontId="55" fillId="0" borderId="57" xfId="0" applyFont="1" applyBorder="1" applyAlignment="1">
      <alignment horizontal="center" vertical="center"/>
    </xf>
    <xf numFmtId="0" fontId="55" fillId="0" borderId="36" xfId="0" applyFont="1" applyBorder="1" applyAlignment="1">
      <alignment horizontal="center" vertical="center"/>
    </xf>
    <xf numFmtId="198" fontId="55" fillId="0" borderId="0" xfId="0" applyNumberFormat="1" applyFont="1" applyBorder="1" applyAlignment="1">
      <alignment horizontal="center" vertical="center"/>
    </xf>
    <xf numFmtId="0" fontId="55" fillId="0" borderId="56" xfId="0" applyFont="1" applyBorder="1" applyAlignment="1">
      <alignment horizontal="center" vertical="center"/>
    </xf>
    <xf numFmtId="198" fontId="69" fillId="0" borderId="0" xfId="0" applyNumberFormat="1" applyFont="1" applyFill="1" applyBorder="1" applyAlignment="1" applyProtection="1">
      <alignment horizontal="left" vertical="center"/>
      <protection locked="0"/>
    </xf>
    <xf numFmtId="0" fontId="62" fillId="0" borderId="2" xfId="0" applyFont="1" applyBorder="1" applyAlignment="1">
      <alignment horizontal="center" vertical="center" textRotation="255"/>
    </xf>
    <xf numFmtId="0" fontId="67" fillId="0" borderId="0" xfId="0" applyFont="1" applyFill="1" applyBorder="1" applyProtection="1">
      <alignment vertical="center"/>
      <protection locked="0"/>
    </xf>
    <xf numFmtId="0" fontId="69" fillId="0" borderId="0" xfId="0" quotePrefix="1" applyFont="1" applyFill="1" applyBorder="1">
      <alignment vertical="center"/>
    </xf>
    <xf numFmtId="0" fontId="88" fillId="0" borderId="0" xfId="0" applyFont="1" applyBorder="1" applyAlignment="1">
      <alignment horizontal="distributed" vertical="center"/>
    </xf>
    <xf numFmtId="0" fontId="62" fillId="0" borderId="10" xfId="0" applyFont="1" applyBorder="1" applyAlignment="1" applyProtection="1">
      <alignment horizontal="center" vertical="center"/>
      <protection locked="0"/>
    </xf>
    <xf numFmtId="0" fontId="62" fillId="0" borderId="42" xfId="0" applyFont="1" applyBorder="1" applyAlignment="1" applyProtection="1">
      <alignment horizontal="center" vertical="center"/>
      <protection locked="0"/>
    </xf>
    <xf numFmtId="0" fontId="64" fillId="0" borderId="21" xfId="0" applyFont="1" applyBorder="1" applyAlignment="1" applyProtection="1">
      <alignment horizontal="center" vertical="center"/>
      <protection locked="0"/>
    </xf>
    <xf numFmtId="0" fontId="64" fillId="0" borderId="0" xfId="0" applyFont="1" applyBorder="1" applyAlignment="1" applyProtection="1">
      <alignment horizontal="center" vertical="center"/>
      <protection locked="0"/>
    </xf>
    <xf numFmtId="200" fontId="91" fillId="0" borderId="0" xfId="0" applyNumberFormat="1" applyFont="1" applyBorder="1" applyAlignment="1" applyProtection="1">
      <alignment horizontal="distributed" vertical="center"/>
      <protection locked="0"/>
    </xf>
    <xf numFmtId="0" fontId="62" fillId="0" borderId="43" xfId="0" applyFont="1" applyBorder="1" applyAlignment="1">
      <alignment horizontal="center" vertical="center"/>
    </xf>
    <xf numFmtId="0" fontId="62" fillId="0" borderId="23" xfId="0" applyFont="1" applyBorder="1" applyAlignment="1">
      <alignment horizontal="center" vertical="center"/>
    </xf>
    <xf numFmtId="0" fontId="62" fillId="0" borderId="5" xfId="0" applyFont="1" applyBorder="1" applyAlignment="1">
      <alignment horizontal="center" vertical="center"/>
    </xf>
    <xf numFmtId="176" fontId="70" fillId="0" borderId="0" xfId="0" applyNumberFormat="1" applyFont="1" applyBorder="1" applyAlignment="1" applyProtection="1">
      <alignment horizontal="distributed" vertical="center"/>
      <protection locked="0"/>
    </xf>
    <xf numFmtId="0" fontId="70" fillId="0" borderId="0" xfId="0" applyFont="1" applyBorder="1" applyAlignment="1" applyProtection="1">
      <alignment horizontal="center" vertical="center"/>
      <protection locked="0"/>
    </xf>
    <xf numFmtId="177" fontId="70" fillId="0" borderId="0" xfId="0" applyNumberFormat="1" applyFont="1" applyBorder="1" applyAlignment="1" applyProtection="1">
      <alignment horizontal="center" vertical="center"/>
      <protection locked="0"/>
    </xf>
    <xf numFmtId="0" fontId="57" fillId="0" borderId="56" xfId="2370" applyFont="1" applyBorder="1" applyAlignment="1">
      <alignment horizontal="center" vertical="center"/>
    </xf>
    <xf numFmtId="0" fontId="57" fillId="0" borderId="36" xfId="2370" applyFont="1" applyBorder="1" applyAlignment="1">
      <alignment horizontal="center" vertical="center"/>
    </xf>
    <xf numFmtId="0" fontId="64" fillId="0" borderId="0" xfId="2370" applyFont="1" applyAlignment="1">
      <alignment horizontal="center" vertical="center"/>
    </xf>
    <xf numFmtId="0" fontId="57" fillId="0" borderId="62" xfId="2370" applyFont="1" applyBorder="1" applyAlignment="1">
      <alignment horizontal="center" vertical="center"/>
    </xf>
    <xf numFmtId="0" fontId="57" fillId="0" borderId="37" xfId="2370" applyFont="1" applyBorder="1" applyAlignment="1">
      <alignment horizontal="center" vertical="center"/>
    </xf>
    <xf numFmtId="0" fontId="57" fillId="0" borderId="55" xfId="2370" applyFont="1" applyBorder="1" applyAlignment="1">
      <alignment horizontal="center" vertical="center"/>
    </xf>
    <xf numFmtId="0" fontId="57" fillId="0" borderId="35" xfId="2370" applyFont="1" applyBorder="1" applyAlignment="1">
      <alignment horizontal="center" vertical="center"/>
    </xf>
    <xf numFmtId="2" fontId="72" fillId="0" borderId="0" xfId="0" applyNumberFormat="1" applyFont="1" applyFill="1" applyBorder="1" applyAlignment="1">
      <alignment horizontal="center" vertical="center"/>
    </xf>
    <xf numFmtId="0" fontId="72" fillId="0" borderId="0" xfId="2368" applyFont="1">
      <alignment vertical="center"/>
    </xf>
    <xf numFmtId="41" fontId="72" fillId="0" borderId="0" xfId="2349" applyFont="1" applyFill="1" applyBorder="1" applyAlignment="1">
      <alignment horizontal="center" vertical="center"/>
    </xf>
    <xf numFmtId="0" fontId="72" fillId="0" borderId="0" xfId="2368" applyFont="1" applyAlignment="1">
      <alignment horizontal="center" vertical="center"/>
    </xf>
    <xf numFmtId="178" fontId="72" fillId="0" borderId="34" xfId="0" applyNumberFormat="1" applyFont="1" applyFill="1" applyBorder="1" applyAlignment="1">
      <alignment horizontal="center" vertical="center"/>
    </xf>
    <xf numFmtId="178" fontId="72" fillId="0" borderId="32" xfId="0" applyNumberFormat="1" applyFont="1" applyFill="1" applyBorder="1" applyAlignment="1">
      <alignment horizontal="center" vertical="center"/>
    </xf>
    <xf numFmtId="204" fontId="72" fillId="0" borderId="0" xfId="0" applyNumberFormat="1" applyFont="1" applyFill="1" applyBorder="1" applyAlignment="1">
      <alignment horizontal="center" vertical="center"/>
    </xf>
    <xf numFmtId="0" fontId="72" fillId="0" borderId="0" xfId="0" applyFont="1" applyFill="1" applyBorder="1" applyAlignment="1">
      <alignment horizontal="center" vertical="center"/>
    </xf>
    <xf numFmtId="182" fontId="72" fillId="0" borderId="0" xfId="0" applyNumberFormat="1" applyFont="1" applyFill="1" applyBorder="1" applyAlignment="1">
      <alignment horizontal="center" vertical="center"/>
    </xf>
    <xf numFmtId="202" fontId="72" fillId="0" borderId="0" xfId="0" applyNumberFormat="1" applyFont="1" applyFill="1" applyBorder="1" applyAlignment="1">
      <alignment horizontal="center" vertical="center"/>
    </xf>
    <xf numFmtId="203" fontId="72" fillId="0" borderId="0" xfId="0" applyNumberFormat="1" applyFont="1" applyFill="1" applyBorder="1" applyAlignment="1">
      <alignment horizontal="center" vertical="center"/>
    </xf>
    <xf numFmtId="1" fontId="72" fillId="0" borderId="0" xfId="0" applyNumberFormat="1" applyFont="1" applyFill="1" applyBorder="1" applyAlignment="1">
      <alignment horizontal="center" vertical="center"/>
    </xf>
    <xf numFmtId="178" fontId="72" fillId="0" borderId="0" xfId="0" applyNumberFormat="1" applyFont="1" applyFill="1" applyBorder="1" applyAlignment="1">
      <alignment horizontal="center" vertical="center"/>
    </xf>
    <xf numFmtId="182" fontId="95" fillId="0" borderId="0" xfId="0" applyNumberFormat="1" applyFont="1" applyFill="1" applyBorder="1" applyAlignment="1">
      <alignment horizontal="center" vertical="center"/>
    </xf>
    <xf numFmtId="0" fontId="72" fillId="0" borderId="0" xfId="2367" applyFont="1" applyAlignment="1">
      <alignment horizontal="center" vertical="center"/>
    </xf>
    <xf numFmtId="0" fontId="72" fillId="0" borderId="43" xfId="0" applyFont="1" applyFill="1" applyBorder="1" applyAlignment="1">
      <alignment horizontal="center" vertical="center"/>
    </xf>
    <xf numFmtId="0" fontId="72" fillId="0" borderId="23" xfId="0" applyFont="1" applyFill="1" applyBorder="1" applyAlignment="1">
      <alignment horizontal="center" vertical="center"/>
    </xf>
    <xf numFmtId="0" fontId="72" fillId="0" borderId="5" xfId="0" applyFont="1" applyFill="1" applyBorder="1" applyAlignment="1">
      <alignment horizontal="center" vertical="center"/>
    </xf>
    <xf numFmtId="0" fontId="72" fillId="0" borderId="32" xfId="0" applyFont="1" applyFill="1" applyBorder="1" applyAlignment="1">
      <alignment horizontal="center" vertical="center"/>
    </xf>
    <xf numFmtId="0" fontId="72" fillId="0" borderId="34" xfId="0" applyFont="1" applyFill="1" applyBorder="1" applyAlignment="1">
      <alignment horizontal="center" vertical="center"/>
    </xf>
    <xf numFmtId="0" fontId="72" fillId="0" borderId="33" xfId="0" applyFont="1" applyFill="1" applyBorder="1" applyAlignment="1">
      <alignment horizontal="center" vertical="center"/>
    </xf>
    <xf numFmtId="0" fontId="72" fillId="0" borderId="43" xfId="0" applyFont="1" applyFill="1" applyBorder="1">
      <alignment vertical="center"/>
    </xf>
    <xf numFmtId="0" fontId="72" fillId="0" borderId="5" xfId="0" applyFont="1" applyFill="1" applyBorder="1">
      <alignment vertical="center"/>
    </xf>
    <xf numFmtId="0" fontId="72" fillId="0" borderId="34" xfId="0" applyFont="1" applyFill="1" applyBorder="1">
      <alignment vertical="center"/>
    </xf>
    <xf numFmtId="0" fontId="72" fillId="0" borderId="33" xfId="0" applyFont="1" applyFill="1" applyBorder="1">
      <alignment vertical="center"/>
    </xf>
    <xf numFmtId="0" fontId="72" fillId="0" borderId="43" xfId="0" applyFont="1" applyFill="1" applyBorder="1" applyAlignment="1">
      <alignment horizontal="left" vertical="center" wrapText="1"/>
    </xf>
    <xf numFmtId="0" fontId="72" fillId="0" borderId="23" xfId="0" applyFont="1" applyFill="1" applyBorder="1" applyAlignment="1">
      <alignment horizontal="left" vertical="center" wrapText="1"/>
    </xf>
    <xf numFmtId="0" fontId="72" fillId="0" borderId="5" xfId="0" applyFont="1" applyFill="1" applyBorder="1" applyAlignment="1">
      <alignment horizontal="left" vertical="center" wrapText="1"/>
    </xf>
    <xf numFmtId="0" fontId="72" fillId="0" borderId="34" xfId="0" applyFont="1" applyFill="1" applyBorder="1" applyAlignment="1">
      <alignment horizontal="left" vertical="center" wrapText="1"/>
    </xf>
    <xf numFmtId="0" fontId="72" fillId="0" borderId="32" xfId="0" applyFont="1" applyFill="1" applyBorder="1" applyAlignment="1">
      <alignment horizontal="left" vertical="center" wrapText="1"/>
    </xf>
    <xf numFmtId="0" fontId="72" fillId="0" borderId="33" xfId="0" applyFont="1" applyFill="1" applyBorder="1" applyAlignment="1">
      <alignment horizontal="left" vertical="center" wrapText="1"/>
    </xf>
    <xf numFmtId="207" fontId="72" fillId="0" borderId="0" xfId="0" applyNumberFormat="1" applyFont="1" applyFill="1" applyBorder="1" applyAlignment="1">
      <alignment horizontal="center" vertical="center"/>
    </xf>
    <xf numFmtId="202" fontId="95" fillId="0" borderId="0" xfId="0" applyNumberFormat="1" applyFont="1" applyFill="1" applyBorder="1" applyAlignment="1">
      <alignment horizontal="center" vertical="center"/>
    </xf>
    <xf numFmtId="203" fontId="72" fillId="0" borderId="0" xfId="0" quotePrefix="1" applyNumberFormat="1" applyFont="1" applyFill="1" applyBorder="1" applyAlignment="1">
      <alignment horizontal="center" vertical="center"/>
    </xf>
    <xf numFmtId="206" fontId="76" fillId="0" borderId="9" xfId="2366" applyNumberFormat="1" applyFont="1" applyBorder="1" applyAlignment="1">
      <alignment vertical="center"/>
    </xf>
    <xf numFmtId="3" fontId="76" fillId="0" borderId="9" xfId="2366" applyNumberFormat="1" applyFont="1" applyBorder="1" applyAlignment="1">
      <alignment vertical="center"/>
    </xf>
    <xf numFmtId="205" fontId="76" fillId="0" borderId="9" xfId="2366" applyNumberFormat="1" applyFont="1" applyBorder="1" applyAlignment="1">
      <alignment vertical="center"/>
    </xf>
    <xf numFmtId="3" fontId="93" fillId="0" borderId="9" xfId="2366" applyNumberFormat="1" applyFont="1" applyBorder="1" applyAlignment="1">
      <alignment vertical="center"/>
    </xf>
    <xf numFmtId="3" fontId="94" fillId="0" borderId="48" xfId="0" applyNumberFormat="1" applyFont="1" applyBorder="1">
      <alignment vertical="center"/>
    </xf>
    <xf numFmtId="3" fontId="94" fillId="0" borderId="9" xfId="0" applyNumberFormat="1" applyFont="1" applyBorder="1">
      <alignment vertical="center"/>
    </xf>
    <xf numFmtId="3" fontId="89" fillId="0" borderId="9" xfId="2366" applyNumberFormat="1" applyFont="1" applyBorder="1" applyAlignment="1">
      <alignment vertical="center"/>
    </xf>
    <xf numFmtId="0" fontId="74" fillId="0" borderId="0" xfId="2366" applyFont="1" applyAlignment="1">
      <alignment horizontal="center" vertical="center"/>
    </xf>
    <xf numFmtId="0" fontId="61" fillId="0" borderId="0" xfId="2366" applyFont="1"/>
    <xf numFmtId="3" fontId="75" fillId="0" borderId="9" xfId="2366" applyNumberFormat="1" applyFont="1" applyBorder="1" applyAlignment="1">
      <alignment horizontal="center" vertical="center"/>
    </xf>
    <xf numFmtId="0" fontId="92" fillId="0" borderId="0" xfId="0" applyFont="1" applyAlignment="1">
      <alignment horizontal="center" vertical="center"/>
    </xf>
  </cellXfs>
  <cellStyles count="2374">
    <cellStyle name="??&amp;O?&amp;H?_x0008__x000f__x0007_?_x0007__x0001__x0001_" xfId="1" xr:uid="{00000000-0005-0000-0000-000000000000}"/>
    <cellStyle name="??&amp;O?&amp;H?_x0008_??_x0007__x0001__x0001_" xfId="2" xr:uid="{00000000-0005-0000-0000-000001000000}"/>
    <cellStyle name="_00.자재" xfId="3" xr:uid="{00000000-0005-0000-0000-000002000000}"/>
    <cellStyle name="_00토공" xfId="4" xr:uid="{00000000-0005-0000-0000-000003000000}"/>
    <cellStyle name="_01.깨기" xfId="5" xr:uid="{00000000-0005-0000-0000-000004000000}"/>
    <cellStyle name="_02.배수" xfId="6" xr:uid="{00000000-0005-0000-0000-000005000000}"/>
    <cellStyle name="_06.단성" xfId="7" xr:uid="{00000000-0005-0000-0000-000006000000}"/>
    <cellStyle name="_06.부대" xfId="8" xr:uid="{00000000-0005-0000-0000-000007000000}"/>
    <cellStyle name="_1.자재집계표" xfId="9" xr:uid="{00000000-0005-0000-0000-000008000000}"/>
    <cellStyle name="_2-4.상반기실적부문별요약" xfId="10" xr:uid="{00000000-0005-0000-0000-000009000000}"/>
    <cellStyle name="_2-4.상반기실적부문별요약(표지및목차포함)" xfId="11" xr:uid="{00000000-0005-0000-0000-00000A000000}"/>
    <cellStyle name="_2-4.상반기실적부문별요약(표지및목차포함)_1" xfId="12" xr:uid="{00000000-0005-0000-0000-00000B000000}"/>
    <cellStyle name="_2-4.상반기실적부문별요약_1" xfId="13" xr:uid="{00000000-0005-0000-0000-00000C000000}"/>
    <cellStyle name="_3.0 부대공" xfId="14" xr:uid="{00000000-0005-0000-0000-00000D000000}"/>
    <cellStyle name="_3.교대" xfId="15" xr:uid="{00000000-0005-0000-0000-00000E000000}"/>
    <cellStyle name="_4.구조물공" xfId="16" xr:uid="{00000000-0005-0000-0000-00000F000000}"/>
    <cellStyle name="_5.교량공(덕진교)" xfId="17" xr:uid="{00000000-0005-0000-0000-000010000000}"/>
    <cellStyle name="_5.교량공(동화교)" xfId="18" xr:uid="{00000000-0005-0000-0000-000011000000}"/>
    <cellStyle name="_5.교량공(동화교)_14. 흑암1리~흑암2리(자전거도로)" xfId="19" xr:uid="{00000000-0005-0000-0000-000012000000}"/>
    <cellStyle name="_5.교량공(동화교)_14. 흑암1리~흑암2리(자전거도로)_4.구조물공" xfId="20" xr:uid="{00000000-0005-0000-0000-000013000000}"/>
    <cellStyle name="_5.교량공(동화교)_14. 흑암1리~흑암2리(자전거도로)_4.구조물공_6.포장공" xfId="21" xr:uid="{00000000-0005-0000-0000-000014000000}"/>
    <cellStyle name="_5.교량공(동화교)_14. 흑암1리~흑암2리(자전거도로)_4.구조물공_6.포장공_6.포장공" xfId="22" xr:uid="{00000000-0005-0000-0000-000015000000}"/>
    <cellStyle name="_5.교량공(동화교)_14. 흑암1리~흑암2리(자전거도로)_4.구조물공_6.포장공_6.포장공(수정)" xfId="23" xr:uid="{00000000-0005-0000-0000-000016000000}"/>
    <cellStyle name="_5.교량공(동화교)_14. 흑암1리~흑암2리(자전거도로)_4.구조물공_6.포장공_6.포장공00" xfId="24" xr:uid="{00000000-0005-0000-0000-000017000000}"/>
    <cellStyle name="_5.교량공(동화교)_14. 흑암1리~흑암2리(자전거도로)_4.구조물공_6.포장공_L형측구연장조서-1" xfId="25" xr:uid="{00000000-0005-0000-0000-000018000000}"/>
    <cellStyle name="_5.교량공(동화교)_14. 흑암1리~흑암2리(자전거도로)_4.구조물공_6.포장공_복사본 6.포장공" xfId="26" xr:uid="{00000000-0005-0000-0000-000019000000}"/>
    <cellStyle name="_5.교량공(동화교)_14. 흑암1리~흑암2리(자전거도로)_4.구조물공_6.포장공_사본 - 6.포장공" xfId="27" xr:uid="{00000000-0005-0000-0000-00001A000000}"/>
    <cellStyle name="_5.교량공(동화교)_14. 흑암1리~흑암2리(자전거도로)_4.구조물공_6.포장공_포장공(증감수량)" xfId="28" xr:uid="{00000000-0005-0000-0000-00001B000000}"/>
    <cellStyle name="_5.교량공(동화교)_14. 흑암1리~흑암2리(자전거도로)_4.구조물공_7.조경공" xfId="29" xr:uid="{00000000-0005-0000-0000-00001C000000}"/>
    <cellStyle name="_5.교량공(동화교)_14. 흑암1리~흑암2리(자전거도로)_4.구조물공_7.조경공(수정)" xfId="30" xr:uid="{00000000-0005-0000-0000-00001D000000}"/>
    <cellStyle name="_5.교량공(동화교)_14. 흑암1리~흑암2리(자전거도로)_4.구조물공_구조물깨기" xfId="31" xr:uid="{00000000-0005-0000-0000-00001E000000}"/>
    <cellStyle name="_5.교량공(동화교)_14. 흑암1리~흑암2리(자전거도로)_4.구조물공_구조물깨기_6.포장공" xfId="32" xr:uid="{00000000-0005-0000-0000-00001F000000}"/>
    <cellStyle name="_5.교량공(동화교)_14. 흑암1리~흑암2리(자전거도로)_4.구조물공_구조물깨기_6.포장공_6.포장공" xfId="33" xr:uid="{00000000-0005-0000-0000-000020000000}"/>
    <cellStyle name="_5.교량공(동화교)_14. 흑암1리~흑암2리(자전거도로)_4.구조물공_구조물깨기_6.포장공_6.포장공(수정)" xfId="34" xr:uid="{00000000-0005-0000-0000-000021000000}"/>
    <cellStyle name="_5.교량공(동화교)_14. 흑암1리~흑암2리(자전거도로)_4.구조물공_구조물깨기_6.포장공_6.포장공00" xfId="35" xr:uid="{00000000-0005-0000-0000-000022000000}"/>
    <cellStyle name="_5.교량공(동화교)_14. 흑암1리~흑암2리(자전거도로)_4.구조물공_구조물깨기_6.포장공_L형측구연장조서-1" xfId="36" xr:uid="{00000000-0005-0000-0000-000023000000}"/>
    <cellStyle name="_5.교량공(동화교)_14. 흑암1리~흑암2리(자전거도로)_4.구조물공_구조물깨기_6.포장공_복사본 6.포장공" xfId="37" xr:uid="{00000000-0005-0000-0000-000024000000}"/>
    <cellStyle name="_5.교량공(동화교)_14. 흑암1리~흑암2리(자전거도로)_4.구조물공_구조물깨기_6.포장공_사본 - 6.포장공" xfId="38" xr:uid="{00000000-0005-0000-0000-000025000000}"/>
    <cellStyle name="_5.교량공(동화교)_14. 흑암1리~흑암2리(자전거도로)_4.구조물공_구조물깨기_6.포장공_포장공(증감수량)" xfId="39" xr:uid="{00000000-0005-0000-0000-000026000000}"/>
    <cellStyle name="_5.교량공(동화교)_14. 흑암1리~흑암2리(자전거도로)_4.구조물공_구조물깨기_7.조경공" xfId="40" xr:uid="{00000000-0005-0000-0000-000027000000}"/>
    <cellStyle name="_5.교량공(동화교)_14. 흑암1리~흑암2리(자전거도로)_4.구조물공_구조물깨기_7.조경공(수정)" xfId="41" xr:uid="{00000000-0005-0000-0000-000028000000}"/>
    <cellStyle name="_5.교량공(동화교)_14. 흑암1리~흑암2리(자전거도로)_4.구조물공_구조물깨기_구조물깨기1" xfId="42" xr:uid="{00000000-0005-0000-0000-000029000000}"/>
    <cellStyle name="_5.교량공(동화교)_14. 흑암1리~흑암2리(자전거도로)_4.구조물공_구조물깨기_구조물깨기1_6.포장공" xfId="43" xr:uid="{00000000-0005-0000-0000-00002A000000}"/>
    <cellStyle name="_5.교량공(동화교)_14. 흑암1리~흑암2리(자전거도로)_4.구조물공_구조물깨기_구조물깨기1_6.포장공_6.포장공" xfId="44" xr:uid="{00000000-0005-0000-0000-00002B000000}"/>
    <cellStyle name="_5.교량공(동화교)_14. 흑암1리~흑암2리(자전거도로)_4.구조물공_구조물깨기_구조물깨기1_6.포장공_6.포장공(수정)" xfId="45" xr:uid="{00000000-0005-0000-0000-00002C000000}"/>
    <cellStyle name="_5.교량공(동화교)_14. 흑암1리~흑암2리(자전거도로)_4.구조물공_구조물깨기_구조물깨기1_6.포장공_6.포장공00" xfId="46" xr:uid="{00000000-0005-0000-0000-00002D000000}"/>
    <cellStyle name="_5.교량공(동화교)_14. 흑암1리~흑암2리(자전거도로)_4.구조물공_구조물깨기_구조물깨기1_6.포장공_L형측구연장조서-1" xfId="47" xr:uid="{00000000-0005-0000-0000-00002E000000}"/>
    <cellStyle name="_5.교량공(동화교)_14. 흑암1리~흑암2리(자전거도로)_4.구조물공_구조물깨기_구조물깨기1_6.포장공_복사본 6.포장공" xfId="48" xr:uid="{00000000-0005-0000-0000-00002F000000}"/>
    <cellStyle name="_5.교량공(동화교)_14. 흑암1리~흑암2리(자전거도로)_4.구조물공_구조물깨기_구조물깨기1_6.포장공_사본 - 6.포장공" xfId="49" xr:uid="{00000000-0005-0000-0000-000030000000}"/>
    <cellStyle name="_5.교량공(동화교)_14. 흑암1리~흑암2리(자전거도로)_4.구조물공_구조물깨기_구조물깨기1_6.포장공_포장공(증감수량)" xfId="50" xr:uid="{00000000-0005-0000-0000-000031000000}"/>
    <cellStyle name="_5.교량공(동화교)_14. 흑암1리~흑암2리(자전거도로)_4.구조물공_구조물깨기_구조물깨기1_7.조경공" xfId="51" xr:uid="{00000000-0005-0000-0000-000032000000}"/>
    <cellStyle name="_5.교량공(동화교)_14. 흑암1리~흑암2리(자전거도로)_4.구조물공_구조물깨기_구조물깨기1_7.조경공(수정)" xfId="52" xr:uid="{00000000-0005-0000-0000-000033000000}"/>
    <cellStyle name="_5.교량공(동화교)_14. 흑암1리~흑암2리(자전거도로)_4.구조물공_구조물깨기_구조물깨기1_구조물깨기1" xfId="53" xr:uid="{00000000-0005-0000-0000-000034000000}"/>
    <cellStyle name="_5.교량공(동화교)_14. 흑암1리~흑암2리(자전거도로)_4.구조물공_구조물깨기_구조물깨기1_구조물깨기1_6.포장공" xfId="54" xr:uid="{00000000-0005-0000-0000-000035000000}"/>
    <cellStyle name="_5.교량공(동화교)_14. 흑암1리~흑암2리(자전거도로)_4.구조물공_구조물깨기_구조물깨기1_구조물깨기1_6.포장공_6.포장공" xfId="55" xr:uid="{00000000-0005-0000-0000-000036000000}"/>
    <cellStyle name="_5.교량공(동화교)_14. 흑암1리~흑암2리(자전거도로)_4.구조물공_구조물깨기_구조물깨기1_구조물깨기1_6.포장공_6.포장공(수정)" xfId="56" xr:uid="{00000000-0005-0000-0000-000037000000}"/>
    <cellStyle name="_5.교량공(동화교)_14. 흑암1리~흑암2리(자전거도로)_4.구조물공_구조물깨기_구조물깨기1_구조물깨기1_6.포장공_6.포장공00" xfId="57" xr:uid="{00000000-0005-0000-0000-000038000000}"/>
    <cellStyle name="_5.교량공(동화교)_14. 흑암1리~흑암2리(자전거도로)_4.구조물공_구조물깨기_구조물깨기1_구조물깨기1_6.포장공_L형측구연장조서-1" xfId="58" xr:uid="{00000000-0005-0000-0000-000039000000}"/>
    <cellStyle name="_5.교량공(동화교)_14. 흑암1리~흑암2리(자전거도로)_4.구조물공_구조물깨기_구조물깨기1_구조물깨기1_6.포장공_복사본 6.포장공" xfId="59" xr:uid="{00000000-0005-0000-0000-00003A000000}"/>
    <cellStyle name="_5.교량공(동화교)_14. 흑암1리~흑암2리(자전거도로)_4.구조물공_구조물깨기_구조물깨기1_구조물깨기1_6.포장공_사본 - 6.포장공" xfId="60" xr:uid="{00000000-0005-0000-0000-00003B000000}"/>
    <cellStyle name="_5.교량공(동화교)_14. 흑암1리~흑암2리(자전거도로)_4.구조물공_구조물깨기_구조물깨기1_구조물깨기1_6.포장공_포장공(증감수량)" xfId="61" xr:uid="{00000000-0005-0000-0000-00003C000000}"/>
    <cellStyle name="_5.교량공(동화교)_14. 흑암1리~흑암2리(자전거도로)_4.구조물공_구조물깨기_구조물깨기1_구조물깨기1_7.조경공" xfId="62" xr:uid="{00000000-0005-0000-0000-00003D000000}"/>
    <cellStyle name="_5.교량공(동화교)_14. 흑암1리~흑암2리(자전거도로)_4.구조물공_구조물깨기_구조물깨기1_구조물깨기1_7.조경공(수정)" xfId="63" xr:uid="{00000000-0005-0000-0000-00003E000000}"/>
    <cellStyle name="_5.교량공(동화교)_14. 흑암1리~흑암2리(자전거도로)_4.구조물공_구조물깨기1" xfId="64" xr:uid="{00000000-0005-0000-0000-00003F000000}"/>
    <cellStyle name="_5.교량공(동화교)_14. 흑암1리~흑암2리(자전거도로)_4.구조물공_구조물깨기1_6.포장공" xfId="65" xr:uid="{00000000-0005-0000-0000-000040000000}"/>
    <cellStyle name="_5.교량공(동화교)_14. 흑암1리~흑암2리(자전거도로)_4.구조물공_구조물깨기1_6.포장공_6.포장공" xfId="66" xr:uid="{00000000-0005-0000-0000-000041000000}"/>
    <cellStyle name="_5.교량공(동화교)_14. 흑암1리~흑암2리(자전거도로)_4.구조물공_구조물깨기1_6.포장공_6.포장공(수정)" xfId="67" xr:uid="{00000000-0005-0000-0000-000042000000}"/>
    <cellStyle name="_5.교량공(동화교)_14. 흑암1리~흑암2리(자전거도로)_4.구조물공_구조물깨기1_6.포장공_6.포장공00" xfId="68" xr:uid="{00000000-0005-0000-0000-000043000000}"/>
    <cellStyle name="_5.교량공(동화교)_14. 흑암1리~흑암2리(자전거도로)_4.구조물공_구조물깨기1_6.포장공_L형측구연장조서-1" xfId="69" xr:uid="{00000000-0005-0000-0000-000044000000}"/>
    <cellStyle name="_5.교량공(동화교)_14. 흑암1리~흑암2리(자전거도로)_4.구조물공_구조물깨기1_6.포장공_복사본 6.포장공" xfId="70" xr:uid="{00000000-0005-0000-0000-000045000000}"/>
    <cellStyle name="_5.교량공(동화교)_14. 흑암1리~흑암2리(자전거도로)_4.구조물공_구조물깨기1_6.포장공_사본 - 6.포장공" xfId="71" xr:uid="{00000000-0005-0000-0000-000046000000}"/>
    <cellStyle name="_5.교량공(동화교)_14. 흑암1리~흑암2리(자전거도로)_4.구조물공_구조물깨기1_6.포장공_포장공(증감수량)" xfId="72" xr:uid="{00000000-0005-0000-0000-000047000000}"/>
    <cellStyle name="_5.교량공(동화교)_14. 흑암1리~흑암2리(자전거도로)_4.구조물공_구조물깨기1_7.조경공" xfId="73" xr:uid="{00000000-0005-0000-0000-000048000000}"/>
    <cellStyle name="_5.교량공(동화교)_14. 흑암1리~흑암2리(자전거도로)_4.구조물공_구조물깨기1_7.조경공(수정)" xfId="74" xr:uid="{00000000-0005-0000-0000-000049000000}"/>
    <cellStyle name="_5.교량공(동화교)_14. 흑암1리~흑암2리(자전거도로)_4.구조물공_수량(12.7)" xfId="75" xr:uid="{00000000-0005-0000-0000-00004A000000}"/>
    <cellStyle name="_5.교량공(동화교)_14. 흑암1리~흑암2리(자전거도로)_4.구조물공_수량(12.7)_6.포장공" xfId="76" xr:uid="{00000000-0005-0000-0000-00004B000000}"/>
    <cellStyle name="_5.교량공(동화교)_14. 흑암1리~흑암2리(자전거도로)_4.구조물공_수량(12.7)_6.포장공_6.포장공" xfId="77" xr:uid="{00000000-0005-0000-0000-00004C000000}"/>
    <cellStyle name="_5.교량공(동화교)_14. 흑암1리~흑암2리(자전거도로)_4.구조물공_수량(12.7)_6.포장공_6.포장공(수정)" xfId="78" xr:uid="{00000000-0005-0000-0000-00004D000000}"/>
    <cellStyle name="_5.교량공(동화교)_14. 흑암1리~흑암2리(자전거도로)_4.구조물공_수량(12.7)_6.포장공_6.포장공00" xfId="79" xr:uid="{00000000-0005-0000-0000-00004E000000}"/>
    <cellStyle name="_5.교량공(동화교)_14. 흑암1리~흑암2리(자전거도로)_4.구조물공_수량(12.7)_6.포장공_L형측구연장조서-1" xfId="80" xr:uid="{00000000-0005-0000-0000-00004F000000}"/>
    <cellStyle name="_5.교량공(동화교)_14. 흑암1리~흑암2리(자전거도로)_4.구조물공_수량(12.7)_6.포장공_복사본 6.포장공" xfId="81" xr:uid="{00000000-0005-0000-0000-000050000000}"/>
    <cellStyle name="_5.교량공(동화교)_14. 흑암1리~흑암2리(자전거도로)_4.구조물공_수량(12.7)_6.포장공_사본 - 6.포장공" xfId="82" xr:uid="{00000000-0005-0000-0000-000051000000}"/>
    <cellStyle name="_5.교량공(동화교)_14. 흑암1리~흑암2리(자전거도로)_4.구조물공_수량(12.7)_6.포장공_포장공(증감수량)" xfId="83" xr:uid="{00000000-0005-0000-0000-000052000000}"/>
    <cellStyle name="_5.교량공(동화교)_14. 흑암1리~흑암2리(자전거도로)_4.구조물공_수량(12.7)_7.조경공" xfId="84" xr:uid="{00000000-0005-0000-0000-000053000000}"/>
    <cellStyle name="_5.교량공(동화교)_14. 흑암1리~흑암2리(자전거도로)_4.구조물공_수량(12.7)_7.조경공(수정)" xfId="85" xr:uid="{00000000-0005-0000-0000-000054000000}"/>
    <cellStyle name="_5.교량공(동화교)_14. 흑암1리~흑암2리(자전거도로)_4.구조물공_수량(12.7)_구조물깨기1" xfId="86" xr:uid="{00000000-0005-0000-0000-000055000000}"/>
    <cellStyle name="_5.교량공(동화교)_14. 흑암1리~흑암2리(자전거도로)_4.구조물공_수량(12.7)_구조물깨기1_6.포장공" xfId="87" xr:uid="{00000000-0005-0000-0000-000056000000}"/>
    <cellStyle name="_5.교량공(동화교)_14. 흑암1리~흑암2리(자전거도로)_4.구조물공_수량(12.7)_구조물깨기1_6.포장공_6.포장공" xfId="88" xr:uid="{00000000-0005-0000-0000-000057000000}"/>
    <cellStyle name="_5.교량공(동화교)_14. 흑암1리~흑암2리(자전거도로)_4.구조물공_수량(12.7)_구조물깨기1_6.포장공_6.포장공(수정)" xfId="89" xr:uid="{00000000-0005-0000-0000-000058000000}"/>
    <cellStyle name="_5.교량공(동화교)_14. 흑암1리~흑암2리(자전거도로)_4.구조물공_수량(12.7)_구조물깨기1_6.포장공_6.포장공00" xfId="90" xr:uid="{00000000-0005-0000-0000-000059000000}"/>
    <cellStyle name="_5.교량공(동화교)_14. 흑암1리~흑암2리(자전거도로)_4.구조물공_수량(12.7)_구조물깨기1_6.포장공_L형측구연장조서-1" xfId="91" xr:uid="{00000000-0005-0000-0000-00005A000000}"/>
    <cellStyle name="_5.교량공(동화교)_14. 흑암1리~흑암2리(자전거도로)_4.구조물공_수량(12.7)_구조물깨기1_6.포장공_복사본 6.포장공" xfId="92" xr:uid="{00000000-0005-0000-0000-00005B000000}"/>
    <cellStyle name="_5.교량공(동화교)_14. 흑암1리~흑암2리(자전거도로)_4.구조물공_수량(12.7)_구조물깨기1_6.포장공_사본 - 6.포장공" xfId="93" xr:uid="{00000000-0005-0000-0000-00005C000000}"/>
    <cellStyle name="_5.교량공(동화교)_14. 흑암1리~흑암2리(자전거도로)_4.구조물공_수량(12.7)_구조물깨기1_6.포장공_포장공(증감수량)" xfId="94" xr:uid="{00000000-0005-0000-0000-00005D000000}"/>
    <cellStyle name="_5.교량공(동화교)_14. 흑암1리~흑암2리(자전거도로)_4.구조물공_수량(12.7)_구조물깨기1_7.조경공" xfId="95" xr:uid="{00000000-0005-0000-0000-00005E000000}"/>
    <cellStyle name="_5.교량공(동화교)_14. 흑암1리~흑암2리(자전거도로)_4.구조물공_수량(12.7)_구조물깨기1_7.조경공(수정)" xfId="96" xr:uid="{00000000-0005-0000-0000-00005F000000}"/>
    <cellStyle name="_5.교량공(동화교)_14. 흑암1리~흑암2리(자전거도로)_4.구조물공_수량(12.7)_구조물깨기1_구조물깨기1" xfId="97" xr:uid="{00000000-0005-0000-0000-000060000000}"/>
    <cellStyle name="_5.교량공(동화교)_14. 흑암1리~흑암2리(자전거도로)_4.구조물공_수량(12.7)_구조물깨기1_구조물깨기1_6.포장공" xfId="98" xr:uid="{00000000-0005-0000-0000-000061000000}"/>
    <cellStyle name="_5.교량공(동화교)_14. 흑암1리~흑암2리(자전거도로)_4.구조물공_수량(12.7)_구조물깨기1_구조물깨기1_6.포장공_6.포장공" xfId="99" xr:uid="{00000000-0005-0000-0000-000062000000}"/>
    <cellStyle name="_5.교량공(동화교)_14. 흑암1리~흑암2리(자전거도로)_4.구조물공_수량(12.7)_구조물깨기1_구조물깨기1_6.포장공_6.포장공(수정)" xfId="100" xr:uid="{00000000-0005-0000-0000-000063000000}"/>
    <cellStyle name="_5.교량공(동화교)_14. 흑암1리~흑암2리(자전거도로)_4.구조물공_수량(12.7)_구조물깨기1_구조물깨기1_6.포장공_6.포장공00" xfId="101" xr:uid="{00000000-0005-0000-0000-000064000000}"/>
    <cellStyle name="_5.교량공(동화교)_14. 흑암1리~흑암2리(자전거도로)_4.구조물공_수량(12.7)_구조물깨기1_구조물깨기1_6.포장공_L형측구연장조서-1" xfId="102" xr:uid="{00000000-0005-0000-0000-000065000000}"/>
    <cellStyle name="_5.교량공(동화교)_14. 흑암1리~흑암2리(자전거도로)_4.구조물공_수량(12.7)_구조물깨기1_구조물깨기1_6.포장공_복사본 6.포장공" xfId="103" xr:uid="{00000000-0005-0000-0000-000066000000}"/>
    <cellStyle name="_5.교량공(동화교)_14. 흑암1리~흑암2리(자전거도로)_4.구조물공_수량(12.7)_구조물깨기1_구조물깨기1_6.포장공_사본 - 6.포장공" xfId="104" xr:uid="{00000000-0005-0000-0000-000067000000}"/>
    <cellStyle name="_5.교량공(동화교)_14. 흑암1리~흑암2리(자전거도로)_4.구조물공_수량(12.7)_구조물깨기1_구조물깨기1_6.포장공_포장공(증감수량)" xfId="105" xr:uid="{00000000-0005-0000-0000-000068000000}"/>
    <cellStyle name="_5.교량공(동화교)_14. 흑암1리~흑암2리(자전거도로)_4.구조물공_수량(12.7)_구조물깨기1_구조물깨기1_7.조경공" xfId="106" xr:uid="{00000000-0005-0000-0000-000069000000}"/>
    <cellStyle name="_5.교량공(동화교)_14. 흑암1리~흑암2리(자전거도로)_4.구조물공_수량(12.7)_구조물깨기1_구조물깨기1_7.조경공(수정)" xfId="107" xr:uid="{00000000-0005-0000-0000-00006A000000}"/>
    <cellStyle name="_5.교량공(동화교)_14. 흑암1리~흑암2리(자전거도로)_6.포장공" xfId="108" xr:uid="{00000000-0005-0000-0000-00006B000000}"/>
    <cellStyle name="_5.교량공(동화교)_14. 흑암1리~흑암2리(자전거도로)_6.포장공_6.포장공" xfId="109" xr:uid="{00000000-0005-0000-0000-00006C000000}"/>
    <cellStyle name="_5.교량공(동화교)_14. 흑암1리~흑암2리(자전거도로)_6.포장공_6.포장공(수정)" xfId="110" xr:uid="{00000000-0005-0000-0000-00006D000000}"/>
    <cellStyle name="_5.교량공(동화교)_14. 흑암1리~흑암2리(자전거도로)_6.포장공_6.포장공00" xfId="111" xr:uid="{00000000-0005-0000-0000-00006E000000}"/>
    <cellStyle name="_5.교량공(동화교)_14. 흑암1리~흑암2리(자전거도로)_6.포장공_L형측구연장조서-1" xfId="112" xr:uid="{00000000-0005-0000-0000-00006F000000}"/>
    <cellStyle name="_5.교량공(동화교)_14. 흑암1리~흑암2리(자전거도로)_6.포장공_복사본 6.포장공" xfId="113" xr:uid="{00000000-0005-0000-0000-000070000000}"/>
    <cellStyle name="_5.교량공(동화교)_14. 흑암1리~흑암2리(자전거도로)_6.포장공_사본 - 6.포장공" xfId="114" xr:uid="{00000000-0005-0000-0000-000071000000}"/>
    <cellStyle name="_5.교량공(동화교)_14. 흑암1리~흑암2리(자전거도로)_6.포장공_포장공(증감수량)" xfId="115" xr:uid="{00000000-0005-0000-0000-000072000000}"/>
    <cellStyle name="_5.교량공(동화교)_14. 흑암1리~흑암2리(자전거도로)_7.조경공" xfId="116" xr:uid="{00000000-0005-0000-0000-000073000000}"/>
    <cellStyle name="_5.교량공(동화교)_14. 흑암1리~흑암2리(자전거도로)_7.조경공(수정)" xfId="117" xr:uid="{00000000-0005-0000-0000-000074000000}"/>
    <cellStyle name="_5.교량공(동화교)_14. 흑암1리~흑암2리(자전거도로)_구조물깨기" xfId="118" xr:uid="{00000000-0005-0000-0000-000075000000}"/>
    <cellStyle name="_5.교량공(동화교)_14. 흑암1리~흑암2리(자전거도로)_구조물깨기_6.포장공" xfId="119" xr:uid="{00000000-0005-0000-0000-000076000000}"/>
    <cellStyle name="_5.교량공(동화교)_14. 흑암1리~흑암2리(자전거도로)_구조물깨기_6.포장공_6.포장공" xfId="120" xr:uid="{00000000-0005-0000-0000-000077000000}"/>
    <cellStyle name="_5.교량공(동화교)_14. 흑암1리~흑암2리(자전거도로)_구조물깨기_6.포장공_6.포장공(수정)" xfId="121" xr:uid="{00000000-0005-0000-0000-000078000000}"/>
    <cellStyle name="_5.교량공(동화교)_14. 흑암1리~흑암2리(자전거도로)_구조물깨기_6.포장공_6.포장공00" xfId="122" xr:uid="{00000000-0005-0000-0000-000079000000}"/>
    <cellStyle name="_5.교량공(동화교)_14. 흑암1리~흑암2리(자전거도로)_구조물깨기_6.포장공_L형측구연장조서-1" xfId="123" xr:uid="{00000000-0005-0000-0000-00007A000000}"/>
    <cellStyle name="_5.교량공(동화교)_14. 흑암1리~흑암2리(자전거도로)_구조물깨기_6.포장공_복사본 6.포장공" xfId="124" xr:uid="{00000000-0005-0000-0000-00007B000000}"/>
    <cellStyle name="_5.교량공(동화교)_14. 흑암1리~흑암2리(자전거도로)_구조물깨기_6.포장공_사본 - 6.포장공" xfId="125" xr:uid="{00000000-0005-0000-0000-00007C000000}"/>
    <cellStyle name="_5.교량공(동화교)_14. 흑암1리~흑암2리(자전거도로)_구조물깨기_6.포장공_포장공(증감수량)" xfId="126" xr:uid="{00000000-0005-0000-0000-00007D000000}"/>
    <cellStyle name="_5.교량공(동화교)_14. 흑암1리~흑암2리(자전거도로)_구조물깨기_7.조경공" xfId="127" xr:uid="{00000000-0005-0000-0000-00007E000000}"/>
    <cellStyle name="_5.교량공(동화교)_14. 흑암1리~흑암2리(자전거도로)_구조물깨기_7.조경공(수정)" xfId="128" xr:uid="{00000000-0005-0000-0000-00007F000000}"/>
    <cellStyle name="_5.교량공(동화교)_14. 흑암1리~흑암2리(자전거도로)_구조물깨기_구조물깨기1" xfId="129" xr:uid="{00000000-0005-0000-0000-000080000000}"/>
    <cellStyle name="_5.교량공(동화교)_14. 흑암1리~흑암2리(자전거도로)_구조물깨기_구조물깨기1_6.포장공" xfId="130" xr:uid="{00000000-0005-0000-0000-000081000000}"/>
    <cellStyle name="_5.교량공(동화교)_14. 흑암1리~흑암2리(자전거도로)_구조물깨기_구조물깨기1_6.포장공_6.포장공" xfId="131" xr:uid="{00000000-0005-0000-0000-000082000000}"/>
    <cellStyle name="_5.교량공(동화교)_14. 흑암1리~흑암2리(자전거도로)_구조물깨기_구조물깨기1_6.포장공_6.포장공(수정)" xfId="132" xr:uid="{00000000-0005-0000-0000-000083000000}"/>
    <cellStyle name="_5.교량공(동화교)_14. 흑암1리~흑암2리(자전거도로)_구조물깨기_구조물깨기1_6.포장공_6.포장공00" xfId="133" xr:uid="{00000000-0005-0000-0000-000084000000}"/>
    <cellStyle name="_5.교량공(동화교)_14. 흑암1리~흑암2리(자전거도로)_구조물깨기_구조물깨기1_6.포장공_L형측구연장조서-1" xfId="134" xr:uid="{00000000-0005-0000-0000-000085000000}"/>
    <cellStyle name="_5.교량공(동화교)_14. 흑암1리~흑암2리(자전거도로)_구조물깨기_구조물깨기1_6.포장공_복사본 6.포장공" xfId="135" xr:uid="{00000000-0005-0000-0000-000086000000}"/>
    <cellStyle name="_5.교량공(동화교)_14. 흑암1리~흑암2리(자전거도로)_구조물깨기_구조물깨기1_6.포장공_사본 - 6.포장공" xfId="136" xr:uid="{00000000-0005-0000-0000-000087000000}"/>
    <cellStyle name="_5.교량공(동화교)_14. 흑암1리~흑암2리(자전거도로)_구조물깨기_구조물깨기1_6.포장공_포장공(증감수량)" xfId="137" xr:uid="{00000000-0005-0000-0000-000088000000}"/>
    <cellStyle name="_5.교량공(동화교)_14. 흑암1리~흑암2리(자전거도로)_구조물깨기_구조물깨기1_7.조경공" xfId="138" xr:uid="{00000000-0005-0000-0000-000089000000}"/>
    <cellStyle name="_5.교량공(동화교)_14. 흑암1리~흑암2리(자전거도로)_구조물깨기_구조물깨기1_7.조경공(수정)" xfId="139" xr:uid="{00000000-0005-0000-0000-00008A000000}"/>
    <cellStyle name="_5.교량공(동화교)_14. 흑암1리~흑암2리(자전거도로)_구조물깨기_구조물깨기1_구조물깨기1" xfId="140" xr:uid="{00000000-0005-0000-0000-00008B000000}"/>
    <cellStyle name="_5.교량공(동화교)_14. 흑암1리~흑암2리(자전거도로)_구조물깨기_구조물깨기1_구조물깨기1_6.포장공" xfId="141" xr:uid="{00000000-0005-0000-0000-00008C000000}"/>
    <cellStyle name="_5.교량공(동화교)_14. 흑암1리~흑암2리(자전거도로)_구조물깨기_구조물깨기1_구조물깨기1_6.포장공_6.포장공" xfId="142" xr:uid="{00000000-0005-0000-0000-00008D000000}"/>
    <cellStyle name="_5.교량공(동화교)_14. 흑암1리~흑암2리(자전거도로)_구조물깨기_구조물깨기1_구조물깨기1_6.포장공_6.포장공(수정)" xfId="143" xr:uid="{00000000-0005-0000-0000-00008E000000}"/>
    <cellStyle name="_5.교량공(동화교)_14. 흑암1리~흑암2리(자전거도로)_구조물깨기_구조물깨기1_구조물깨기1_6.포장공_6.포장공00" xfId="144" xr:uid="{00000000-0005-0000-0000-00008F000000}"/>
    <cellStyle name="_5.교량공(동화교)_14. 흑암1리~흑암2리(자전거도로)_구조물깨기_구조물깨기1_구조물깨기1_6.포장공_L형측구연장조서-1" xfId="145" xr:uid="{00000000-0005-0000-0000-000090000000}"/>
    <cellStyle name="_5.교량공(동화교)_14. 흑암1리~흑암2리(자전거도로)_구조물깨기_구조물깨기1_구조물깨기1_6.포장공_복사본 6.포장공" xfId="146" xr:uid="{00000000-0005-0000-0000-000091000000}"/>
    <cellStyle name="_5.교량공(동화교)_14. 흑암1리~흑암2리(자전거도로)_구조물깨기_구조물깨기1_구조물깨기1_6.포장공_사본 - 6.포장공" xfId="147" xr:uid="{00000000-0005-0000-0000-000092000000}"/>
    <cellStyle name="_5.교량공(동화교)_14. 흑암1리~흑암2리(자전거도로)_구조물깨기_구조물깨기1_구조물깨기1_6.포장공_포장공(증감수량)" xfId="148" xr:uid="{00000000-0005-0000-0000-000093000000}"/>
    <cellStyle name="_5.교량공(동화교)_14. 흑암1리~흑암2리(자전거도로)_구조물깨기_구조물깨기1_구조물깨기1_7.조경공" xfId="149" xr:uid="{00000000-0005-0000-0000-000094000000}"/>
    <cellStyle name="_5.교량공(동화교)_14. 흑암1리~흑암2리(자전거도로)_구조물깨기_구조물깨기1_구조물깨기1_7.조경공(수정)" xfId="150" xr:uid="{00000000-0005-0000-0000-000095000000}"/>
    <cellStyle name="_5.교량공(동화교)_14. 흑암1리~흑암2리(자전거도로)_구조물깨기1" xfId="151" xr:uid="{00000000-0005-0000-0000-000096000000}"/>
    <cellStyle name="_5.교량공(동화교)_14. 흑암1리~흑암2리(자전거도로)_구조물깨기1_6.포장공" xfId="152" xr:uid="{00000000-0005-0000-0000-000097000000}"/>
    <cellStyle name="_5.교량공(동화교)_14. 흑암1리~흑암2리(자전거도로)_구조물깨기1_6.포장공_6.포장공" xfId="153" xr:uid="{00000000-0005-0000-0000-000098000000}"/>
    <cellStyle name="_5.교량공(동화교)_14. 흑암1리~흑암2리(자전거도로)_구조물깨기1_6.포장공_6.포장공(수정)" xfId="154" xr:uid="{00000000-0005-0000-0000-000099000000}"/>
    <cellStyle name="_5.교량공(동화교)_14. 흑암1리~흑암2리(자전거도로)_구조물깨기1_6.포장공_6.포장공00" xfId="155" xr:uid="{00000000-0005-0000-0000-00009A000000}"/>
    <cellStyle name="_5.교량공(동화교)_14. 흑암1리~흑암2리(자전거도로)_구조물깨기1_6.포장공_L형측구연장조서-1" xfId="156" xr:uid="{00000000-0005-0000-0000-00009B000000}"/>
    <cellStyle name="_5.교량공(동화교)_14. 흑암1리~흑암2리(자전거도로)_구조물깨기1_6.포장공_복사본 6.포장공" xfId="157" xr:uid="{00000000-0005-0000-0000-00009C000000}"/>
    <cellStyle name="_5.교량공(동화교)_14. 흑암1리~흑암2리(자전거도로)_구조물깨기1_6.포장공_사본 - 6.포장공" xfId="158" xr:uid="{00000000-0005-0000-0000-00009D000000}"/>
    <cellStyle name="_5.교량공(동화교)_14. 흑암1리~흑암2리(자전거도로)_구조물깨기1_6.포장공_포장공(증감수량)" xfId="159" xr:uid="{00000000-0005-0000-0000-00009E000000}"/>
    <cellStyle name="_5.교량공(동화교)_14. 흑암1리~흑암2리(자전거도로)_구조물깨기1_7.조경공" xfId="160" xr:uid="{00000000-0005-0000-0000-00009F000000}"/>
    <cellStyle name="_5.교량공(동화교)_14. 흑암1리~흑암2리(자전거도로)_구조물깨기1_7.조경공(수정)" xfId="161" xr:uid="{00000000-0005-0000-0000-0000A0000000}"/>
    <cellStyle name="_5.교량공(동화교)_14. 흑암1리~흑암2리(자전거도로)_배수공" xfId="162" xr:uid="{00000000-0005-0000-0000-0000A1000000}"/>
    <cellStyle name="_5.교량공(동화교)_14. 흑암1리~흑암2리(자전거도로)_수량(12.7)" xfId="163" xr:uid="{00000000-0005-0000-0000-0000A2000000}"/>
    <cellStyle name="_5.교량공(동화교)_14. 흑암1리~흑암2리(자전거도로)_수량(12.7)_6.포장공" xfId="164" xr:uid="{00000000-0005-0000-0000-0000A3000000}"/>
    <cellStyle name="_5.교량공(동화교)_14. 흑암1리~흑암2리(자전거도로)_수량(12.7)_6.포장공_6.포장공" xfId="165" xr:uid="{00000000-0005-0000-0000-0000A4000000}"/>
    <cellStyle name="_5.교량공(동화교)_14. 흑암1리~흑암2리(자전거도로)_수량(12.7)_6.포장공_6.포장공(수정)" xfId="166" xr:uid="{00000000-0005-0000-0000-0000A5000000}"/>
    <cellStyle name="_5.교량공(동화교)_14. 흑암1리~흑암2리(자전거도로)_수량(12.7)_6.포장공_6.포장공00" xfId="167" xr:uid="{00000000-0005-0000-0000-0000A6000000}"/>
    <cellStyle name="_5.교량공(동화교)_14. 흑암1리~흑암2리(자전거도로)_수량(12.7)_6.포장공_L형측구연장조서-1" xfId="168" xr:uid="{00000000-0005-0000-0000-0000A7000000}"/>
    <cellStyle name="_5.교량공(동화교)_14. 흑암1리~흑암2리(자전거도로)_수량(12.7)_6.포장공_복사본 6.포장공" xfId="169" xr:uid="{00000000-0005-0000-0000-0000A8000000}"/>
    <cellStyle name="_5.교량공(동화교)_14. 흑암1리~흑암2리(자전거도로)_수량(12.7)_6.포장공_사본 - 6.포장공" xfId="170" xr:uid="{00000000-0005-0000-0000-0000A9000000}"/>
    <cellStyle name="_5.교량공(동화교)_14. 흑암1리~흑암2리(자전거도로)_수량(12.7)_6.포장공_포장공(증감수량)" xfId="171" xr:uid="{00000000-0005-0000-0000-0000AA000000}"/>
    <cellStyle name="_5.교량공(동화교)_14. 흑암1리~흑암2리(자전거도로)_수량(12.7)_7.조경공" xfId="172" xr:uid="{00000000-0005-0000-0000-0000AB000000}"/>
    <cellStyle name="_5.교량공(동화교)_14. 흑암1리~흑암2리(자전거도로)_수량(12.7)_7.조경공(수정)" xfId="173" xr:uid="{00000000-0005-0000-0000-0000AC000000}"/>
    <cellStyle name="_5.교량공(동화교)_14. 흑암1리~흑암2리(자전거도로)_수량(12.7)_구조물깨기1" xfId="174" xr:uid="{00000000-0005-0000-0000-0000AD000000}"/>
    <cellStyle name="_5.교량공(동화교)_14. 흑암1리~흑암2리(자전거도로)_수량(12.7)_구조물깨기1_6.포장공" xfId="175" xr:uid="{00000000-0005-0000-0000-0000AE000000}"/>
    <cellStyle name="_5.교량공(동화교)_14. 흑암1리~흑암2리(자전거도로)_수량(12.7)_구조물깨기1_6.포장공_6.포장공" xfId="176" xr:uid="{00000000-0005-0000-0000-0000AF000000}"/>
    <cellStyle name="_5.교량공(동화교)_14. 흑암1리~흑암2리(자전거도로)_수량(12.7)_구조물깨기1_6.포장공_6.포장공(수정)" xfId="177" xr:uid="{00000000-0005-0000-0000-0000B0000000}"/>
    <cellStyle name="_5.교량공(동화교)_14. 흑암1리~흑암2리(자전거도로)_수량(12.7)_구조물깨기1_6.포장공_6.포장공00" xfId="178" xr:uid="{00000000-0005-0000-0000-0000B1000000}"/>
    <cellStyle name="_5.교량공(동화교)_14. 흑암1리~흑암2리(자전거도로)_수량(12.7)_구조물깨기1_6.포장공_L형측구연장조서-1" xfId="179" xr:uid="{00000000-0005-0000-0000-0000B2000000}"/>
    <cellStyle name="_5.교량공(동화교)_14. 흑암1리~흑암2리(자전거도로)_수량(12.7)_구조물깨기1_6.포장공_복사본 6.포장공" xfId="180" xr:uid="{00000000-0005-0000-0000-0000B3000000}"/>
    <cellStyle name="_5.교량공(동화교)_14. 흑암1리~흑암2리(자전거도로)_수량(12.7)_구조물깨기1_6.포장공_사본 - 6.포장공" xfId="181" xr:uid="{00000000-0005-0000-0000-0000B4000000}"/>
    <cellStyle name="_5.교량공(동화교)_14. 흑암1리~흑암2리(자전거도로)_수량(12.7)_구조물깨기1_6.포장공_포장공(증감수량)" xfId="182" xr:uid="{00000000-0005-0000-0000-0000B5000000}"/>
    <cellStyle name="_5.교량공(동화교)_14. 흑암1리~흑암2리(자전거도로)_수량(12.7)_구조물깨기1_7.조경공" xfId="183" xr:uid="{00000000-0005-0000-0000-0000B6000000}"/>
    <cellStyle name="_5.교량공(동화교)_14. 흑암1리~흑암2리(자전거도로)_수량(12.7)_구조물깨기1_7.조경공(수정)" xfId="184" xr:uid="{00000000-0005-0000-0000-0000B7000000}"/>
    <cellStyle name="_5.교량공(동화교)_14. 흑암1리~흑암2리(자전거도로)_수량(12.7)_구조물깨기1_구조물깨기1" xfId="185" xr:uid="{00000000-0005-0000-0000-0000B8000000}"/>
    <cellStyle name="_5.교량공(동화교)_14. 흑암1리~흑암2리(자전거도로)_수량(12.7)_구조물깨기1_구조물깨기1_6.포장공" xfId="186" xr:uid="{00000000-0005-0000-0000-0000B9000000}"/>
    <cellStyle name="_5.교량공(동화교)_14. 흑암1리~흑암2리(자전거도로)_수량(12.7)_구조물깨기1_구조물깨기1_6.포장공_6.포장공" xfId="187" xr:uid="{00000000-0005-0000-0000-0000BA000000}"/>
    <cellStyle name="_5.교량공(동화교)_14. 흑암1리~흑암2리(자전거도로)_수량(12.7)_구조물깨기1_구조물깨기1_6.포장공_6.포장공(수정)" xfId="188" xr:uid="{00000000-0005-0000-0000-0000BB000000}"/>
    <cellStyle name="_5.교량공(동화교)_14. 흑암1리~흑암2리(자전거도로)_수량(12.7)_구조물깨기1_구조물깨기1_6.포장공_6.포장공00" xfId="189" xr:uid="{00000000-0005-0000-0000-0000BC000000}"/>
    <cellStyle name="_5.교량공(동화교)_14. 흑암1리~흑암2리(자전거도로)_수량(12.7)_구조물깨기1_구조물깨기1_6.포장공_L형측구연장조서-1" xfId="190" xr:uid="{00000000-0005-0000-0000-0000BD000000}"/>
    <cellStyle name="_5.교량공(동화교)_14. 흑암1리~흑암2리(자전거도로)_수량(12.7)_구조물깨기1_구조물깨기1_6.포장공_복사본 6.포장공" xfId="191" xr:uid="{00000000-0005-0000-0000-0000BE000000}"/>
    <cellStyle name="_5.교량공(동화교)_14. 흑암1리~흑암2리(자전거도로)_수량(12.7)_구조물깨기1_구조물깨기1_6.포장공_사본 - 6.포장공" xfId="192" xr:uid="{00000000-0005-0000-0000-0000BF000000}"/>
    <cellStyle name="_5.교량공(동화교)_14. 흑암1리~흑암2리(자전거도로)_수량(12.7)_구조물깨기1_구조물깨기1_6.포장공_포장공(증감수량)" xfId="193" xr:uid="{00000000-0005-0000-0000-0000C0000000}"/>
    <cellStyle name="_5.교량공(동화교)_14. 흑암1리~흑암2리(자전거도로)_수량(12.7)_구조물깨기1_구조물깨기1_7.조경공" xfId="194" xr:uid="{00000000-0005-0000-0000-0000C1000000}"/>
    <cellStyle name="_5.교량공(동화교)_14. 흑암1리~흑암2리(자전거도로)_수량(12.7)_구조물깨기1_구조물깨기1_7.조경공(수정)" xfId="195" xr:uid="{00000000-0005-0000-0000-0000C2000000}"/>
    <cellStyle name="_5.교량공(동화교)_15. 절미골~계진리(진행)" xfId="196" xr:uid="{00000000-0005-0000-0000-0000C3000000}"/>
    <cellStyle name="_5.교량공(동화교)_15. 절미골~계진리(진행)_4.구조물공" xfId="197" xr:uid="{00000000-0005-0000-0000-0000C4000000}"/>
    <cellStyle name="_5.교량공(동화교)_15. 절미골~계진리(진행)_4.구조물공_6.포장공" xfId="198" xr:uid="{00000000-0005-0000-0000-0000C5000000}"/>
    <cellStyle name="_5.교량공(동화교)_15. 절미골~계진리(진행)_4.구조물공_6.포장공_6.포장공" xfId="199" xr:uid="{00000000-0005-0000-0000-0000C6000000}"/>
    <cellStyle name="_5.교량공(동화교)_15. 절미골~계진리(진행)_4.구조물공_6.포장공_6.포장공(수정)" xfId="200" xr:uid="{00000000-0005-0000-0000-0000C7000000}"/>
    <cellStyle name="_5.교량공(동화교)_15. 절미골~계진리(진행)_4.구조물공_6.포장공_6.포장공00" xfId="201" xr:uid="{00000000-0005-0000-0000-0000C8000000}"/>
    <cellStyle name="_5.교량공(동화교)_15. 절미골~계진리(진행)_4.구조물공_6.포장공_L형측구연장조서-1" xfId="202" xr:uid="{00000000-0005-0000-0000-0000C9000000}"/>
    <cellStyle name="_5.교량공(동화교)_15. 절미골~계진리(진행)_4.구조물공_6.포장공_복사본 6.포장공" xfId="203" xr:uid="{00000000-0005-0000-0000-0000CA000000}"/>
    <cellStyle name="_5.교량공(동화교)_15. 절미골~계진리(진행)_4.구조물공_6.포장공_사본 - 6.포장공" xfId="204" xr:uid="{00000000-0005-0000-0000-0000CB000000}"/>
    <cellStyle name="_5.교량공(동화교)_15. 절미골~계진리(진행)_4.구조물공_6.포장공_포장공(증감수량)" xfId="205" xr:uid="{00000000-0005-0000-0000-0000CC000000}"/>
    <cellStyle name="_5.교량공(동화교)_15. 절미골~계진리(진행)_4.구조물공_7.조경공" xfId="206" xr:uid="{00000000-0005-0000-0000-0000CD000000}"/>
    <cellStyle name="_5.교량공(동화교)_15. 절미골~계진리(진행)_4.구조물공_7.조경공(수정)" xfId="207" xr:uid="{00000000-0005-0000-0000-0000CE000000}"/>
    <cellStyle name="_5.교량공(동화교)_15. 절미골~계진리(진행)_4.구조물공_구조물깨기" xfId="208" xr:uid="{00000000-0005-0000-0000-0000CF000000}"/>
    <cellStyle name="_5.교량공(동화교)_15. 절미골~계진리(진행)_4.구조물공_구조물깨기_6.포장공" xfId="209" xr:uid="{00000000-0005-0000-0000-0000D0000000}"/>
    <cellStyle name="_5.교량공(동화교)_15. 절미골~계진리(진행)_4.구조물공_구조물깨기_6.포장공_6.포장공" xfId="210" xr:uid="{00000000-0005-0000-0000-0000D1000000}"/>
    <cellStyle name="_5.교량공(동화교)_15. 절미골~계진리(진행)_4.구조물공_구조물깨기_6.포장공_6.포장공(수정)" xfId="211" xr:uid="{00000000-0005-0000-0000-0000D2000000}"/>
    <cellStyle name="_5.교량공(동화교)_15. 절미골~계진리(진행)_4.구조물공_구조물깨기_6.포장공_6.포장공00" xfId="212" xr:uid="{00000000-0005-0000-0000-0000D3000000}"/>
    <cellStyle name="_5.교량공(동화교)_15. 절미골~계진리(진행)_4.구조물공_구조물깨기_6.포장공_L형측구연장조서-1" xfId="213" xr:uid="{00000000-0005-0000-0000-0000D4000000}"/>
    <cellStyle name="_5.교량공(동화교)_15. 절미골~계진리(진행)_4.구조물공_구조물깨기_6.포장공_복사본 6.포장공" xfId="214" xr:uid="{00000000-0005-0000-0000-0000D5000000}"/>
    <cellStyle name="_5.교량공(동화교)_15. 절미골~계진리(진행)_4.구조물공_구조물깨기_6.포장공_사본 - 6.포장공" xfId="215" xr:uid="{00000000-0005-0000-0000-0000D6000000}"/>
    <cellStyle name="_5.교량공(동화교)_15. 절미골~계진리(진행)_4.구조물공_구조물깨기_6.포장공_포장공(증감수량)" xfId="216" xr:uid="{00000000-0005-0000-0000-0000D7000000}"/>
    <cellStyle name="_5.교량공(동화교)_15. 절미골~계진리(진행)_4.구조물공_구조물깨기_7.조경공" xfId="217" xr:uid="{00000000-0005-0000-0000-0000D8000000}"/>
    <cellStyle name="_5.교량공(동화교)_15. 절미골~계진리(진행)_4.구조물공_구조물깨기_7.조경공(수정)" xfId="218" xr:uid="{00000000-0005-0000-0000-0000D9000000}"/>
    <cellStyle name="_5.교량공(동화교)_15. 절미골~계진리(진행)_4.구조물공_구조물깨기_구조물깨기1" xfId="219" xr:uid="{00000000-0005-0000-0000-0000DA000000}"/>
    <cellStyle name="_5.교량공(동화교)_15. 절미골~계진리(진행)_4.구조물공_구조물깨기_구조물깨기1_6.포장공" xfId="220" xr:uid="{00000000-0005-0000-0000-0000DB000000}"/>
    <cellStyle name="_5.교량공(동화교)_15. 절미골~계진리(진행)_4.구조물공_구조물깨기_구조물깨기1_6.포장공_6.포장공" xfId="221" xr:uid="{00000000-0005-0000-0000-0000DC000000}"/>
    <cellStyle name="_5.교량공(동화교)_15. 절미골~계진리(진행)_4.구조물공_구조물깨기_구조물깨기1_6.포장공_6.포장공(수정)" xfId="222" xr:uid="{00000000-0005-0000-0000-0000DD000000}"/>
    <cellStyle name="_5.교량공(동화교)_15. 절미골~계진리(진행)_4.구조물공_구조물깨기_구조물깨기1_6.포장공_6.포장공00" xfId="223" xr:uid="{00000000-0005-0000-0000-0000DE000000}"/>
    <cellStyle name="_5.교량공(동화교)_15. 절미골~계진리(진행)_4.구조물공_구조물깨기_구조물깨기1_6.포장공_L형측구연장조서-1" xfId="224" xr:uid="{00000000-0005-0000-0000-0000DF000000}"/>
    <cellStyle name="_5.교량공(동화교)_15. 절미골~계진리(진행)_4.구조물공_구조물깨기_구조물깨기1_6.포장공_복사본 6.포장공" xfId="225" xr:uid="{00000000-0005-0000-0000-0000E0000000}"/>
    <cellStyle name="_5.교량공(동화교)_15. 절미골~계진리(진행)_4.구조물공_구조물깨기_구조물깨기1_6.포장공_사본 - 6.포장공" xfId="226" xr:uid="{00000000-0005-0000-0000-0000E1000000}"/>
    <cellStyle name="_5.교량공(동화교)_15. 절미골~계진리(진행)_4.구조물공_구조물깨기_구조물깨기1_6.포장공_포장공(증감수량)" xfId="227" xr:uid="{00000000-0005-0000-0000-0000E2000000}"/>
    <cellStyle name="_5.교량공(동화교)_15. 절미골~계진리(진행)_4.구조물공_구조물깨기_구조물깨기1_7.조경공" xfId="228" xr:uid="{00000000-0005-0000-0000-0000E3000000}"/>
    <cellStyle name="_5.교량공(동화교)_15. 절미골~계진리(진행)_4.구조물공_구조물깨기_구조물깨기1_7.조경공(수정)" xfId="229" xr:uid="{00000000-0005-0000-0000-0000E4000000}"/>
    <cellStyle name="_5.교량공(동화교)_15. 절미골~계진리(진행)_4.구조물공_구조물깨기_구조물깨기1_구조물깨기1" xfId="230" xr:uid="{00000000-0005-0000-0000-0000E5000000}"/>
    <cellStyle name="_5.교량공(동화교)_15. 절미골~계진리(진행)_4.구조물공_구조물깨기_구조물깨기1_구조물깨기1_6.포장공" xfId="231" xr:uid="{00000000-0005-0000-0000-0000E6000000}"/>
    <cellStyle name="_5.교량공(동화교)_15. 절미골~계진리(진행)_4.구조물공_구조물깨기_구조물깨기1_구조물깨기1_6.포장공_6.포장공" xfId="232" xr:uid="{00000000-0005-0000-0000-0000E7000000}"/>
    <cellStyle name="_5.교량공(동화교)_15. 절미골~계진리(진행)_4.구조물공_구조물깨기_구조물깨기1_구조물깨기1_6.포장공_6.포장공(수정)" xfId="233" xr:uid="{00000000-0005-0000-0000-0000E8000000}"/>
    <cellStyle name="_5.교량공(동화교)_15. 절미골~계진리(진행)_4.구조물공_구조물깨기_구조물깨기1_구조물깨기1_6.포장공_6.포장공00" xfId="234" xr:uid="{00000000-0005-0000-0000-0000E9000000}"/>
    <cellStyle name="_5.교량공(동화교)_15. 절미골~계진리(진행)_4.구조물공_구조물깨기_구조물깨기1_구조물깨기1_6.포장공_L형측구연장조서-1" xfId="235" xr:uid="{00000000-0005-0000-0000-0000EA000000}"/>
    <cellStyle name="_5.교량공(동화교)_15. 절미골~계진리(진행)_4.구조물공_구조물깨기_구조물깨기1_구조물깨기1_6.포장공_복사본 6.포장공" xfId="236" xr:uid="{00000000-0005-0000-0000-0000EB000000}"/>
    <cellStyle name="_5.교량공(동화교)_15. 절미골~계진리(진행)_4.구조물공_구조물깨기_구조물깨기1_구조물깨기1_6.포장공_사본 - 6.포장공" xfId="237" xr:uid="{00000000-0005-0000-0000-0000EC000000}"/>
    <cellStyle name="_5.교량공(동화교)_15. 절미골~계진리(진행)_4.구조물공_구조물깨기_구조물깨기1_구조물깨기1_6.포장공_포장공(증감수량)" xfId="238" xr:uid="{00000000-0005-0000-0000-0000ED000000}"/>
    <cellStyle name="_5.교량공(동화교)_15. 절미골~계진리(진행)_4.구조물공_구조물깨기_구조물깨기1_구조물깨기1_7.조경공" xfId="239" xr:uid="{00000000-0005-0000-0000-0000EE000000}"/>
    <cellStyle name="_5.교량공(동화교)_15. 절미골~계진리(진행)_4.구조물공_구조물깨기_구조물깨기1_구조물깨기1_7.조경공(수정)" xfId="240" xr:uid="{00000000-0005-0000-0000-0000EF000000}"/>
    <cellStyle name="_5.교량공(동화교)_15. 절미골~계진리(진행)_4.구조물공_구조물깨기1" xfId="241" xr:uid="{00000000-0005-0000-0000-0000F0000000}"/>
    <cellStyle name="_5.교량공(동화교)_15. 절미골~계진리(진행)_4.구조물공_구조물깨기1_6.포장공" xfId="242" xr:uid="{00000000-0005-0000-0000-0000F1000000}"/>
    <cellStyle name="_5.교량공(동화교)_15. 절미골~계진리(진행)_4.구조물공_구조물깨기1_6.포장공_6.포장공" xfId="243" xr:uid="{00000000-0005-0000-0000-0000F2000000}"/>
    <cellStyle name="_5.교량공(동화교)_15. 절미골~계진리(진행)_4.구조물공_구조물깨기1_6.포장공_6.포장공(수정)" xfId="244" xr:uid="{00000000-0005-0000-0000-0000F3000000}"/>
    <cellStyle name="_5.교량공(동화교)_15. 절미골~계진리(진행)_4.구조물공_구조물깨기1_6.포장공_6.포장공00" xfId="245" xr:uid="{00000000-0005-0000-0000-0000F4000000}"/>
    <cellStyle name="_5.교량공(동화교)_15. 절미골~계진리(진행)_4.구조물공_구조물깨기1_6.포장공_L형측구연장조서-1" xfId="246" xr:uid="{00000000-0005-0000-0000-0000F5000000}"/>
    <cellStyle name="_5.교량공(동화교)_15. 절미골~계진리(진행)_4.구조물공_구조물깨기1_6.포장공_복사본 6.포장공" xfId="247" xr:uid="{00000000-0005-0000-0000-0000F6000000}"/>
    <cellStyle name="_5.교량공(동화교)_15. 절미골~계진리(진행)_4.구조물공_구조물깨기1_6.포장공_사본 - 6.포장공" xfId="248" xr:uid="{00000000-0005-0000-0000-0000F7000000}"/>
    <cellStyle name="_5.교량공(동화교)_15. 절미골~계진리(진행)_4.구조물공_구조물깨기1_6.포장공_포장공(증감수량)" xfId="249" xr:uid="{00000000-0005-0000-0000-0000F8000000}"/>
    <cellStyle name="_5.교량공(동화교)_15. 절미골~계진리(진행)_4.구조물공_구조물깨기1_7.조경공" xfId="250" xr:uid="{00000000-0005-0000-0000-0000F9000000}"/>
    <cellStyle name="_5.교량공(동화교)_15. 절미골~계진리(진행)_4.구조물공_구조물깨기1_7.조경공(수정)" xfId="251" xr:uid="{00000000-0005-0000-0000-0000FA000000}"/>
    <cellStyle name="_5.교량공(동화교)_15. 절미골~계진리(진행)_4.구조물공_수량(12.7)" xfId="252" xr:uid="{00000000-0005-0000-0000-0000FB000000}"/>
    <cellStyle name="_5.교량공(동화교)_15. 절미골~계진리(진행)_4.구조물공_수량(12.7)_6.포장공" xfId="253" xr:uid="{00000000-0005-0000-0000-0000FC000000}"/>
    <cellStyle name="_5.교량공(동화교)_15. 절미골~계진리(진행)_4.구조물공_수량(12.7)_6.포장공_6.포장공" xfId="254" xr:uid="{00000000-0005-0000-0000-0000FD000000}"/>
    <cellStyle name="_5.교량공(동화교)_15. 절미골~계진리(진행)_4.구조물공_수량(12.7)_6.포장공_6.포장공(수정)" xfId="255" xr:uid="{00000000-0005-0000-0000-0000FE000000}"/>
    <cellStyle name="_5.교량공(동화교)_15. 절미골~계진리(진행)_4.구조물공_수량(12.7)_6.포장공_6.포장공00" xfId="256" xr:uid="{00000000-0005-0000-0000-0000FF000000}"/>
    <cellStyle name="_5.교량공(동화교)_15. 절미골~계진리(진행)_4.구조물공_수량(12.7)_6.포장공_L형측구연장조서-1" xfId="257" xr:uid="{00000000-0005-0000-0000-000000010000}"/>
    <cellStyle name="_5.교량공(동화교)_15. 절미골~계진리(진행)_4.구조물공_수량(12.7)_6.포장공_복사본 6.포장공" xfId="258" xr:uid="{00000000-0005-0000-0000-000001010000}"/>
    <cellStyle name="_5.교량공(동화교)_15. 절미골~계진리(진행)_4.구조물공_수량(12.7)_6.포장공_사본 - 6.포장공" xfId="259" xr:uid="{00000000-0005-0000-0000-000002010000}"/>
    <cellStyle name="_5.교량공(동화교)_15. 절미골~계진리(진행)_4.구조물공_수량(12.7)_6.포장공_포장공(증감수량)" xfId="260" xr:uid="{00000000-0005-0000-0000-000003010000}"/>
    <cellStyle name="_5.교량공(동화교)_15. 절미골~계진리(진행)_4.구조물공_수량(12.7)_7.조경공" xfId="261" xr:uid="{00000000-0005-0000-0000-000004010000}"/>
    <cellStyle name="_5.교량공(동화교)_15. 절미골~계진리(진행)_4.구조물공_수량(12.7)_7.조경공(수정)" xfId="262" xr:uid="{00000000-0005-0000-0000-000005010000}"/>
    <cellStyle name="_5.교량공(동화교)_15. 절미골~계진리(진행)_4.구조물공_수량(12.7)_구조물깨기1" xfId="263" xr:uid="{00000000-0005-0000-0000-000006010000}"/>
    <cellStyle name="_5.교량공(동화교)_15. 절미골~계진리(진행)_4.구조물공_수량(12.7)_구조물깨기1_6.포장공" xfId="264" xr:uid="{00000000-0005-0000-0000-000007010000}"/>
    <cellStyle name="_5.교량공(동화교)_15. 절미골~계진리(진행)_4.구조물공_수량(12.7)_구조물깨기1_6.포장공_6.포장공" xfId="265" xr:uid="{00000000-0005-0000-0000-000008010000}"/>
    <cellStyle name="_5.교량공(동화교)_15. 절미골~계진리(진행)_4.구조물공_수량(12.7)_구조물깨기1_6.포장공_6.포장공(수정)" xfId="266" xr:uid="{00000000-0005-0000-0000-000009010000}"/>
    <cellStyle name="_5.교량공(동화교)_15. 절미골~계진리(진행)_4.구조물공_수량(12.7)_구조물깨기1_6.포장공_6.포장공00" xfId="267" xr:uid="{00000000-0005-0000-0000-00000A010000}"/>
    <cellStyle name="_5.교량공(동화교)_15. 절미골~계진리(진행)_4.구조물공_수량(12.7)_구조물깨기1_6.포장공_L형측구연장조서-1" xfId="268" xr:uid="{00000000-0005-0000-0000-00000B010000}"/>
    <cellStyle name="_5.교량공(동화교)_15. 절미골~계진리(진행)_4.구조물공_수량(12.7)_구조물깨기1_6.포장공_복사본 6.포장공" xfId="269" xr:uid="{00000000-0005-0000-0000-00000C010000}"/>
    <cellStyle name="_5.교량공(동화교)_15. 절미골~계진리(진행)_4.구조물공_수량(12.7)_구조물깨기1_6.포장공_사본 - 6.포장공" xfId="270" xr:uid="{00000000-0005-0000-0000-00000D010000}"/>
    <cellStyle name="_5.교량공(동화교)_15. 절미골~계진리(진행)_4.구조물공_수량(12.7)_구조물깨기1_6.포장공_포장공(증감수량)" xfId="271" xr:uid="{00000000-0005-0000-0000-00000E010000}"/>
    <cellStyle name="_5.교량공(동화교)_15. 절미골~계진리(진행)_4.구조물공_수량(12.7)_구조물깨기1_7.조경공" xfId="272" xr:uid="{00000000-0005-0000-0000-00000F010000}"/>
    <cellStyle name="_5.교량공(동화교)_15. 절미골~계진리(진행)_4.구조물공_수량(12.7)_구조물깨기1_7.조경공(수정)" xfId="273" xr:uid="{00000000-0005-0000-0000-000010010000}"/>
    <cellStyle name="_5.교량공(동화교)_15. 절미골~계진리(진행)_4.구조물공_수량(12.7)_구조물깨기1_구조물깨기1" xfId="274" xr:uid="{00000000-0005-0000-0000-000011010000}"/>
    <cellStyle name="_5.교량공(동화교)_15. 절미골~계진리(진행)_4.구조물공_수량(12.7)_구조물깨기1_구조물깨기1_6.포장공" xfId="275" xr:uid="{00000000-0005-0000-0000-000012010000}"/>
    <cellStyle name="_5.교량공(동화교)_15. 절미골~계진리(진행)_4.구조물공_수량(12.7)_구조물깨기1_구조물깨기1_6.포장공_6.포장공" xfId="276" xr:uid="{00000000-0005-0000-0000-000013010000}"/>
    <cellStyle name="_5.교량공(동화교)_15. 절미골~계진리(진행)_4.구조물공_수량(12.7)_구조물깨기1_구조물깨기1_6.포장공_6.포장공(수정)" xfId="277" xr:uid="{00000000-0005-0000-0000-000014010000}"/>
    <cellStyle name="_5.교량공(동화교)_15. 절미골~계진리(진행)_4.구조물공_수량(12.7)_구조물깨기1_구조물깨기1_6.포장공_6.포장공00" xfId="278" xr:uid="{00000000-0005-0000-0000-000015010000}"/>
    <cellStyle name="_5.교량공(동화교)_15. 절미골~계진리(진행)_4.구조물공_수량(12.7)_구조물깨기1_구조물깨기1_6.포장공_L형측구연장조서-1" xfId="279" xr:uid="{00000000-0005-0000-0000-000016010000}"/>
    <cellStyle name="_5.교량공(동화교)_15. 절미골~계진리(진행)_4.구조물공_수량(12.7)_구조물깨기1_구조물깨기1_6.포장공_복사본 6.포장공" xfId="280" xr:uid="{00000000-0005-0000-0000-000017010000}"/>
    <cellStyle name="_5.교량공(동화교)_15. 절미골~계진리(진행)_4.구조물공_수량(12.7)_구조물깨기1_구조물깨기1_6.포장공_사본 - 6.포장공" xfId="281" xr:uid="{00000000-0005-0000-0000-000018010000}"/>
    <cellStyle name="_5.교량공(동화교)_15. 절미골~계진리(진행)_4.구조물공_수량(12.7)_구조물깨기1_구조물깨기1_6.포장공_포장공(증감수량)" xfId="282" xr:uid="{00000000-0005-0000-0000-000019010000}"/>
    <cellStyle name="_5.교량공(동화교)_15. 절미골~계진리(진행)_4.구조물공_수량(12.7)_구조물깨기1_구조물깨기1_7.조경공" xfId="283" xr:uid="{00000000-0005-0000-0000-00001A010000}"/>
    <cellStyle name="_5.교량공(동화교)_15. 절미골~계진리(진행)_4.구조물공_수량(12.7)_구조물깨기1_구조물깨기1_7.조경공(수정)" xfId="284" xr:uid="{00000000-0005-0000-0000-00001B010000}"/>
    <cellStyle name="_5.교량공(동화교)_15. 절미골~계진리(진행)_6.포장공" xfId="285" xr:uid="{00000000-0005-0000-0000-00001C010000}"/>
    <cellStyle name="_5.교량공(동화교)_15. 절미골~계진리(진행)_6.포장공_6.포장공" xfId="286" xr:uid="{00000000-0005-0000-0000-00001D010000}"/>
    <cellStyle name="_5.교량공(동화교)_15. 절미골~계진리(진행)_6.포장공_6.포장공(수정)" xfId="287" xr:uid="{00000000-0005-0000-0000-00001E010000}"/>
    <cellStyle name="_5.교량공(동화교)_15. 절미골~계진리(진행)_6.포장공_6.포장공00" xfId="288" xr:uid="{00000000-0005-0000-0000-00001F010000}"/>
    <cellStyle name="_5.교량공(동화교)_15. 절미골~계진리(진행)_6.포장공_L형측구연장조서-1" xfId="289" xr:uid="{00000000-0005-0000-0000-000020010000}"/>
    <cellStyle name="_5.교량공(동화교)_15. 절미골~계진리(진행)_6.포장공_복사본 6.포장공" xfId="290" xr:uid="{00000000-0005-0000-0000-000021010000}"/>
    <cellStyle name="_5.교량공(동화교)_15. 절미골~계진리(진행)_6.포장공_사본 - 6.포장공" xfId="291" xr:uid="{00000000-0005-0000-0000-000022010000}"/>
    <cellStyle name="_5.교량공(동화교)_15. 절미골~계진리(진행)_6.포장공_포장공(증감수량)" xfId="292" xr:uid="{00000000-0005-0000-0000-000023010000}"/>
    <cellStyle name="_5.교량공(동화교)_15. 절미골~계진리(진행)_7.조경공" xfId="293" xr:uid="{00000000-0005-0000-0000-000024010000}"/>
    <cellStyle name="_5.교량공(동화교)_15. 절미골~계진리(진행)_7.조경공(수정)" xfId="294" xr:uid="{00000000-0005-0000-0000-000025010000}"/>
    <cellStyle name="_5.교량공(동화교)_15. 절미골~계진리(진행)_구조물깨기" xfId="295" xr:uid="{00000000-0005-0000-0000-000026010000}"/>
    <cellStyle name="_5.교량공(동화교)_15. 절미골~계진리(진행)_구조물깨기_6.포장공" xfId="296" xr:uid="{00000000-0005-0000-0000-000027010000}"/>
    <cellStyle name="_5.교량공(동화교)_15. 절미골~계진리(진행)_구조물깨기_6.포장공_6.포장공" xfId="297" xr:uid="{00000000-0005-0000-0000-000028010000}"/>
    <cellStyle name="_5.교량공(동화교)_15. 절미골~계진리(진행)_구조물깨기_6.포장공_6.포장공(수정)" xfId="298" xr:uid="{00000000-0005-0000-0000-000029010000}"/>
    <cellStyle name="_5.교량공(동화교)_15. 절미골~계진리(진행)_구조물깨기_6.포장공_6.포장공00" xfId="299" xr:uid="{00000000-0005-0000-0000-00002A010000}"/>
    <cellStyle name="_5.교량공(동화교)_15. 절미골~계진리(진행)_구조물깨기_6.포장공_L형측구연장조서-1" xfId="300" xr:uid="{00000000-0005-0000-0000-00002B010000}"/>
    <cellStyle name="_5.교량공(동화교)_15. 절미골~계진리(진행)_구조물깨기_6.포장공_복사본 6.포장공" xfId="301" xr:uid="{00000000-0005-0000-0000-00002C010000}"/>
    <cellStyle name="_5.교량공(동화교)_15. 절미골~계진리(진행)_구조물깨기_6.포장공_사본 - 6.포장공" xfId="302" xr:uid="{00000000-0005-0000-0000-00002D010000}"/>
    <cellStyle name="_5.교량공(동화교)_15. 절미골~계진리(진행)_구조물깨기_6.포장공_포장공(증감수량)" xfId="303" xr:uid="{00000000-0005-0000-0000-00002E010000}"/>
    <cellStyle name="_5.교량공(동화교)_15. 절미골~계진리(진행)_구조물깨기_7.조경공" xfId="304" xr:uid="{00000000-0005-0000-0000-00002F010000}"/>
    <cellStyle name="_5.교량공(동화교)_15. 절미골~계진리(진행)_구조물깨기_7.조경공(수정)" xfId="305" xr:uid="{00000000-0005-0000-0000-000030010000}"/>
    <cellStyle name="_5.교량공(동화교)_15. 절미골~계진리(진행)_구조물깨기_구조물깨기1" xfId="306" xr:uid="{00000000-0005-0000-0000-000031010000}"/>
    <cellStyle name="_5.교량공(동화교)_15. 절미골~계진리(진행)_구조물깨기_구조물깨기1_6.포장공" xfId="307" xr:uid="{00000000-0005-0000-0000-000032010000}"/>
    <cellStyle name="_5.교량공(동화교)_15. 절미골~계진리(진행)_구조물깨기_구조물깨기1_6.포장공_6.포장공" xfId="308" xr:uid="{00000000-0005-0000-0000-000033010000}"/>
    <cellStyle name="_5.교량공(동화교)_15. 절미골~계진리(진행)_구조물깨기_구조물깨기1_6.포장공_6.포장공(수정)" xfId="309" xr:uid="{00000000-0005-0000-0000-000034010000}"/>
    <cellStyle name="_5.교량공(동화교)_15. 절미골~계진리(진행)_구조물깨기_구조물깨기1_6.포장공_6.포장공00" xfId="310" xr:uid="{00000000-0005-0000-0000-000035010000}"/>
    <cellStyle name="_5.교량공(동화교)_15. 절미골~계진리(진행)_구조물깨기_구조물깨기1_6.포장공_L형측구연장조서-1" xfId="311" xr:uid="{00000000-0005-0000-0000-000036010000}"/>
    <cellStyle name="_5.교량공(동화교)_15. 절미골~계진리(진행)_구조물깨기_구조물깨기1_6.포장공_복사본 6.포장공" xfId="312" xr:uid="{00000000-0005-0000-0000-000037010000}"/>
    <cellStyle name="_5.교량공(동화교)_15. 절미골~계진리(진행)_구조물깨기_구조물깨기1_6.포장공_사본 - 6.포장공" xfId="313" xr:uid="{00000000-0005-0000-0000-000038010000}"/>
    <cellStyle name="_5.교량공(동화교)_15. 절미골~계진리(진행)_구조물깨기_구조물깨기1_6.포장공_포장공(증감수량)" xfId="314" xr:uid="{00000000-0005-0000-0000-000039010000}"/>
    <cellStyle name="_5.교량공(동화교)_15. 절미골~계진리(진행)_구조물깨기_구조물깨기1_7.조경공" xfId="315" xr:uid="{00000000-0005-0000-0000-00003A010000}"/>
    <cellStyle name="_5.교량공(동화교)_15. 절미골~계진리(진행)_구조물깨기_구조물깨기1_7.조경공(수정)" xfId="316" xr:uid="{00000000-0005-0000-0000-00003B010000}"/>
    <cellStyle name="_5.교량공(동화교)_15. 절미골~계진리(진행)_구조물깨기_구조물깨기1_구조물깨기1" xfId="317" xr:uid="{00000000-0005-0000-0000-00003C010000}"/>
    <cellStyle name="_5.교량공(동화교)_15. 절미골~계진리(진행)_구조물깨기_구조물깨기1_구조물깨기1_6.포장공" xfId="318" xr:uid="{00000000-0005-0000-0000-00003D010000}"/>
    <cellStyle name="_5.교량공(동화교)_15. 절미골~계진리(진행)_구조물깨기_구조물깨기1_구조물깨기1_6.포장공_6.포장공" xfId="319" xr:uid="{00000000-0005-0000-0000-00003E010000}"/>
    <cellStyle name="_5.교량공(동화교)_15. 절미골~계진리(진행)_구조물깨기_구조물깨기1_구조물깨기1_6.포장공_6.포장공(수정)" xfId="320" xr:uid="{00000000-0005-0000-0000-00003F010000}"/>
    <cellStyle name="_5.교량공(동화교)_15. 절미골~계진리(진행)_구조물깨기_구조물깨기1_구조물깨기1_6.포장공_6.포장공00" xfId="321" xr:uid="{00000000-0005-0000-0000-000040010000}"/>
    <cellStyle name="_5.교량공(동화교)_15. 절미골~계진리(진행)_구조물깨기_구조물깨기1_구조물깨기1_6.포장공_L형측구연장조서-1" xfId="322" xr:uid="{00000000-0005-0000-0000-000041010000}"/>
    <cellStyle name="_5.교량공(동화교)_15. 절미골~계진리(진행)_구조물깨기_구조물깨기1_구조물깨기1_6.포장공_복사본 6.포장공" xfId="323" xr:uid="{00000000-0005-0000-0000-000042010000}"/>
    <cellStyle name="_5.교량공(동화교)_15. 절미골~계진리(진행)_구조물깨기_구조물깨기1_구조물깨기1_6.포장공_사본 - 6.포장공" xfId="324" xr:uid="{00000000-0005-0000-0000-000043010000}"/>
    <cellStyle name="_5.교량공(동화교)_15. 절미골~계진리(진행)_구조물깨기_구조물깨기1_구조물깨기1_6.포장공_포장공(증감수량)" xfId="325" xr:uid="{00000000-0005-0000-0000-000044010000}"/>
    <cellStyle name="_5.교량공(동화교)_15. 절미골~계진리(진행)_구조물깨기_구조물깨기1_구조물깨기1_7.조경공" xfId="326" xr:uid="{00000000-0005-0000-0000-000045010000}"/>
    <cellStyle name="_5.교량공(동화교)_15. 절미골~계진리(진행)_구조물깨기_구조물깨기1_구조물깨기1_7.조경공(수정)" xfId="327" xr:uid="{00000000-0005-0000-0000-000046010000}"/>
    <cellStyle name="_5.교량공(동화교)_15. 절미골~계진리(진행)_구조물깨기1" xfId="328" xr:uid="{00000000-0005-0000-0000-000047010000}"/>
    <cellStyle name="_5.교량공(동화교)_15. 절미골~계진리(진행)_구조물깨기1_6.포장공" xfId="329" xr:uid="{00000000-0005-0000-0000-000048010000}"/>
    <cellStyle name="_5.교량공(동화교)_15. 절미골~계진리(진행)_구조물깨기1_6.포장공_6.포장공" xfId="330" xr:uid="{00000000-0005-0000-0000-000049010000}"/>
    <cellStyle name="_5.교량공(동화교)_15. 절미골~계진리(진행)_구조물깨기1_6.포장공_6.포장공(수정)" xfId="331" xr:uid="{00000000-0005-0000-0000-00004A010000}"/>
    <cellStyle name="_5.교량공(동화교)_15. 절미골~계진리(진행)_구조물깨기1_6.포장공_6.포장공00" xfId="332" xr:uid="{00000000-0005-0000-0000-00004B010000}"/>
    <cellStyle name="_5.교량공(동화교)_15. 절미골~계진리(진행)_구조물깨기1_6.포장공_L형측구연장조서-1" xfId="333" xr:uid="{00000000-0005-0000-0000-00004C010000}"/>
    <cellStyle name="_5.교량공(동화교)_15. 절미골~계진리(진행)_구조물깨기1_6.포장공_복사본 6.포장공" xfId="334" xr:uid="{00000000-0005-0000-0000-00004D010000}"/>
    <cellStyle name="_5.교량공(동화교)_15. 절미골~계진리(진행)_구조물깨기1_6.포장공_사본 - 6.포장공" xfId="335" xr:uid="{00000000-0005-0000-0000-00004E010000}"/>
    <cellStyle name="_5.교량공(동화교)_15. 절미골~계진리(진행)_구조물깨기1_6.포장공_포장공(증감수량)" xfId="336" xr:uid="{00000000-0005-0000-0000-00004F010000}"/>
    <cellStyle name="_5.교량공(동화교)_15. 절미골~계진리(진행)_구조물깨기1_7.조경공" xfId="337" xr:uid="{00000000-0005-0000-0000-000050010000}"/>
    <cellStyle name="_5.교량공(동화교)_15. 절미골~계진리(진행)_구조물깨기1_7.조경공(수정)" xfId="338" xr:uid="{00000000-0005-0000-0000-000051010000}"/>
    <cellStyle name="_5.교량공(동화교)_15. 절미골~계진리(진행)_배수공" xfId="339" xr:uid="{00000000-0005-0000-0000-000052010000}"/>
    <cellStyle name="_5.교량공(동화교)_15. 절미골~계진리(진행)_수량(12.7)" xfId="340" xr:uid="{00000000-0005-0000-0000-000053010000}"/>
    <cellStyle name="_5.교량공(동화교)_15. 절미골~계진리(진행)_수량(12.7)_6.포장공" xfId="341" xr:uid="{00000000-0005-0000-0000-000054010000}"/>
    <cellStyle name="_5.교량공(동화교)_15. 절미골~계진리(진행)_수량(12.7)_6.포장공_6.포장공" xfId="342" xr:uid="{00000000-0005-0000-0000-000055010000}"/>
    <cellStyle name="_5.교량공(동화교)_15. 절미골~계진리(진행)_수량(12.7)_6.포장공_6.포장공(수정)" xfId="343" xr:uid="{00000000-0005-0000-0000-000056010000}"/>
    <cellStyle name="_5.교량공(동화교)_15. 절미골~계진리(진행)_수량(12.7)_6.포장공_6.포장공00" xfId="344" xr:uid="{00000000-0005-0000-0000-000057010000}"/>
    <cellStyle name="_5.교량공(동화교)_15. 절미골~계진리(진행)_수량(12.7)_6.포장공_L형측구연장조서-1" xfId="345" xr:uid="{00000000-0005-0000-0000-000058010000}"/>
    <cellStyle name="_5.교량공(동화교)_15. 절미골~계진리(진행)_수량(12.7)_6.포장공_복사본 6.포장공" xfId="346" xr:uid="{00000000-0005-0000-0000-000059010000}"/>
    <cellStyle name="_5.교량공(동화교)_15. 절미골~계진리(진행)_수량(12.7)_6.포장공_사본 - 6.포장공" xfId="347" xr:uid="{00000000-0005-0000-0000-00005A010000}"/>
    <cellStyle name="_5.교량공(동화교)_15. 절미골~계진리(진행)_수량(12.7)_6.포장공_포장공(증감수량)" xfId="348" xr:uid="{00000000-0005-0000-0000-00005B010000}"/>
    <cellStyle name="_5.교량공(동화교)_15. 절미골~계진리(진행)_수량(12.7)_7.조경공" xfId="349" xr:uid="{00000000-0005-0000-0000-00005C010000}"/>
    <cellStyle name="_5.교량공(동화교)_15. 절미골~계진리(진행)_수량(12.7)_7.조경공(수정)" xfId="350" xr:uid="{00000000-0005-0000-0000-00005D010000}"/>
    <cellStyle name="_5.교량공(동화교)_15. 절미골~계진리(진행)_수량(12.7)_구조물깨기1" xfId="351" xr:uid="{00000000-0005-0000-0000-00005E010000}"/>
    <cellStyle name="_5.교량공(동화교)_15. 절미골~계진리(진행)_수량(12.7)_구조물깨기1_6.포장공" xfId="352" xr:uid="{00000000-0005-0000-0000-00005F010000}"/>
    <cellStyle name="_5.교량공(동화교)_15. 절미골~계진리(진행)_수량(12.7)_구조물깨기1_6.포장공_6.포장공" xfId="353" xr:uid="{00000000-0005-0000-0000-000060010000}"/>
    <cellStyle name="_5.교량공(동화교)_15. 절미골~계진리(진행)_수량(12.7)_구조물깨기1_6.포장공_6.포장공(수정)" xfId="354" xr:uid="{00000000-0005-0000-0000-000061010000}"/>
    <cellStyle name="_5.교량공(동화교)_15. 절미골~계진리(진행)_수량(12.7)_구조물깨기1_6.포장공_6.포장공00" xfId="355" xr:uid="{00000000-0005-0000-0000-000062010000}"/>
    <cellStyle name="_5.교량공(동화교)_15. 절미골~계진리(진행)_수량(12.7)_구조물깨기1_6.포장공_L형측구연장조서-1" xfId="356" xr:uid="{00000000-0005-0000-0000-000063010000}"/>
    <cellStyle name="_5.교량공(동화교)_15. 절미골~계진리(진행)_수량(12.7)_구조물깨기1_6.포장공_복사본 6.포장공" xfId="357" xr:uid="{00000000-0005-0000-0000-000064010000}"/>
    <cellStyle name="_5.교량공(동화교)_15. 절미골~계진리(진행)_수량(12.7)_구조물깨기1_6.포장공_사본 - 6.포장공" xfId="358" xr:uid="{00000000-0005-0000-0000-000065010000}"/>
    <cellStyle name="_5.교량공(동화교)_15. 절미골~계진리(진행)_수량(12.7)_구조물깨기1_6.포장공_포장공(증감수량)" xfId="359" xr:uid="{00000000-0005-0000-0000-000066010000}"/>
    <cellStyle name="_5.교량공(동화교)_15. 절미골~계진리(진행)_수량(12.7)_구조물깨기1_7.조경공" xfId="360" xr:uid="{00000000-0005-0000-0000-000067010000}"/>
    <cellStyle name="_5.교량공(동화교)_15. 절미골~계진리(진행)_수량(12.7)_구조물깨기1_7.조경공(수정)" xfId="361" xr:uid="{00000000-0005-0000-0000-000068010000}"/>
    <cellStyle name="_5.교량공(동화교)_15. 절미골~계진리(진행)_수량(12.7)_구조물깨기1_구조물깨기1" xfId="362" xr:uid="{00000000-0005-0000-0000-000069010000}"/>
    <cellStyle name="_5.교량공(동화교)_15. 절미골~계진리(진행)_수량(12.7)_구조물깨기1_구조물깨기1_6.포장공" xfId="363" xr:uid="{00000000-0005-0000-0000-00006A010000}"/>
    <cellStyle name="_5.교량공(동화교)_15. 절미골~계진리(진행)_수량(12.7)_구조물깨기1_구조물깨기1_6.포장공_6.포장공" xfId="364" xr:uid="{00000000-0005-0000-0000-00006B010000}"/>
    <cellStyle name="_5.교량공(동화교)_15. 절미골~계진리(진행)_수량(12.7)_구조물깨기1_구조물깨기1_6.포장공_6.포장공(수정)" xfId="365" xr:uid="{00000000-0005-0000-0000-00006C010000}"/>
    <cellStyle name="_5.교량공(동화교)_15. 절미골~계진리(진행)_수량(12.7)_구조물깨기1_구조물깨기1_6.포장공_6.포장공00" xfId="366" xr:uid="{00000000-0005-0000-0000-00006D010000}"/>
    <cellStyle name="_5.교량공(동화교)_15. 절미골~계진리(진행)_수량(12.7)_구조물깨기1_구조물깨기1_6.포장공_L형측구연장조서-1" xfId="367" xr:uid="{00000000-0005-0000-0000-00006E010000}"/>
    <cellStyle name="_5.교량공(동화교)_15. 절미골~계진리(진행)_수량(12.7)_구조물깨기1_구조물깨기1_6.포장공_복사본 6.포장공" xfId="368" xr:uid="{00000000-0005-0000-0000-00006F010000}"/>
    <cellStyle name="_5.교량공(동화교)_15. 절미골~계진리(진행)_수량(12.7)_구조물깨기1_구조물깨기1_6.포장공_사본 - 6.포장공" xfId="369" xr:uid="{00000000-0005-0000-0000-000070010000}"/>
    <cellStyle name="_5.교량공(동화교)_15. 절미골~계진리(진행)_수량(12.7)_구조물깨기1_구조물깨기1_6.포장공_포장공(증감수량)" xfId="370" xr:uid="{00000000-0005-0000-0000-000071010000}"/>
    <cellStyle name="_5.교량공(동화교)_15. 절미골~계진리(진행)_수량(12.7)_구조물깨기1_구조물깨기1_7.조경공" xfId="371" xr:uid="{00000000-0005-0000-0000-000072010000}"/>
    <cellStyle name="_5.교량공(동화교)_15. 절미골~계진리(진행)_수량(12.7)_구조물깨기1_구조물깨기1_7.조경공(수정)" xfId="372" xr:uid="{00000000-0005-0000-0000-000073010000}"/>
    <cellStyle name="_5.교량공(동화교)_15. 절미골~계진리(진행)_토적표" xfId="373" xr:uid="{00000000-0005-0000-0000-000074010000}"/>
    <cellStyle name="_5.교량공(동화교)_15. 절미골~계진리(진행)_토적표_4.구조물공" xfId="374" xr:uid="{00000000-0005-0000-0000-000075010000}"/>
    <cellStyle name="_5.교량공(동화교)_15. 절미골~계진리(진행)_토적표_4.구조물공_6.포장공" xfId="375" xr:uid="{00000000-0005-0000-0000-000076010000}"/>
    <cellStyle name="_5.교량공(동화교)_15. 절미골~계진리(진행)_토적표_4.구조물공_6.포장공_6.포장공" xfId="376" xr:uid="{00000000-0005-0000-0000-000077010000}"/>
    <cellStyle name="_5.교량공(동화교)_15. 절미골~계진리(진행)_토적표_4.구조물공_6.포장공_6.포장공(수정)" xfId="377" xr:uid="{00000000-0005-0000-0000-000078010000}"/>
    <cellStyle name="_5.교량공(동화교)_15. 절미골~계진리(진행)_토적표_4.구조물공_6.포장공_6.포장공00" xfId="378" xr:uid="{00000000-0005-0000-0000-000079010000}"/>
    <cellStyle name="_5.교량공(동화교)_15. 절미골~계진리(진행)_토적표_4.구조물공_6.포장공_L형측구연장조서-1" xfId="379" xr:uid="{00000000-0005-0000-0000-00007A010000}"/>
    <cellStyle name="_5.교량공(동화교)_15. 절미골~계진리(진행)_토적표_4.구조물공_6.포장공_복사본 6.포장공" xfId="380" xr:uid="{00000000-0005-0000-0000-00007B010000}"/>
    <cellStyle name="_5.교량공(동화교)_15. 절미골~계진리(진행)_토적표_4.구조물공_6.포장공_사본 - 6.포장공" xfId="381" xr:uid="{00000000-0005-0000-0000-00007C010000}"/>
    <cellStyle name="_5.교량공(동화교)_15. 절미골~계진리(진행)_토적표_4.구조물공_6.포장공_포장공(증감수량)" xfId="382" xr:uid="{00000000-0005-0000-0000-00007D010000}"/>
    <cellStyle name="_5.교량공(동화교)_15. 절미골~계진리(진행)_토적표_4.구조물공_7.조경공" xfId="383" xr:uid="{00000000-0005-0000-0000-00007E010000}"/>
    <cellStyle name="_5.교량공(동화교)_15. 절미골~계진리(진행)_토적표_4.구조물공_7.조경공(수정)" xfId="384" xr:uid="{00000000-0005-0000-0000-00007F010000}"/>
    <cellStyle name="_5.교량공(동화교)_15. 절미골~계진리(진행)_토적표_4.구조물공_구조물깨기" xfId="385" xr:uid="{00000000-0005-0000-0000-000080010000}"/>
    <cellStyle name="_5.교량공(동화교)_15. 절미골~계진리(진행)_토적표_4.구조물공_구조물깨기_6.포장공" xfId="386" xr:uid="{00000000-0005-0000-0000-000081010000}"/>
    <cellStyle name="_5.교량공(동화교)_15. 절미골~계진리(진행)_토적표_4.구조물공_구조물깨기_6.포장공_6.포장공" xfId="387" xr:uid="{00000000-0005-0000-0000-000082010000}"/>
    <cellStyle name="_5.교량공(동화교)_15. 절미골~계진리(진행)_토적표_4.구조물공_구조물깨기_6.포장공_6.포장공(수정)" xfId="388" xr:uid="{00000000-0005-0000-0000-000083010000}"/>
    <cellStyle name="_5.교량공(동화교)_15. 절미골~계진리(진행)_토적표_4.구조물공_구조물깨기_6.포장공_6.포장공00" xfId="389" xr:uid="{00000000-0005-0000-0000-000084010000}"/>
    <cellStyle name="_5.교량공(동화교)_15. 절미골~계진리(진행)_토적표_4.구조물공_구조물깨기_6.포장공_L형측구연장조서-1" xfId="390" xr:uid="{00000000-0005-0000-0000-000085010000}"/>
    <cellStyle name="_5.교량공(동화교)_15. 절미골~계진리(진행)_토적표_4.구조물공_구조물깨기_6.포장공_복사본 6.포장공" xfId="391" xr:uid="{00000000-0005-0000-0000-000086010000}"/>
    <cellStyle name="_5.교량공(동화교)_15. 절미골~계진리(진행)_토적표_4.구조물공_구조물깨기_6.포장공_사본 - 6.포장공" xfId="392" xr:uid="{00000000-0005-0000-0000-000087010000}"/>
    <cellStyle name="_5.교량공(동화교)_15. 절미골~계진리(진행)_토적표_4.구조물공_구조물깨기_6.포장공_포장공(증감수량)" xfId="393" xr:uid="{00000000-0005-0000-0000-000088010000}"/>
    <cellStyle name="_5.교량공(동화교)_15. 절미골~계진리(진행)_토적표_4.구조물공_구조물깨기_7.조경공" xfId="394" xr:uid="{00000000-0005-0000-0000-000089010000}"/>
    <cellStyle name="_5.교량공(동화교)_15. 절미골~계진리(진행)_토적표_4.구조물공_구조물깨기_7.조경공(수정)" xfId="395" xr:uid="{00000000-0005-0000-0000-00008A010000}"/>
    <cellStyle name="_5.교량공(동화교)_15. 절미골~계진리(진행)_토적표_4.구조물공_구조물깨기_구조물깨기1" xfId="396" xr:uid="{00000000-0005-0000-0000-00008B010000}"/>
    <cellStyle name="_5.교량공(동화교)_15. 절미골~계진리(진행)_토적표_4.구조물공_구조물깨기_구조물깨기1_6.포장공" xfId="397" xr:uid="{00000000-0005-0000-0000-00008C010000}"/>
    <cellStyle name="_5.교량공(동화교)_15. 절미골~계진리(진행)_토적표_4.구조물공_구조물깨기_구조물깨기1_6.포장공_6.포장공" xfId="398" xr:uid="{00000000-0005-0000-0000-00008D010000}"/>
    <cellStyle name="_5.교량공(동화교)_15. 절미골~계진리(진행)_토적표_4.구조물공_구조물깨기_구조물깨기1_6.포장공_6.포장공(수정)" xfId="399" xr:uid="{00000000-0005-0000-0000-00008E010000}"/>
    <cellStyle name="_5.교량공(동화교)_15. 절미골~계진리(진행)_토적표_4.구조물공_구조물깨기_구조물깨기1_6.포장공_6.포장공00" xfId="400" xr:uid="{00000000-0005-0000-0000-00008F010000}"/>
    <cellStyle name="_5.교량공(동화교)_15. 절미골~계진리(진행)_토적표_4.구조물공_구조물깨기_구조물깨기1_6.포장공_L형측구연장조서-1" xfId="401" xr:uid="{00000000-0005-0000-0000-000090010000}"/>
    <cellStyle name="_5.교량공(동화교)_15. 절미골~계진리(진행)_토적표_4.구조물공_구조물깨기_구조물깨기1_6.포장공_복사본 6.포장공" xfId="402" xr:uid="{00000000-0005-0000-0000-000091010000}"/>
    <cellStyle name="_5.교량공(동화교)_15. 절미골~계진리(진행)_토적표_4.구조물공_구조물깨기_구조물깨기1_6.포장공_사본 - 6.포장공" xfId="403" xr:uid="{00000000-0005-0000-0000-000092010000}"/>
    <cellStyle name="_5.교량공(동화교)_15. 절미골~계진리(진행)_토적표_4.구조물공_구조물깨기_구조물깨기1_6.포장공_포장공(증감수량)" xfId="404" xr:uid="{00000000-0005-0000-0000-000093010000}"/>
    <cellStyle name="_5.교량공(동화교)_15. 절미골~계진리(진행)_토적표_4.구조물공_구조물깨기_구조물깨기1_7.조경공" xfId="405" xr:uid="{00000000-0005-0000-0000-000094010000}"/>
    <cellStyle name="_5.교량공(동화교)_15. 절미골~계진리(진행)_토적표_4.구조물공_구조물깨기_구조물깨기1_7.조경공(수정)" xfId="406" xr:uid="{00000000-0005-0000-0000-000095010000}"/>
    <cellStyle name="_5.교량공(동화교)_15. 절미골~계진리(진행)_토적표_4.구조물공_구조물깨기_구조물깨기1_구조물깨기1" xfId="407" xr:uid="{00000000-0005-0000-0000-000096010000}"/>
    <cellStyle name="_5.교량공(동화교)_15. 절미골~계진리(진행)_토적표_4.구조물공_구조물깨기_구조물깨기1_구조물깨기1_6.포장공" xfId="408" xr:uid="{00000000-0005-0000-0000-000097010000}"/>
    <cellStyle name="_5.교량공(동화교)_15. 절미골~계진리(진행)_토적표_4.구조물공_구조물깨기_구조물깨기1_구조물깨기1_6.포장공_6.포장공" xfId="409" xr:uid="{00000000-0005-0000-0000-000098010000}"/>
    <cellStyle name="_5.교량공(동화교)_15. 절미골~계진리(진행)_토적표_4.구조물공_구조물깨기_구조물깨기1_구조물깨기1_6.포장공_6.포장공(수정)" xfId="410" xr:uid="{00000000-0005-0000-0000-000099010000}"/>
    <cellStyle name="_5.교량공(동화교)_15. 절미골~계진리(진행)_토적표_4.구조물공_구조물깨기_구조물깨기1_구조물깨기1_6.포장공_6.포장공00" xfId="411" xr:uid="{00000000-0005-0000-0000-00009A010000}"/>
    <cellStyle name="_5.교량공(동화교)_15. 절미골~계진리(진행)_토적표_4.구조물공_구조물깨기_구조물깨기1_구조물깨기1_6.포장공_L형측구연장조서-1" xfId="412" xr:uid="{00000000-0005-0000-0000-00009B010000}"/>
    <cellStyle name="_5.교량공(동화교)_15. 절미골~계진리(진행)_토적표_4.구조물공_구조물깨기_구조물깨기1_구조물깨기1_6.포장공_복사본 6.포장공" xfId="413" xr:uid="{00000000-0005-0000-0000-00009C010000}"/>
    <cellStyle name="_5.교량공(동화교)_15. 절미골~계진리(진행)_토적표_4.구조물공_구조물깨기_구조물깨기1_구조물깨기1_6.포장공_사본 - 6.포장공" xfId="414" xr:uid="{00000000-0005-0000-0000-00009D010000}"/>
    <cellStyle name="_5.교량공(동화교)_15. 절미골~계진리(진행)_토적표_4.구조물공_구조물깨기_구조물깨기1_구조물깨기1_6.포장공_포장공(증감수량)" xfId="415" xr:uid="{00000000-0005-0000-0000-00009E010000}"/>
    <cellStyle name="_5.교량공(동화교)_15. 절미골~계진리(진행)_토적표_4.구조물공_구조물깨기_구조물깨기1_구조물깨기1_7.조경공" xfId="416" xr:uid="{00000000-0005-0000-0000-00009F010000}"/>
    <cellStyle name="_5.교량공(동화교)_15. 절미골~계진리(진행)_토적표_4.구조물공_구조물깨기_구조물깨기1_구조물깨기1_7.조경공(수정)" xfId="417" xr:uid="{00000000-0005-0000-0000-0000A0010000}"/>
    <cellStyle name="_5.교량공(동화교)_15. 절미골~계진리(진행)_토적표_4.구조물공_구조물깨기1" xfId="418" xr:uid="{00000000-0005-0000-0000-0000A1010000}"/>
    <cellStyle name="_5.교량공(동화교)_15. 절미골~계진리(진행)_토적표_4.구조물공_구조물깨기1_6.포장공" xfId="419" xr:uid="{00000000-0005-0000-0000-0000A2010000}"/>
    <cellStyle name="_5.교량공(동화교)_15. 절미골~계진리(진행)_토적표_4.구조물공_구조물깨기1_6.포장공_6.포장공" xfId="420" xr:uid="{00000000-0005-0000-0000-0000A3010000}"/>
    <cellStyle name="_5.교량공(동화교)_15. 절미골~계진리(진행)_토적표_4.구조물공_구조물깨기1_6.포장공_6.포장공(수정)" xfId="421" xr:uid="{00000000-0005-0000-0000-0000A4010000}"/>
    <cellStyle name="_5.교량공(동화교)_15. 절미골~계진리(진행)_토적표_4.구조물공_구조물깨기1_6.포장공_6.포장공00" xfId="422" xr:uid="{00000000-0005-0000-0000-0000A5010000}"/>
    <cellStyle name="_5.교량공(동화교)_15. 절미골~계진리(진행)_토적표_4.구조물공_구조물깨기1_6.포장공_L형측구연장조서-1" xfId="423" xr:uid="{00000000-0005-0000-0000-0000A6010000}"/>
    <cellStyle name="_5.교량공(동화교)_15. 절미골~계진리(진행)_토적표_4.구조물공_구조물깨기1_6.포장공_복사본 6.포장공" xfId="424" xr:uid="{00000000-0005-0000-0000-0000A7010000}"/>
    <cellStyle name="_5.교량공(동화교)_15. 절미골~계진리(진행)_토적표_4.구조물공_구조물깨기1_6.포장공_사본 - 6.포장공" xfId="425" xr:uid="{00000000-0005-0000-0000-0000A8010000}"/>
    <cellStyle name="_5.교량공(동화교)_15. 절미골~계진리(진행)_토적표_4.구조물공_구조물깨기1_6.포장공_포장공(증감수량)" xfId="426" xr:uid="{00000000-0005-0000-0000-0000A9010000}"/>
    <cellStyle name="_5.교량공(동화교)_15. 절미골~계진리(진행)_토적표_4.구조물공_구조물깨기1_7.조경공" xfId="427" xr:uid="{00000000-0005-0000-0000-0000AA010000}"/>
    <cellStyle name="_5.교량공(동화교)_15. 절미골~계진리(진행)_토적표_4.구조물공_구조물깨기1_7.조경공(수정)" xfId="428" xr:uid="{00000000-0005-0000-0000-0000AB010000}"/>
    <cellStyle name="_5.교량공(동화교)_15. 절미골~계진리(진행)_토적표_4.구조물공_수량(12.7)" xfId="429" xr:uid="{00000000-0005-0000-0000-0000AC010000}"/>
    <cellStyle name="_5.교량공(동화교)_15. 절미골~계진리(진행)_토적표_4.구조물공_수량(12.7)_6.포장공" xfId="430" xr:uid="{00000000-0005-0000-0000-0000AD010000}"/>
    <cellStyle name="_5.교량공(동화교)_15. 절미골~계진리(진행)_토적표_4.구조물공_수량(12.7)_6.포장공_6.포장공" xfId="431" xr:uid="{00000000-0005-0000-0000-0000AE010000}"/>
    <cellStyle name="_5.교량공(동화교)_15. 절미골~계진리(진행)_토적표_4.구조물공_수량(12.7)_6.포장공_6.포장공(수정)" xfId="432" xr:uid="{00000000-0005-0000-0000-0000AF010000}"/>
    <cellStyle name="_5.교량공(동화교)_15. 절미골~계진리(진행)_토적표_4.구조물공_수량(12.7)_6.포장공_6.포장공00" xfId="433" xr:uid="{00000000-0005-0000-0000-0000B0010000}"/>
    <cellStyle name="_5.교량공(동화교)_15. 절미골~계진리(진행)_토적표_4.구조물공_수량(12.7)_6.포장공_L형측구연장조서-1" xfId="434" xr:uid="{00000000-0005-0000-0000-0000B1010000}"/>
    <cellStyle name="_5.교량공(동화교)_15. 절미골~계진리(진행)_토적표_4.구조물공_수량(12.7)_6.포장공_복사본 6.포장공" xfId="435" xr:uid="{00000000-0005-0000-0000-0000B2010000}"/>
    <cellStyle name="_5.교량공(동화교)_15. 절미골~계진리(진행)_토적표_4.구조물공_수량(12.7)_6.포장공_사본 - 6.포장공" xfId="436" xr:uid="{00000000-0005-0000-0000-0000B3010000}"/>
    <cellStyle name="_5.교량공(동화교)_15. 절미골~계진리(진행)_토적표_4.구조물공_수량(12.7)_7.조경공" xfId="437" xr:uid="{00000000-0005-0000-0000-0000B4010000}"/>
    <cellStyle name="_5.교량공(동화교)_15. 절미골~계진리(진행)_토적표_4.구조물공_수량(12.7)_7.조경공(수정)" xfId="438" xr:uid="{00000000-0005-0000-0000-0000B5010000}"/>
    <cellStyle name="_5.교량공(동화교)_15. 절미골~계진리(진행)_토적표_4.구조물공_수량(12.7)_구조물깨기1" xfId="439" xr:uid="{00000000-0005-0000-0000-0000B6010000}"/>
    <cellStyle name="_5.교량공(동화교)_15. 절미골~계진리(진행)_토적표_4.구조물공_수량(12.7)_구조물깨기1_6.포장공" xfId="440" xr:uid="{00000000-0005-0000-0000-0000B7010000}"/>
    <cellStyle name="_5.교량공(동화교)_15. 절미골~계진리(진행)_토적표_4.구조물공_수량(12.7)_구조물깨기1_6.포장공_6.포장공" xfId="441" xr:uid="{00000000-0005-0000-0000-0000B8010000}"/>
    <cellStyle name="_5.교량공(동화교)_15. 절미골~계진리(진행)_토적표_4.구조물공_수량(12.7)_구조물깨기1_6.포장공_6.포장공(수정)" xfId="442" xr:uid="{00000000-0005-0000-0000-0000B9010000}"/>
    <cellStyle name="_5.교량공(동화교)_15. 절미골~계진리(진행)_토적표_4.구조물공_수량(12.7)_구조물깨기1_6.포장공_6.포장공00" xfId="443" xr:uid="{00000000-0005-0000-0000-0000BA010000}"/>
    <cellStyle name="_5.교량공(동화교)_15. 절미골~계진리(진행)_토적표_4.구조물공_수량(12.7)_구조물깨기1_6.포장공_L형측구연장조서-1" xfId="444" xr:uid="{00000000-0005-0000-0000-0000BB010000}"/>
    <cellStyle name="_5.교량공(동화교)_15. 절미골~계진리(진행)_토적표_4.구조물공_수량(12.7)_구조물깨기1_6.포장공_복사본 6.포장공" xfId="445" xr:uid="{00000000-0005-0000-0000-0000BC010000}"/>
    <cellStyle name="_5.교량공(동화교)_15. 절미골~계진리(진행)_토적표_4.구조물공_수량(12.7)_구조물깨기1_6.포장공_사본 - 6.포장공" xfId="446" xr:uid="{00000000-0005-0000-0000-0000BD010000}"/>
    <cellStyle name="_5.교량공(동화교)_15. 절미골~계진리(진행)_토적표_4.구조물공_수량(12.7)_구조물깨기1_7.조경공" xfId="447" xr:uid="{00000000-0005-0000-0000-0000BE010000}"/>
    <cellStyle name="_5.교량공(동화교)_15. 절미골~계진리(진행)_토적표_4.구조물공_수량(12.7)_구조물깨기1_7.조경공(수정)" xfId="448" xr:uid="{00000000-0005-0000-0000-0000BF010000}"/>
    <cellStyle name="_5.교량공(동화교)_15. 절미골~계진리(진행)_토적표_4.구조물공_수량(12.7)_구조물깨기1_구조물깨기1" xfId="449" xr:uid="{00000000-0005-0000-0000-0000C0010000}"/>
    <cellStyle name="_5.교량공(동화교)_15. 절미골~계진리(진행)_토적표_4.구조물공_수량(12.7)_구조물깨기1_구조물깨기1_6.포장공" xfId="450" xr:uid="{00000000-0005-0000-0000-0000C1010000}"/>
    <cellStyle name="_5.교량공(동화교)_15. 절미골~계진리(진행)_토적표_4.구조물공_수량(12.7)_구조물깨기1_구조물깨기1_6.포장공_6.포장공" xfId="451" xr:uid="{00000000-0005-0000-0000-0000C2010000}"/>
    <cellStyle name="_5.교량공(동화교)_15. 절미골~계진리(진행)_토적표_4.구조물공_수량(12.7)_구조물깨기1_구조물깨기1_6.포장공_6.포장공(수정)" xfId="452" xr:uid="{00000000-0005-0000-0000-0000C3010000}"/>
    <cellStyle name="_5.교량공(동화교)_15. 절미골~계진리(진행)_토적표_4.구조물공_수량(12.7)_구조물깨기1_구조물깨기1_6.포장공_6.포장공00" xfId="453" xr:uid="{00000000-0005-0000-0000-0000C4010000}"/>
    <cellStyle name="_5.교량공(동화교)_15. 절미골~계진리(진행)_토적표_4.구조물공_수량(12.7)_구조물깨기1_구조물깨기1_6.포장공_L형측구연장조서-1" xfId="454" xr:uid="{00000000-0005-0000-0000-0000C5010000}"/>
    <cellStyle name="_5.교량공(동화교)_15. 절미골~계진리(진행)_토적표_4.구조물공_수량(12.7)_구조물깨기1_구조물깨기1_6.포장공_복사본 6.포장공" xfId="455" xr:uid="{00000000-0005-0000-0000-0000C6010000}"/>
    <cellStyle name="_5.교량공(동화교)_15. 절미골~계진리(진행)_토적표_4.구조물공_수량(12.7)_구조물깨기1_구조물깨기1_6.포장공_사본 - 6.포장공" xfId="456" xr:uid="{00000000-0005-0000-0000-0000C7010000}"/>
    <cellStyle name="_5.교량공(동화교)_15. 절미골~계진리(진행)_토적표_4.구조물공_수량(12.7)_구조물깨기1_구조물깨기1_7.조경공" xfId="457" xr:uid="{00000000-0005-0000-0000-0000C8010000}"/>
    <cellStyle name="_5.교량공(동화교)_15. 절미골~계진리(진행)_토적표_4.구조물공_수량(12.7)_구조물깨기1_구조물깨기1_7.조경공(수정)" xfId="458" xr:uid="{00000000-0005-0000-0000-0000C9010000}"/>
    <cellStyle name="_5.교량공(동화교)_15. 절미골~계진리(진행)_토적표_6.포장공" xfId="459" xr:uid="{00000000-0005-0000-0000-0000CA010000}"/>
    <cellStyle name="_5.교량공(동화교)_15. 절미골~계진리(진행)_토적표_6.포장공_6.포장공" xfId="460" xr:uid="{00000000-0005-0000-0000-0000CB010000}"/>
    <cellStyle name="_5.교량공(동화교)_15. 절미골~계진리(진행)_토적표_6.포장공_6.포장공(수정)" xfId="461" xr:uid="{00000000-0005-0000-0000-0000CC010000}"/>
    <cellStyle name="_5.교량공(동화교)_15. 절미골~계진리(진행)_토적표_6.포장공_6.포장공00" xfId="462" xr:uid="{00000000-0005-0000-0000-0000CD010000}"/>
    <cellStyle name="_5.교량공(동화교)_15. 절미골~계진리(진행)_토적표_6.포장공_L형측구연장조서-1" xfId="463" xr:uid="{00000000-0005-0000-0000-0000CE010000}"/>
    <cellStyle name="_5.교량공(동화교)_15. 절미골~계진리(진행)_토적표_6.포장공_복사본 6.포장공" xfId="464" xr:uid="{00000000-0005-0000-0000-0000CF010000}"/>
    <cellStyle name="_5.교량공(동화교)_15. 절미골~계진리(진행)_토적표_6.포장공_사본 - 6.포장공" xfId="465" xr:uid="{00000000-0005-0000-0000-0000D0010000}"/>
    <cellStyle name="_5.교량공(동화교)_15. 절미골~계진리(진행)_토적표_7.조경공" xfId="466" xr:uid="{00000000-0005-0000-0000-0000D1010000}"/>
    <cellStyle name="_5.교량공(동화교)_15. 절미골~계진리(진행)_토적표_7.조경공(수정)" xfId="467" xr:uid="{00000000-0005-0000-0000-0000D2010000}"/>
    <cellStyle name="_5.교량공(동화교)_15. 절미골~계진리(진행)_토적표_구조물깨기" xfId="468" xr:uid="{00000000-0005-0000-0000-0000D3010000}"/>
    <cellStyle name="_5.교량공(동화교)_15. 절미골~계진리(진행)_토적표_구조물깨기_6.포장공" xfId="469" xr:uid="{00000000-0005-0000-0000-0000D4010000}"/>
    <cellStyle name="_5.교량공(동화교)_15. 절미골~계진리(진행)_토적표_구조물깨기_6.포장공_6.포장공" xfId="470" xr:uid="{00000000-0005-0000-0000-0000D5010000}"/>
    <cellStyle name="_5.교량공(동화교)_15. 절미골~계진리(진행)_토적표_구조물깨기_6.포장공_6.포장공(수정)" xfId="471" xr:uid="{00000000-0005-0000-0000-0000D6010000}"/>
    <cellStyle name="_5.교량공(동화교)_15. 절미골~계진리(진행)_토적표_구조물깨기_6.포장공_6.포장공00" xfId="472" xr:uid="{00000000-0005-0000-0000-0000D7010000}"/>
    <cellStyle name="_5.교량공(동화교)_15. 절미골~계진리(진행)_토적표_구조물깨기_6.포장공_L형측구연장조서-1" xfId="473" xr:uid="{00000000-0005-0000-0000-0000D8010000}"/>
    <cellStyle name="_5.교량공(동화교)_15. 절미골~계진리(진행)_토적표_구조물깨기_6.포장공_복사본 6.포장공" xfId="474" xr:uid="{00000000-0005-0000-0000-0000D9010000}"/>
    <cellStyle name="_5.교량공(동화교)_15. 절미골~계진리(진행)_토적표_구조물깨기_6.포장공_사본 - 6.포장공" xfId="475" xr:uid="{00000000-0005-0000-0000-0000DA010000}"/>
    <cellStyle name="_5.교량공(동화교)_15. 절미골~계진리(진행)_토적표_구조물깨기_7.조경공" xfId="476" xr:uid="{00000000-0005-0000-0000-0000DB010000}"/>
    <cellStyle name="_5.교량공(동화교)_15. 절미골~계진리(진행)_토적표_구조물깨기_7.조경공(수정)" xfId="477" xr:uid="{00000000-0005-0000-0000-0000DC010000}"/>
    <cellStyle name="_5.교량공(동화교)_15. 절미골~계진리(진행)_토적표_구조물깨기_구조물깨기1" xfId="478" xr:uid="{00000000-0005-0000-0000-0000DD010000}"/>
    <cellStyle name="_5.교량공(동화교)_15. 절미골~계진리(진행)_토적표_구조물깨기_구조물깨기1_6.포장공" xfId="479" xr:uid="{00000000-0005-0000-0000-0000DE010000}"/>
    <cellStyle name="_5.교량공(동화교)_15. 절미골~계진리(진행)_토적표_구조물깨기_구조물깨기1_6.포장공_6.포장공" xfId="480" xr:uid="{00000000-0005-0000-0000-0000DF010000}"/>
    <cellStyle name="_5.교량공(동화교)_15. 절미골~계진리(진행)_토적표_구조물깨기_구조물깨기1_6.포장공_6.포장공(수정)" xfId="481" xr:uid="{00000000-0005-0000-0000-0000E0010000}"/>
    <cellStyle name="_5.교량공(동화교)_15. 절미골~계진리(진행)_토적표_구조물깨기_구조물깨기1_6.포장공_6.포장공00" xfId="482" xr:uid="{00000000-0005-0000-0000-0000E1010000}"/>
    <cellStyle name="_5.교량공(동화교)_15. 절미골~계진리(진행)_토적표_구조물깨기_구조물깨기1_6.포장공_L형측구연장조서-1" xfId="483" xr:uid="{00000000-0005-0000-0000-0000E2010000}"/>
    <cellStyle name="_5.교량공(동화교)_15. 절미골~계진리(진행)_토적표_구조물깨기_구조물깨기1_6.포장공_복사본 6.포장공" xfId="484" xr:uid="{00000000-0005-0000-0000-0000E3010000}"/>
    <cellStyle name="_5.교량공(동화교)_15. 절미골~계진리(진행)_토적표_구조물깨기_구조물깨기1_6.포장공_사본 - 6.포장공" xfId="485" xr:uid="{00000000-0005-0000-0000-0000E4010000}"/>
    <cellStyle name="_5.교량공(동화교)_15. 절미골~계진리(진행)_토적표_구조물깨기_구조물깨기1_7.조경공" xfId="486" xr:uid="{00000000-0005-0000-0000-0000E5010000}"/>
    <cellStyle name="_5.교량공(동화교)_15. 절미골~계진리(진행)_토적표_구조물깨기_구조물깨기1_7.조경공(수정)" xfId="487" xr:uid="{00000000-0005-0000-0000-0000E6010000}"/>
    <cellStyle name="_5.교량공(동화교)_15. 절미골~계진리(진행)_토적표_구조물깨기_구조물깨기1_구조물깨기1" xfId="488" xr:uid="{00000000-0005-0000-0000-0000E7010000}"/>
    <cellStyle name="_5.교량공(동화교)_15. 절미골~계진리(진행)_토적표_구조물깨기_구조물깨기1_구조물깨기1_6.포장공" xfId="489" xr:uid="{00000000-0005-0000-0000-0000E8010000}"/>
    <cellStyle name="_5.교량공(동화교)_15. 절미골~계진리(진행)_토적표_구조물깨기_구조물깨기1_구조물깨기1_6.포장공_6.포장공" xfId="490" xr:uid="{00000000-0005-0000-0000-0000E9010000}"/>
    <cellStyle name="_5.교량공(동화교)_15. 절미골~계진리(진행)_토적표_구조물깨기_구조물깨기1_구조물깨기1_6.포장공_6.포장공(수정)" xfId="491" xr:uid="{00000000-0005-0000-0000-0000EA010000}"/>
    <cellStyle name="_5.교량공(동화교)_15. 절미골~계진리(진행)_토적표_구조물깨기_구조물깨기1_구조물깨기1_6.포장공_6.포장공00" xfId="492" xr:uid="{00000000-0005-0000-0000-0000EB010000}"/>
    <cellStyle name="_5.교량공(동화교)_15. 절미골~계진리(진행)_토적표_구조물깨기_구조물깨기1_구조물깨기1_6.포장공_L형측구연장조서-1" xfId="493" xr:uid="{00000000-0005-0000-0000-0000EC010000}"/>
    <cellStyle name="_5.교량공(동화교)_15. 절미골~계진리(진행)_토적표_구조물깨기_구조물깨기1_구조물깨기1_6.포장공_복사본 6.포장공" xfId="494" xr:uid="{00000000-0005-0000-0000-0000ED010000}"/>
    <cellStyle name="_5.교량공(동화교)_15. 절미골~계진리(진행)_토적표_구조물깨기_구조물깨기1_구조물깨기1_6.포장공_사본 - 6.포장공" xfId="495" xr:uid="{00000000-0005-0000-0000-0000EE010000}"/>
    <cellStyle name="_5.교량공(동화교)_15. 절미골~계진리(진행)_토적표_구조물깨기_구조물깨기1_구조물깨기1_7.조경공" xfId="496" xr:uid="{00000000-0005-0000-0000-0000EF010000}"/>
    <cellStyle name="_5.교량공(동화교)_15. 절미골~계진리(진행)_토적표_구조물깨기_구조물깨기1_구조물깨기1_7.조경공(수정)" xfId="497" xr:uid="{00000000-0005-0000-0000-0000F0010000}"/>
    <cellStyle name="_5.교량공(동화교)_15. 절미골~계진리(진행)_토적표_구조물깨기1" xfId="498" xr:uid="{00000000-0005-0000-0000-0000F1010000}"/>
    <cellStyle name="_5.교량공(동화교)_15. 절미골~계진리(진행)_토적표_구조물깨기1_6.포장공" xfId="499" xr:uid="{00000000-0005-0000-0000-0000F2010000}"/>
    <cellStyle name="_5.교량공(동화교)_15. 절미골~계진리(진행)_토적표_구조물깨기1_6.포장공_6.포장공" xfId="500" xr:uid="{00000000-0005-0000-0000-0000F3010000}"/>
    <cellStyle name="_5.교량공(동화교)_15. 절미골~계진리(진행)_토적표_구조물깨기1_6.포장공_6.포장공(수정)" xfId="501" xr:uid="{00000000-0005-0000-0000-0000F4010000}"/>
    <cellStyle name="_5.교량공(동화교)_15. 절미골~계진리(진행)_토적표_구조물깨기1_6.포장공_6.포장공00" xfId="502" xr:uid="{00000000-0005-0000-0000-0000F5010000}"/>
    <cellStyle name="_5.교량공(동화교)_15. 절미골~계진리(진행)_토적표_구조물깨기1_6.포장공_L형측구연장조서-1" xfId="503" xr:uid="{00000000-0005-0000-0000-0000F6010000}"/>
    <cellStyle name="_5.교량공(동화교)_15. 절미골~계진리(진행)_토적표_구조물깨기1_6.포장공_복사본 6.포장공" xfId="504" xr:uid="{00000000-0005-0000-0000-0000F7010000}"/>
    <cellStyle name="_5.교량공(동화교)_15. 절미골~계진리(진행)_토적표_구조물깨기1_6.포장공_사본 - 6.포장공" xfId="505" xr:uid="{00000000-0005-0000-0000-0000F8010000}"/>
    <cellStyle name="_5.교량공(동화교)_15. 절미골~계진리(진행)_토적표_구조물깨기1_7.조경공" xfId="506" xr:uid="{00000000-0005-0000-0000-0000F9010000}"/>
    <cellStyle name="_5.교량공(동화교)_15. 절미골~계진리(진행)_토적표_구조물깨기1_7.조경공(수정)" xfId="507" xr:uid="{00000000-0005-0000-0000-0000FA010000}"/>
    <cellStyle name="_5.교량공(동화교)_15. 절미골~계진리(진행)_토적표_배수공" xfId="508" xr:uid="{00000000-0005-0000-0000-0000FB010000}"/>
    <cellStyle name="_5.교량공(동화교)_15. 절미골~계진리(진행)_토적표_수량(12.7)" xfId="509" xr:uid="{00000000-0005-0000-0000-0000FC010000}"/>
    <cellStyle name="_5.교량공(동화교)_15. 절미골~계진리(진행)_토적표_수량(12.7)_6.포장공" xfId="510" xr:uid="{00000000-0005-0000-0000-0000FD010000}"/>
    <cellStyle name="_5.교량공(동화교)_15. 절미골~계진리(진행)_토적표_수량(12.7)_6.포장공_6.포장공" xfId="511" xr:uid="{00000000-0005-0000-0000-0000FE010000}"/>
    <cellStyle name="_5.교량공(동화교)_15. 절미골~계진리(진행)_토적표_수량(12.7)_6.포장공_6.포장공(수정)" xfId="512" xr:uid="{00000000-0005-0000-0000-0000FF010000}"/>
    <cellStyle name="_5.교량공(동화교)_15. 절미골~계진리(진행)_토적표_수량(12.7)_6.포장공_6.포장공00" xfId="513" xr:uid="{00000000-0005-0000-0000-000000020000}"/>
    <cellStyle name="_5.교량공(동화교)_15. 절미골~계진리(진행)_토적표_수량(12.7)_6.포장공_L형측구연장조서-1" xfId="514" xr:uid="{00000000-0005-0000-0000-000001020000}"/>
    <cellStyle name="_5.교량공(동화교)_15. 절미골~계진리(진행)_토적표_수량(12.7)_6.포장공_복사본 6.포장공" xfId="515" xr:uid="{00000000-0005-0000-0000-000002020000}"/>
    <cellStyle name="_5.교량공(동화교)_15. 절미골~계진리(진행)_토적표_수량(12.7)_6.포장공_사본 - 6.포장공" xfId="516" xr:uid="{00000000-0005-0000-0000-000003020000}"/>
    <cellStyle name="_5.교량공(동화교)_15. 절미골~계진리(진행)_토적표_수량(12.7)_7.조경공" xfId="517" xr:uid="{00000000-0005-0000-0000-000004020000}"/>
    <cellStyle name="_5.교량공(동화교)_15. 절미골~계진리(진행)_토적표_수량(12.7)_7.조경공(수정)" xfId="518" xr:uid="{00000000-0005-0000-0000-000005020000}"/>
    <cellStyle name="_5.교량공(동화교)_15. 절미골~계진리(진행)_토적표_수량(12.7)_구조물깨기1" xfId="519" xr:uid="{00000000-0005-0000-0000-000006020000}"/>
    <cellStyle name="_5.교량공(동화교)_15. 절미골~계진리(진행)_토적표_수량(12.7)_구조물깨기1_6.포장공" xfId="520" xr:uid="{00000000-0005-0000-0000-000007020000}"/>
    <cellStyle name="_5.교량공(동화교)_15. 절미골~계진리(진행)_토적표_수량(12.7)_구조물깨기1_6.포장공_6.포장공" xfId="521" xr:uid="{00000000-0005-0000-0000-000008020000}"/>
    <cellStyle name="_5.교량공(동화교)_15. 절미골~계진리(진행)_토적표_수량(12.7)_구조물깨기1_6.포장공_6.포장공(수정)" xfId="522" xr:uid="{00000000-0005-0000-0000-000009020000}"/>
    <cellStyle name="_5.교량공(동화교)_15. 절미골~계진리(진행)_토적표_수량(12.7)_구조물깨기1_6.포장공_6.포장공00" xfId="523" xr:uid="{00000000-0005-0000-0000-00000A020000}"/>
    <cellStyle name="_5.교량공(동화교)_15. 절미골~계진리(진행)_토적표_수량(12.7)_구조물깨기1_6.포장공_L형측구연장조서-1" xfId="524" xr:uid="{00000000-0005-0000-0000-00000B020000}"/>
    <cellStyle name="_5.교량공(동화교)_15. 절미골~계진리(진행)_토적표_수량(12.7)_구조물깨기1_6.포장공_복사본 6.포장공" xfId="525" xr:uid="{00000000-0005-0000-0000-00000C020000}"/>
    <cellStyle name="_5.교량공(동화교)_15. 절미골~계진리(진행)_토적표_수량(12.7)_구조물깨기1_6.포장공_사본 - 6.포장공" xfId="526" xr:uid="{00000000-0005-0000-0000-00000D020000}"/>
    <cellStyle name="_5.교량공(동화교)_15. 절미골~계진리(진행)_토적표_수량(12.7)_구조물깨기1_7.조경공" xfId="527" xr:uid="{00000000-0005-0000-0000-00000E020000}"/>
    <cellStyle name="_5.교량공(동화교)_15. 절미골~계진리(진행)_토적표_수량(12.7)_구조물깨기1_7.조경공(수정)" xfId="528" xr:uid="{00000000-0005-0000-0000-00000F020000}"/>
    <cellStyle name="_5.교량공(동화교)_15. 절미골~계진리(진행)_토적표_수량(12.7)_구조물깨기1_구조물깨기1" xfId="529" xr:uid="{00000000-0005-0000-0000-000010020000}"/>
    <cellStyle name="_5.교량공(동화교)_15. 절미골~계진리(진행)_토적표_수량(12.7)_구조물깨기1_구조물깨기1_6.포장공" xfId="530" xr:uid="{00000000-0005-0000-0000-000011020000}"/>
    <cellStyle name="_5.교량공(동화교)_15. 절미골~계진리(진행)_토적표_수량(12.7)_구조물깨기1_구조물깨기1_6.포장공_6.포장공" xfId="531" xr:uid="{00000000-0005-0000-0000-000012020000}"/>
    <cellStyle name="_5.교량공(동화교)_15. 절미골~계진리(진행)_토적표_수량(12.7)_구조물깨기1_구조물깨기1_6.포장공_6.포장공(수정)" xfId="532" xr:uid="{00000000-0005-0000-0000-000013020000}"/>
    <cellStyle name="_5.교량공(동화교)_15. 절미골~계진리(진행)_토적표_수량(12.7)_구조물깨기1_구조물깨기1_6.포장공_6.포장공00" xfId="533" xr:uid="{00000000-0005-0000-0000-000014020000}"/>
    <cellStyle name="_5.교량공(동화교)_15. 절미골~계진리(진행)_토적표_수량(12.7)_구조물깨기1_구조물깨기1_6.포장공_L형측구연장조서-1" xfId="534" xr:uid="{00000000-0005-0000-0000-000015020000}"/>
    <cellStyle name="_5.교량공(동화교)_15. 절미골~계진리(진행)_토적표_수량(12.7)_구조물깨기1_구조물깨기1_6.포장공_복사본 6.포장공" xfId="535" xr:uid="{00000000-0005-0000-0000-000016020000}"/>
    <cellStyle name="_5.교량공(동화교)_15. 절미골~계진리(진행)_토적표_수량(12.7)_구조물깨기1_구조물깨기1_6.포장공_사본 - 6.포장공" xfId="536" xr:uid="{00000000-0005-0000-0000-000017020000}"/>
    <cellStyle name="_5.교량공(동화교)_15. 절미골~계진리(진행)_토적표_수량(12.7)_구조물깨기1_구조물깨기1_7.조경공" xfId="537" xr:uid="{00000000-0005-0000-0000-000018020000}"/>
    <cellStyle name="_5.교량공(동화교)_15. 절미골~계진리(진행)_토적표_수량(12.7)_구조물깨기1_구조물깨기1_7.조경공(수정)" xfId="538" xr:uid="{00000000-0005-0000-0000-000019020000}"/>
    <cellStyle name="_5.교량공(동화교)_3.배수공" xfId="539" xr:uid="{00000000-0005-0000-0000-00001A020000}"/>
    <cellStyle name="_5.교량공(동화교)_3.배수공_배수공" xfId="540" xr:uid="{00000000-0005-0000-0000-00001B020000}"/>
    <cellStyle name="_5.교량공(동화교)_4.구조물공" xfId="541" xr:uid="{00000000-0005-0000-0000-00001C020000}"/>
    <cellStyle name="_5.교량공(동화교)_4.구조물공_6.포장공" xfId="542" xr:uid="{00000000-0005-0000-0000-00001D020000}"/>
    <cellStyle name="_5.교량공(동화교)_4.구조물공_6.포장공_6.포장공" xfId="543" xr:uid="{00000000-0005-0000-0000-00001E020000}"/>
    <cellStyle name="_5.교량공(동화교)_4.구조물공_6.포장공_6.포장공(수정)" xfId="544" xr:uid="{00000000-0005-0000-0000-00001F020000}"/>
    <cellStyle name="_5.교량공(동화교)_4.구조물공_6.포장공_6.포장공00" xfId="545" xr:uid="{00000000-0005-0000-0000-000020020000}"/>
    <cellStyle name="_5.교량공(동화교)_4.구조물공_6.포장공_L형측구연장조서-1" xfId="546" xr:uid="{00000000-0005-0000-0000-000021020000}"/>
    <cellStyle name="_5.교량공(동화교)_4.구조물공_6.포장공_복사본 6.포장공" xfId="547" xr:uid="{00000000-0005-0000-0000-000022020000}"/>
    <cellStyle name="_5.교량공(동화교)_4.구조물공_6.포장공_사본 - 6.포장공" xfId="548" xr:uid="{00000000-0005-0000-0000-000023020000}"/>
    <cellStyle name="_5.교량공(동화교)_4.구조물공_7.조경공" xfId="549" xr:uid="{00000000-0005-0000-0000-000024020000}"/>
    <cellStyle name="_5.교량공(동화교)_4.구조물공_7.조경공(수정)" xfId="550" xr:uid="{00000000-0005-0000-0000-000025020000}"/>
    <cellStyle name="_5.교량공(동화교)_4.구조물공_구조물깨기" xfId="551" xr:uid="{00000000-0005-0000-0000-000026020000}"/>
    <cellStyle name="_5.교량공(동화교)_4.구조물공_구조물깨기_6.포장공" xfId="552" xr:uid="{00000000-0005-0000-0000-000027020000}"/>
    <cellStyle name="_5.교량공(동화교)_4.구조물공_구조물깨기_6.포장공_6.포장공" xfId="553" xr:uid="{00000000-0005-0000-0000-000028020000}"/>
    <cellStyle name="_5.교량공(동화교)_4.구조물공_구조물깨기_6.포장공_6.포장공(수정)" xfId="554" xr:uid="{00000000-0005-0000-0000-000029020000}"/>
    <cellStyle name="_5.교량공(동화교)_4.구조물공_구조물깨기_6.포장공_6.포장공00" xfId="555" xr:uid="{00000000-0005-0000-0000-00002A020000}"/>
    <cellStyle name="_5.교량공(동화교)_4.구조물공_구조물깨기_6.포장공_L형측구연장조서-1" xfId="556" xr:uid="{00000000-0005-0000-0000-00002B020000}"/>
    <cellStyle name="_5.교량공(동화교)_4.구조물공_구조물깨기_6.포장공_복사본 6.포장공" xfId="557" xr:uid="{00000000-0005-0000-0000-00002C020000}"/>
    <cellStyle name="_5.교량공(동화교)_4.구조물공_구조물깨기_6.포장공_사본 - 6.포장공" xfId="558" xr:uid="{00000000-0005-0000-0000-00002D020000}"/>
    <cellStyle name="_5.교량공(동화교)_4.구조물공_구조물깨기_7.조경공" xfId="559" xr:uid="{00000000-0005-0000-0000-00002E020000}"/>
    <cellStyle name="_5.교량공(동화교)_4.구조물공_구조물깨기_7.조경공(수정)" xfId="560" xr:uid="{00000000-0005-0000-0000-00002F020000}"/>
    <cellStyle name="_5.교량공(동화교)_4.구조물공_구조물깨기_구조물깨기1" xfId="561" xr:uid="{00000000-0005-0000-0000-000030020000}"/>
    <cellStyle name="_5.교량공(동화교)_4.구조물공_구조물깨기_구조물깨기1_6.포장공" xfId="562" xr:uid="{00000000-0005-0000-0000-000031020000}"/>
    <cellStyle name="_5.교량공(동화교)_4.구조물공_구조물깨기_구조물깨기1_6.포장공_6.포장공" xfId="563" xr:uid="{00000000-0005-0000-0000-000032020000}"/>
    <cellStyle name="_5.교량공(동화교)_4.구조물공_구조물깨기_구조물깨기1_6.포장공_6.포장공(수정)" xfId="564" xr:uid="{00000000-0005-0000-0000-000033020000}"/>
    <cellStyle name="_5.교량공(동화교)_4.구조물공_구조물깨기_구조물깨기1_6.포장공_6.포장공00" xfId="565" xr:uid="{00000000-0005-0000-0000-000034020000}"/>
    <cellStyle name="_5.교량공(동화교)_4.구조물공_구조물깨기_구조물깨기1_6.포장공_L형측구연장조서-1" xfId="566" xr:uid="{00000000-0005-0000-0000-000035020000}"/>
    <cellStyle name="_5.교량공(동화교)_4.구조물공_구조물깨기_구조물깨기1_6.포장공_복사본 6.포장공" xfId="567" xr:uid="{00000000-0005-0000-0000-000036020000}"/>
    <cellStyle name="_5.교량공(동화교)_4.구조물공_구조물깨기_구조물깨기1_6.포장공_사본 - 6.포장공" xfId="568" xr:uid="{00000000-0005-0000-0000-000037020000}"/>
    <cellStyle name="_5.교량공(동화교)_4.구조물공_구조물깨기_구조물깨기1_7.조경공" xfId="569" xr:uid="{00000000-0005-0000-0000-000038020000}"/>
    <cellStyle name="_5.교량공(동화교)_4.구조물공_구조물깨기_구조물깨기1_7.조경공(수정)" xfId="570" xr:uid="{00000000-0005-0000-0000-000039020000}"/>
    <cellStyle name="_5.교량공(동화교)_4.구조물공_구조물깨기_구조물깨기1_구조물깨기1" xfId="571" xr:uid="{00000000-0005-0000-0000-00003A020000}"/>
    <cellStyle name="_5.교량공(동화교)_4.구조물공_구조물깨기_구조물깨기1_구조물깨기1_6.포장공" xfId="572" xr:uid="{00000000-0005-0000-0000-00003B020000}"/>
    <cellStyle name="_5.교량공(동화교)_4.구조물공_구조물깨기_구조물깨기1_구조물깨기1_6.포장공_6.포장공" xfId="573" xr:uid="{00000000-0005-0000-0000-00003C020000}"/>
    <cellStyle name="_5.교량공(동화교)_4.구조물공_구조물깨기_구조물깨기1_구조물깨기1_6.포장공_6.포장공(수정)" xfId="574" xr:uid="{00000000-0005-0000-0000-00003D020000}"/>
    <cellStyle name="_5.교량공(동화교)_4.구조물공_구조물깨기_구조물깨기1_구조물깨기1_6.포장공_6.포장공00" xfId="575" xr:uid="{00000000-0005-0000-0000-00003E020000}"/>
    <cellStyle name="_5.교량공(동화교)_4.구조물공_구조물깨기_구조물깨기1_구조물깨기1_6.포장공_L형측구연장조서-1" xfId="576" xr:uid="{00000000-0005-0000-0000-00003F020000}"/>
    <cellStyle name="_5.교량공(동화교)_4.구조물공_구조물깨기_구조물깨기1_구조물깨기1_6.포장공_복사본 6.포장공" xfId="577" xr:uid="{00000000-0005-0000-0000-000040020000}"/>
    <cellStyle name="_5.교량공(동화교)_4.구조물공_구조물깨기_구조물깨기1_구조물깨기1_6.포장공_사본 - 6.포장공" xfId="578" xr:uid="{00000000-0005-0000-0000-000041020000}"/>
    <cellStyle name="_5.교량공(동화교)_4.구조물공_구조물깨기_구조물깨기1_구조물깨기1_7.조경공" xfId="579" xr:uid="{00000000-0005-0000-0000-000042020000}"/>
    <cellStyle name="_5.교량공(동화교)_4.구조물공_구조물깨기_구조물깨기1_구조물깨기1_7.조경공(수정)" xfId="580" xr:uid="{00000000-0005-0000-0000-000043020000}"/>
    <cellStyle name="_5.교량공(동화교)_4.구조물공_구조물깨기1" xfId="581" xr:uid="{00000000-0005-0000-0000-000044020000}"/>
    <cellStyle name="_5.교량공(동화교)_4.구조물공_구조물깨기1_6.포장공" xfId="582" xr:uid="{00000000-0005-0000-0000-000045020000}"/>
    <cellStyle name="_5.교량공(동화교)_4.구조물공_구조물깨기1_6.포장공_6.포장공" xfId="583" xr:uid="{00000000-0005-0000-0000-000046020000}"/>
    <cellStyle name="_5.교량공(동화교)_4.구조물공_구조물깨기1_6.포장공_6.포장공(수정)" xfId="584" xr:uid="{00000000-0005-0000-0000-000047020000}"/>
    <cellStyle name="_5.교량공(동화교)_4.구조물공_구조물깨기1_6.포장공_6.포장공00" xfId="585" xr:uid="{00000000-0005-0000-0000-000048020000}"/>
    <cellStyle name="_5.교량공(동화교)_4.구조물공_구조물깨기1_6.포장공_L형측구연장조서-1" xfId="586" xr:uid="{00000000-0005-0000-0000-000049020000}"/>
    <cellStyle name="_5.교량공(동화교)_4.구조물공_구조물깨기1_6.포장공_복사본 6.포장공" xfId="587" xr:uid="{00000000-0005-0000-0000-00004A020000}"/>
    <cellStyle name="_5.교량공(동화교)_4.구조물공_구조물깨기1_6.포장공_사본 - 6.포장공" xfId="588" xr:uid="{00000000-0005-0000-0000-00004B020000}"/>
    <cellStyle name="_5.교량공(동화교)_4.구조물공_구조물깨기1_7.조경공" xfId="589" xr:uid="{00000000-0005-0000-0000-00004C020000}"/>
    <cellStyle name="_5.교량공(동화교)_4.구조물공_구조물깨기1_7.조경공(수정)" xfId="590" xr:uid="{00000000-0005-0000-0000-00004D020000}"/>
    <cellStyle name="_5.교량공(동화교)_4.구조물공_수량(12.7)" xfId="591" xr:uid="{00000000-0005-0000-0000-00004E020000}"/>
    <cellStyle name="_5.교량공(동화교)_4.구조물공_수량(12.7)_6.포장공" xfId="592" xr:uid="{00000000-0005-0000-0000-00004F020000}"/>
    <cellStyle name="_5.교량공(동화교)_4.구조물공_수량(12.7)_6.포장공_6.포장공" xfId="593" xr:uid="{00000000-0005-0000-0000-000050020000}"/>
    <cellStyle name="_5.교량공(동화교)_4.구조물공_수량(12.7)_6.포장공_6.포장공(수정)" xfId="594" xr:uid="{00000000-0005-0000-0000-000051020000}"/>
    <cellStyle name="_5.교량공(동화교)_4.구조물공_수량(12.7)_6.포장공_6.포장공00" xfId="595" xr:uid="{00000000-0005-0000-0000-000052020000}"/>
    <cellStyle name="_5.교량공(동화교)_4.구조물공_수량(12.7)_6.포장공_L형측구연장조서-1" xfId="596" xr:uid="{00000000-0005-0000-0000-000053020000}"/>
    <cellStyle name="_5.교량공(동화교)_4.구조물공_수량(12.7)_6.포장공_복사본 6.포장공" xfId="597" xr:uid="{00000000-0005-0000-0000-000054020000}"/>
    <cellStyle name="_5.교량공(동화교)_4.구조물공_수량(12.7)_6.포장공_사본 - 6.포장공" xfId="598" xr:uid="{00000000-0005-0000-0000-000055020000}"/>
    <cellStyle name="_5.교량공(동화교)_4.구조물공_수량(12.7)_7.조경공" xfId="599" xr:uid="{00000000-0005-0000-0000-000056020000}"/>
    <cellStyle name="_5.교량공(동화교)_4.구조물공_수량(12.7)_7.조경공(수정)" xfId="600" xr:uid="{00000000-0005-0000-0000-000057020000}"/>
    <cellStyle name="_5.교량공(동화교)_4.구조물공_수량(12.7)_구조물깨기1" xfId="601" xr:uid="{00000000-0005-0000-0000-000058020000}"/>
    <cellStyle name="_5.교량공(동화교)_4.구조물공_수량(12.7)_구조물깨기1_6.포장공" xfId="602" xr:uid="{00000000-0005-0000-0000-000059020000}"/>
    <cellStyle name="_5.교량공(동화교)_4.구조물공_수량(12.7)_구조물깨기1_6.포장공_6.포장공" xfId="603" xr:uid="{00000000-0005-0000-0000-00005A020000}"/>
    <cellStyle name="_5.교량공(동화교)_4.구조물공_수량(12.7)_구조물깨기1_6.포장공_6.포장공(수정)" xfId="604" xr:uid="{00000000-0005-0000-0000-00005B020000}"/>
    <cellStyle name="_5.교량공(동화교)_4.구조물공_수량(12.7)_구조물깨기1_6.포장공_6.포장공00" xfId="605" xr:uid="{00000000-0005-0000-0000-00005C020000}"/>
    <cellStyle name="_5.교량공(동화교)_4.구조물공_수량(12.7)_구조물깨기1_6.포장공_L형측구연장조서-1" xfId="606" xr:uid="{00000000-0005-0000-0000-00005D020000}"/>
    <cellStyle name="_5.교량공(동화교)_4.구조물공_수량(12.7)_구조물깨기1_6.포장공_복사본 6.포장공" xfId="607" xr:uid="{00000000-0005-0000-0000-00005E020000}"/>
    <cellStyle name="_5.교량공(동화교)_4.구조물공_수량(12.7)_구조물깨기1_6.포장공_사본 - 6.포장공" xfId="608" xr:uid="{00000000-0005-0000-0000-00005F020000}"/>
    <cellStyle name="_5.교량공(동화교)_4.구조물공_수량(12.7)_구조물깨기1_7.조경공" xfId="609" xr:uid="{00000000-0005-0000-0000-000060020000}"/>
    <cellStyle name="_5.교량공(동화교)_4.구조물공_수량(12.7)_구조물깨기1_7.조경공(수정)" xfId="610" xr:uid="{00000000-0005-0000-0000-000061020000}"/>
    <cellStyle name="_5.교량공(동화교)_4.구조물공_수량(12.7)_구조물깨기1_구조물깨기1" xfId="611" xr:uid="{00000000-0005-0000-0000-000062020000}"/>
    <cellStyle name="_5.교량공(동화교)_4.구조물공_수량(12.7)_구조물깨기1_구조물깨기1_6.포장공" xfId="612" xr:uid="{00000000-0005-0000-0000-000063020000}"/>
    <cellStyle name="_5.교량공(동화교)_4.구조물공_수량(12.7)_구조물깨기1_구조물깨기1_6.포장공_6.포장공" xfId="613" xr:uid="{00000000-0005-0000-0000-000064020000}"/>
    <cellStyle name="_5.교량공(동화교)_4.구조물공_수량(12.7)_구조물깨기1_구조물깨기1_6.포장공_6.포장공(수정)" xfId="614" xr:uid="{00000000-0005-0000-0000-000065020000}"/>
    <cellStyle name="_5.교량공(동화교)_4.구조물공_수량(12.7)_구조물깨기1_구조물깨기1_6.포장공_6.포장공00" xfId="615" xr:uid="{00000000-0005-0000-0000-000066020000}"/>
    <cellStyle name="_5.교량공(동화교)_4.구조물공_수량(12.7)_구조물깨기1_구조물깨기1_6.포장공_L형측구연장조서-1" xfId="616" xr:uid="{00000000-0005-0000-0000-000067020000}"/>
    <cellStyle name="_5.교량공(동화교)_4.구조물공_수량(12.7)_구조물깨기1_구조물깨기1_6.포장공_복사본 6.포장공" xfId="617" xr:uid="{00000000-0005-0000-0000-000068020000}"/>
    <cellStyle name="_5.교량공(동화교)_4.구조물공_수량(12.7)_구조물깨기1_구조물깨기1_6.포장공_사본 - 6.포장공" xfId="618" xr:uid="{00000000-0005-0000-0000-000069020000}"/>
    <cellStyle name="_5.교량공(동화교)_4.구조물공_수량(12.7)_구조물깨기1_구조물깨기1_7.조경공" xfId="619" xr:uid="{00000000-0005-0000-0000-00006A020000}"/>
    <cellStyle name="_5.교량공(동화교)_4.구조물공_수량(12.7)_구조물깨기1_구조물깨기1_7.조경공(수정)" xfId="620" xr:uid="{00000000-0005-0000-0000-00006B020000}"/>
    <cellStyle name="_5.교량공(동화교)_4.포장공" xfId="621" xr:uid="{00000000-0005-0000-0000-00006C020000}"/>
    <cellStyle name="_5.교량공(동화교)_4.포장공_1공구" xfId="622" xr:uid="{00000000-0005-0000-0000-00006D020000}"/>
    <cellStyle name="_5.교량공(동화교)_4.포장공_3공구" xfId="623" xr:uid="{00000000-0005-0000-0000-00006E020000}"/>
    <cellStyle name="_5.교량공(동화교)_4.포장공_Book2" xfId="624" xr:uid="{00000000-0005-0000-0000-00006F020000}"/>
    <cellStyle name="_5.교량공(동화교)_4.포장공_구일(전체분)" xfId="625" xr:uid="{00000000-0005-0000-0000-000070020000}"/>
    <cellStyle name="_5.교량공(동화교)_4.포장공_구일(전체분)-1" xfId="626" xr:uid="{00000000-0005-0000-0000-000071020000}"/>
    <cellStyle name="_5.교량공(동화교)_4.포장공_군청(발주분)-1" xfId="627" xr:uid="{00000000-0005-0000-0000-000072020000}"/>
    <cellStyle name="_5.교량공(동화교)_4.포장공_군청(발주분)-최종" xfId="628" xr:uid="{00000000-0005-0000-0000-000073020000}"/>
    <cellStyle name="_5.교량공(동화교)_4.포장공_군청(전체분)" xfId="629" xr:uid="{00000000-0005-0000-0000-000074020000}"/>
    <cellStyle name="_5.교량공(동화교)_4.포장공_귀곡리(변경)" xfId="630" xr:uid="{00000000-0005-0000-0000-000075020000}"/>
    <cellStyle name="_5.교량공(동화교)_4.포장공_귀곡리(변경)-1" xfId="631" xr:uid="{00000000-0005-0000-0000-000076020000}"/>
    <cellStyle name="_5.교량공(동화교)_4.포장공_대안(발주분)" xfId="632" xr:uid="{00000000-0005-0000-0000-000077020000}"/>
    <cellStyle name="_5.교량공(동화교)_4.포장공_대안(전체분)" xfId="633" xr:uid="{00000000-0005-0000-0000-000078020000}"/>
    <cellStyle name="_5.교량공(동화교)_4.포장공_묘금(발주분)-1" xfId="634" xr:uid="{00000000-0005-0000-0000-000079020000}"/>
    <cellStyle name="_5.교량공(동화교)_4.포장공_복사본 사양리농로확,포장공사(전체분)" xfId="635" xr:uid="{00000000-0005-0000-0000-00007A020000}"/>
    <cellStyle name="_5.교량공(동화교)_4.포장공_사양리농로확,포장공사(전체분)" xfId="636" xr:uid="{00000000-0005-0000-0000-00007B020000}"/>
    <cellStyle name="_5.교량공(동화교)_4.포장공_수량(구룡리)" xfId="637" xr:uid="{00000000-0005-0000-0000-00007C020000}"/>
    <cellStyle name="_5.교량공(동화교)_4.포장공_수량(구룡리)-1" xfId="638" xr:uid="{00000000-0005-0000-0000-00007D020000}"/>
    <cellStyle name="_5.교량공(동화교)_4.포장공_수량(구일리)" xfId="639" xr:uid="{00000000-0005-0000-0000-00007E020000}"/>
    <cellStyle name="_5.교량공(동화교)_4.포장공_수량(군청)" xfId="640" xr:uid="{00000000-0005-0000-0000-00007F020000}"/>
    <cellStyle name="_5.교량공(동화교)_4.포장공_수량(군청)_m" xfId="641" xr:uid="{00000000-0005-0000-0000-000080020000}"/>
    <cellStyle name="_5.교량공(동화교)_4.포장공_수량(대성리)" xfId="642" xr:uid="{00000000-0005-0000-0000-000081020000}"/>
    <cellStyle name="_5.교량공(동화교)_4.포장공_수량(도이리)" xfId="643" xr:uid="{00000000-0005-0000-0000-000082020000}"/>
    <cellStyle name="_5.교량공(동화교)_4.포장공_수량(도이리)_m" xfId="644" xr:uid="{00000000-0005-0000-0000-000083020000}"/>
    <cellStyle name="_5.교량공(동화교)_4.포장공_수량(백지리)2" xfId="645" xr:uid="{00000000-0005-0000-0000-000084020000}"/>
    <cellStyle name="_5.교량공(동화교)_4.포장공_수량(사양리-2)" xfId="646" xr:uid="{00000000-0005-0000-0000-000085020000}"/>
    <cellStyle name="_5.교량공(동화교)_4.포장공_수량(사양리-4)" xfId="647" xr:uid="{00000000-0005-0000-0000-000086020000}"/>
    <cellStyle name="_5.교량공(동화교)_4.포장공_수량(신매리)" xfId="648" xr:uid="{00000000-0005-0000-0000-000087020000}"/>
    <cellStyle name="_5.교량공(동화교)_4.포장공_수량(신매리-2공구)" xfId="649" xr:uid="{00000000-0005-0000-0000-000088020000}"/>
    <cellStyle name="_5.교량공(동화교)_4.포장공_수량(신매리-3공구)" xfId="650" xr:uid="{00000000-0005-0000-0000-000089020000}"/>
    <cellStyle name="_5.교량공(동화교)_4.포장공_수량(신매리-5-B)" xfId="651" xr:uid="{00000000-0005-0000-0000-00008A020000}"/>
    <cellStyle name="_5.교량공(동화교)_4.포장공_수량(신매리-5-H)" xfId="652" xr:uid="{00000000-0005-0000-0000-00008B020000}"/>
    <cellStyle name="_5.교량공(동화교)_4.포장공_수량(윤정리)" xfId="653" xr:uid="{00000000-0005-0000-0000-00008C020000}"/>
    <cellStyle name="_5.교량공(동화교)_4.포장공_수량(평계리-2공구)" xfId="654" xr:uid="{00000000-0005-0000-0000-00008D020000}"/>
    <cellStyle name="_5.교량공(동화교)_4.포장공_수량1" xfId="655" xr:uid="{00000000-0005-0000-0000-00008E020000}"/>
    <cellStyle name="_5.교량공(동화교)_4.포장공_윤정(발주분)" xfId="656" xr:uid="{00000000-0005-0000-0000-00008F020000}"/>
    <cellStyle name="_5.교량공(동화교)_4.포장공_증약리(문양삭제)" xfId="657" xr:uid="{00000000-0005-0000-0000-000090020000}"/>
    <cellStyle name="_5.교량공(동화교)_4.포장공_증약리(문양삭제)-1" xfId="658" xr:uid="{00000000-0005-0000-0000-000091020000}"/>
    <cellStyle name="_5.교량공(동화교)_4.포장공_증약리(발주분)" xfId="659" xr:uid="{00000000-0005-0000-0000-000092020000}"/>
    <cellStyle name="_5.교량공(동화교)_4.포장공_증약리(전체분)" xfId="660" xr:uid="{00000000-0005-0000-0000-000093020000}"/>
    <cellStyle name="_5.교량공(동화교)_4.포장공_증약리(최종)-3" xfId="661" xr:uid="{00000000-0005-0000-0000-000094020000}"/>
    <cellStyle name="_5.교량공(동화교)_4.포장공_증약리수량" xfId="662" xr:uid="{00000000-0005-0000-0000-000095020000}"/>
    <cellStyle name="_5.교량공(동화교)_4.포장공_지수리" xfId="663" xr:uid="{00000000-0005-0000-0000-000096020000}"/>
    <cellStyle name="_5.교량공(동화교)_4.포장공_지수리-4" xfId="664" xr:uid="{00000000-0005-0000-0000-000097020000}"/>
    <cellStyle name="_5.교량공(동화교)_4.포장공_평계농로포장공사-1" xfId="665" xr:uid="{00000000-0005-0000-0000-000098020000}"/>
    <cellStyle name="_5.교량공(동화교)_4.포장공_합금(전체분)-1" xfId="666" xr:uid="{00000000-0005-0000-0000-000099020000}"/>
    <cellStyle name="_5.교량공(동화교)_4.포장공_현리농로포장(2공구)" xfId="667" xr:uid="{00000000-0005-0000-0000-00009A020000}"/>
    <cellStyle name="_5.교량공(동화교)_4.포장공_횡배수관" xfId="668" xr:uid="{00000000-0005-0000-0000-00009B020000}"/>
    <cellStyle name="_5.교량공(동화교)_6.포장공" xfId="669" xr:uid="{00000000-0005-0000-0000-00009C020000}"/>
    <cellStyle name="_5.교량공(동화교)_6.포장공_6.포장공" xfId="670" xr:uid="{00000000-0005-0000-0000-00009D020000}"/>
    <cellStyle name="_5.교량공(동화교)_6.포장공_6.포장공(수정)" xfId="671" xr:uid="{00000000-0005-0000-0000-00009E020000}"/>
    <cellStyle name="_5.교량공(동화교)_6.포장공_6.포장공00" xfId="672" xr:uid="{00000000-0005-0000-0000-00009F020000}"/>
    <cellStyle name="_5.교량공(동화교)_6.포장공_L형측구연장조서-1" xfId="673" xr:uid="{00000000-0005-0000-0000-0000A0020000}"/>
    <cellStyle name="_5.교량공(동화교)_6.포장공_복사본 6.포장공" xfId="674" xr:uid="{00000000-0005-0000-0000-0000A1020000}"/>
    <cellStyle name="_5.교량공(동화교)_6.포장공_사본 - 6.포장공" xfId="675" xr:uid="{00000000-0005-0000-0000-0000A2020000}"/>
    <cellStyle name="_5.교량공(동화교)_7.조경공" xfId="676" xr:uid="{00000000-0005-0000-0000-0000A3020000}"/>
    <cellStyle name="_5.교량공(동화교)_7.조경공(수정)" xfId="677" xr:uid="{00000000-0005-0000-0000-0000A4020000}"/>
    <cellStyle name="_5.교량공(동화교)_box" xfId="678" xr:uid="{00000000-0005-0000-0000-0000A5020000}"/>
    <cellStyle name="_5.교량공(동화교)_box_배수공" xfId="679" xr:uid="{00000000-0005-0000-0000-0000A6020000}"/>
    <cellStyle name="_5.교량공(동화교)_구조물깨기" xfId="680" xr:uid="{00000000-0005-0000-0000-0000A7020000}"/>
    <cellStyle name="_5.교량공(동화교)_구조물깨기_6.포장공" xfId="681" xr:uid="{00000000-0005-0000-0000-0000A8020000}"/>
    <cellStyle name="_5.교량공(동화교)_구조물깨기_6.포장공_6.포장공" xfId="682" xr:uid="{00000000-0005-0000-0000-0000A9020000}"/>
    <cellStyle name="_5.교량공(동화교)_구조물깨기_6.포장공_6.포장공(수정)" xfId="683" xr:uid="{00000000-0005-0000-0000-0000AA020000}"/>
    <cellStyle name="_5.교량공(동화교)_구조물깨기_6.포장공_6.포장공00" xfId="684" xr:uid="{00000000-0005-0000-0000-0000AB020000}"/>
    <cellStyle name="_5.교량공(동화교)_구조물깨기_6.포장공_L형측구연장조서-1" xfId="685" xr:uid="{00000000-0005-0000-0000-0000AC020000}"/>
    <cellStyle name="_5.교량공(동화교)_구조물깨기_6.포장공_복사본 6.포장공" xfId="686" xr:uid="{00000000-0005-0000-0000-0000AD020000}"/>
    <cellStyle name="_5.교량공(동화교)_구조물깨기_6.포장공_사본 - 6.포장공" xfId="687" xr:uid="{00000000-0005-0000-0000-0000AE020000}"/>
    <cellStyle name="_5.교량공(동화교)_구조물깨기_7.조경공" xfId="688" xr:uid="{00000000-0005-0000-0000-0000AF020000}"/>
    <cellStyle name="_5.교량공(동화교)_구조물깨기_7.조경공(수정)" xfId="689" xr:uid="{00000000-0005-0000-0000-0000B0020000}"/>
    <cellStyle name="_5.교량공(동화교)_구조물깨기_구조물깨기1" xfId="690" xr:uid="{00000000-0005-0000-0000-0000B1020000}"/>
    <cellStyle name="_5.교량공(동화교)_구조물깨기_구조물깨기1_6.포장공" xfId="691" xr:uid="{00000000-0005-0000-0000-0000B2020000}"/>
    <cellStyle name="_5.교량공(동화교)_구조물깨기_구조물깨기1_6.포장공_6.포장공" xfId="692" xr:uid="{00000000-0005-0000-0000-0000B3020000}"/>
    <cellStyle name="_5.교량공(동화교)_구조물깨기_구조물깨기1_6.포장공_6.포장공(수정)" xfId="693" xr:uid="{00000000-0005-0000-0000-0000B4020000}"/>
    <cellStyle name="_5.교량공(동화교)_구조물깨기_구조물깨기1_6.포장공_6.포장공00" xfId="694" xr:uid="{00000000-0005-0000-0000-0000B5020000}"/>
    <cellStyle name="_5.교량공(동화교)_구조물깨기_구조물깨기1_6.포장공_L형측구연장조서-1" xfId="695" xr:uid="{00000000-0005-0000-0000-0000B6020000}"/>
    <cellStyle name="_5.교량공(동화교)_구조물깨기_구조물깨기1_6.포장공_복사본 6.포장공" xfId="696" xr:uid="{00000000-0005-0000-0000-0000B7020000}"/>
    <cellStyle name="_5.교량공(동화교)_구조물깨기_구조물깨기1_6.포장공_사본 - 6.포장공" xfId="697" xr:uid="{00000000-0005-0000-0000-0000B8020000}"/>
    <cellStyle name="_5.교량공(동화교)_구조물깨기_구조물깨기1_7.조경공" xfId="698" xr:uid="{00000000-0005-0000-0000-0000B9020000}"/>
    <cellStyle name="_5.교량공(동화교)_구조물깨기_구조물깨기1_7.조경공(수정)" xfId="699" xr:uid="{00000000-0005-0000-0000-0000BA020000}"/>
    <cellStyle name="_5.교량공(동화교)_구조물깨기_구조물깨기1_구조물깨기1" xfId="700" xr:uid="{00000000-0005-0000-0000-0000BB020000}"/>
    <cellStyle name="_5.교량공(동화교)_구조물깨기_구조물깨기1_구조물깨기1_6.포장공" xfId="701" xr:uid="{00000000-0005-0000-0000-0000BC020000}"/>
    <cellStyle name="_5.교량공(동화교)_구조물깨기_구조물깨기1_구조물깨기1_6.포장공_6.포장공" xfId="702" xr:uid="{00000000-0005-0000-0000-0000BD020000}"/>
    <cellStyle name="_5.교량공(동화교)_구조물깨기_구조물깨기1_구조물깨기1_6.포장공_6.포장공(수정)" xfId="703" xr:uid="{00000000-0005-0000-0000-0000BE020000}"/>
    <cellStyle name="_5.교량공(동화교)_구조물깨기_구조물깨기1_구조물깨기1_6.포장공_6.포장공00" xfId="704" xr:uid="{00000000-0005-0000-0000-0000BF020000}"/>
    <cellStyle name="_5.교량공(동화교)_구조물깨기_구조물깨기1_구조물깨기1_6.포장공_L형측구연장조서-1" xfId="705" xr:uid="{00000000-0005-0000-0000-0000C0020000}"/>
    <cellStyle name="_5.교량공(동화교)_구조물깨기_구조물깨기1_구조물깨기1_6.포장공_복사본 6.포장공" xfId="706" xr:uid="{00000000-0005-0000-0000-0000C1020000}"/>
    <cellStyle name="_5.교량공(동화교)_구조물깨기_구조물깨기1_구조물깨기1_6.포장공_사본 - 6.포장공" xfId="707" xr:uid="{00000000-0005-0000-0000-0000C2020000}"/>
    <cellStyle name="_5.교량공(동화교)_구조물깨기_구조물깨기1_구조물깨기1_7.조경공" xfId="708" xr:uid="{00000000-0005-0000-0000-0000C3020000}"/>
    <cellStyle name="_5.교량공(동화교)_구조물깨기_구조물깨기1_구조물깨기1_7.조경공(수정)" xfId="709" xr:uid="{00000000-0005-0000-0000-0000C4020000}"/>
    <cellStyle name="_5.교량공(동화교)_구조물깨기1" xfId="710" xr:uid="{00000000-0005-0000-0000-0000C5020000}"/>
    <cellStyle name="_5.교량공(동화교)_구조물깨기1_6.포장공" xfId="711" xr:uid="{00000000-0005-0000-0000-0000C6020000}"/>
    <cellStyle name="_5.교량공(동화교)_구조물깨기1_6.포장공_6.포장공" xfId="712" xr:uid="{00000000-0005-0000-0000-0000C7020000}"/>
    <cellStyle name="_5.교량공(동화교)_구조물깨기1_6.포장공_6.포장공(수정)" xfId="713" xr:uid="{00000000-0005-0000-0000-0000C8020000}"/>
    <cellStyle name="_5.교량공(동화교)_구조물깨기1_6.포장공_6.포장공00" xfId="714" xr:uid="{00000000-0005-0000-0000-0000C9020000}"/>
    <cellStyle name="_5.교량공(동화교)_구조물깨기1_6.포장공_L형측구연장조서-1" xfId="715" xr:uid="{00000000-0005-0000-0000-0000CA020000}"/>
    <cellStyle name="_5.교량공(동화교)_구조물깨기1_6.포장공_복사본 6.포장공" xfId="716" xr:uid="{00000000-0005-0000-0000-0000CB020000}"/>
    <cellStyle name="_5.교량공(동화교)_구조물깨기1_6.포장공_사본 - 6.포장공" xfId="717" xr:uid="{00000000-0005-0000-0000-0000CC020000}"/>
    <cellStyle name="_5.교량공(동화교)_구조물깨기1_7.조경공" xfId="718" xr:uid="{00000000-0005-0000-0000-0000CD020000}"/>
    <cellStyle name="_5.교량공(동화교)_구조물깨기1_7.조경공(수정)" xfId="719" xr:uid="{00000000-0005-0000-0000-0000CE020000}"/>
    <cellStyle name="_5.교량공(동화교)_깨기" xfId="720" xr:uid="{00000000-0005-0000-0000-0000CF020000}"/>
    <cellStyle name="_5.교량공(동화교)_깨기_6.포장공" xfId="721" xr:uid="{00000000-0005-0000-0000-0000D0020000}"/>
    <cellStyle name="_5.교량공(동화교)_깨기_6.포장공_6.포장공" xfId="722" xr:uid="{00000000-0005-0000-0000-0000D1020000}"/>
    <cellStyle name="_5.교량공(동화교)_깨기_6.포장공_6.포장공(수정)" xfId="723" xr:uid="{00000000-0005-0000-0000-0000D2020000}"/>
    <cellStyle name="_5.교량공(동화교)_깨기_6.포장공_6.포장공00" xfId="724" xr:uid="{00000000-0005-0000-0000-0000D3020000}"/>
    <cellStyle name="_5.교량공(동화교)_깨기_6.포장공_L형측구연장조서-1" xfId="725" xr:uid="{00000000-0005-0000-0000-0000D4020000}"/>
    <cellStyle name="_5.교량공(동화교)_깨기_6.포장공_복사본 6.포장공" xfId="726" xr:uid="{00000000-0005-0000-0000-0000D5020000}"/>
    <cellStyle name="_5.교량공(동화교)_깨기_6.포장공_사본 - 6.포장공" xfId="727" xr:uid="{00000000-0005-0000-0000-0000D6020000}"/>
    <cellStyle name="_5.교량공(동화교)_깨기_깨기" xfId="728" xr:uid="{00000000-0005-0000-0000-0000D7020000}"/>
    <cellStyle name="_5.교량공(동화교)_깨기_깨기_6.포장공" xfId="729" xr:uid="{00000000-0005-0000-0000-0000D8020000}"/>
    <cellStyle name="_5.교량공(동화교)_깨기_깨기_6.포장공_6.포장공" xfId="730" xr:uid="{00000000-0005-0000-0000-0000D9020000}"/>
    <cellStyle name="_5.교량공(동화교)_깨기_깨기_6.포장공_6.포장공(수정)" xfId="731" xr:uid="{00000000-0005-0000-0000-0000DA020000}"/>
    <cellStyle name="_5.교량공(동화교)_깨기_깨기_6.포장공_6.포장공00" xfId="732" xr:uid="{00000000-0005-0000-0000-0000DB020000}"/>
    <cellStyle name="_5.교량공(동화교)_깨기_깨기_6.포장공_L형측구연장조서-1" xfId="733" xr:uid="{00000000-0005-0000-0000-0000DC020000}"/>
    <cellStyle name="_5.교량공(동화교)_깨기_깨기_6.포장공_복사본 6.포장공" xfId="734" xr:uid="{00000000-0005-0000-0000-0000DD020000}"/>
    <cellStyle name="_5.교량공(동화교)_깨기_깨기_6.포장공_사본 - 6.포장공" xfId="735" xr:uid="{00000000-0005-0000-0000-0000DE020000}"/>
    <cellStyle name="_5.교량공(동화교)_깨기_깨기-1" xfId="736" xr:uid="{00000000-0005-0000-0000-0000DF020000}"/>
    <cellStyle name="_5.교량공(동화교)_깨기_깨기-1_6.포장공" xfId="737" xr:uid="{00000000-0005-0000-0000-0000E0020000}"/>
    <cellStyle name="_5.교량공(동화교)_깨기_깨기-1_6.포장공_6.포장공" xfId="738" xr:uid="{00000000-0005-0000-0000-0000E1020000}"/>
    <cellStyle name="_5.교량공(동화교)_깨기_깨기-1_6.포장공_6.포장공(수정)" xfId="739" xr:uid="{00000000-0005-0000-0000-0000E2020000}"/>
    <cellStyle name="_5.교량공(동화교)_깨기_깨기-1_6.포장공_6.포장공00" xfId="740" xr:uid="{00000000-0005-0000-0000-0000E3020000}"/>
    <cellStyle name="_5.교량공(동화교)_깨기_깨기-1_6.포장공_L형측구연장조서-1" xfId="741" xr:uid="{00000000-0005-0000-0000-0000E4020000}"/>
    <cellStyle name="_5.교량공(동화교)_깨기_깨기-1_6.포장공_복사본 6.포장공" xfId="742" xr:uid="{00000000-0005-0000-0000-0000E5020000}"/>
    <cellStyle name="_5.교량공(동화교)_깨기_깨기-1_6.포장공_사본 - 6.포장공" xfId="743" xr:uid="{00000000-0005-0000-0000-0000E6020000}"/>
    <cellStyle name="_5.교량공(동화교)_수량(12.7)" xfId="744" xr:uid="{00000000-0005-0000-0000-0000E7020000}"/>
    <cellStyle name="_5.교량공(동화교)_수량(12.7)_6.포장공" xfId="745" xr:uid="{00000000-0005-0000-0000-0000E8020000}"/>
    <cellStyle name="_5.교량공(동화교)_수량(12.7)_6.포장공_6.포장공" xfId="746" xr:uid="{00000000-0005-0000-0000-0000E9020000}"/>
    <cellStyle name="_5.교량공(동화교)_수량(12.7)_6.포장공_6.포장공(수정)" xfId="747" xr:uid="{00000000-0005-0000-0000-0000EA020000}"/>
    <cellStyle name="_5.교량공(동화교)_수량(12.7)_6.포장공_6.포장공00" xfId="748" xr:uid="{00000000-0005-0000-0000-0000EB020000}"/>
    <cellStyle name="_5.교량공(동화교)_수량(12.7)_6.포장공_L형측구연장조서-1" xfId="749" xr:uid="{00000000-0005-0000-0000-0000EC020000}"/>
    <cellStyle name="_5.교량공(동화교)_수량(12.7)_6.포장공_복사본 6.포장공" xfId="750" xr:uid="{00000000-0005-0000-0000-0000ED020000}"/>
    <cellStyle name="_5.교량공(동화교)_수량(12.7)_6.포장공_사본 - 6.포장공" xfId="751" xr:uid="{00000000-0005-0000-0000-0000EE020000}"/>
    <cellStyle name="_5.교량공(동화교)_수량(12.7)_7.조경공" xfId="752" xr:uid="{00000000-0005-0000-0000-0000EF020000}"/>
    <cellStyle name="_5.교량공(동화교)_수량(12.7)_7.조경공(수정)" xfId="753" xr:uid="{00000000-0005-0000-0000-0000F0020000}"/>
    <cellStyle name="_5.교량공(동화교)_수량(12.7)_구조물깨기1" xfId="754" xr:uid="{00000000-0005-0000-0000-0000F1020000}"/>
    <cellStyle name="_5.교량공(동화교)_수량(12.7)_구조물깨기1_6.포장공" xfId="755" xr:uid="{00000000-0005-0000-0000-0000F2020000}"/>
    <cellStyle name="_5.교량공(동화교)_수량(12.7)_구조물깨기1_6.포장공_6.포장공" xfId="756" xr:uid="{00000000-0005-0000-0000-0000F3020000}"/>
    <cellStyle name="_5.교량공(동화교)_수량(12.7)_구조물깨기1_6.포장공_6.포장공(수정)" xfId="757" xr:uid="{00000000-0005-0000-0000-0000F4020000}"/>
    <cellStyle name="_5.교량공(동화교)_수량(12.7)_구조물깨기1_6.포장공_6.포장공00" xfId="758" xr:uid="{00000000-0005-0000-0000-0000F5020000}"/>
    <cellStyle name="_5.교량공(동화교)_수량(12.7)_구조물깨기1_6.포장공_L형측구연장조서-1" xfId="759" xr:uid="{00000000-0005-0000-0000-0000F6020000}"/>
    <cellStyle name="_5.교량공(동화교)_수량(12.7)_구조물깨기1_6.포장공_복사본 6.포장공" xfId="760" xr:uid="{00000000-0005-0000-0000-0000F7020000}"/>
    <cellStyle name="_5.교량공(동화교)_수량(12.7)_구조물깨기1_6.포장공_사본 - 6.포장공" xfId="761" xr:uid="{00000000-0005-0000-0000-0000F8020000}"/>
    <cellStyle name="_5.교량공(동화교)_수량(12.7)_구조물깨기1_7.조경공" xfId="762" xr:uid="{00000000-0005-0000-0000-0000F9020000}"/>
    <cellStyle name="_5.교량공(동화교)_수량(12.7)_구조물깨기1_7.조경공(수정)" xfId="763" xr:uid="{00000000-0005-0000-0000-0000FA020000}"/>
    <cellStyle name="_5.교량공(동화교)_수량(12.7)_구조물깨기1_구조물깨기1" xfId="764" xr:uid="{00000000-0005-0000-0000-0000FB020000}"/>
    <cellStyle name="_5.교량공(동화교)_수량(12.7)_구조물깨기1_구조물깨기1_6.포장공" xfId="765" xr:uid="{00000000-0005-0000-0000-0000FC020000}"/>
    <cellStyle name="_5.교량공(동화교)_수량(12.7)_구조물깨기1_구조물깨기1_6.포장공_6.포장공" xfId="766" xr:uid="{00000000-0005-0000-0000-0000FD020000}"/>
    <cellStyle name="_5.교량공(동화교)_수량(12.7)_구조물깨기1_구조물깨기1_6.포장공_6.포장공(수정)" xfId="767" xr:uid="{00000000-0005-0000-0000-0000FE020000}"/>
    <cellStyle name="_5.교량공(동화교)_수량(12.7)_구조물깨기1_구조물깨기1_6.포장공_6.포장공00" xfId="768" xr:uid="{00000000-0005-0000-0000-0000FF020000}"/>
    <cellStyle name="_5.교량공(동화교)_수량(12.7)_구조물깨기1_구조물깨기1_6.포장공_L형측구연장조서-1" xfId="769" xr:uid="{00000000-0005-0000-0000-000000030000}"/>
    <cellStyle name="_5.교량공(동화교)_수량(12.7)_구조물깨기1_구조물깨기1_6.포장공_복사본 6.포장공" xfId="770" xr:uid="{00000000-0005-0000-0000-000001030000}"/>
    <cellStyle name="_5.교량공(동화교)_수량(12.7)_구조물깨기1_구조물깨기1_6.포장공_사본 - 6.포장공" xfId="771" xr:uid="{00000000-0005-0000-0000-000002030000}"/>
    <cellStyle name="_5.교량공(동화교)_수량(12.7)_구조물깨기1_구조물깨기1_7.조경공" xfId="772" xr:uid="{00000000-0005-0000-0000-000003030000}"/>
    <cellStyle name="_5.교량공(동화교)_수량(12.7)_구조물깨기1_구조물깨기1_7.조경공(수정)" xfId="773" xr:uid="{00000000-0005-0000-0000-000004030000}"/>
    <cellStyle name="_5.배수암거" xfId="774" xr:uid="{00000000-0005-0000-0000-000005030000}"/>
    <cellStyle name="_5.배수암거_6.포장공" xfId="775" xr:uid="{00000000-0005-0000-0000-000006030000}"/>
    <cellStyle name="_5.배수암거_6.포장공_6.포장공" xfId="776" xr:uid="{00000000-0005-0000-0000-000007030000}"/>
    <cellStyle name="_5.배수암거_6.포장공_6.포장공(수정)" xfId="777" xr:uid="{00000000-0005-0000-0000-000008030000}"/>
    <cellStyle name="_5.배수암거_6.포장공_6.포장공00" xfId="778" xr:uid="{00000000-0005-0000-0000-000009030000}"/>
    <cellStyle name="_5.배수암거_6.포장공_L형측구연장조서-1" xfId="779" xr:uid="{00000000-0005-0000-0000-00000A030000}"/>
    <cellStyle name="_5.배수암거_6.포장공_복사본 6.포장공" xfId="780" xr:uid="{00000000-0005-0000-0000-00000B030000}"/>
    <cellStyle name="_5.배수암거_6.포장공_사본 - 6.포장공" xfId="781" xr:uid="{00000000-0005-0000-0000-00000C030000}"/>
    <cellStyle name="_5.배수암거_깨기" xfId="782" xr:uid="{00000000-0005-0000-0000-00000D030000}"/>
    <cellStyle name="_5.배수암거_깨기_6.포장공" xfId="783" xr:uid="{00000000-0005-0000-0000-00000E030000}"/>
    <cellStyle name="_5.배수암거_깨기_6.포장공_6.포장공" xfId="784" xr:uid="{00000000-0005-0000-0000-00000F030000}"/>
    <cellStyle name="_5.배수암거_깨기_6.포장공_6.포장공(수정)" xfId="785" xr:uid="{00000000-0005-0000-0000-000010030000}"/>
    <cellStyle name="_5.배수암거_깨기_6.포장공_6.포장공00" xfId="786" xr:uid="{00000000-0005-0000-0000-000011030000}"/>
    <cellStyle name="_5.배수암거_깨기_6.포장공_L형측구연장조서-1" xfId="787" xr:uid="{00000000-0005-0000-0000-000012030000}"/>
    <cellStyle name="_5.배수암거_깨기_6.포장공_복사본 6.포장공" xfId="788" xr:uid="{00000000-0005-0000-0000-000013030000}"/>
    <cellStyle name="_5.배수암거_깨기_6.포장공_사본 - 6.포장공" xfId="789" xr:uid="{00000000-0005-0000-0000-000014030000}"/>
    <cellStyle name="_5.배수암거_깨기_깨기" xfId="790" xr:uid="{00000000-0005-0000-0000-000015030000}"/>
    <cellStyle name="_5.배수암거_깨기_깨기_6.포장공" xfId="791" xr:uid="{00000000-0005-0000-0000-000016030000}"/>
    <cellStyle name="_5.배수암거_깨기_깨기_6.포장공_6.포장공" xfId="792" xr:uid="{00000000-0005-0000-0000-000017030000}"/>
    <cellStyle name="_5.배수암거_깨기_깨기_6.포장공_6.포장공(수정)" xfId="793" xr:uid="{00000000-0005-0000-0000-000018030000}"/>
    <cellStyle name="_5.배수암거_깨기_깨기_6.포장공_6.포장공00" xfId="794" xr:uid="{00000000-0005-0000-0000-000019030000}"/>
    <cellStyle name="_5.배수암거_깨기_깨기_6.포장공_L형측구연장조서-1" xfId="795" xr:uid="{00000000-0005-0000-0000-00001A030000}"/>
    <cellStyle name="_5.배수암거_깨기_깨기_6.포장공_복사본 6.포장공" xfId="796" xr:uid="{00000000-0005-0000-0000-00001B030000}"/>
    <cellStyle name="_5.배수암거_깨기_깨기_6.포장공_사본 - 6.포장공" xfId="797" xr:uid="{00000000-0005-0000-0000-00001C030000}"/>
    <cellStyle name="_5.배수암거_깨기_깨기-1" xfId="798" xr:uid="{00000000-0005-0000-0000-00001D030000}"/>
    <cellStyle name="_5.배수암거_깨기_깨기-1_6.포장공" xfId="799" xr:uid="{00000000-0005-0000-0000-00001E030000}"/>
    <cellStyle name="_5.배수암거_깨기_깨기-1_6.포장공_6.포장공" xfId="800" xr:uid="{00000000-0005-0000-0000-00001F030000}"/>
    <cellStyle name="_5.배수암거_깨기_깨기-1_6.포장공_6.포장공(수정)" xfId="801" xr:uid="{00000000-0005-0000-0000-000020030000}"/>
    <cellStyle name="_5.배수암거_깨기_깨기-1_6.포장공_6.포장공00" xfId="802" xr:uid="{00000000-0005-0000-0000-000021030000}"/>
    <cellStyle name="_5.배수암거_깨기_깨기-1_6.포장공_L형측구연장조서-1" xfId="803" xr:uid="{00000000-0005-0000-0000-000022030000}"/>
    <cellStyle name="_5.배수암거_깨기_깨기-1_6.포장공_복사본 6.포장공" xfId="804" xr:uid="{00000000-0005-0000-0000-000023030000}"/>
    <cellStyle name="_5.배수암거_깨기_깨기-1_6.포장공_사본 - 6.포장공" xfId="805" xr:uid="{00000000-0005-0000-0000-000024030000}"/>
    <cellStyle name="_7.부대공" xfId="806" xr:uid="{00000000-0005-0000-0000-000025030000}"/>
    <cellStyle name="_'99상반기경영개선활동결과(게시용)" xfId="807" xr:uid="{00000000-0005-0000-0000-000026030000}"/>
    <cellStyle name="_AS" xfId="808" xr:uid="{00000000-0005-0000-0000-000027030000}"/>
    <cellStyle name="_AS_14. 흑암1리~흑암2리(자전거도로)" xfId="809" xr:uid="{00000000-0005-0000-0000-000028030000}"/>
    <cellStyle name="_AS_14. 흑암1리~흑암2리(자전거도로)_4.구조물공" xfId="810" xr:uid="{00000000-0005-0000-0000-000029030000}"/>
    <cellStyle name="_AS_14. 흑암1리~흑암2리(자전거도로)_4.구조물공_6.포장공" xfId="811" xr:uid="{00000000-0005-0000-0000-00002A030000}"/>
    <cellStyle name="_AS_14. 흑암1리~흑암2리(자전거도로)_4.구조물공_6.포장공_6.포장공" xfId="812" xr:uid="{00000000-0005-0000-0000-00002B030000}"/>
    <cellStyle name="_AS_14. 흑암1리~흑암2리(자전거도로)_4.구조물공_6.포장공_6.포장공(수정)" xfId="813" xr:uid="{00000000-0005-0000-0000-00002C030000}"/>
    <cellStyle name="_AS_14. 흑암1리~흑암2리(자전거도로)_4.구조물공_6.포장공_6.포장공00" xfId="814" xr:uid="{00000000-0005-0000-0000-00002D030000}"/>
    <cellStyle name="_AS_14. 흑암1리~흑암2리(자전거도로)_4.구조물공_6.포장공_L형측구연장조서-1" xfId="815" xr:uid="{00000000-0005-0000-0000-00002E030000}"/>
    <cellStyle name="_AS_14. 흑암1리~흑암2리(자전거도로)_4.구조물공_6.포장공_복사본 6.포장공" xfId="816" xr:uid="{00000000-0005-0000-0000-00002F030000}"/>
    <cellStyle name="_AS_14. 흑암1리~흑암2리(자전거도로)_4.구조물공_7.조경공" xfId="817" xr:uid="{00000000-0005-0000-0000-000030030000}"/>
    <cellStyle name="_AS_14. 흑암1리~흑암2리(자전거도로)_4.구조물공_7.조경공(수정)" xfId="818" xr:uid="{00000000-0005-0000-0000-000031030000}"/>
    <cellStyle name="_AS_14. 흑암1리~흑암2리(자전거도로)_4.구조물공_구조물깨기" xfId="819" xr:uid="{00000000-0005-0000-0000-000032030000}"/>
    <cellStyle name="_AS_14. 흑암1리~흑암2리(자전거도로)_4.구조물공_구조물깨기_6.포장공" xfId="820" xr:uid="{00000000-0005-0000-0000-000033030000}"/>
    <cellStyle name="_AS_14. 흑암1리~흑암2리(자전거도로)_4.구조물공_구조물깨기_6.포장공_6.포장공" xfId="821" xr:uid="{00000000-0005-0000-0000-000034030000}"/>
    <cellStyle name="_AS_14. 흑암1리~흑암2리(자전거도로)_4.구조물공_구조물깨기_6.포장공_6.포장공(수정)" xfId="822" xr:uid="{00000000-0005-0000-0000-000035030000}"/>
    <cellStyle name="_AS_14. 흑암1리~흑암2리(자전거도로)_4.구조물공_구조물깨기_6.포장공_6.포장공00" xfId="823" xr:uid="{00000000-0005-0000-0000-000036030000}"/>
    <cellStyle name="_AS_14. 흑암1리~흑암2리(자전거도로)_4.구조물공_구조물깨기_6.포장공_L형측구연장조서-1" xfId="824" xr:uid="{00000000-0005-0000-0000-000037030000}"/>
    <cellStyle name="_AS_14. 흑암1리~흑암2리(자전거도로)_4.구조물공_구조물깨기_6.포장공_복사본 6.포장공" xfId="825" xr:uid="{00000000-0005-0000-0000-000038030000}"/>
    <cellStyle name="_AS_14. 흑암1리~흑암2리(자전거도로)_4.구조물공_구조물깨기_7.조경공" xfId="826" xr:uid="{00000000-0005-0000-0000-000039030000}"/>
    <cellStyle name="_AS_14. 흑암1리~흑암2리(자전거도로)_4.구조물공_구조물깨기_7.조경공(수정)" xfId="827" xr:uid="{00000000-0005-0000-0000-00003A030000}"/>
    <cellStyle name="_AS_14. 흑암1리~흑암2리(자전거도로)_4.구조물공_구조물깨기_구조물깨기1" xfId="828" xr:uid="{00000000-0005-0000-0000-00003B030000}"/>
    <cellStyle name="_AS_14. 흑암1리~흑암2리(자전거도로)_4.구조물공_구조물깨기_구조물깨기1_6.포장공" xfId="829" xr:uid="{00000000-0005-0000-0000-00003C030000}"/>
    <cellStyle name="_AS_14. 흑암1리~흑암2리(자전거도로)_4.구조물공_구조물깨기_구조물깨기1_6.포장공_6.포장공" xfId="830" xr:uid="{00000000-0005-0000-0000-00003D030000}"/>
    <cellStyle name="_AS_14. 흑암1리~흑암2리(자전거도로)_4.구조물공_구조물깨기_구조물깨기1_6.포장공_6.포장공(수정)" xfId="831" xr:uid="{00000000-0005-0000-0000-00003E030000}"/>
    <cellStyle name="_AS_14. 흑암1리~흑암2리(자전거도로)_4.구조물공_구조물깨기_구조물깨기1_6.포장공_6.포장공00" xfId="832" xr:uid="{00000000-0005-0000-0000-00003F030000}"/>
    <cellStyle name="_AS_14. 흑암1리~흑암2리(자전거도로)_4.구조물공_구조물깨기_구조물깨기1_6.포장공_L형측구연장조서-1" xfId="833" xr:uid="{00000000-0005-0000-0000-000040030000}"/>
    <cellStyle name="_AS_14. 흑암1리~흑암2리(자전거도로)_4.구조물공_구조물깨기_구조물깨기1_6.포장공_복사본 6.포장공" xfId="834" xr:uid="{00000000-0005-0000-0000-000041030000}"/>
    <cellStyle name="_AS_14. 흑암1리~흑암2리(자전거도로)_4.구조물공_구조물깨기_구조물깨기1_7.조경공" xfId="835" xr:uid="{00000000-0005-0000-0000-000042030000}"/>
    <cellStyle name="_AS_14. 흑암1리~흑암2리(자전거도로)_4.구조물공_구조물깨기_구조물깨기1_7.조경공(수정)" xfId="836" xr:uid="{00000000-0005-0000-0000-000043030000}"/>
    <cellStyle name="_AS_14. 흑암1리~흑암2리(자전거도로)_4.구조물공_구조물깨기_구조물깨기1_구조물깨기1" xfId="837" xr:uid="{00000000-0005-0000-0000-000044030000}"/>
    <cellStyle name="_AS_14. 흑암1리~흑암2리(자전거도로)_4.구조물공_구조물깨기_구조물깨기1_구조물깨기1_6.포장공" xfId="838" xr:uid="{00000000-0005-0000-0000-000045030000}"/>
    <cellStyle name="_AS_14. 흑암1리~흑암2리(자전거도로)_4.구조물공_구조물깨기_구조물깨기1_구조물깨기1_6.포장공_6.포장공" xfId="839" xr:uid="{00000000-0005-0000-0000-000046030000}"/>
    <cellStyle name="_AS_14. 흑암1리~흑암2리(자전거도로)_4.구조물공_구조물깨기_구조물깨기1_구조물깨기1_6.포장공_6.포장공(수정)" xfId="840" xr:uid="{00000000-0005-0000-0000-000047030000}"/>
    <cellStyle name="_AS_14. 흑암1리~흑암2리(자전거도로)_4.구조물공_구조물깨기_구조물깨기1_구조물깨기1_6.포장공_6.포장공00" xfId="841" xr:uid="{00000000-0005-0000-0000-000048030000}"/>
    <cellStyle name="_AS_14. 흑암1리~흑암2리(자전거도로)_4.구조물공_구조물깨기_구조물깨기1_구조물깨기1_6.포장공_L형측구연장조서-1" xfId="842" xr:uid="{00000000-0005-0000-0000-000049030000}"/>
    <cellStyle name="_AS_14. 흑암1리~흑암2리(자전거도로)_4.구조물공_구조물깨기_구조물깨기1_구조물깨기1_6.포장공_복사본 6.포장공" xfId="843" xr:uid="{00000000-0005-0000-0000-00004A030000}"/>
    <cellStyle name="_AS_14. 흑암1리~흑암2리(자전거도로)_4.구조물공_구조물깨기_구조물깨기1_구조물깨기1_7.조경공" xfId="844" xr:uid="{00000000-0005-0000-0000-00004B030000}"/>
    <cellStyle name="_AS_14. 흑암1리~흑암2리(자전거도로)_4.구조물공_구조물깨기_구조물깨기1_구조물깨기1_7.조경공(수정)" xfId="845" xr:uid="{00000000-0005-0000-0000-00004C030000}"/>
    <cellStyle name="_AS_14. 흑암1리~흑암2리(자전거도로)_4.구조물공_구조물깨기1" xfId="846" xr:uid="{00000000-0005-0000-0000-00004D030000}"/>
    <cellStyle name="_AS_14. 흑암1리~흑암2리(자전거도로)_4.구조물공_구조물깨기1_6.포장공" xfId="847" xr:uid="{00000000-0005-0000-0000-00004E030000}"/>
    <cellStyle name="_AS_14. 흑암1리~흑암2리(자전거도로)_4.구조물공_구조물깨기1_6.포장공_6.포장공" xfId="848" xr:uid="{00000000-0005-0000-0000-00004F030000}"/>
    <cellStyle name="_AS_14. 흑암1리~흑암2리(자전거도로)_4.구조물공_구조물깨기1_6.포장공_6.포장공(수정)" xfId="849" xr:uid="{00000000-0005-0000-0000-000050030000}"/>
    <cellStyle name="_AS_14. 흑암1리~흑암2리(자전거도로)_4.구조물공_구조물깨기1_6.포장공_6.포장공00" xfId="850" xr:uid="{00000000-0005-0000-0000-000051030000}"/>
    <cellStyle name="_AS_14. 흑암1리~흑암2리(자전거도로)_4.구조물공_구조물깨기1_6.포장공_L형측구연장조서-1" xfId="851" xr:uid="{00000000-0005-0000-0000-000052030000}"/>
    <cellStyle name="_AS_14. 흑암1리~흑암2리(자전거도로)_4.구조물공_구조물깨기1_6.포장공_복사본 6.포장공" xfId="852" xr:uid="{00000000-0005-0000-0000-000053030000}"/>
    <cellStyle name="_AS_14. 흑암1리~흑암2리(자전거도로)_4.구조물공_구조물깨기1_7.조경공" xfId="853" xr:uid="{00000000-0005-0000-0000-000054030000}"/>
    <cellStyle name="_AS_14. 흑암1리~흑암2리(자전거도로)_4.구조물공_구조물깨기1_7.조경공(수정)" xfId="854" xr:uid="{00000000-0005-0000-0000-000055030000}"/>
    <cellStyle name="_AS_14. 흑암1리~흑암2리(자전거도로)_4.구조물공_수량(12.7)" xfId="855" xr:uid="{00000000-0005-0000-0000-000056030000}"/>
    <cellStyle name="_AS_14. 흑암1리~흑암2리(자전거도로)_4.구조물공_수량(12.7)_6.포장공" xfId="856" xr:uid="{00000000-0005-0000-0000-000057030000}"/>
    <cellStyle name="_AS_14. 흑암1리~흑암2리(자전거도로)_4.구조물공_수량(12.7)_6.포장공_6.포장공" xfId="857" xr:uid="{00000000-0005-0000-0000-000058030000}"/>
    <cellStyle name="_AS_14. 흑암1리~흑암2리(자전거도로)_4.구조물공_수량(12.7)_6.포장공_6.포장공(수정)" xfId="858" xr:uid="{00000000-0005-0000-0000-000059030000}"/>
    <cellStyle name="_AS_14. 흑암1리~흑암2리(자전거도로)_4.구조물공_수량(12.7)_6.포장공_6.포장공00" xfId="859" xr:uid="{00000000-0005-0000-0000-00005A030000}"/>
    <cellStyle name="_AS_14. 흑암1리~흑암2리(자전거도로)_4.구조물공_수량(12.7)_6.포장공_L형측구연장조서-1" xfId="860" xr:uid="{00000000-0005-0000-0000-00005B030000}"/>
    <cellStyle name="_AS_14. 흑암1리~흑암2리(자전거도로)_4.구조물공_수량(12.7)_6.포장공_복사본 6.포장공" xfId="861" xr:uid="{00000000-0005-0000-0000-00005C030000}"/>
    <cellStyle name="_AS_14. 흑암1리~흑암2리(자전거도로)_4.구조물공_수량(12.7)_7.조경공" xfId="862" xr:uid="{00000000-0005-0000-0000-00005D030000}"/>
    <cellStyle name="_AS_14. 흑암1리~흑암2리(자전거도로)_4.구조물공_수량(12.7)_7.조경공(수정)" xfId="863" xr:uid="{00000000-0005-0000-0000-00005E030000}"/>
    <cellStyle name="_AS_14. 흑암1리~흑암2리(자전거도로)_4.구조물공_수량(12.7)_구조물깨기1" xfId="864" xr:uid="{00000000-0005-0000-0000-00005F030000}"/>
    <cellStyle name="_AS_14. 흑암1리~흑암2리(자전거도로)_4.구조물공_수량(12.7)_구조물깨기1_6.포장공" xfId="865" xr:uid="{00000000-0005-0000-0000-000060030000}"/>
    <cellStyle name="_AS_14. 흑암1리~흑암2리(자전거도로)_4.구조물공_수량(12.7)_구조물깨기1_6.포장공_6.포장공" xfId="866" xr:uid="{00000000-0005-0000-0000-000061030000}"/>
    <cellStyle name="_AS_14. 흑암1리~흑암2리(자전거도로)_4.구조물공_수량(12.7)_구조물깨기1_6.포장공_6.포장공(수정)" xfId="867" xr:uid="{00000000-0005-0000-0000-000062030000}"/>
    <cellStyle name="_AS_14. 흑암1리~흑암2리(자전거도로)_4.구조물공_수량(12.7)_구조물깨기1_6.포장공_6.포장공00" xfId="868" xr:uid="{00000000-0005-0000-0000-000063030000}"/>
    <cellStyle name="_AS_14. 흑암1리~흑암2리(자전거도로)_4.구조물공_수량(12.7)_구조물깨기1_6.포장공_L형측구연장조서-1" xfId="869" xr:uid="{00000000-0005-0000-0000-000064030000}"/>
    <cellStyle name="_AS_14. 흑암1리~흑암2리(자전거도로)_4.구조물공_수량(12.7)_구조물깨기1_6.포장공_복사본 6.포장공" xfId="870" xr:uid="{00000000-0005-0000-0000-000065030000}"/>
    <cellStyle name="_AS_14. 흑암1리~흑암2리(자전거도로)_4.구조물공_수량(12.7)_구조물깨기1_7.조경공" xfId="871" xr:uid="{00000000-0005-0000-0000-000066030000}"/>
    <cellStyle name="_AS_14. 흑암1리~흑암2리(자전거도로)_4.구조물공_수량(12.7)_구조물깨기1_7.조경공(수정)" xfId="872" xr:uid="{00000000-0005-0000-0000-000067030000}"/>
    <cellStyle name="_AS_14. 흑암1리~흑암2리(자전거도로)_4.구조물공_수량(12.7)_구조물깨기1_구조물깨기1" xfId="873" xr:uid="{00000000-0005-0000-0000-000068030000}"/>
    <cellStyle name="_AS_14. 흑암1리~흑암2리(자전거도로)_4.구조물공_수량(12.7)_구조물깨기1_구조물깨기1_6.포장공" xfId="874" xr:uid="{00000000-0005-0000-0000-000069030000}"/>
    <cellStyle name="_AS_14. 흑암1리~흑암2리(자전거도로)_4.구조물공_수량(12.7)_구조물깨기1_구조물깨기1_6.포장공_6.포장공" xfId="875" xr:uid="{00000000-0005-0000-0000-00006A030000}"/>
    <cellStyle name="_AS_14. 흑암1리~흑암2리(자전거도로)_4.구조물공_수량(12.7)_구조물깨기1_구조물깨기1_6.포장공_6.포장공(수정)" xfId="876" xr:uid="{00000000-0005-0000-0000-00006B030000}"/>
    <cellStyle name="_AS_14. 흑암1리~흑암2리(자전거도로)_4.구조물공_수량(12.7)_구조물깨기1_구조물깨기1_6.포장공_6.포장공00" xfId="877" xr:uid="{00000000-0005-0000-0000-00006C030000}"/>
    <cellStyle name="_AS_14. 흑암1리~흑암2리(자전거도로)_4.구조물공_수량(12.7)_구조물깨기1_구조물깨기1_6.포장공_L형측구연장조서-1" xfId="878" xr:uid="{00000000-0005-0000-0000-00006D030000}"/>
    <cellStyle name="_AS_14. 흑암1리~흑암2리(자전거도로)_4.구조물공_수량(12.7)_구조물깨기1_구조물깨기1_6.포장공_복사본 6.포장공" xfId="879" xr:uid="{00000000-0005-0000-0000-00006E030000}"/>
    <cellStyle name="_AS_14. 흑암1리~흑암2리(자전거도로)_4.구조물공_수량(12.7)_구조물깨기1_구조물깨기1_7.조경공" xfId="880" xr:uid="{00000000-0005-0000-0000-00006F030000}"/>
    <cellStyle name="_AS_14. 흑암1리~흑암2리(자전거도로)_4.구조물공_수량(12.7)_구조물깨기1_구조물깨기1_7.조경공(수정)" xfId="881" xr:uid="{00000000-0005-0000-0000-000070030000}"/>
    <cellStyle name="_AS_14. 흑암1리~흑암2리(자전거도로)_6.포장공" xfId="882" xr:uid="{00000000-0005-0000-0000-000071030000}"/>
    <cellStyle name="_AS_14. 흑암1리~흑암2리(자전거도로)_6.포장공_6.포장공" xfId="883" xr:uid="{00000000-0005-0000-0000-000072030000}"/>
    <cellStyle name="_AS_14. 흑암1리~흑암2리(자전거도로)_6.포장공_6.포장공(수정)" xfId="884" xr:uid="{00000000-0005-0000-0000-000073030000}"/>
    <cellStyle name="_AS_14. 흑암1리~흑암2리(자전거도로)_6.포장공_6.포장공00" xfId="885" xr:uid="{00000000-0005-0000-0000-000074030000}"/>
    <cellStyle name="_AS_14. 흑암1리~흑암2리(자전거도로)_6.포장공_L형측구연장조서-1" xfId="886" xr:uid="{00000000-0005-0000-0000-000075030000}"/>
    <cellStyle name="_AS_14. 흑암1리~흑암2리(자전거도로)_6.포장공_복사본 6.포장공" xfId="887" xr:uid="{00000000-0005-0000-0000-000076030000}"/>
    <cellStyle name="_AS_14. 흑암1리~흑암2리(자전거도로)_7.조경공" xfId="888" xr:uid="{00000000-0005-0000-0000-000077030000}"/>
    <cellStyle name="_AS_14. 흑암1리~흑암2리(자전거도로)_7.조경공(수정)" xfId="889" xr:uid="{00000000-0005-0000-0000-000078030000}"/>
    <cellStyle name="_AS_14. 흑암1리~흑암2리(자전거도로)_구조물깨기" xfId="890" xr:uid="{00000000-0005-0000-0000-000079030000}"/>
    <cellStyle name="_AS_14. 흑암1리~흑암2리(자전거도로)_구조물깨기_6.포장공" xfId="891" xr:uid="{00000000-0005-0000-0000-00007A030000}"/>
    <cellStyle name="_AS_14. 흑암1리~흑암2리(자전거도로)_구조물깨기_6.포장공_6.포장공" xfId="892" xr:uid="{00000000-0005-0000-0000-00007B030000}"/>
    <cellStyle name="_AS_14. 흑암1리~흑암2리(자전거도로)_구조물깨기_6.포장공_6.포장공(수정)" xfId="893" xr:uid="{00000000-0005-0000-0000-00007C030000}"/>
    <cellStyle name="_AS_14. 흑암1리~흑암2리(자전거도로)_구조물깨기_6.포장공_6.포장공00" xfId="894" xr:uid="{00000000-0005-0000-0000-00007D030000}"/>
    <cellStyle name="_AS_14. 흑암1리~흑암2리(자전거도로)_구조물깨기_6.포장공_L형측구연장조서-1" xfId="895" xr:uid="{00000000-0005-0000-0000-00007E030000}"/>
    <cellStyle name="_AS_14. 흑암1리~흑암2리(자전거도로)_구조물깨기_6.포장공_복사본 6.포장공" xfId="896" xr:uid="{00000000-0005-0000-0000-00007F030000}"/>
    <cellStyle name="_AS_14. 흑암1리~흑암2리(자전거도로)_구조물깨기_7.조경공" xfId="897" xr:uid="{00000000-0005-0000-0000-000080030000}"/>
    <cellStyle name="_AS_14. 흑암1리~흑암2리(자전거도로)_구조물깨기_7.조경공(수정)" xfId="898" xr:uid="{00000000-0005-0000-0000-000081030000}"/>
    <cellStyle name="_AS_14. 흑암1리~흑암2리(자전거도로)_구조물깨기_구조물깨기1" xfId="899" xr:uid="{00000000-0005-0000-0000-000082030000}"/>
    <cellStyle name="_AS_14. 흑암1리~흑암2리(자전거도로)_구조물깨기_구조물깨기1_6.포장공" xfId="900" xr:uid="{00000000-0005-0000-0000-000083030000}"/>
    <cellStyle name="_AS_14. 흑암1리~흑암2리(자전거도로)_구조물깨기_구조물깨기1_6.포장공_6.포장공" xfId="901" xr:uid="{00000000-0005-0000-0000-000084030000}"/>
    <cellStyle name="_AS_14. 흑암1리~흑암2리(자전거도로)_구조물깨기_구조물깨기1_6.포장공_6.포장공(수정)" xfId="902" xr:uid="{00000000-0005-0000-0000-000085030000}"/>
    <cellStyle name="_AS_14. 흑암1리~흑암2리(자전거도로)_구조물깨기_구조물깨기1_6.포장공_6.포장공00" xfId="903" xr:uid="{00000000-0005-0000-0000-000086030000}"/>
    <cellStyle name="_AS_14. 흑암1리~흑암2리(자전거도로)_구조물깨기_구조물깨기1_6.포장공_L형측구연장조서-1" xfId="904" xr:uid="{00000000-0005-0000-0000-000087030000}"/>
    <cellStyle name="_AS_14. 흑암1리~흑암2리(자전거도로)_구조물깨기_구조물깨기1_6.포장공_복사본 6.포장공" xfId="905" xr:uid="{00000000-0005-0000-0000-000088030000}"/>
    <cellStyle name="_AS_14. 흑암1리~흑암2리(자전거도로)_구조물깨기_구조물깨기1_7.조경공" xfId="906" xr:uid="{00000000-0005-0000-0000-000089030000}"/>
    <cellStyle name="_AS_14. 흑암1리~흑암2리(자전거도로)_구조물깨기_구조물깨기1_7.조경공(수정)" xfId="907" xr:uid="{00000000-0005-0000-0000-00008A030000}"/>
    <cellStyle name="_AS_14. 흑암1리~흑암2리(자전거도로)_구조물깨기_구조물깨기1_구조물깨기1" xfId="908" xr:uid="{00000000-0005-0000-0000-00008B030000}"/>
    <cellStyle name="_AS_14. 흑암1리~흑암2리(자전거도로)_구조물깨기_구조물깨기1_구조물깨기1_6.포장공" xfId="909" xr:uid="{00000000-0005-0000-0000-00008C030000}"/>
    <cellStyle name="_AS_14. 흑암1리~흑암2리(자전거도로)_구조물깨기_구조물깨기1_구조물깨기1_6.포장공_6.포장공" xfId="910" xr:uid="{00000000-0005-0000-0000-00008D030000}"/>
    <cellStyle name="_AS_14. 흑암1리~흑암2리(자전거도로)_구조물깨기_구조물깨기1_구조물깨기1_6.포장공_6.포장공(수정)" xfId="911" xr:uid="{00000000-0005-0000-0000-00008E030000}"/>
    <cellStyle name="_AS_14. 흑암1리~흑암2리(자전거도로)_구조물깨기_구조물깨기1_구조물깨기1_6.포장공_6.포장공00" xfId="912" xr:uid="{00000000-0005-0000-0000-00008F030000}"/>
    <cellStyle name="_AS_14. 흑암1리~흑암2리(자전거도로)_구조물깨기_구조물깨기1_구조물깨기1_6.포장공_L형측구연장조서-1" xfId="913" xr:uid="{00000000-0005-0000-0000-000090030000}"/>
    <cellStyle name="_AS_14. 흑암1리~흑암2리(자전거도로)_구조물깨기_구조물깨기1_구조물깨기1_6.포장공_복사본 6.포장공" xfId="914" xr:uid="{00000000-0005-0000-0000-000091030000}"/>
    <cellStyle name="_AS_14. 흑암1리~흑암2리(자전거도로)_구조물깨기_구조물깨기1_구조물깨기1_7.조경공" xfId="915" xr:uid="{00000000-0005-0000-0000-000092030000}"/>
    <cellStyle name="_AS_14. 흑암1리~흑암2리(자전거도로)_구조물깨기_구조물깨기1_구조물깨기1_7.조경공(수정)" xfId="916" xr:uid="{00000000-0005-0000-0000-000093030000}"/>
    <cellStyle name="_AS_14. 흑암1리~흑암2리(자전거도로)_구조물깨기1" xfId="917" xr:uid="{00000000-0005-0000-0000-000094030000}"/>
    <cellStyle name="_AS_14. 흑암1리~흑암2리(자전거도로)_구조물깨기1_6.포장공" xfId="918" xr:uid="{00000000-0005-0000-0000-000095030000}"/>
    <cellStyle name="_AS_14. 흑암1리~흑암2리(자전거도로)_구조물깨기1_6.포장공_6.포장공" xfId="919" xr:uid="{00000000-0005-0000-0000-000096030000}"/>
    <cellStyle name="_AS_14. 흑암1리~흑암2리(자전거도로)_구조물깨기1_6.포장공_6.포장공(수정)" xfId="920" xr:uid="{00000000-0005-0000-0000-000097030000}"/>
    <cellStyle name="_AS_14. 흑암1리~흑암2리(자전거도로)_구조물깨기1_6.포장공_6.포장공00" xfId="921" xr:uid="{00000000-0005-0000-0000-000098030000}"/>
    <cellStyle name="_AS_14. 흑암1리~흑암2리(자전거도로)_구조물깨기1_6.포장공_L형측구연장조서-1" xfId="922" xr:uid="{00000000-0005-0000-0000-000099030000}"/>
    <cellStyle name="_AS_14. 흑암1리~흑암2리(자전거도로)_구조물깨기1_6.포장공_복사본 6.포장공" xfId="923" xr:uid="{00000000-0005-0000-0000-00009A030000}"/>
    <cellStyle name="_AS_14. 흑암1리~흑암2리(자전거도로)_구조물깨기1_7.조경공" xfId="924" xr:uid="{00000000-0005-0000-0000-00009B030000}"/>
    <cellStyle name="_AS_14. 흑암1리~흑암2리(자전거도로)_구조물깨기1_7.조경공(수정)" xfId="925" xr:uid="{00000000-0005-0000-0000-00009C030000}"/>
    <cellStyle name="_AS_14. 흑암1리~흑암2리(자전거도로)_배수공" xfId="926" xr:uid="{00000000-0005-0000-0000-00009D030000}"/>
    <cellStyle name="_AS_14. 흑암1리~흑암2리(자전거도로)_수량(12.7)" xfId="927" xr:uid="{00000000-0005-0000-0000-00009E030000}"/>
    <cellStyle name="_AS_14. 흑암1리~흑암2리(자전거도로)_수량(12.7)_6.포장공" xfId="928" xr:uid="{00000000-0005-0000-0000-00009F030000}"/>
    <cellStyle name="_AS_14. 흑암1리~흑암2리(자전거도로)_수량(12.7)_6.포장공_6.포장공" xfId="929" xr:uid="{00000000-0005-0000-0000-0000A0030000}"/>
    <cellStyle name="_AS_14. 흑암1리~흑암2리(자전거도로)_수량(12.7)_6.포장공_6.포장공(수정)" xfId="930" xr:uid="{00000000-0005-0000-0000-0000A1030000}"/>
    <cellStyle name="_AS_14. 흑암1리~흑암2리(자전거도로)_수량(12.7)_6.포장공_6.포장공00" xfId="931" xr:uid="{00000000-0005-0000-0000-0000A2030000}"/>
    <cellStyle name="_AS_14. 흑암1리~흑암2리(자전거도로)_수량(12.7)_6.포장공_L형측구연장조서-1" xfId="932" xr:uid="{00000000-0005-0000-0000-0000A3030000}"/>
    <cellStyle name="_AS_14. 흑암1리~흑암2리(자전거도로)_수량(12.7)_6.포장공_복사본 6.포장공" xfId="933" xr:uid="{00000000-0005-0000-0000-0000A4030000}"/>
    <cellStyle name="_AS_14. 흑암1리~흑암2리(자전거도로)_수량(12.7)_7.조경공" xfId="934" xr:uid="{00000000-0005-0000-0000-0000A5030000}"/>
    <cellStyle name="_AS_14. 흑암1리~흑암2리(자전거도로)_수량(12.7)_7.조경공(수정)" xfId="935" xr:uid="{00000000-0005-0000-0000-0000A6030000}"/>
    <cellStyle name="_AS_14. 흑암1리~흑암2리(자전거도로)_수량(12.7)_구조물깨기1" xfId="936" xr:uid="{00000000-0005-0000-0000-0000A7030000}"/>
    <cellStyle name="_AS_14. 흑암1리~흑암2리(자전거도로)_수량(12.7)_구조물깨기1_6.포장공" xfId="937" xr:uid="{00000000-0005-0000-0000-0000A8030000}"/>
    <cellStyle name="_AS_14. 흑암1리~흑암2리(자전거도로)_수량(12.7)_구조물깨기1_6.포장공_6.포장공" xfId="938" xr:uid="{00000000-0005-0000-0000-0000A9030000}"/>
    <cellStyle name="_AS_14. 흑암1리~흑암2리(자전거도로)_수량(12.7)_구조물깨기1_6.포장공_6.포장공(수정)" xfId="939" xr:uid="{00000000-0005-0000-0000-0000AA030000}"/>
    <cellStyle name="_AS_14. 흑암1리~흑암2리(자전거도로)_수량(12.7)_구조물깨기1_6.포장공_6.포장공00" xfId="940" xr:uid="{00000000-0005-0000-0000-0000AB030000}"/>
    <cellStyle name="_AS_14. 흑암1리~흑암2리(자전거도로)_수량(12.7)_구조물깨기1_6.포장공_L형측구연장조서-1" xfId="941" xr:uid="{00000000-0005-0000-0000-0000AC030000}"/>
    <cellStyle name="_AS_14. 흑암1리~흑암2리(자전거도로)_수량(12.7)_구조물깨기1_6.포장공_복사본 6.포장공" xfId="942" xr:uid="{00000000-0005-0000-0000-0000AD030000}"/>
    <cellStyle name="_AS_14. 흑암1리~흑암2리(자전거도로)_수량(12.7)_구조물깨기1_7.조경공" xfId="943" xr:uid="{00000000-0005-0000-0000-0000AE030000}"/>
    <cellStyle name="_AS_14. 흑암1리~흑암2리(자전거도로)_수량(12.7)_구조물깨기1_7.조경공(수정)" xfId="944" xr:uid="{00000000-0005-0000-0000-0000AF030000}"/>
    <cellStyle name="_AS_14. 흑암1리~흑암2리(자전거도로)_수량(12.7)_구조물깨기1_구조물깨기1" xfId="945" xr:uid="{00000000-0005-0000-0000-0000B0030000}"/>
    <cellStyle name="_AS_14. 흑암1리~흑암2리(자전거도로)_수량(12.7)_구조물깨기1_구조물깨기1_6.포장공" xfId="946" xr:uid="{00000000-0005-0000-0000-0000B1030000}"/>
    <cellStyle name="_AS_14. 흑암1리~흑암2리(자전거도로)_수량(12.7)_구조물깨기1_구조물깨기1_6.포장공_6.포장공" xfId="947" xr:uid="{00000000-0005-0000-0000-0000B2030000}"/>
    <cellStyle name="_AS_14. 흑암1리~흑암2리(자전거도로)_수량(12.7)_구조물깨기1_구조물깨기1_6.포장공_6.포장공(수정)" xfId="948" xr:uid="{00000000-0005-0000-0000-0000B3030000}"/>
    <cellStyle name="_AS_14. 흑암1리~흑암2리(자전거도로)_수량(12.7)_구조물깨기1_구조물깨기1_6.포장공_6.포장공00" xfId="949" xr:uid="{00000000-0005-0000-0000-0000B4030000}"/>
    <cellStyle name="_AS_14. 흑암1리~흑암2리(자전거도로)_수량(12.7)_구조물깨기1_구조물깨기1_6.포장공_L형측구연장조서-1" xfId="950" xr:uid="{00000000-0005-0000-0000-0000B5030000}"/>
    <cellStyle name="_AS_14. 흑암1리~흑암2리(자전거도로)_수량(12.7)_구조물깨기1_구조물깨기1_6.포장공_복사본 6.포장공" xfId="951" xr:uid="{00000000-0005-0000-0000-0000B6030000}"/>
    <cellStyle name="_AS_14. 흑암1리~흑암2리(자전거도로)_수량(12.7)_구조물깨기1_구조물깨기1_7.조경공" xfId="952" xr:uid="{00000000-0005-0000-0000-0000B7030000}"/>
    <cellStyle name="_AS_14. 흑암1리~흑암2리(자전거도로)_수량(12.7)_구조물깨기1_구조물깨기1_7.조경공(수정)" xfId="953" xr:uid="{00000000-0005-0000-0000-0000B8030000}"/>
    <cellStyle name="_AS_15. 절미골~계진리(진행)" xfId="954" xr:uid="{00000000-0005-0000-0000-0000B9030000}"/>
    <cellStyle name="_AS_15. 절미골~계진리(진행)_4.구조물공" xfId="955" xr:uid="{00000000-0005-0000-0000-0000BA030000}"/>
    <cellStyle name="_AS_15. 절미골~계진리(진행)_4.구조물공_6.포장공" xfId="956" xr:uid="{00000000-0005-0000-0000-0000BB030000}"/>
    <cellStyle name="_AS_15. 절미골~계진리(진행)_4.구조물공_6.포장공_6.포장공" xfId="957" xr:uid="{00000000-0005-0000-0000-0000BC030000}"/>
    <cellStyle name="_AS_15. 절미골~계진리(진행)_4.구조물공_6.포장공_6.포장공(수정)" xfId="958" xr:uid="{00000000-0005-0000-0000-0000BD030000}"/>
    <cellStyle name="_AS_15. 절미골~계진리(진행)_4.구조물공_6.포장공_6.포장공00" xfId="959" xr:uid="{00000000-0005-0000-0000-0000BE030000}"/>
    <cellStyle name="_AS_15. 절미골~계진리(진행)_4.구조물공_6.포장공_L형측구연장조서-1" xfId="960" xr:uid="{00000000-0005-0000-0000-0000BF030000}"/>
    <cellStyle name="_AS_15. 절미골~계진리(진행)_4.구조물공_6.포장공_복사본 6.포장공" xfId="961" xr:uid="{00000000-0005-0000-0000-0000C0030000}"/>
    <cellStyle name="_AS_15. 절미골~계진리(진행)_4.구조물공_7.조경공" xfId="962" xr:uid="{00000000-0005-0000-0000-0000C1030000}"/>
    <cellStyle name="_AS_15. 절미골~계진리(진행)_4.구조물공_7.조경공(수정)" xfId="963" xr:uid="{00000000-0005-0000-0000-0000C2030000}"/>
    <cellStyle name="_AS_15. 절미골~계진리(진행)_4.구조물공_구조물깨기" xfId="964" xr:uid="{00000000-0005-0000-0000-0000C3030000}"/>
    <cellStyle name="_AS_15. 절미골~계진리(진행)_4.구조물공_구조물깨기_6.포장공" xfId="965" xr:uid="{00000000-0005-0000-0000-0000C4030000}"/>
    <cellStyle name="_AS_15. 절미골~계진리(진행)_4.구조물공_구조물깨기_6.포장공_6.포장공" xfId="966" xr:uid="{00000000-0005-0000-0000-0000C5030000}"/>
    <cellStyle name="_AS_15. 절미골~계진리(진행)_4.구조물공_구조물깨기_6.포장공_6.포장공(수정)" xfId="967" xr:uid="{00000000-0005-0000-0000-0000C6030000}"/>
    <cellStyle name="_AS_15. 절미골~계진리(진행)_4.구조물공_구조물깨기_6.포장공_6.포장공00" xfId="968" xr:uid="{00000000-0005-0000-0000-0000C7030000}"/>
    <cellStyle name="_AS_15. 절미골~계진리(진행)_4.구조물공_구조물깨기_6.포장공_L형측구연장조서-1" xfId="969" xr:uid="{00000000-0005-0000-0000-0000C8030000}"/>
    <cellStyle name="_AS_15. 절미골~계진리(진행)_4.구조물공_구조물깨기_6.포장공_복사본 6.포장공" xfId="970" xr:uid="{00000000-0005-0000-0000-0000C9030000}"/>
    <cellStyle name="_AS_15. 절미골~계진리(진행)_4.구조물공_구조물깨기_7.조경공" xfId="971" xr:uid="{00000000-0005-0000-0000-0000CA030000}"/>
    <cellStyle name="_AS_15. 절미골~계진리(진행)_4.구조물공_구조물깨기_7.조경공(수정)" xfId="972" xr:uid="{00000000-0005-0000-0000-0000CB030000}"/>
    <cellStyle name="_AS_15. 절미골~계진리(진행)_4.구조물공_구조물깨기_구조물깨기1" xfId="973" xr:uid="{00000000-0005-0000-0000-0000CC030000}"/>
    <cellStyle name="_AS_15. 절미골~계진리(진행)_4.구조물공_구조물깨기_구조물깨기1_6.포장공" xfId="974" xr:uid="{00000000-0005-0000-0000-0000CD030000}"/>
    <cellStyle name="_AS_15. 절미골~계진리(진행)_4.구조물공_구조물깨기_구조물깨기1_6.포장공_6.포장공" xfId="975" xr:uid="{00000000-0005-0000-0000-0000CE030000}"/>
    <cellStyle name="_AS_15. 절미골~계진리(진행)_4.구조물공_구조물깨기_구조물깨기1_6.포장공_6.포장공(수정)" xfId="976" xr:uid="{00000000-0005-0000-0000-0000CF030000}"/>
    <cellStyle name="_AS_15. 절미골~계진리(진행)_4.구조물공_구조물깨기_구조물깨기1_6.포장공_6.포장공00" xfId="977" xr:uid="{00000000-0005-0000-0000-0000D0030000}"/>
    <cellStyle name="_AS_15. 절미골~계진리(진행)_4.구조물공_구조물깨기_구조물깨기1_6.포장공_L형측구연장조서-1" xfId="978" xr:uid="{00000000-0005-0000-0000-0000D1030000}"/>
    <cellStyle name="_AS_15. 절미골~계진리(진행)_4.구조물공_구조물깨기_구조물깨기1_6.포장공_복사본 6.포장공" xfId="979" xr:uid="{00000000-0005-0000-0000-0000D2030000}"/>
    <cellStyle name="_AS_15. 절미골~계진리(진행)_4.구조물공_구조물깨기_구조물깨기1_7.조경공" xfId="980" xr:uid="{00000000-0005-0000-0000-0000D3030000}"/>
    <cellStyle name="_AS_15. 절미골~계진리(진행)_4.구조물공_구조물깨기_구조물깨기1_7.조경공(수정)" xfId="981" xr:uid="{00000000-0005-0000-0000-0000D4030000}"/>
    <cellStyle name="_AS_15. 절미골~계진리(진행)_4.구조물공_구조물깨기_구조물깨기1_구조물깨기1" xfId="982" xr:uid="{00000000-0005-0000-0000-0000D5030000}"/>
    <cellStyle name="_AS_15. 절미골~계진리(진행)_4.구조물공_구조물깨기_구조물깨기1_구조물깨기1_6.포장공" xfId="983" xr:uid="{00000000-0005-0000-0000-0000D6030000}"/>
    <cellStyle name="_AS_15. 절미골~계진리(진행)_4.구조물공_구조물깨기_구조물깨기1_구조물깨기1_6.포장공_6.포장공" xfId="984" xr:uid="{00000000-0005-0000-0000-0000D7030000}"/>
    <cellStyle name="_AS_15. 절미골~계진리(진행)_4.구조물공_구조물깨기_구조물깨기1_구조물깨기1_6.포장공_6.포장공(수정)" xfId="985" xr:uid="{00000000-0005-0000-0000-0000D8030000}"/>
    <cellStyle name="_AS_15. 절미골~계진리(진행)_4.구조물공_구조물깨기_구조물깨기1_구조물깨기1_6.포장공_6.포장공00" xfId="986" xr:uid="{00000000-0005-0000-0000-0000D9030000}"/>
    <cellStyle name="_AS_15. 절미골~계진리(진행)_4.구조물공_구조물깨기_구조물깨기1_구조물깨기1_6.포장공_L형측구연장조서-1" xfId="987" xr:uid="{00000000-0005-0000-0000-0000DA030000}"/>
    <cellStyle name="_AS_15. 절미골~계진리(진행)_4.구조물공_구조물깨기_구조물깨기1_구조물깨기1_6.포장공_복사본 6.포장공" xfId="988" xr:uid="{00000000-0005-0000-0000-0000DB030000}"/>
    <cellStyle name="_AS_15. 절미골~계진리(진행)_4.구조물공_구조물깨기_구조물깨기1_구조물깨기1_7.조경공" xfId="989" xr:uid="{00000000-0005-0000-0000-0000DC030000}"/>
    <cellStyle name="_AS_15. 절미골~계진리(진행)_4.구조물공_구조물깨기_구조물깨기1_구조물깨기1_7.조경공(수정)" xfId="990" xr:uid="{00000000-0005-0000-0000-0000DD030000}"/>
    <cellStyle name="_AS_15. 절미골~계진리(진행)_4.구조물공_구조물깨기1" xfId="991" xr:uid="{00000000-0005-0000-0000-0000DE030000}"/>
    <cellStyle name="_AS_15. 절미골~계진리(진행)_4.구조물공_구조물깨기1_6.포장공" xfId="992" xr:uid="{00000000-0005-0000-0000-0000DF030000}"/>
    <cellStyle name="_AS_15. 절미골~계진리(진행)_4.구조물공_구조물깨기1_6.포장공_6.포장공" xfId="993" xr:uid="{00000000-0005-0000-0000-0000E0030000}"/>
    <cellStyle name="_AS_15. 절미골~계진리(진행)_4.구조물공_구조물깨기1_6.포장공_6.포장공(수정)" xfId="994" xr:uid="{00000000-0005-0000-0000-0000E1030000}"/>
    <cellStyle name="_AS_15. 절미골~계진리(진행)_4.구조물공_구조물깨기1_6.포장공_6.포장공00" xfId="995" xr:uid="{00000000-0005-0000-0000-0000E2030000}"/>
    <cellStyle name="_AS_15. 절미골~계진리(진행)_4.구조물공_구조물깨기1_6.포장공_L형측구연장조서-1" xfId="996" xr:uid="{00000000-0005-0000-0000-0000E3030000}"/>
    <cellStyle name="_AS_15. 절미골~계진리(진행)_4.구조물공_구조물깨기1_6.포장공_복사본 6.포장공" xfId="997" xr:uid="{00000000-0005-0000-0000-0000E4030000}"/>
    <cellStyle name="_AS_15. 절미골~계진리(진행)_4.구조물공_구조물깨기1_7.조경공" xfId="998" xr:uid="{00000000-0005-0000-0000-0000E5030000}"/>
    <cellStyle name="_AS_15. 절미골~계진리(진행)_4.구조물공_구조물깨기1_7.조경공(수정)" xfId="999" xr:uid="{00000000-0005-0000-0000-0000E6030000}"/>
    <cellStyle name="_AS_15. 절미골~계진리(진행)_4.구조물공_수량(12.7)" xfId="1000" xr:uid="{00000000-0005-0000-0000-0000E7030000}"/>
    <cellStyle name="_AS_15. 절미골~계진리(진행)_4.구조물공_수량(12.7)_6.포장공" xfId="1001" xr:uid="{00000000-0005-0000-0000-0000E8030000}"/>
    <cellStyle name="_AS_15. 절미골~계진리(진행)_4.구조물공_수량(12.7)_6.포장공_6.포장공" xfId="1002" xr:uid="{00000000-0005-0000-0000-0000E9030000}"/>
    <cellStyle name="_AS_15. 절미골~계진리(진행)_4.구조물공_수량(12.7)_6.포장공_6.포장공(수정)" xfId="1003" xr:uid="{00000000-0005-0000-0000-0000EA030000}"/>
    <cellStyle name="_AS_15. 절미골~계진리(진행)_4.구조물공_수량(12.7)_6.포장공_6.포장공00" xfId="1004" xr:uid="{00000000-0005-0000-0000-0000EB030000}"/>
    <cellStyle name="_AS_15. 절미골~계진리(진행)_4.구조물공_수량(12.7)_6.포장공_L형측구연장조서-1" xfId="1005" xr:uid="{00000000-0005-0000-0000-0000EC030000}"/>
    <cellStyle name="_AS_15. 절미골~계진리(진행)_4.구조물공_수량(12.7)_6.포장공_복사본 6.포장공" xfId="1006" xr:uid="{00000000-0005-0000-0000-0000ED030000}"/>
    <cellStyle name="_AS_15. 절미골~계진리(진행)_4.구조물공_수량(12.7)_7.조경공" xfId="1007" xr:uid="{00000000-0005-0000-0000-0000EE030000}"/>
    <cellStyle name="_AS_15. 절미골~계진리(진행)_4.구조물공_수량(12.7)_7.조경공(수정)" xfId="1008" xr:uid="{00000000-0005-0000-0000-0000EF030000}"/>
    <cellStyle name="_AS_15. 절미골~계진리(진행)_4.구조물공_수량(12.7)_구조물깨기1" xfId="1009" xr:uid="{00000000-0005-0000-0000-0000F0030000}"/>
    <cellStyle name="_AS_15. 절미골~계진리(진행)_4.구조물공_수량(12.7)_구조물깨기1_6.포장공" xfId="1010" xr:uid="{00000000-0005-0000-0000-0000F1030000}"/>
    <cellStyle name="_AS_15. 절미골~계진리(진행)_4.구조물공_수량(12.7)_구조물깨기1_6.포장공_6.포장공" xfId="1011" xr:uid="{00000000-0005-0000-0000-0000F2030000}"/>
    <cellStyle name="_AS_15. 절미골~계진리(진행)_4.구조물공_수량(12.7)_구조물깨기1_6.포장공_6.포장공(수정)" xfId="1012" xr:uid="{00000000-0005-0000-0000-0000F3030000}"/>
    <cellStyle name="_AS_15. 절미골~계진리(진행)_4.구조물공_수량(12.7)_구조물깨기1_6.포장공_6.포장공00" xfId="1013" xr:uid="{00000000-0005-0000-0000-0000F4030000}"/>
    <cellStyle name="_AS_15. 절미골~계진리(진행)_4.구조물공_수량(12.7)_구조물깨기1_6.포장공_L형측구연장조서-1" xfId="1014" xr:uid="{00000000-0005-0000-0000-0000F5030000}"/>
    <cellStyle name="_AS_15. 절미골~계진리(진행)_4.구조물공_수량(12.7)_구조물깨기1_6.포장공_복사본 6.포장공" xfId="1015" xr:uid="{00000000-0005-0000-0000-0000F6030000}"/>
    <cellStyle name="_AS_15. 절미골~계진리(진행)_4.구조물공_수량(12.7)_구조물깨기1_7.조경공" xfId="1016" xr:uid="{00000000-0005-0000-0000-0000F7030000}"/>
    <cellStyle name="_AS_15. 절미골~계진리(진행)_4.구조물공_수량(12.7)_구조물깨기1_7.조경공(수정)" xfId="1017" xr:uid="{00000000-0005-0000-0000-0000F8030000}"/>
    <cellStyle name="_AS_15. 절미골~계진리(진행)_4.구조물공_수량(12.7)_구조물깨기1_구조물깨기1" xfId="1018" xr:uid="{00000000-0005-0000-0000-0000F9030000}"/>
    <cellStyle name="_AS_15. 절미골~계진리(진행)_4.구조물공_수량(12.7)_구조물깨기1_구조물깨기1_6.포장공" xfId="1019" xr:uid="{00000000-0005-0000-0000-0000FA030000}"/>
    <cellStyle name="_AS_15. 절미골~계진리(진행)_4.구조물공_수량(12.7)_구조물깨기1_구조물깨기1_6.포장공_6.포장공" xfId="1020" xr:uid="{00000000-0005-0000-0000-0000FB030000}"/>
    <cellStyle name="_AS_15. 절미골~계진리(진행)_4.구조물공_수량(12.7)_구조물깨기1_구조물깨기1_6.포장공_6.포장공(수정)" xfId="1021" xr:uid="{00000000-0005-0000-0000-0000FC030000}"/>
    <cellStyle name="_AS_15. 절미골~계진리(진행)_4.구조물공_수량(12.7)_구조물깨기1_구조물깨기1_6.포장공_6.포장공00" xfId="1022" xr:uid="{00000000-0005-0000-0000-0000FD030000}"/>
    <cellStyle name="_AS_15. 절미골~계진리(진행)_4.구조물공_수량(12.7)_구조물깨기1_구조물깨기1_6.포장공_L형측구연장조서-1" xfId="1023" xr:uid="{00000000-0005-0000-0000-0000FE030000}"/>
    <cellStyle name="_AS_15. 절미골~계진리(진행)_4.구조물공_수량(12.7)_구조물깨기1_구조물깨기1_6.포장공_복사본 6.포장공" xfId="1024" xr:uid="{00000000-0005-0000-0000-0000FF030000}"/>
    <cellStyle name="_AS_15. 절미골~계진리(진행)_4.구조물공_수량(12.7)_구조물깨기1_구조물깨기1_7.조경공" xfId="1025" xr:uid="{00000000-0005-0000-0000-000000040000}"/>
    <cellStyle name="_AS_15. 절미골~계진리(진행)_4.구조물공_수량(12.7)_구조물깨기1_구조물깨기1_7.조경공(수정)" xfId="1026" xr:uid="{00000000-0005-0000-0000-000001040000}"/>
    <cellStyle name="_AS_15. 절미골~계진리(진행)_6.포장공" xfId="1027" xr:uid="{00000000-0005-0000-0000-000002040000}"/>
    <cellStyle name="_AS_15. 절미골~계진리(진행)_6.포장공_6.포장공" xfId="1028" xr:uid="{00000000-0005-0000-0000-000003040000}"/>
    <cellStyle name="_AS_15. 절미골~계진리(진행)_6.포장공_6.포장공(수정)" xfId="1029" xr:uid="{00000000-0005-0000-0000-000004040000}"/>
    <cellStyle name="_AS_15. 절미골~계진리(진행)_6.포장공_6.포장공00" xfId="1030" xr:uid="{00000000-0005-0000-0000-000005040000}"/>
    <cellStyle name="_AS_15. 절미골~계진리(진행)_6.포장공_L형측구연장조서-1" xfId="1031" xr:uid="{00000000-0005-0000-0000-000006040000}"/>
    <cellStyle name="_AS_15. 절미골~계진리(진행)_6.포장공_복사본 6.포장공" xfId="1032" xr:uid="{00000000-0005-0000-0000-000007040000}"/>
    <cellStyle name="_AS_15. 절미골~계진리(진행)_7.조경공" xfId="1033" xr:uid="{00000000-0005-0000-0000-000008040000}"/>
    <cellStyle name="_AS_15. 절미골~계진리(진행)_7.조경공(수정)" xfId="1034" xr:uid="{00000000-0005-0000-0000-000009040000}"/>
    <cellStyle name="_AS_15. 절미골~계진리(진행)_구조물깨기" xfId="1035" xr:uid="{00000000-0005-0000-0000-00000A040000}"/>
    <cellStyle name="_AS_15. 절미골~계진리(진행)_구조물깨기_6.포장공" xfId="1036" xr:uid="{00000000-0005-0000-0000-00000B040000}"/>
    <cellStyle name="_AS_15. 절미골~계진리(진행)_구조물깨기_6.포장공_6.포장공" xfId="1037" xr:uid="{00000000-0005-0000-0000-00000C040000}"/>
    <cellStyle name="_AS_15. 절미골~계진리(진행)_구조물깨기_6.포장공_6.포장공(수정)" xfId="1038" xr:uid="{00000000-0005-0000-0000-00000D040000}"/>
    <cellStyle name="_AS_15. 절미골~계진리(진행)_구조물깨기_6.포장공_6.포장공00" xfId="1039" xr:uid="{00000000-0005-0000-0000-00000E040000}"/>
    <cellStyle name="_AS_15. 절미골~계진리(진행)_구조물깨기_6.포장공_L형측구연장조서-1" xfId="1040" xr:uid="{00000000-0005-0000-0000-00000F040000}"/>
    <cellStyle name="_AS_15. 절미골~계진리(진행)_구조물깨기_6.포장공_복사본 6.포장공" xfId="1041" xr:uid="{00000000-0005-0000-0000-000010040000}"/>
    <cellStyle name="_AS_15. 절미골~계진리(진행)_구조물깨기_7.조경공" xfId="1042" xr:uid="{00000000-0005-0000-0000-000011040000}"/>
    <cellStyle name="_AS_15. 절미골~계진리(진행)_구조물깨기_7.조경공(수정)" xfId="1043" xr:uid="{00000000-0005-0000-0000-000012040000}"/>
    <cellStyle name="_AS_15. 절미골~계진리(진행)_구조물깨기_구조물깨기1" xfId="1044" xr:uid="{00000000-0005-0000-0000-000013040000}"/>
    <cellStyle name="_AS_15. 절미골~계진리(진행)_구조물깨기_구조물깨기1_6.포장공" xfId="1045" xr:uid="{00000000-0005-0000-0000-000014040000}"/>
    <cellStyle name="_AS_15. 절미골~계진리(진행)_구조물깨기_구조물깨기1_6.포장공_6.포장공" xfId="1046" xr:uid="{00000000-0005-0000-0000-000015040000}"/>
    <cellStyle name="_AS_15. 절미골~계진리(진행)_구조물깨기_구조물깨기1_6.포장공_6.포장공(수정)" xfId="1047" xr:uid="{00000000-0005-0000-0000-000016040000}"/>
    <cellStyle name="_AS_15. 절미골~계진리(진행)_구조물깨기_구조물깨기1_6.포장공_6.포장공00" xfId="1048" xr:uid="{00000000-0005-0000-0000-000017040000}"/>
    <cellStyle name="_AS_15. 절미골~계진리(진행)_구조물깨기_구조물깨기1_6.포장공_L형측구연장조서-1" xfId="1049" xr:uid="{00000000-0005-0000-0000-000018040000}"/>
    <cellStyle name="_AS_15. 절미골~계진리(진행)_구조물깨기_구조물깨기1_6.포장공_복사본 6.포장공" xfId="1050" xr:uid="{00000000-0005-0000-0000-000019040000}"/>
    <cellStyle name="_AS_15. 절미골~계진리(진행)_구조물깨기_구조물깨기1_7.조경공" xfId="1051" xr:uid="{00000000-0005-0000-0000-00001A040000}"/>
    <cellStyle name="_AS_15. 절미골~계진리(진행)_구조물깨기_구조물깨기1_7.조경공(수정)" xfId="1052" xr:uid="{00000000-0005-0000-0000-00001B040000}"/>
    <cellStyle name="_AS_15. 절미골~계진리(진행)_구조물깨기_구조물깨기1_구조물깨기1" xfId="1053" xr:uid="{00000000-0005-0000-0000-00001C040000}"/>
    <cellStyle name="_AS_15. 절미골~계진리(진행)_구조물깨기_구조물깨기1_구조물깨기1_6.포장공" xfId="1054" xr:uid="{00000000-0005-0000-0000-00001D040000}"/>
    <cellStyle name="_AS_15. 절미골~계진리(진행)_구조물깨기_구조물깨기1_구조물깨기1_6.포장공_6.포장공" xfId="1055" xr:uid="{00000000-0005-0000-0000-00001E040000}"/>
    <cellStyle name="_AS_15. 절미골~계진리(진행)_구조물깨기_구조물깨기1_구조물깨기1_6.포장공_6.포장공(수정)" xfId="1056" xr:uid="{00000000-0005-0000-0000-00001F040000}"/>
    <cellStyle name="_AS_15. 절미골~계진리(진행)_구조물깨기_구조물깨기1_구조물깨기1_6.포장공_6.포장공00" xfId="1057" xr:uid="{00000000-0005-0000-0000-000020040000}"/>
    <cellStyle name="_AS_15. 절미골~계진리(진행)_구조물깨기_구조물깨기1_구조물깨기1_6.포장공_L형측구연장조서-1" xfId="1058" xr:uid="{00000000-0005-0000-0000-000021040000}"/>
    <cellStyle name="_AS_15. 절미골~계진리(진행)_구조물깨기_구조물깨기1_구조물깨기1_6.포장공_복사본 6.포장공" xfId="1059" xr:uid="{00000000-0005-0000-0000-000022040000}"/>
    <cellStyle name="_AS_15. 절미골~계진리(진행)_구조물깨기_구조물깨기1_구조물깨기1_7.조경공" xfId="1060" xr:uid="{00000000-0005-0000-0000-000023040000}"/>
    <cellStyle name="_AS_15. 절미골~계진리(진행)_구조물깨기_구조물깨기1_구조물깨기1_7.조경공(수정)" xfId="1061" xr:uid="{00000000-0005-0000-0000-000024040000}"/>
    <cellStyle name="_AS_15. 절미골~계진리(진행)_구조물깨기1" xfId="1062" xr:uid="{00000000-0005-0000-0000-000025040000}"/>
    <cellStyle name="_AS_15. 절미골~계진리(진행)_구조물깨기1_6.포장공" xfId="1063" xr:uid="{00000000-0005-0000-0000-000026040000}"/>
    <cellStyle name="_AS_15. 절미골~계진리(진행)_구조물깨기1_6.포장공_6.포장공" xfId="1064" xr:uid="{00000000-0005-0000-0000-000027040000}"/>
    <cellStyle name="_AS_15. 절미골~계진리(진행)_구조물깨기1_6.포장공_6.포장공(수정)" xfId="1065" xr:uid="{00000000-0005-0000-0000-000028040000}"/>
    <cellStyle name="_AS_15. 절미골~계진리(진행)_구조물깨기1_6.포장공_6.포장공00" xfId="1066" xr:uid="{00000000-0005-0000-0000-000029040000}"/>
    <cellStyle name="_AS_15. 절미골~계진리(진행)_구조물깨기1_6.포장공_L형측구연장조서-1" xfId="1067" xr:uid="{00000000-0005-0000-0000-00002A040000}"/>
    <cellStyle name="_AS_15. 절미골~계진리(진행)_구조물깨기1_6.포장공_복사본 6.포장공" xfId="1068" xr:uid="{00000000-0005-0000-0000-00002B040000}"/>
    <cellStyle name="_AS_15. 절미골~계진리(진행)_구조물깨기1_7.조경공" xfId="1069" xr:uid="{00000000-0005-0000-0000-00002C040000}"/>
    <cellStyle name="_AS_15. 절미골~계진리(진행)_구조물깨기1_7.조경공(수정)" xfId="1070" xr:uid="{00000000-0005-0000-0000-00002D040000}"/>
    <cellStyle name="_AS_15. 절미골~계진리(진행)_배수공" xfId="1071" xr:uid="{00000000-0005-0000-0000-00002E040000}"/>
    <cellStyle name="_AS_15. 절미골~계진리(진행)_수량(12.7)" xfId="1072" xr:uid="{00000000-0005-0000-0000-00002F040000}"/>
    <cellStyle name="_AS_15. 절미골~계진리(진행)_수량(12.7)_6.포장공" xfId="1073" xr:uid="{00000000-0005-0000-0000-000030040000}"/>
    <cellStyle name="_AS_15. 절미골~계진리(진행)_수량(12.7)_6.포장공_6.포장공" xfId="1074" xr:uid="{00000000-0005-0000-0000-000031040000}"/>
    <cellStyle name="_AS_15. 절미골~계진리(진행)_수량(12.7)_6.포장공_6.포장공(수정)" xfId="1075" xr:uid="{00000000-0005-0000-0000-000032040000}"/>
    <cellStyle name="_AS_15. 절미골~계진리(진행)_수량(12.7)_6.포장공_6.포장공00" xfId="1076" xr:uid="{00000000-0005-0000-0000-000033040000}"/>
    <cellStyle name="_AS_15. 절미골~계진리(진행)_수량(12.7)_6.포장공_L형측구연장조서-1" xfId="1077" xr:uid="{00000000-0005-0000-0000-000034040000}"/>
    <cellStyle name="_AS_15. 절미골~계진리(진행)_수량(12.7)_6.포장공_복사본 6.포장공" xfId="1078" xr:uid="{00000000-0005-0000-0000-000035040000}"/>
    <cellStyle name="_AS_15. 절미골~계진리(진행)_수량(12.7)_7.조경공" xfId="1079" xr:uid="{00000000-0005-0000-0000-000036040000}"/>
    <cellStyle name="_AS_15. 절미골~계진리(진행)_수량(12.7)_7.조경공(수정)" xfId="1080" xr:uid="{00000000-0005-0000-0000-000037040000}"/>
    <cellStyle name="_AS_15. 절미골~계진리(진행)_수량(12.7)_구조물깨기1" xfId="1081" xr:uid="{00000000-0005-0000-0000-000038040000}"/>
    <cellStyle name="_AS_15. 절미골~계진리(진행)_수량(12.7)_구조물깨기1_6.포장공" xfId="1082" xr:uid="{00000000-0005-0000-0000-000039040000}"/>
    <cellStyle name="_AS_15. 절미골~계진리(진행)_수량(12.7)_구조물깨기1_6.포장공_6.포장공" xfId="1083" xr:uid="{00000000-0005-0000-0000-00003A040000}"/>
    <cellStyle name="_AS_15. 절미골~계진리(진행)_수량(12.7)_구조물깨기1_6.포장공_6.포장공(수정)" xfId="1084" xr:uid="{00000000-0005-0000-0000-00003B040000}"/>
    <cellStyle name="_AS_15. 절미골~계진리(진행)_수량(12.7)_구조물깨기1_6.포장공_6.포장공00" xfId="1085" xr:uid="{00000000-0005-0000-0000-00003C040000}"/>
    <cellStyle name="_AS_15. 절미골~계진리(진행)_수량(12.7)_구조물깨기1_6.포장공_L형측구연장조서-1" xfId="1086" xr:uid="{00000000-0005-0000-0000-00003D040000}"/>
    <cellStyle name="_AS_15. 절미골~계진리(진행)_수량(12.7)_구조물깨기1_6.포장공_복사본 6.포장공" xfId="1087" xr:uid="{00000000-0005-0000-0000-00003E040000}"/>
    <cellStyle name="_AS_15. 절미골~계진리(진행)_수량(12.7)_구조물깨기1_7.조경공" xfId="1088" xr:uid="{00000000-0005-0000-0000-00003F040000}"/>
    <cellStyle name="_AS_15. 절미골~계진리(진행)_수량(12.7)_구조물깨기1_7.조경공(수정)" xfId="1089" xr:uid="{00000000-0005-0000-0000-000040040000}"/>
    <cellStyle name="_AS_15. 절미골~계진리(진행)_수량(12.7)_구조물깨기1_구조물깨기1" xfId="1090" xr:uid="{00000000-0005-0000-0000-000041040000}"/>
    <cellStyle name="_AS_15. 절미골~계진리(진행)_수량(12.7)_구조물깨기1_구조물깨기1_6.포장공" xfId="1091" xr:uid="{00000000-0005-0000-0000-000042040000}"/>
    <cellStyle name="_AS_15. 절미골~계진리(진행)_수량(12.7)_구조물깨기1_구조물깨기1_6.포장공_6.포장공" xfId="1092" xr:uid="{00000000-0005-0000-0000-000043040000}"/>
    <cellStyle name="_AS_15. 절미골~계진리(진행)_수량(12.7)_구조물깨기1_구조물깨기1_6.포장공_6.포장공(수정)" xfId="1093" xr:uid="{00000000-0005-0000-0000-000044040000}"/>
    <cellStyle name="_AS_15. 절미골~계진리(진행)_수량(12.7)_구조물깨기1_구조물깨기1_6.포장공_6.포장공00" xfId="1094" xr:uid="{00000000-0005-0000-0000-000045040000}"/>
    <cellStyle name="_AS_15. 절미골~계진리(진행)_수량(12.7)_구조물깨기1_구조물깨기1_6.포장공_L형측구연장조서-1" xfId="1095" xr:uid="{00000000-0005-0000-0000-000046040000}"/>
    <cellStyle name="_AS_15. 절미골~계진리(진행)_수량(12.7)_구조물깨기1_구조물깨기1_6.포장공_복사본 6.포장공" xfId="1096" xr:uid="{00000000-0005-0000-0000-000047040000}"/>
    <cellStyle name="_AS_15. 절미골~계진리(진행)_수량(12.7)_구조물깨기1_구조물깨기1_7.조경공" xfId="1097" xr:uid="{00000000-0005-0000-0000-000048040000}"/>
    <cellStyle name="_AS_15. 절미골~계진리(진행)_수량(12.7)_구조물깨기1_구조물깨기1_7.조경공(수정)" xfId="1098" xr:uid="{00000000-0005-0000-0000-000049040000}"/>
    <cellStyle name="_AS_15. 절미골~계진리(진행)_토적표" xfId="1099" xr:uid="{00000000-0005-0000-0000-00004A040000}"/>
    <cellStyle name="_AS_15. 절미골~계진리(진행)_토적표_4.구조물공" xfId="1100" xr:uid="{00000000-0005-0000-0000-00004B040000}"/>
    <cellStyle name="_AS_15. 절미골~계진리(진행)_토적표_4.구조물공_6.포장공" xfId="1101" xr:uid="{00000000-0005-0000-0000-00004C040000}"/>
    <cellStyle name="_AS_15. 절미골~계진리(진행)_토적표_4.구조물공_6.포장공_6.포장공" xfId="1102" xr:uid="{00000000-0005-0000-0000-00004D040000}"/>
    <cellStyle name="_AS_15. 절미골~계진리(진행)_토적표_4.구조물공_6.포장공_6.포장공(수정)" xfId="1103" xr:uid="{00000000-0005-0000-0000-00004E040000}"/>
    <cellStyle name="_AS_15. 절미골~계진리(진행)_토적표_4.구조물공_6.포장공_6.포장공00" xfId="1104" xr:uid="{00000000-0005-0000-0000-00004F040000}"/>
    <cellStyle name="_AS_15. 절미골~계진리(진행)_토적표_4.구조물공_6.포장공_L형측구연장조서-1" xfId="1105" xr:uid="{00000000-0005-0000-0000-000050040000}"/>
    <cellStyle name="_AS_15. 절미골~계진리(진행)_토적표_4.구조물공_6.포장공_복사본 6.포장공" xfId="1106" xr:uid="{00000000-0005-0000-0000-000051040000}"/>
    <cellStyle name="_AS_15. 절미골~계진리(진행)_토적표_4.구조물공_7.조경공" xfId="1107" xr:uid="{00000000-0005-0000-0000-000052040000}"/>
    <cellStyle name="_AS_15. 절미골~계진리(진행)_토적표_4.구조물공_7.조경공(수정)" xfId="1108" xr:uid="{00000000-0005-0000-0000-000053040000}"/>
    <cellStyle name="_AS_15. 절미골~계진리(진행)_토적표_4.구조물공_구조물깨기" xfId="1109" xr:uid="{00000000-0005-0000-0000-000054040000}"/>
    <cellStyle name="_AS_15. 절미골~계진리(진행)_토적표_4.구조물공_구조물깨기_6.포장공" xfId="1110" xr:uid="{00000000-0005-0000-0000-000055040000}"/>
    <cellStyle name="_AS_15. 절미골~계진리(진행)_토적표_4.구조물공_구조물깨기_6.포장공_6.포장공" xfId="1111" xr:uid="{00000000-0005-0000-0000-000056040000}"/>
    <cellStyle name="_AS_15. 절미골~계진리(진행)_토적표_4.구조물공_구조물깨기_6.포장공_6.포장공(수정)" xfId="1112" xr:uid="{00000000-0005-0000-0000-000057040000}"/>
    <cellStyle name="_AS_15. 절미골~계진리(진행)_토적표_4.구조물공_구조물깨기_6.포장공_6.포장공00" xfId="1113" xr:uid="{00000000-0005-0000-0000-000058040000}"/>
    <cellStyle name="_AS_15. 절미골~계진리(진행)_토적표_4.구조물공_구조물깨기_6.포장공_L형측구연장조서-1" xfId="1114" xr:uid="{00000000-0005-0000-0000-000059040000}"/>
    <cellStyle name="_AS_15. 절미골~계진리(진행)_토적표_4.구조물공_구조물깨기_6.포장공_복사본 6.포장공" xfId="1115" xr:uid="{00000000-0005-0000-0000-00005A040000}"/>
    <cellStyle name="_AS_15. 절미골~계진리(진행)_토적표_4.구조물공_구조물깨기_7.조경공" xfId="1116" xr:uid="{00000000-0005-0000-0000-00005B040000}"/>
    <cellStyle name="_AS_15. 절미골~계진리(진행)_토적표_4.구조물공_구조물깨기_7.조경공(수정)" xfId="1117" xr:uid="{00000000-0005-0000-0000-00005C040000}"/>
    <cellStyle name="_AS_15. 절미골~계진리(진행)_토적표_4.구조물공_구조물깨기_구조물깨기1" xfId="1118" xr:uid="{00000000-0005-0000-0000-00005D040000}"/>
    <cellStyle name="_AS_15. 절미골~계진리(진행)_토적표_4.구조물공_구조물깨기_구조물깨기1_6.포장공" xfId="1119" xr:uid="{00000000-0005-0000-0000-00005E040000}"/>
    <cellStyle name="_AS_15. 절미골~계진리(진행)_토적표_4.구조물공_구조물깨기_구조물깨기1_6.포장공_6.포장공" xfId="1120" xr:uid="{00000000-0005-0000-0000-00005F040000}"/>
    <cellStyle name="_AS_15. 절미골~계진리(진행)_토적표_4.구조물공_구조물깨기_구조물깨기1_6.포장공_6.포장공(수정)" xfId="1121" xr:uid="{00000000-0005-0000-0000-000060040000}"/>
    <cellStyle name="_AS_15. 절미골~계진리(진행)_토적표_4.구조물공_구조물깨기_구조물깨기1_6.포장공_6.포장공00" xfId="1122" xr:uid="{00000000-0005-0000-0000-000061040000}"/>
    <cellStyle name="_AS_15. 절미골~계진리(진행)_토적표_4.구조물공_구조물깨기_구조물깨기1_6.포장공_L형측구연장조서-1" xfId="1123" xr:uid="{00000000-0005-0000-0000-000062040000}"/>
    <cellStyle name="_AS_15. 절미골~계진리(진행)_토적표_4.구조물공_구조물깨기_구조물깨기1_6.포장공_복사본 6.포장공" xfId="1124" xr:uid="{00000000-0005-0000-0000-000063040000}"/>
    <cellStyle name="_AS_15. 절미골~계진리(진행)_토적표_4.구조물공_구조물깨기_구조물깨기1_7.조경공" xfId="1125" xr:uid="{00000000-0005-0000-0000-000064040000}"/>
    <cellStyle name="_AS_15. 절미골~계진리(진행)_토적표_4.구조물공_구조물깨기_구조물깨기1_7.조경공(수정)" xfId="1126" xr:uid="{00000000-0005-0000-0000-000065040000}"/>
    <cellStyle name="_AS_15. 절미골~계진리(진행)_토적표_4.구조물공_구조물깨기_구조물깨기1_구조물깨기1" xfId="1127" xr:uid="{00000000-0005-0000-0000-000066040000}"/>
    <cellStyle name="_AS_15. 절미골~계진리(진행)_토적표_4.구조물공_구조물깨기_구조물깨기1_구조물깨기1_6.포장공" xfId="1128" xr:uid="{00000000-0005-0000-0000-000067040000}"/>
    <cellStyle name="_AS_15. 절미골~계진리(진행)_토적표_4.구조물공_구조물깨기_구조물깨기1_구조물깨기1_6.포장공_6.포장공" xfId="1129" xr:uid="{00000000-0005-0000-0000-000068040000}"/>
    <cellStyle name="_AS_15. 절미골~계진리(진행)_토적표_4.구조물공_구조물깨기_구조물깨기1_구조물깨기1_6.포장공_6.포장공(수정)" xfId="1130" xr:uid="{00000000-0005-0000-0000-000069040000}"/>
    <cellStyle name="_AS_15. 절미골~계진리(진행)_토적표_4.구조물공_구조물깨기_구조물깨기1_구조물깨기1_6.포장공_6.포장공00" xfId="1131" xr:uid="{00000000-0005-0000-0000-00006A040000}"/>
    <cellStyle name="_AS_15. 절미골~계진리(진행)_토적표_4.구조물공_구조물깨기_구조물깨기1_구조물깨기1_6.포장공_L형측구연장조서-1" xfId="1132" xr:uid="{00000000-0005-0000-0000-00006B040000}"/>
    <cellStyle name="_AS_15. 절미골~계진리(진행)_토적표_4.구조물공_구조물깨기_구조물깨기1_구조물깨기1_6.포장공_복사본 6.포장공" xfId="1133" xr:uid="{00000000-0005-0000-0000-00006C040000}"/>
    <cellStyle name="_AS_15. 절미골~계진리(진행)_토적표_4.구조물공_구조물깨기_구조물깨기1_구조물깨기1_7.조경공" xfId="1134" xr:uid="{00000000-0005-0000-0000-00006D040000}"/>
    <cellStyle name="_AS_15. 절미골~계진리(진행)_토적표_4.구조물공_구조물깨기_구조물깨기1_구조물깨기1_7.조경공(수정)" xfId="1135" xr:uid="{00000000-0005-0000-0000-00006E040000}"/>
    <cellStyle name="_AS_15. 절미골~계진리(진행)_토적표_4.구조물공_구조물깨기1" xfId="1136" xr:uid="{00000000-0005-0000-0000-00006F040000}"/>
    <cellStyle name="_AS_15. 절미골~계진리(진행)_토적표_4.구조물공_구조물깨기1_6.포장공" xfId="1137" xr:uid="{00000000-0005-0000-0000-000070040000}"/>
    <cellStyle name="_AS_15. 절미골~계진리(진행)_토적표_4.구조물공_구조물깨기1_6.포장공_6.포장공" xfId="1138" xr:uid="{00000000-0005-0000-0000-000071040000}"/>
    <cellStyle name="_AS_15. 절미골~계진리(진행)_토적표_4.구조물공_구조물깨기1_6.포장공_6.포장공(수정)" xfId="1139" xr:uid="{00000000-0005-0000-0000-000072040000}"/>
    <cellStyle name="_AS_15. 절미골~계진리(진행)_토적표_4.구조물공_구조물깨기1_6.포장공_6.포장공00" xfId="1140" xr:uid="{00000000-0005-0000-0000-000073040000}"/>
    <cellStyle name="_AS_15. 절미골~계진리(진행)_토적표_4.구조물공_구조물깨기1_6.포장공_L형측구연장조서-1" xfId="1141" xr:uid="{00000000-0005-0000-0000-000074040000}"/>
    <cellStyle name="_AS_15. 절미골~계진리(진행)_토적표_4.구조물공_구조물깨기1_6.포장공_복사본 6.포장공" xfId="1142" xr:uid="{00000000-0005-0000-0000-000075040000}"/>
    <cellStyle name="_AS_15. 절미골~계진리(진행)_토적표_4.구조물공_구조물깨기1_7.조경공" xfId="1143" xr:uid="{00000000-0005-0000-0000-000076040000}"/>
    <cellStyle name="_AS_15. 절미골~계진리(진행)_토적표_4.구조물공_구조물깨기1_7.조경공(수정)" xfId="1144" xr:uid="{00000000-0005-0000-0000-000077040000}"/>
    <cellStyle name="_AS_15. 절미골~계진리(진행)_토적표_4.구조물공_수량(12.7)" xfId="1145" xr:uid="{00000000-0005-0000-0000-000078040000}"/>
    <cellStyle name="_AS_15. 절미골~계진리(진행)_토적표_4.구조물공_수량(12.7)_6.포장공" xfId="1146" xr:uid="{00000000-0005-0000-0000-000079040000}"/>
    <cellStyle name="_AS_15. 절미골~계진리(진행)_토적표_4.구조물공_수량(12.7)_6.포장공_6.포장공" xfId="1147" xr:uid="{00000000-0005-0000-0000-00007A040000}"/>
    <cellStyle name="_AS_15. 절미골~계진리(진행)_토적표_4.구조물공_수량(12.7)_6.포장공_6.포장공(수정)" xfId="1148" xr:uid="{00000000-0005-0000-0000-00007B040000}"/>
    <cellStyle name="_AS_15. 절미골~계진리(진행)_토적표_4.구조물공_수량(12.7)_6.포장공_6.포장공00" xfId="1149" xr:uid="{00000000-0005-0000-0000-00007C040000}"/>
    <cellStyle name="_AS_15. 절미골~계진리(진행)_토적표_4.구조물공_수량(12.7)_6.포장공_L형측구연장조서-1" xfId="1150" xr:uid="{00000000-0005-0000-0000-00007D040000}"/>
    <cellStyle name="_AS_15. 절미골~계진리(진행)_토적표_4.구조물공_수량(12.7)_6.포장공_복사본 6.포장공" xfId="1151" xr:uid="{00000000-0005-0000-0000-00007E040000}"/>
    <cellStyle name="_AS_15. 절미골~계진리(진행)_토적표_4.구조물공_수량(12.7)_7.조경공" xfId="1152" xr:uid="{00000000-0005-0000-0000-00007F040000}"/>
    <cellStyle name="_AS_15. 절미골~계진리(진행)_토적표_4.구조물공_수량(12.7)_7.조경공(수정)" xfId="1153" xr:uid="{00000000-0005-0000-0000-000080040000}"/>
    <cellStyle name="_AS_15. 절미골~계진리(진행)_토적표_4.구조물공_수량(12.7)_구조물깨기1" xfId="1154" xr:uid="{00000000-0005-0000-0000-000081040000}"/>
    <cellStyle name="_AS_15. 절미골~계진리(진행)_토적표_4.구조물공_수량(12.7)_구조물깨기1_6.포장공" xfId="1155" xr:uid="{00000000-0005-0000-0000-000082040000}"/>
    <cellStyle name="_AS_15. 절미골~계진리(진행)_토적표_4.구조물공_수량(12.7)_구조물깨기1_6.포장공_6.포장공" xfId="1156" xr:uid="{00000000-0005-0000-0000-000083040000}"/>
    <cellStyle name="_AS_15. 절미골~계진리(진행)_토적표_4.구조물공_수량(12.7)_구조물깨기1_6.포장공_6.포장공(수정)" xfId="1157" xr:uid="{00000000-0005-0000-0000-000084040000}"/>
    <cellStyle name="_AS_15. 절미골~계진리(진행)_토적표_4.구조물공_수량(12.7)_구조물깨기1_6.포장공_6.포장공00" xfId="1158" xr:uid="{00000000-0005-0000-0000-000085040000}"/>
    <cellStyle name="_AS_15. 절미골~계진리(진행)_토적표_4.구조물공_수량(12.7)_구조물깨기1_6.포장공_L형측구연장조서-1" xfId="1159" xr:uid="{00000000-0005-0000-0000-000086040000}"/>
    <cellStyle name="_AS_15. 절미골~계진리(진행)_토적표_4.구조물공_수량(12.7)_구조물깨기1_6.포장공_복사본 6.포장공" xfId="1160" xr:uid="{00000000-0005-0000-0000-000087040000}"/>
    <cellStyle name="_AS_15. 절미골~계진리(진행)_토적표_4.구조물공_수량(12.7)_구조물깨기1_7.조경공" xfId="1161" xr:uid="{00000000-0005-0000-0000-000088040000}"/>
    <cellStyle name="_AS_15. 절미골~계진리(진행)_토적표_4.구조물공_수량(12.7)_구조물깨기1_7.조경공(수정)" xfId="1162" xr:uid="{00000000-0005-0000-0000-000089040000}"/>
    <cellStyle name="_AS_15. 절미골~계진리(진행)_토적표_4.구조물공_수량(12.7)_구조물깨기1_구조물깨기1" xfId="1163" xr:uid="{00000000-0005-0000-0000-00008A040000}"/>
    <cellStyle name="_AS_15. 절미골~계진리(진행)_토적표_4.구조물공_수량(12.7)_구조물깨기1_구조물깨기1_6.포장공" xfId="1164" xr:uid="{00000000-0005-0000-0000-00008B040000}"/>
    <cellStyle name="_AS_15. 절미골~계진리(진행)_토적표_4.구조물공_수량(12.7)_구조물깨기1_구조물깨기1_6.포장공_6.포장공" xfId="1165" xr:uid="{00000000-0005-0000-0000-00008C040000}"/>
    <cellStyle name="_AS_15. 절미골~계진리(진행)_토적표_4.구조물공_수량(12.7)_구조물깨기1_구조물깨기1_6.포장공_6.포장공(수정)" xfId="1166" xr:uid="{00000000-0005-0000-0000-00008D040000}"/>
    <cellStyle name="_AS_15. 절미골~계진리(진행)_토적표_4.구조물공_수량(12.7)_구조물깨기1_구조물깨기1_6.포장공_6.포장공00" xfId="1167" xr:uid="{00000000-0005-0000-0000-00008E040000}"/>
    <cellStyle name="_AS_15. 절미골~계진리(진행)_토적표_4.구조물공_수량(12.7)_구조물깨기1_구조물깨기1_6.포장공_L형측구연장조서-1" xfId="1168" xr:uid="{00000000-0005-0000-0000-00008F040000}"/>
    <cellStyle name="_AS_15. 절미골~계진리(진행)_토적표_4.구조물공_수량(12.7)_구조물깨기1_구조물깨기1_6.포장공_복사본 6.포장공" xfId="1169" xr:uid="{00000000-0005-0000-0000-000090040000}"/>
    <cellStyle name="_AS_15. 절미골~계진리(진행)_토적표_4.구조물공_수량(12.7)_구조물깨기1_구조물깨기1_7.조경공" xfId="1170" xr:uid="{00000000-0005-0000-0000-000091040000}"/>
    <cellStyle name="_AS_15. 절미골~계진리(진행)_토적표_4.구조물공_수량(12.7)_구조물깨기1_구조물깨기1_7.조경공(수정)" xfId="1171" xr:uid="{00000000-0005-0000-0000-000092040000}"/>
    <cellStyle name="_AS_15. 절미골~계진리(진행)_토적표_6.포장공" xfId="1172" xr:uid="{00000000-0005-0000-0000-000093040000}"/>
    <cellStyle name="_AS_15. 절미골~계진리(진행)_토적표_6.포장공_6.포장공" xfId="1173" xr:uid="{00000000-0005-0000-0000-000094040000}"/>
    <cellStyle name="_AS_15. 절미골~계진리(진행)_토적표_6.포장공_6.포장공(수정)" xfId="1174" xr:uid="{00000000-0005-0000-0000-000095040000}"/>
    <cellStyle name="_AS_15. 절미골~계진리(진행)_토적표_6.포장공_6.포장공00" xfId="1175" xr:uid="{00000000-0005-0000-0000-000096040000}"/>
    <cellStyle name="_AS_15. 절미골~계진리(진행)_토적표_6.포장공_L형측구연장조서-1" xfId="1176" xr:uid="{00000000-0005-0000-0000-000097040000}"/>
    <cellStyle name="_AS_15. 절미골~계진리(진행)_토적표_6.포장공_복사본 6.포장공" xfId="1177" xr:uid="{00000000-0005-0000-0000-000098040000}"/>
    <cellStyle name="_AS_15. 절미골~계진리(진행)_토적표_7.조경공" xfId="1178" xr:uid="{00000000-0005-0000-0000-000099040000}"/>
    <cellStyle name="_AS_15. 절미골~계진리(진행)_토적표_7.조경공(수정)" xfId="1179" xr:uid="{00000000-0005-0000-0000-00009A040000}"/>
    <cellStyle name="_AS_15. 절미골~계진리(진행)_토적표_구조물깨기" xfId="1180" xr:uid="{00000000-0005-0000-0000-00009B040000}"/>
    <cellStyle name="_AS_15. 절미골~계진리(진행)_토적표_구조물깨기_6.포장공" xfId="1181" xr:uid="{00000000-0005-0000-0000-00009C040000}"/>
    <cellStyle name="_AS_15. 절미골~계진리(진행)_토적표_구조물깨기_6.포장공_6.포장공" xfId="1182" xr:uid="{00000000-0005-0000-0000-00009D040000}"/>
    <cellStyle name="_AS_15. 절미골~계진리(진행)_토적표_구조물깨기_6.포장공_6.포장공(수정)" xfId="1183" xr:uid="{00000000-0005-0000-0000-00009E040000}"/>
    <cellStyle name="_AS_15. 절미골~계진리(진행)_토적표_구조물깨기_6.포장공_6.포장공00" xfId="1184" xr:uid="{00000000-0005-0000-0000-00009F040000}"/>
    <cellStyle name="_AS_15. 절미골~계진리(진행)_토적표_구조물깨기_6.포장공_L형측구연장조서-1" xfId="1185" xr:uid="{00000000-0005-0000-0000-0000A0040000}"/>
    <cellStyle name="_AS_15. 절미골~계진리(진행)_토적표_구조물깨기_6.포장공_복사본 6.포장공" xfId="1186" xr:uid="{00000000-0005-0000-0000-0000A1040000}"/>
    <cellStyle name="_AS_15. 절미골~계진리(진행)_토적표_구조물깨기_7.조경공" xfId="1187" xr:uid="{00000000-0005-0000-0000-0000A2040000}"/>
    <cellStyle name="_AS_15. 절미골~계진리(진행)_토적표_구조물깨기_7.조경공(수정)" xfId="1188" xr:uid="{00000000-0005-0000-0000-0000A3040000}"/>
    <cellStyle name="_AS_15. 절미골~계진리(진행)_토적표_구조물깨기_구조물깨기1" xfId="1189" xr:uid="{00000000-0005-0000-0000-0000A4040000}"/>
    <cellStyle name="_AS_15. 절미골~계진리(진행)_토적표_구조물깨기_구조물깨기1_6.포장공" xfId="1190" xr:uid="{00000000-0005-0000-0000-0000A5040000}"/>
    <cellStyle name="_AS_15. 절미골~계진리(진행)_토적표_구조물깨기_구조물깨기1_6.포장공_6.포장공" xfId="1191" xr:uid="{00000000-0005-0000-0000-0000A6040000}"/>
    <cellStyle name="_AS_15. 절미골~계진리(진행)_토적표_구조물깨기_구조물깨기1_6.포장공_6.포장공(수정)" xfId="1192" xr:uid="{00000000-0005-0000-0000-0000A7040000}"/>
    <cellStyle name="_AS_15. 절미골~계진리(진행)_토적표_구조물깨기_구조물깨기1_6.포장공_6.포장공00" xfId="1193" xr:uid="{00000000-0005-0000-0000-0000A8040000}"/>
    <cellStyle name="_AS_15. 절미골~계진리(진행)_토적표_구조물깨기_구조물깨기1_6.포장공_L형측구연장조서-1" xfId="1194" xr:uid="{00000000-0005-0000-0000-0000A9040000}"/>
    <cellStyle name="_AS_15. 절미골~계진리(진행)_토적표_구조물깨기_구조물깨기1_6.포장공_복사본 6.포장공" xfId="1195" xr:uid="{00000000-0005-0000-0000-0000AA040000}"/>
    <cellStyle name="_AS_15. 절미골~계진리(진행)_토적표_구조물깨기_구조물깨기1_7.조경공" xfId="1196" xr:uid="{00000000-0005-0000-0000-0000AB040000}"/>
    <cellStyle name="_AS_15. 절미골~계진리(진행)_토적표_구조물깨기_구조물깨기1_7.조경공(수정)" xfId="1197" xr:uid="{00000000-0005-0000-0000-0000AC040000}"/>
    <cellStyle name="_AS_15. 절미골~계진리(진행)_토적표_구조물깨기_구조물깨기1_구조물깨기1" xfId="1198" xr:uid="{00000000-0005-0000-0000-0000AD040000}"/>
    <cellStyle name="_AS_15. 절미골~계진리(진행)_토적표_구조물깨기_구조물깨기1_구조물깨기1_6.포장공" xfId="1199" xr:uid="{00000000-0005-0000-0000-0000AE040000}"/>
    <cellStyle name="_AS_15. 절미골~계진리(진행)_토적표_구조물깨기_구조물깨기1_구조물깨기1_6.포장공_6.포장공" xfId="1200" xr:uid="{00000000-0005-0000-0000-0000AF040000}"/>
    <cellStyle name="_AS_15. 절미골~계진리(진행)_토적표_구조물깨기_구조물깨기1_구조물깨기1_6.포장공_6.포장공(수정)" xfId="1201" xr:uid="{00000000-0005-0000-0000-0000B0040000}"/>
    <cellStyle name="_AS_15. 절미골~계진리(진행)_토적표_구조물깨기_구조물깨기1_구조물깨기1_6.포장공_6.포장공00" xfId="1202" xr:uid="{00000000-0005-0000-0000-0000B1040000}"/>
    <cellStyle name="_AS_15. 절미골~계진리(진행)_토적표_구조물깨기_구조물깨기1_구조물깨기1_6.포장공_L형측구연장조서-1" xfId="1203" xr:uid="{00000000-0005-0000-0000-0000B2040000}"/>
    <cellStyle name="_AS_15. 절미골~계진리(진행)_토적표_구조물깨기_구조물깨기1_구조물깨기1_6.포장공_복사본 6.포장공" xfId="1204" xr:uid="{00000000-0005-0000-0000-0000B3040000}"/>
    <cellStyle name="_AS_15. 절미골~계진리(진행)_토적표_구조물깨기_구조물깨기1_구조물깨기1_7.조경공" xfId="1205" xr:uid="{00000000-0005-0000-0000-0000B4040000}"/>
    <cellStyle name="_AS_15. 절미골~계진리(진행)_토적표_구조물깨기_구조물깨기1_구조물깨기1_7.조경공(수정)" xfId="1206" xr:uid="{00000000-0005-0000-0000-0000B5040000}"/>
    <cellStyle name="_AS_15. 절미골~계진리(진행)_토적표_구조물깨기1" xfId="1207" xr:uid="{00000000-0005-0000-0000-0000B6040000}"/>
    <cellStyle name="_AS_15. 절미골~계진리(진행)_토적표_구조물깨기1_6.포장공" xfId="1208" xr:uid="{00000000-0005-0000-0000-0000B7040000}"/>
    <cellStyle name="_AS_15. 절미골~계진리(진행)_토적표_구조물깨기1_6.포장공_6.포장공" xfId="1209" xr:uid="{00000000-0005-0000-0000-0000B8040000}"/>
    <cellStyle name="_AS_15. 절미골~계진리(진행)_토적표_구조물깨기1_6.포장공_6.포장공(수정)" xfId="1210" xr:uid="{00000000-0005-0000-0000-0000B9040000}"/>
    <cellStyle name="_AS_15. 절미골~계진리(진행)_토적표_구조물깨기1_6.포장공_6.포장공00" xfId="1211" xr:uid="{00000000-0005-0000-0000-0000BA040000}"/>
    <cellStyle name="_AS_15. 절미골~계진리(진행)_토적표_구조물깨기1_6.포장공_L형측구연장조서-1" xfId="1212" xr:uid="{00000000-0005-0000-0000-0000BB040000}"/>
    <cellStyle name="_AS_15. 절미골~계진리(진행)_토적표_구조물깨기1_6.포장공_복사본 6.포장공" xfId="1213" xr:uid="{00000000-0005-0000-0000-0000BC040000}"/>
    <cellStyle name="_AS_15. 절미골~계진리(진행)_토적표_구조물깨기1_7.조경공" xfId="1214" xr:uid="{00000000-0005-0000-0000-0000BD040000}"/>
    <cellStyle name="_AS_15. 절미골~계진리(진행)_토적표_구조물깨기1_7.조경공(수정)" xfId="1215" xr:uid="{00000000-0005-0000-0000-0000BE040000}"/>
    <cellStyle name="_AS_15. 절미골~계진리(진행)_토적표_배수공" xfId="1216" xr:uid="{00000000-0005-0000-0000-0000BF040000}"/>
    <cellStyle name="_AS_15. 절미골~계진리(진행)_토적표_수량(12.7)" xfId="1217" xr:uid="{00000000-0005-0000-0000-0000C0040000}"/>
    <cellStyle name="_AS_15. 절미골~계진리(진행)_토적표_수량(12.7)_6.포장공" xfId="1218" xr:uid="{00000000-0005-0000-0000-0000C1040000}"/>
    <cellStyle name="_AS_15. 절미골~계진리(진행)_토적표_수량(12.7)_6.포장공_6.포장공" xfId="1219" xr:uid="{00000000-0005-0000-0000-0000C2040000}"/>
    <cellStyle name="_AS_15. 절미골~계진리(진행)_토적표_수량(12.7)_6.포장공_6.포장공(수정)" xfId="1220" xr:uid="{00000000-0005-0000-0000-0000C3040000}"/>
    <cellStyle name="_AS_15. 절미골~계진리(진행)_토적표_수량(12.7)_6.포장공_6.포장공00" xfId="1221" xr:uid="{00000000-0005-0000-0000-0000C4040000}"/>
    <cellStyle name="_AS_15. 절미골~계진리(진행)_토적표_수량(12.7)_6.포장공_L형측구연장조서-1" xfId="1222" xr:uid="{00000000-0005-0000-0000-0000C5040000}"/>
    <cellStyle name="_AS_15. 절미골~계진리(진행)_토적표_수량(12.7)_6.포장공_복사본 6.포장공" xfId="1223" xr:uid="{00000000-0005-0000-0000-0000C6040000}"/>
    <cellStyle name="_AS_15. 절미골~계진리(진행)_토적표_수량(12.7)_7.조경공" xfId="1224" xr:uid="{00000000-0005-0000-0000-0000C7040000}"/>
    <cellStyle name="_AS_15. 절미골~계진리(진행)_토적표_수량(12.7)_7.조경공(수정)" xfId="1225" xr:uid="{00000000-0005-0000-0000-0000C8040000}"/>
    <cellStyle name="_AS_15. 절미골~계진리(진행)_토적표_수량(12.7)_구조물깨기1" xfId="1226" xr:uid="{00000000-0005-0000-0000-0000C9040000}"/>
    <cellStyle name="_AS_15. 절미골~계진리(진행)_토적표_수량(12.7)_구조물깨기1_6.포장공" xfId="1227" xr:uid="{00000000-0005-0000-0000-0000CA040000}"/>
    <cellStyle name="_AS_15. 절미골~계진리(진행)_토적표_수량(12.7)_구조물깨기1_6.포장공_6.포장공" xfId="1228" xr:uid="{00000000-0005-0000-0000-0000CB040000}"/>
    <cellStyle name="_AS_15. 절미골~계진리(진행)_토적표_수량(12.7)_구조물깨기1_6.포장공_6.포장공(수정)" xfId="1229" xr:uid="{00000000-0005-0000-0000-0000CC040000}"/>
    <cellStyle name="_AS_15. 절미골~계진리(진행)_토적표_수량(12.7)_구조물깨기1_6.포장공_6.포장공00" xfId="1230" xr:uid="{00000000-0005-0000-0000-0000CD040000}"/>
    <cellStyle name="_AS_15. 절미골~계진리(진행)_토적표_수량(12.7)_구조물깨기1_6.포장공_L형측구연장조서-1" xfId="1231" xr:uid="{00000000-0005-0000-0000-0000CE040000}"/>
    <cellStyle name="_AS_15. 절미골~계진리(진행)_토적표_수량(12.7)_구조물깨기1_6.포장공_복사본 6.포장공" xfId="1232" xr:uid="{00000000-0005-0000-0000-0000CF040000}"/>
    <cellStyle name="_AS_15. 절미골~계진리(진행)_토적표_수량(12.7)_구조물깨기1_7.조경공" xfId="1233" xr:uid="{00000000-0005-0000-0000-0000D0040000}"/>
    <cellStyle name="_AS_15. 절미골~계진리(진행)_토적표_수량(12.7)_구조물깨기1_7.조경공(수정)" xfId="1234" xr:uid="{00000000-0005-0000-0000-0000D1040000}"/>
    <cellStyle name="_AS_15. 절미골~계진리(진행)_토적표_수량(12.7)_구조물깨기1_구조물깨기1" xfId="1235" xr:uid="{00000000-0005-0000-0000-0000D2040000}"/>
    <cellStyle name="_AS_15. 절미골~계진리(진행)_토적표_수량(12.7)_구조물깨기1_구조물깨기1_6.포장공" xfId="1236" xr:uid="{00000000-0005-0000-0000-0000D3040000}"/>
    <cellStyle name="_AS_15. 절미골~계진리(진행)_토적표_수량(12.7)_구조물깨기1_구조물깨기1_6.포장공_6.포장공" xfId="1237" xr:uid="{00000000-0005-0000-0000-0000D4040000}"/>
    <cellStyle name="_AS_15. 절미골~계진리(진행)_토적표_수량(12.7)_구조물깨기1_구조물깨기1_6.포장공_6.포장공(수정)" xfId="1238" xr:uid="{00000000-0005-0000-0000-0000D5040000}"/>
    <cellStyle name="_AS_15. 절미골~계진리(진행)_토적표_수량(12.7)_구조물깨기1_구조물깨기1_6.포장공_6.포장공00" xfId="1239" xr:uid="{00000000-0005-0000-0000-0000D6040000}"/>
    <cellStyle name="_AS_15. 절미골~계진리(진행)_토적표_수량(12.7)_구조물깨기1_구조물깨기1_6.포장공_L형측구연장조서-1" xfId="1240" xr:uid="{00000000-0005-0000-0000-0000D7040000}"/>
    <cellStyle name="_AS_15. 절미골~계진리(진행)_토적표_수량(12.7)_구조물깨기1_구조물깨기1_6.포장공_복사본 6.포장공" xfId="1241" xr:uid="{00000000-0005-0000-0000-0000D8040000}"/>
    <cellStyle name="_AS_15. 절미골~계진리(진행)_토적표_수량(12.7)_구조물깨기1_구조물깨기1_7.조경공" xfId="1242" xr:uid="{00000000-0005-0000-0000-0000D9040000}"/>
    <cellStyle name="_AS_15. 절미골~계진리(진행)_토적표_수량(12.7)_구조물깨기1_구조물깨기1_7.조경공(수정)" xfId="1243" xr:uid="{00000000-0005-0000-0000-0000DA040000}"/>
    <cellStyle name="_AS_3.배수공" xfId="1244" xr:uid="{00000000-0005-0000-0000-0000DB040000}"/>
    <cellStyle name="_AS_3.배수공_배수공" xfId="1245" xr:uid="{00000000-0005-0000-0000-0000DC040000}"/>
    <cellStyle name="_AS_4.구조물공" xfId="1246" xr:uid="{00000000-0005-0000-0000-0000DD040000}"/>
    <cellStyle name="_AS_4.구조물공_6.포장공" xfId="1247" xr:uid="{00000000-0005-0000-0000-0000DE040000}"/>
    <cellStyle name="_AS_4.구조물공_6.포장공_6.포장공" xfId="1248" xr:uid="{00000000-0005-0000-0000-0000DF040000}"/>
    <cellStyle name="_AS_4.구조물공_6.포장공_6.포장공(수정)" xfId="1249" xr:uid="{00000000-0005-0000-0000-0000E0040000}"/>
    <cellStyle name="_AS_4.구조물공_6.포장공_6.포장공00" xfId="1250" xr:uid="{00000000-0005-0000-0000-0000E1040000}"/>
    <cellStyle name="_AS_4.구조물공_6.포장공_L형측구연장조서-1" xfId="1251" xr:uid="{00000000-0005-0000-0000-0000E2040000}"/>
    <cellStyle name="_AS_4.구조물공_6.포장공_복사본 6.포장공" xfId="1252" xr:uid="{00000000-0005-0000-0000-0000E3040000}"/>
    <cellStyle name="_AS_4.구조물공_7.조경공" xfId="1253" xr:uid="{00000000-0005-0000-0000-0000E4040000}"/>
    <cellStyle name="_AS_4.구조물공_7.조경공(수정)" xfId="1254" xr:uid="{00000000-0005-0000-0000-0000E5040000}"/>
    <cellStyle name="_AS_4.구조물공_구조물깨기" xfId="1255" xr:uid="{00000000-0005-0000-0000-0000E6040000}"/>
    <cellStyle name="_AS_4.구조물공_구조물깨기_6.포장공" xfId="1256" xr:uid="{00000000-0005-0000-0000-0000E7040000}"/>
    <cellStyle name="_AS_4.구조물공_구조물깨기_6.포장공_6.포장공" xfId="1257" xr:uid="{00000000-0005-0000-0000-0000E8040000}"/>
    <cellStyle name="_AS_4.구조물공_구조물깨기_6.포장공_6.포장공(수정)" xfId="1258" xr:uid="{00000000-0005-0000-0000-0000E9040000}"/>
    <cellStyle name="_AS_4.구조물공_구조물깨기_6.포장공_6.포장공00" xfId="1259" xr:uid="{00000000-0005-0000-0000-0000EA040000}"/>
    <cellStyle name="_AS_4.구조물공_구조물깨기_6.포장공_L형측구연장조서-1" xfId="1260" xr:uid="{00000000-0005-0000-0000-0000EB040000}"/>
    <cellStyle name="_AS_4.구조물공_구조물깨기_6.포장공_복사본 6.포장공" xfId="1261" xr:uid="{00000000-0005-0000-0000-0000EC040000}"/>
    <cellStyle name="_AS_4.구조물공_구조물깨기_7.조경공" xfId="1262" xr:uid="{00000000-0005-0000-0000-0000ED040000}"/>
    <cellStyle name="_AS_4.구조물공_구조물깨기_7.조경공(수정)" xfId="1263" xr:uid="{00000000-0005-0000-0000-0000EE040000}"/>
    <cellStyle name="_AS_4.구조물공_구조물깨기_구조물깨기1" xfId="1264" xr:uid="{00000000-0005-0000-0000-0000EF040000}"/>
    <cellStyle name="_AS_4.구조물공_구조물깨기_구조물깨기1_6.포장공" xfId="1265" xr:uid="{00000000-0005-0000-0000-0000F0040000}"/>
    <cellStyle name="_AS_4.구조물공_구조물깨기_구조물깨기1_6.포장공_6.포장공" xfId="1266" xr:uid="{00000000-0005-0000-0000-0000F1040000}"/>
    <cellStyle name="_AS_4.구조물공_구조물깨기_구조물깨기1_6.포장공_6.포장공(수정)" xfId="1267" xr:uid="{00000000-0005-0000-0000-0000F2040000}"/>
    <cellStyle name="_AS_4.구조물공_구조물깨기_구조물깨기1_6.포장공_6.포장공00" xfId="1268" xr:uid="{00000000-0005-0000-0000-0000F3040000}"/>
    <cellStyle name="_AS_4.구조물공_구조물깨기_구조물깨기1_6.포장공_L형측구연장조서-1" xfId="1269" xr:uid="{00000000-0005-0000-0000-0000F4040000}"/>
    <cellStyle name="_AS_4.구조물공_구조물깨기_구조물깨기1_6.포장공_복사본 6.포장공" xfId="1270" xr:uid="{00000000-0005-0000-0000-0000F5040000}"/>
    <cellStyle name="_AS_4.구조물공_구조물깨기_구조물깨기1_7.조경공" xfId="1271" xr:uid="{00000000-0005-0000-0000-0000F6040000}"/>
    <cellStyle name="_AS_4.구조물공_구조물깨기_구조물깨기1_7.조경공(수정)" xfId="1272" xr:uid="{00000000-0005-0000-0000-0000F7040000}"/>
    <cellStyle name="_AS_4.구조물공_구조물깨기_구조물깨기1_구조물깨기1" xfId="1273" xr:uid="{00000000-0005-0000-0000-0000F8040000}"/>
    <cellStyle name="_AS_4.구조물공_구조물깨기_구조물깨기1_구조물깨기1_6.포장공" xfId="1274" xr:uid="{00000000-0005-0000-0000-0000F9040000}"/>
    <cellStyle name="_AS_4.구조물공_구조물깨기_구조물깨기1_구조물깨기1_6.포장공_6.포장공" xfId="1275" xr:uid="{00000000-0005-0000-0000-0000FA040000}"/>
    <cellStyle name="_AS_4.구조물공_구조물깨기_구조물깨기1_구조물깨기1_6.포장공_6.포장공(수정)" xfId="1276" xr:uid="{00000000-0005-0000-0000-0000FB040000}"/>
    <cellStyle name="_AS_4.구조물공_구조물깨기_구조물깨기1_구조물깨기1_6.포장공_6.포장공00" xfId="1277" xr:uid="{00000000-0005-0000-0000-0000FC040000}"/>
    <cellStyle name="_AS_4.구조물공_구조물깨기_구조물깨기1_구조물깨기1_6.포장공_L형측구연장조서-1" xfId="1278" xr:uid="{00000000-0005-0000-0000-0000FD040000}"/>
    <cellStyle name="_AS_4.구조물공_구조물깨기_구조물깨기1_구조물깨기1_6.포장공_복사본 6.포장공" xfId="1279" xr:uid="{00000000-0005-0000-0000-0000FE040000}"/>
    <cellStyle name="_AS_4.구조물공_구조물깨기_구조물깨기1_구조물깨기1_7.조경공" xfId="1280" xr:uid="{00000000-0005-0000-0000-0000FF040000}"/>
    <cellStyle name="_AS_4.구조물공_구조물깨기_구조물깨기1_구조물깨기1_7.조경공(수정)" xfId="1281" xr:uid="{00000000-0005-0000-0000-000000050000}"/>
    <cellStyle name="_AS_4.구조물공_구조물깨기1" xfId="1282" xr:uid="{00000000-0005-0000-0000-000001050000}"/>
    <cellStyle name="_AS_4.구조물공_구조물깨기1_6.포장공" xfId="1283" xr:uid="{00000000-0005-0000-0000-000002050000}"/>
    <cellStyle name="_AS_4.구조물공_구조물깨기1_6.포장공_6.포장공" xfId="1284" xr:uid="{00000000-0005-0000-0000-000003050000}"/>
    <cellStyle name="_AS_4.구조물공_구조물깨기1_6.포장공_6.포장공(수정)" xfId="1285" xr:uid="{00000000-0005-0000-0000-000004050000}"/>
    <cellStyle name="_AS_4.구조물공_구조물깨기1_6.포장공_6.포장공00" xfId="1286" xr:uid="{00000000-0005-0000-0000-000005050000}"/>
    <cellStyle name="_AS_4.구조물공_구조물깨기1_6.포장공_L형측구연장조서-1" xfId="1287" xr:uid="{00000000-0005-0000-0000-000006050000}"/>
    <cellStyle name="_AS_4.구조물공_구조물깨기1_6.포장공_복사본 6.포장공" xfId="1288" xr:uid="{00000000-0005-0000-0000-000007050000}"/>
    <cellStyle name="_AS_4.구조물공_구조물깨기1_7.조경공" xfId="1289" xr:uid="{00000000-0005-0000-0000-000008050000}"/>
    <cellStyle name="_AS_4.구조물공_구조물깨기1_7.조경공(수정)" xfId="1290" xr:uid="{00000000-0005-0000-0000-000009050000}"/>
    <cellStyle name="_AS_4.구조물공_수량(12.7)" xfId="1291" xr:uid="{00000000-0005-0000-0000-00000A050000}"/>
    <cellStyle name="_AS_4.구조물공_수량(12.7)_6.포장공" xfId="1292" xr:uid="{00000000-0005-0000-0000-00000B050000}"/>
    <cellStyle name="_AS_4.구조물공_수량(12.7)_6.포장공_6.포장공" xfId="1293" xr:uid="{00000000-0005-0000-0000-00000C050000}"/>
    <cellStyle name="_AS_4.구조물공_수량(12.7)_6.포장공_6.포장공(수정)" xfId="1294" xr:uid="{00000000-0005-0000-0000-00000D050000}"/>
    <cellStyle name="_AS_4.구조물공_수량(12.7)_6.포장공_6.포장공00" xfId="1295" xr:uid="{00000000-0005-0000-0000-00000E050000}"/>
    <cellStyle name="_AS_4.구조물공_수량(12.7)_6.포장공_L형측구연장조서-1" xfId="1296" xr:uid="{00000000-0005-0000-0000-00000F050000}"/>
    <cellStyle name="_AS_4.구조물공_수량(12.7)_6.포장공_복사본 6.포장공" xfId="1297" xr:uid="{00000000-0005-0000-0000-000010050000}"/>
    <cellStyle name="_AS_4.구조물공_수량(12.7)_7.조경공" xfId="1298" xr:uid="{00000000-0005-0000-0000-000011050000}"/>
    <cellStyle name="_AS_4.구조물공_수량(12.7)_7.조경공(수정)" xfId="1299" xr:uid="{00000000-0005-0000-0000-000012050000}"/>
    <cellStyle name="_AS_4.구조물공_수량(12.7)_구조물깨기1" xfId="1300" xr:uid="{00000000-0005-0000-0000-000013050000}"/>
    <cellStyle name="_AS_4.구조물공_수량(12.7)_구조물깨기1_6.포장공" xfId="1301" xr:uid="{00000000-0005-0000-0000-000014050000}"/>
    <cellStyle name="_AS_4.구조물공_수량(12.7)_구조물깨기1_6.포장공_6.포장공" xfId="1302" xr:uid="{00000000-0005-0000-0000-000015050000}"/>
    <cellStyle name="_AS_4.구조물공_수량(12.7)_구조물깨기1_6.포장공_6.포장공(수정)" xfId="1303" xr:uid="{00000000-0005-0000-0000-000016050000}"/>
    <cellStyle name="_AS_4.구조물공_수량(12.7)_구조물깨기1_6.포장공_6.포장공00" xfId="1304" xr:uid="{00000000-0005-0000-0000-000017050000}"/>
    <cellStyle name="_AS_4.구조물공_수량(12.7)_구조물깨기1_6.포장공_L형측구연장조서-1" xfId="1305" xr:uid="{00000000-0005-0000-0000-000018050000}"/>
    <cellStyle name="_AS_4.구조물공_수량(12.7)_구조물깨기1_6.포장공_복사본 6.포장공" xfId="1306" xr:uid="{00000000-0005-0000-0000-000019050000}"/>
    <cellStyle name="_AS_4.구조물공_수량(12.7)_구조물깨기1_7.조경공" xfId="1307" xr:uid="{00000000-0005-0000-0000-00001A050000}"/>
    <cellStyle name="_AS_4.구조물공_수량(12.7)_구조물깨기1_7.조경공(수정)" xfId="1308" xr:uid="{00000000-0005-0000-0000-00001B050000}"/>
    <cellStyle name="_AS_4.구조물공_수량(12.7)_구조물깨기1_구조물깨기1" xfId="1309" xr:uid="{00000000-0005-0000-0000-00001C050000}"/>
    <cellStyle name="_AS_4.구조물공_수량(12.7)_구조물깨기1_구조물깨기1_6.포장공" xfId="1310" xr:uid="{00000000-0005-0000-0000-00001D050000}"/>
    <cellStyle name="_AS_4.구조물공_수량(12.7)_구조물깨기1_구조물깨기1_6.포장공_6.포장공" xfId="1311" xr:uid="{00000000-0005-0000-0000-00001E050000}"/>
    <cellStyle name="_AS_4.구조물공_수량(12.7)_구조물깨기1_구조물깨기1_6.포장공_6.포장공(수정)" xfId="1312" xr:uid="{00000000-0005-0000-0000-00001F050000}"/>
    <cellStyle name="_AS_4.구조물공_수량(12.7)_구조물깨기1_구조물깨기1_6.포장공_6.포장공00" xfId="1313" xr:uid="{00000000-0005-0000-0000-000020050000}"/>
    <cellStyle name="_AS_4.구조물공_수량(12.7)_구조물깨기1_구조물깨기1_6.포장공_L형측구연장조서-1" xfId="1314" xr:uid="{00000000-0005-0000-0000-000021050000}"/>
    <cellStyle name="_AS_4.구조물공_수량(12.7)_구조물깨기1_구조물깨기1_6.포장공_복사본 6.포장공" xfId="1315" xr:uid="{00000000-0005-0000-0000-000022050000}"/>
    <cellStyle name="_AS_4.구조물공_수량(12.7)_구조물깨기1_구조물깨기1_7.조경공" xfId="1316" xr:uid="{00000000-0005-0000-0000-000023050000}"/>
    <cellStyle name="_AS_4.구조물공_수량(12.7)_구조물깨기1_구조물깨기1_7.조경공(수정)" xfId="1317" xr:uid="{00000000-0005-0000-0000-000024050000}"/>
    <cellStyle name="_AS_4.포장공" xfId="1318" xr:uid="{00000000-0005-0000-0000-000025050000}"/>
    <cellStyle name="_AS_4.포장공_1공구" xfId="1319" xr:uid="{00000000-0005-0000-0000-000026050000}"/>
    <cellStyle name="_AS_4.포장공_3공구" xfId="1320" xr:uid="{00000000-0005-0000-0000-000027050000}"/>
    <cellStyle name="_AS_4.포장공_Book2" xfId="1321" xr:uid="{00000000-0005-0000-0000-000028050000}"/>
    <cellStyle name="_AS_4.포장공_구일(전체분)" xfId="1322" xr:uid="{00000000-0005-0000-0000-000029050000}"/>
    <cellStyle name="_AS_4.포장공_구일(전체분)-1" xfId="1323" xr:uid="{00000000-0005-0000-0000-00002A050000}"/>
    <cellStyle name="_AS_4.포장공_군청(발주분)-1" xfId="1324" xr:uid="{00000000-0005-0000-0000-00002B050000}"/>
    <cellStyle name="_AS_4.포장공_군청(발주분)-최종" xfId="1325" xr:uid="{00000000-0005-0000-0000-00002C050000}"/>
    <cellStyle name="_AS_4.포장공_군청(전체분)" xfId="1326" xr:uid="{00000000-0005-0000-0000-00002D050000}"/>
    <cellStyle name="_AS_4.포장공_귀곡리(변경)" xfId="1327" xr:uid="{00000000-0005-0000-0000-00002E050000}"/>
    <cellStyle name="_AS_4.포장공_귀곡리(변경)-1" xfId="1328" xr:uid="{00000000-0005-0000-0000-00002F050000}"/>
    <cellStyle name="_AS_4.포장공_대안(발주분)" xfId="1329" xr:uid="{00000000-0005-0000-0000-000030050000}"/>
    <cellStyle name="_AS_4.포장공_대안(전체분)" xfId="1330" xr:uid="{00000000-0005-0000-0000-000031050000}"/>
    <cellStyle name="_AS_4.포장공_묘금(발주분)-1" xfId="1331" xr:uid="{00000000-0005-0000-0000-000032050000}"/>
    <cellStyle name="_AS_4.포장공_복사본 사양리농로확,포장공사(전체분)" xfId="1332" xr:uid="{00000000-0005-0000-0000-000033050000}"/>
    <cellStyle name="_AS_4.포장공_사양리농로확,포장공사(전체분)" xfId="1333" xr:uid="{00000000-0005-0000-0000-000034050000}"/>
    <cellStyle name="_AS_4.포장공_수량(구룡리)" xfId="1334" xr:uid="{00000000-0005-0000-0000-000035050000}"/>
    <cellStyle name="_AS_4.포장공_수량(구룡리)-1" xfId="1335" xr:uid="{00000000-0005-0000-0000-000036050000}"/>
    <cellStyle name="_AS_4.포장공_수량(구일리)" xfId="1336" xr:uid="{00000000-0005-0000-0000-000037050000}"/>
    <cellStyle name="_AS_4.포장공_수량(군청)" xfId="1337" xr:uid="{00000000-0005-0000-0000-000038050000}"/>
    <cellStyle name="_AS_4.포장공_수량(군청)_m" xfId="1338" xr:uid="{00000000-0005-0000-0000-000039050000}"/>
    <cellStyle name="_AS_4.포장공_수량(대성리)" xfId="1339" xr:uid="{00000000-0005-0000-0000-00003A050000}"/>
    <cellStyle name="_AS_4.포장공_수량(도이리)" xfId="1340" xr:uid="{00000000-0005-0000-0000-00003B050000}"/>
    <cellStyle name="_AS_4.포장공_수량(도이리)_m" xfId="1341" xr:uid="{00000000-0005-0000-0000-00003C050000}"/>
    <cellStyle name="_AS_4.포장공_수량(백지리)2" xfId="1342" xr:uid="{00000000-0005-0000-0000-00003D050000}"/>
    <cellStyle name="_AS_4.포장공_수량(사양리-2)" xfId="1343" xr:uid="{00000000-0005-0000-0000-00003E050000}"/>
    <cellStyle name="_AS_4.포장공_수량(사양리-4)" xfId="1344" xr:uid="{00000000-0005-0000-0000-00003F050000}"/>
    <cellStyle name="_AS_4.포장공_수량(신매리)" xfId="1345" xr:uid="{00000000-0005-0000-0000-000040050000}"/>
    <cellStyle name="_AS_4.포장공_수량(신매리-2공구)" xfId="1346" xr:uid="{00000000-0005-0000-0000-000041050000}"/>
    <cellStyle name="_AS_4.포장공_수량(신매리-3공구)" xfId="1347" xr:uid="{00000000-0005-0000-0000-000042050000}"/>
    <cellStyle name="_AS_4.포장공_수량(신매리-5-B)" xfId="1348" xr:uid="{00000000-0005-0000-0000-000043050000}"/>
    <cellStyle name="_AS_4.포장공_수량(신매리-5-H)" xfId="1349" xr:uid="{00000000-0005-0000-0000-000044050000}"/>
    <cellStyle name="_AS_4.포장공_수량(윤정리)" xfId="1350" xr:uid="{00000000-0005-0000-0000-000045050000}"/>
    <cellStyle name="_AS_4.포장공_수량(평계리-2공구)" xfId="1351" xr:uid="{00000000-0005-0000-0000-000046050000}"/>
    <cellStyle name="_AS_4.포장공_수량1" xfId="1352" xr:uid="{00000000-0005-0000-0000-000047050000}"/>
    <cellStyle name="_AS_4.포장공_윤정(발주분)" xfId="1353" xr:uid="{00000000-0005-0000-0000-000048050000}"/>
    <cellStyle name="_AS_4.포장공_증약리(문양삭제)" xfId="1354" xr:uid="{00000000-0005-0000-0000-000049050000}"/>
    <cellStyle name="_AS_4.포장공_증약리(문양삭제)-1" xfId="1355" xr:uid="{00000000-0005-0000-0000-00004A050000}"/>
    <cellStyle name="_AS_4.포장공_증약리(발주분)" xfId="1356" xr:uid="{00000000-0005-0000-0000-00004B050000}"/>
    <cellStyle name="_AS_4.포장공_증약리(전체분)" xfId="1357" xr:uid="{00000000-0005-0000-0000-00004C050000}"/>
    <cellStyle name="_AS_4.포장공_증약리(최종)-3" xfId="1358" xr:uid="{00000000-0005-0000-0000-00004D050000}"/>
    <cellStyle name="_AS_4.포장공_증약리수량" xfId="1359" xr:uid="{00000000-0005-0000-0000-00004E050000}"/>
    <cellStyle name="_AS_4.포장공_지수리" xfId="1360" xr:uid="{00000000-0005-0000-0000-00004F050000}"/>
    <cellStyle name="_AS_4.포장공_지수리-4" xfId="1361" xr:uid="{00000000-0005-0000-0000-000050050000}"/>
    <cellStyle name="_AS_4.포장공_평계농로포장공사-1" xfId="1362" xr:uid="{00000000-0005-0000-0000-000051050000}"/>
    <cellStyle name="_AS_4.포장공_합금(전체분)-1" xfId="1363" xr:uid="{00000000-0005-0000-0000-000052050000}"/>
    <cellStyle name="_AS_4.포장공_현리농로포장(2공구)" xfId="1364" xr:uid="{00000000-0005-0000-0000-000053050000}"/>
    <cellStyle name="_AS_4.포장공_횡배수관" xfId="1365" xr:uid="{00000000-0005-0000-0000-000054050000}"/>
    <cellStyle name="_AS_6.포장공" xfId="1366" xr:uid="{00000000-0005-0000-0000-000055050000}"/>
    <cellStyle name="_AS_6.포장공_6.포장공" xfId="1367" xr:uid="{00000000-0005-0000-0000-000056050000}"/>
    <cellStyle name="_AS_6.포장공_6.포장공(수정)" xfId="1368" xr:uid="{00000000-0005-0000-0000-000057050000}"/>
    <cellStyle name="_AS_6.포장공_6.포장공00" xfId="1369" xr:uid="{00000000-0005-0000-0000-000058050000}"/>
    <cellStyle name="_AS_6.포장공_L형측구연장조서-1" xfId="1370" xr:uid="{00000000-0005-0000-0000-000059050000}"/>
    <cellStyle name="_AS_6.포장공_복사본 6.포장공" xfId="1371" xr:uid="{00000000-0005-0000-0000-00005A050000}"/>
    <cellStyle name="_AS_7.조경공" xfId="1372" xr:uid="{00000000-0005-0000-0000-00005B050000}"/>
    <cellStyle name="_AS_7.조경공(수정)" xfId="1373" xr:uid="{00000000-0005-0000-0000-00005C050000}"/>
    <cellStyle name="_AS_box" xfId="1374" xr:uid="{00000000-0005-0000-0000-00005D050000}"/>
    <cellStyle name="_AS_box_배수공" xfId="1375" xr:uid="{00000000-0005-0000-0000-00005E050000}"/>
    <cellStyle name="_AS_구조물깨기" xfId="1376" xr:uid="{00000000-0005-0000-0000-00005F050000}"/>
    <cellStyle name="_AS_구조물깨기_6.포장공" xfId="1377" xr:uid="{00000000-0005-0000-0000-000060050000}"/>
    <cellStyle name="_AS_구조물깨기_6.포장공_6.포장공" xfId="1378" xr:uid="{00000000-0005-0000-0000-000061050000}"/>
    <cellStyle name="_AS_구조물깨기_6.포장공_6.포장공(수정)" xfId="1379" xr:uid="{00000000-0005-0000-0000-000062050000}"/>
    <cellStyle name="_AS_구조물깨기_6.포장공_6.포장공00" xfId="1380" xr:uid="{00000000-0005-0000-0000-000063050000}"/>
    <cellStyle name="_AS_구조물깨기_6.포장공_L형측구연장조서-1" xfId="1381" xr:uid="{00000000-0005-0000-0000-000064050000}"/>
    <cellStyle name="_AS_구조물깨기_6.포장공_복사본 6.포장공" xfId="1382" xr:uid="{00000000-0005-0000-0000-000065050000}"/>
    <cellStyle name="_AS_구조물깨기_7.조경공" xfId="1383" xr:uid="{00000000-0005-0000-0000-000066050000}"/>
    <cellStyle name="_AS_구조물깨기_7.조경공(수정)" xfId="1384" xr:uid="{00000000-0005-0000-0000-000067050000}"/>
    <cellStyle name="_AS_구조물깨기_구조물깨기1" xfId="1385" xr:uid="{00000000-0005-0000-0000-000068050000}"/>
    <cellStyle name="_AS_구조물깨기_구조물깨기1_6.포장공" xfId="1386" xr:uid="{00000000-0005-0000-0000-000069050000}"/>
    <cellStyle name="_AS_구조물깨기_구조물깨기1_6.포장공_6.포장공" xfId="1387" xr:uid="{00000000-0005-0000-0000-00006A050000}"/>
    <cellStyle name="_AS_구조물깨기_구조물깨기1_6.포장공_6.포장공(수정)" xfId="1388" xr:uid="{00000000-0005-0000-0000-00006B050000}"/>
    <cellStyle name="_AS_구조물깨기_구조물깨기1_6.포장공_6.포장공00" xfId="1389" xr:uid="{00000000-0005-0000-0000-00006C050000}"/>
    <cellStyle name="_AS_구조물깨기_구조물깨기1_6.포장공_L형측구연장조서-1" xfId="1390" xr:uid="{00000000-0005-0000-0000-00006D050000}"/>
    <cellStyle name="_AS_구조물깨기_구조물깨기1_6.포장공_복사본 6.포장공" xfId="1391" xr:uid="{00000000-0005-0000-0000-00006E050000}"/>
    <cellStyle name="_AS_구조물깨기_구조물깨기1_7.조경공" xfId="1392" xr:uid="{00000000-0005-0000-0000-00006F050000}"/>
    <cellStyle name="_AS_구조물깨기_구조물깨기1_7.조경공(수정)" xfId="1393" xr:uid="{00000000-0005-0000-0000-000070050000}"/>
    <cellStyle name="_AS_구조물깨기_구조물깨기1_구조물깨기1" xfId="1394" xr:uid="{00000000-0005-0000-0000-000071050000}"/>
    <cellStyle name="_AS_구조물깨기_구조물깨기1_구조물깨기1_6.포장공" xfId="1395" xr:uid="{00000000-0005-0000-0000-000072050000}"/>
    <cellStyle name="_AS_구조물깨기_구조물깨기1_구조물깨기1_6.포장공_6.포장공" xfId="1396" xr:uid="{00000000-0005-0000-0000-000073050000}"/>
    <cellStyle name="_AS_구조물깨기_구조물깨기1_구조물깨기1_6.포장공_6.포장공(수정)" xfId="1397" xr:uid="{00000000-0005-0000-0000-000074050000}"/>
    <cellStyle name="_AS_구조물깨기_구조물깨기1_구조물깨기1_6.포장공_6.포장공00" xfId="1398" xr:uid="{00000000-0005-0000-0000-000075050000}"/>
    <cellStyle name="_AS_구조물깨기_구조물깨기1_구조물깨기1_6.포장공_L형측구연장조서-1" xfId="1399" xr:uid="{00000000-0005-0000-0000-000076050000}"/>
    <cellStyle name="_AS_구조물깨기_구조물깨기1_구조물깨기1_6.포장공_복사본 6.포장공" xfId="1400" xr:uid="{00000000-0005-0000-0000-000077050000}"/>
    <cellStyle name="_AS_구조물깨기_구조물깨기1_구조물깨기1_7.조경공" xfId="1401" xr:uid="{00000000-0005-0000-0000-000078050000}"/>
    <cellStyle name="_AS_구조물깨기_구조물깨기1_구조물깨기1_7.조경공(수정)" xfId="1402" xr:uid="{00000000-0005-0000-0000-000079050000}"/>
    <cellStyle name="_AS_구조물깨기1" xfId="1403" xr:uid="{00000000-0005-0000-0000-00007A050000}"/>
    <cellStyle name="_AS_구조물깨기1_6.포장공" xfId="1404" xr:uid="{00000000-0005-0000-0000-00007B050000}"/>
    <cellStyle name="_AS_구조물깨기1_6.포장공_6.포장공" xfId="1405" xr:uid="{00000000-0005-0000-0000-00007C050000}"/>
    <cellStyle name="_AS_구조물깨기1_6.포장공_6.포장공(수정)" xfId="1406" xr:uid="{00000000-0005-0000-0000-00007D050000}"/>
    <cellStyle name="_AS_구조물깨기1_6.포장공_6.포장공00" xfId="1407" xr:uid="{00000000-0005-0000-0000-00007E050000}"/>
    <cellStyle name="_AS_구조물깨기1_6.포장공_L형측구연장조서-1" xfId="1408" xr:uid="{00000000-0005-0000-0000-00007F050000}"/>
    <cellStyle name="_AS_구조물깨기1_6.포장공_복사본 6.포장공" xfId="1409" xr:uid="{00000000-0005-0000-0000-000080050000}"/>
    <cellStyle name="_AS_구조물깨기1_7.조경공" xfId="1410" xr:uid="{00000000-0005-0000-0000-000081050000}"/>
    <cellStyle name="_AS_구조물깨기1_7.조경공(수정)" xfId="1411" xr:uid="{00000000-0005-0000-0000-000082050000}"/>
    <cellStyle name="_AS_깨기" xfId="1412" xr:uid="{00000000-0005-0000-0000-000083050000}"/>
    <cellStyle name="_AS_깨기_6.포장공" xfId="1413" xr:uid="{00000000-0005-0000-0000-000084050000}"/>
    <cellStyle name="_AS_깨기_6.포장공_6.포장공" xfId="1414" xr:uid="{00000000-0005-0000-0000-000085050000}"/>
    <cellStyle name="_AS_깨기_6.포장공_6.포장공(수정)" xfId="1415" xr:uid="{00000000-0005-0000-0000-000086050000}"/>
    <cellStyle name="_AS_깨기_6.포장공_6.포장공00" xfId="1416" xr:uid="{00000000-0005-0000-0000-000087050000}"/>
    <cellStyle name="_AS_깨기_6.포장공_L형측구연장조서-1" xfId="1417" xr:uid="{00000000-0005-0000-0000-000088050000}"/>
    <cellStyle name="_AS_깨기_6.포장공_복사본 6.포장공" xfId="1418" xr:uid="{00000000-0005-0000-0000-000089050000}"/>
    <cellStyle name="_AS_깨기_깨기" xfId="1419" xr:uid="{00000000-0005-0000-0000-00008A050000}"/>
    <cellStyle name="_AS_깨기_깨기_6.포장공" xfId="1420" xr:uid="{00000000-0005-0000-0000-00008B050000}"/>
    <cellStyle name="_AS_깨기_깨기_6.포장공_6.포장공" xfId="1421" xr:uid="{00000000-0005-0000-0000-00008C050000}"/>
    <cellStyle name="_AS_깨기_깨기_6.포장공_6.포장공(수정)" xfId="1422" xr:uid="{00000000-0005-0000-0000-00008D050000}"/>
    <cellStyle name="_AS_깨기_깨기_6.포장공_6.포장공00" xfId="1423" xr:uid="{00000000-0005-0000-0000-00008E050000}"/>
    <cellStyle name="_AS_깨기_깨기_6.포장공_L형측구연장조서-1" xfId="1424" xr:uid="{00000000-0005-0000-0000-00008F050000}"/>
    <cellStyle name="_AS_깨기_깨기_6.포장공_복사본 6.포장공" xfId="1425" xr:uid="{00000000-0005-0000-0000-000090050000}"/>
    <cellStyle name="_AS_깨기_깨기-1" xfId="1426" xr:uid="{00000000-0005-0000-0000-000091050000}"/>
    <cellStyle name="_AS_깨기_깨기-1_6.포장공" xfId="1427" xr:uid="{00000000-0005-0000-0000-000092050000}"/>
    <cellStyle name="_AS_깨기_깨기-1_6.포장공_6.포장공" xfId="1428" xr:uid="{00000000-0005-0000-0000-000093050000}"/>
    <cellStyle name="_AS_깨기_깨기-1_6.포장공_6.포장공(수정)" xfId="1429" xr:uid="{00000000-0005-0000-0000-000094050000}"/>
    <cellStyle name="_AS_깨기_깨기-1_6.포장공_6.포장공00" xfId="1430" xr:uid="{00000000-0005-0000-0000-000095050000}"/>
    <cellStyle name="_AS_깨기_깨기-1_6.포장공_L형측구연장조서-1" xfId="1431" xr:uid="{00000000-0005-0000-0000-000096050000}"/>
    <cellStyle name="_AS_깨기_깨기-1_6.포장공_복사본 6.포장공" xfId="1432" xr:uid="{00000000-0005-0000-0000-000097050000}"/>
    <cellStyle name="_AS_수량(12.7)" xfId="1433" xr:uid="{00000000-0005-0000-0000-000098050000}"/>
    <cellStyle name="_AS_수량(12.7)_6.포장공" xfId="1434" xr:uid="{00000000-0005-0000-0000-000099050000}"/>
    <cellStyle name="_AS_수량(12.7)_6.포장공_6.포장공" xfId="1435" xr:uid="{00000000-0005-0000-0000-00009A050000}"/>
    <cellStyle name="_AS_수량(12.7)_6.포장공_6.포장공(수정)" xfId="1436" xr:uid="{00000000-0005-0000-0000-00009B050000}"/>
    <cellStyle name="_AS_수량(12.7)_6.포장공_6.포장공00" xfId="1437" xr:uid="{00000000-0005-0000-0000-00009C050000}"/>
    <cellStyle name="_AS_수량(12.7)_6.포장공_L형측구연장조서-1" xfId="1438" xr:uid="{00000000-0005-0000-0000-00009D050000}"/>
    <cellStyle name="_AS_수량(12.7)_6.포장공_복사본 6.포장공" xfId="1439" xr:uid="{00000000-0005-0000-0000-00009E050000}"/>
    <cellStyle name="_AS_수량(12.7)_7.조경공" xfId="1440" xr:uid="{00000000-0005-0000-0000-00009F050000}"/>
    <cellStyle name="_AS_수량(12.7)_7.조경공(수정)" xfId="1441" xr:uid="{00000000-0005-0000-0000-0000A0050000}"/>
    <cellStyle name="_AS_수량(12.7)_구조물깨기1" xfId="1442" xr:uid="{00000000-0005-0000-0000-0000A1050000}"/>
    <cellStyle name="_AS_수량(12.7)_구조물깨기1_6.포장공" xfId="1443" xr:uid="{00000000-0005-0000-0000-0000A2050000}"/>
    <cellStyle name="_AS_수량(12.7)_구조물깨기1_6.포장공_6.포장공" xfId="1444" xr:uid="{00000000-0005-0000-0000-0000A3050000}"/>
    <cellStyle name="_AS_수량(12.7)_구조물깨기1_6.포장공_6.포장공(수정)" xfId="1445" xr:uid="{00000000-0005-0000-0000-0000A4050000}"/>
    <cellStyle name="_AS_수량(12.7)_구조물깨기1_6.포장공_6.포장공00" xfId="1446" xr:uid="{00000000-0005-0000-0000-0000A5050000}"/>
    <cellStyle name="_AS_수량(12.7)_구조물깨기1_6.포장공_L형측구연장조서-1" xfId="1447" xr:uid="{00000000-0005-0000-0000-0000A6050000}"/>
    <cellStyle name="_AS_수량(12.7)_구조물깨기1_6.포장공_복사본 6.포장공" xfId="1448" xr:uid="{00000000-0005-0000-0000-0000A7050000}"/>
    <cellStyle name="_AS_수량(12.7)_구조물깨기1_7.조경공" xfId="1449" xr:uid="{00000000-0005-0000-0000-0000A8050000}"/>
    <cellStyle name="_AS_수량(12.7)_구조물깨기1_7.조경공(수정)" xfId="1450" xr:uid="{00000000-0005-0000-0000-0000A9050000}"/>
    <cellStyle name="_AS_수량(12.7)_구조물깨기1_구조물깨기1" xfId="1451" xr:uid="{00000000-0005-0000-0000-0000AA050000}"/>
    <cellStyle name="_AS_수량(12.7)_구조물깨기1_구조물깨기1_6.포장공" xfId="1452" xr:uid="{00000000-0005-0000-0000-0000AB050000}"/>
    <cellStyle name="_AS_수량(12.7)_구조물깨기1_구조물깨기1_6.포장공_6.포장공" xfId="1453" xr:uid="{00000000-0005-0000-0000-0000AC050000}"/>
    <cellStyle name="_AS_수량(12.7)_구조물깨기1_구조물깨기1_6.포장공_6.포장공(수정)" xfId="1454" xr:uid="{00000000-0005-0000-0000-0000AD050000}"/>
    <cellStyle name="_AS_수량(12.7)_구조물깨기1_구조물깨기1_6.포장공_6.포장공00" xfId="1455" xr:uid="{00000000-0005-0000-0000-0000AE050000}"/>
    <cellStyle name="_AS_수량(12.7)_구조물깨기1_구조물깨기1_6.포장공_L형측구연장조서-1" xfId="1456" xr:uid="{00000000-0005-0000-0000-0000AF050000}"/>
    <cellStyle name="_AS_수량(12.7)_구조물깨기1_구조물깨기1_6.포장공_복사본 6.포장공" xfId="1457" xr:uid="{00000000-0005-0000-0000-0000B0050000}"/>
    <cellStyle name="_AS_수량(12.7)_구조물깨기1_구조물깨기1_7.조경공" xfId="1458" xr:uid="{00000000-0005-0000-0000-0000B1050000}"/>
    <cellStyle name="_AS_수량(12.7)_구조물깨기1_구조물깨기1_7.조경공(수정)" xfId="1459" xr:uid="{00000000-0005-0000-0000-0000B2050000}"/>
    <cellStyle name="_FH1500" xfId="1460" xr:uid="{00000000-0005-0000-0000-0000B3050000}"/>
    <cellStyle name="_RESULTS" xfId="1461" xr:uid="{00000000-0005-0000-0000-0000B4050000}"/>
    <cellStyle name="_U형개거" xfId="1462" xr:uid="{00000000-0005-0000-0000-0000B5050000}"/>
    <cellStyle name="_경영개선활동상반기실적(990708)" xfId="1463" xr:uid="{00000000-0005-0000-0000-0000B6050000}"/>
    <cellStyle name="_경영개선활동상반기실적(990708)_1" xfId="1464" xr:uid="{00000000-0005-0000-0000-0000B7050000}"/>
    <cellStyle name="_경영개선활동상반기실적(990708)_2" xfId="1465" xr:uid="{00000000-0005-0000-0000-0000B8050000}"/>
    <cellStyle name="_경영개선활성화방안(990802)" xfId="1466" xr:uid="{00000000-0005-0000-0000-0000B9050000}"/>
    <cellStyle name="_경영개선활성화방안(990802)_1" xfId="1467" xr:uid="{00000000-0005-0000-0000-0000BA050000}"/>
    <cellStyle name="_공문 " xfId="1468" xr:uid="{00000000-0005-0000-0000-0000BB050000}"/>
    <cellStyle name="_공문 _내역서" xfId="1469" xr:uid="{00000000-0005-0000-0000-0000BC050000}"/>
    <cellStyle name="_공문양식" xfId="1470" xr:uid="{00000000-0005-0000-0000-0000BD050000}"/>
    <cellStyle name="_구즉내역서" xfId="1471" xr:uid="{00000000-0005-0000-0000-0000BE050000}"/>
    <cellStyle name="_기성검사원" xfId="1472" xr:uid="{00000000-0005-0000-0000-0000BF050000}"/>
    <cellStyle name="_기성검사원_내역서" xfId="1473" xr:uid="{00000000-0005-0000-0000-0000C0050000}"/>
    <cellStyle name="_깨기조서" xfId="1474" xr:uid="{00000000-0005-0000-0000-0000C1050000}"/>
    <cellStyle name="_별첨(계획서및실적서양식)" xfId="1475" xr:uid="{00000000-0005-0000-0000-0000C2050000}"/>
    <cellStyle name="_별첨(계획서및실적서양식)_1" xfId="1476" xr:uid="{00000000-0005-0000-0000-0000C3050000}"/>
    <cellStyle name="_부대공(중도)" xfId="1477" xr:uid="{00000000-0005-0000-0000-0000C4050000}"/>
    <cellStyle name="_사유서" xfId="1478" xr:uid="{00000000-0005-0000-0000-0000C5050000}"/>
    <cellStyle name="_사유서_내역서" xfId="1479" xr:uid="{00000000-0005-0000-0000-0000C6050000}"/>
    <cellStyle name="_수량" xfId="1480" xr:uid="{00000000-0005-0000-0000-0000C7050000}"/>
    <cellStyle name="_수량1" xfId="1481" xr:uid="{00000000-0005-0000-0000-0000C8050000}"/>
    <cellStyle name="_수량산출서" xfId="1482" xr:uid="{00000000-0005-0000-0000-0000C9050000}"/>
    <cellStyle name="_수량제목" xfId="1483" xr:uid="{00000000-0005-0000-0000-0000CA050000}"/>
    <cellStyle name="_수량제목_내역서" xfId="1484" xr:uid="{00000000-0005-0000-0000-0000CB050000}"/>
    <cellStyle name="_수량참조" xfId="1485" xr:uid="{00000000-0005-0000-0000-0000CC050000}"/>
    <cellStyle name="_앙성수량총괄(관수정)" xfId="1486" xr:uid="{00000000-0005-0000-0000-0000CD050000}"/>
    <cellStyle name="_앙성수량총괄(관수정)_1" xfId="1487" xr:uid="{00000000-0005-0000-0000-0000CE050000}"/>
    <cellStyle name="_앙성수량총괄(관수정)_2" xfId="1488" xr:uid="{00000000-0005-0000-0000-0000CF050000}"/>
    <cellStyle name="_양식" xfId="1489" xr:uid="{00000000-0005-0000-0000-0000D0050000}"/>
    <cellStyle name="_양식_1" xfId="1490" xr:uid="{00000000-0005-0000-0000-0000D1050000}"/>
    <cellStyle name="_양식_2" xfId="1491" xr:uid="{00000000-0005-0000-0000-0000D2050000}"/>
    <cellStyle name="_왕가봉정비공사" xfId="1492" xr:uid="{00000000-0005-0000-0000-0000D3050000}"/>
    <cellStyle name="_용정2p3(아포)" xfId="1493" xr:uid="{00000000-0005-0000-0000-0000D4050000}"/>
    <cellStyle name="_용정2p3(아포)_6.포장공" xfId="1494" xr:uid="{00000000-0005-0000-0000-0000D5050000}"/>
    <cellStyle name="_용정2p3(아포)_6.포장공_6.포장공" xfId="1495" xr:uid="{00000000-0005-0000-0000-0000D6050000}"/>
    <cellStyle name="_용정2p3(아포)_6.포장공_6.포장공(수정)" xfId="1496" xr:uid="{00000000-0005-0000-0000-0000D7050000}"/>
    <cellStyle name="_용정2p3(아포)_6.포장공_6.포장공00" xfId="1497" xr:uid="{00000000-0005-0000-0000-0000D8050000}"/>
    <cellStyle name="_용정2p3(아포)_6.포장공_L형측구연장조서-1" xfId="1498" xr:uid="{00000000-0005-0000-0000-0000D9050000}"/>
    <cellStyle name="_용정2p3(아포)_6.포장공_복사본 6.포장공" xfId="1499" xr:uid="{00000000-0005-0000-0000-0000DA050000}"/>
    <cellStyle name="_용정2p3(아포)_6.포장공_사본 - 6.포장공" xfId="1500" xr:uid="{00000000-0005-0000-0000-0000DB050000}"/>
    <cellStyle name="_용정2p3(아포)_깨기" xfId="1501" xr:uid="{00000000-0005-0000-0000-0000DC050000}"/>
    <cellStyle name="_용정2p3(아포)_깨기_6.포장공" xfId="1502" xr:uid="{00000000-0005-0000-0000-0000DD050000}"/>
    <cellStyle name="_용정2p3(아포)_깨기_6.포장공_6.포장공" xfId="1503" xr:uid="{00000000-0005-0000-0000-0000DE050000}"/>
    <cellStyle name="_용정2p3(아포)_깨기_6.포장공_6.포장공(수정)" xfId="1504" xr:uid="{00000000-0005-0000-0000-0000DF050000}"/>
    <cellStyle name="_용정2p3(아포)_깨기_6.포장공_6.포장공00" xfId="1505" xr:uid="{00000000-0005-0000-0000-0000E0050000}"/>
    <cellStyle name="_용정2p3(아포)_깨기_6.포장공_L형측구연장조서-1" xfId="1506" xr:uid="{00000000-0005-0000-0000-0000E1050000}"/>
    <cellStyle name="_용정2p3(아포)_깨기_6.포장공_복사본 6.포장공" xfId="1507" xr:uid="{00000000-0005-0000-0000-0000E2050000}"/>
    <cellStyle name="_용정2p3(아포)_깨기_6.포장공_사본 - 6.포장공" xfId="1508" xr:uid="{00000000-0005-0000-0000-0000E3050000}"/>
    <cellStyle name="_용정2p3(아포)_깨기_깨기" xfId="1509" xr:uid="{00000000-0005-0000-0000-0000E4050000}"/>
    <cellStyle name="_용정2p3(아포)_깨기_깨기_6.포장공" xfId="1510" xr:uid="{00000000-0005-0000-0000-0000E5050000}"/>
    <cellStyle name="_용정2p3(아포)_깨기_깨기_6.포장공_6.포장공" xfId="1511" xr:uid="{00000000-0005-0000-0000-0000E6050000}"/>
    <cellStyle name="_용정2p3(아포)_깨기_깨기_6.포장공_6.포장공(수정)" xfId="1512" xr:uid="{00000000-0005-0000-0000-0000E7050000}"/>
    <cellStyle name="_용정2p3(아포)_깨기_깨기_6.포장공_6.포장공00" xfId="1513" xr:uid="{00000000-0005-0000-0000-0000E8050000}"/>
    <cellStyle name="_용정2p3(아포)_깨기_깨기_6.포장공_L형측구연장조서-1" xfId="1514" xr:uid="{00000000-0005-0000-0000-0000E9050000}"/>
    <cellStyle name="_용정2p3(아포)_깨기_깨기_6.포장공_복사본 6.포장공" xfId="1515" xr:uid="{00000000-0005-0000-0000-0000EA050000}"/>
    <cellStyle name="_용정2p3(아포)_깨기_깨기_6.포장공_사본 - 6.포장공" xfId="1516" xr:uid="{00000000-0005-0000-0000-0000EB050000}"/>
    <cellStyle name="_용정2p3(아포)_깨기_깨기-1" xfId="1517" xr:uid="{00000000-0005-0000-0000-0000EC050000}"/>
    <cellStyle name="_용정2p3(아포)_깨기_깨기-1_6.포장공" xfId="1518" xr:uid="{00000000-0005-0000-0000-0000ED050000}"/>
    <cellStyle name="_용정2p3(아포)_깨기_깨기-1_6.포장공_6.포장공" xfId="1519" xr:uid="{00000000-0005-0000-0000-0000EE050000}"/>
    <cellStyle name="_용정2p3(아포)_깨기_깨기-1_6.포장공_6.포장공(수정)" xfId="1520" xr:uid="{00000000-0005-0000-0000-0000EF050000}"/>
    <cellStyle name="_용정2p3(아포)_깨기_깨기-1_6.포장공_6.포장공00" xfId="1521" xr:uid="{00000000-0005-0000-0000-0000F0050000}"/>
    <cellStyle name="_용정2p3(아포)_깨기_깨기-1_6.포장공_L형측구연장조서-1" xfId="1522" xr:uid="{00000000-0005-0000-0000-0000F1050000}"/>
    <cellStyle name="_용정2p3(아포)_깨기_깨기-1_6.포장공_복사본 6.포장공" xfId="1523" xr:uid="{00000000-0005-0000-0000-0000F2050000}"/>
    <cellStyle name="_용정2p3(아포)_깨기_깨기-1_6.포장공_사본 - 6.포장공" xfId="1524" xr:uid="{00000000-0005-0000-0000-0000F3050000}"/>
    <cellStyle name="_유첨3(서식)" xfId="1525" xr:uid="{00000000-0005-0000-0000-0000F4050000}"/>
    <cellStyle name="_유첨3(서식)_1" xfId="1526" xr:uid="{00000000-0005-0000-0000-0000F5050000}"/>
    <cellStyle name="_은평공원테니스장정비공사" xfId="1527" xr:uid="{00000000-0005-0000-0000-0000F6050000}"/>
    <cellStyle name="_음성방향-p1" xfId="1528" xr:uid="{00000000-0005-0000-0000-0000F7050000}"/>
    <cellStyle name="_제목" xfId="1529" xr:uid="{00000000-0005-0000-0000-0000F8050000}"/>
    <cellStyle name="_제목_내역서" xfId="1530" xr:uid="{00000000-0005-0000-0000-0000F9050000}"/>
    <cellStyle name="_지정과제1분기실적(확정990408)" xfId="1531" xr:uid="{00000000-0005-0000-0000-0000FA050000}"/>
    <cellStyle name="_지정과제1분기실적(확정990408)_1" xfId="1532" xr:uid="{00000000-0005-0000-0000-0000FB050000}"/>
    <cellStyle name="_지정과제2차심의list" xfId="1533" xr:uid="{00000000-0005-0000-0000-0000FC050000}"/>
    <cellStyle name="_지정과제2차심의list_1" xfId="1534" xr:uid="{00000000-0005-0000-0000-0000FD050000}"/>
    <cellStyle name="_지정과제2차심의list_2" xfId="1535" xr:uid="{00000000-0005-0000-0000-0000FE050000}"/>
    <cellStyle name="_지정과제2차심의결과" xfId="1536" xr:uid="{00000000-0005-0000-0000-0000FF050000}"/>
    <cellStyle name="_지정과제2차심의결과(금액조정후최종)" xfId="1537" xr:uid="{00000000-0005-0000-0000-000000060000}"/>
    <cellStyle name="_지정과제2차심의결과(금액조정후최종)_1" xfId="1538" xr:uid="{00000000-0005-0000-0000-000001060000}"/>
    <cellStyle name="_지정과제2차심의결과(금액조정후최종)_1_경영개선실적보고(전주공장)" xfId="1539" xr:uid="{00000000-0005-0000-0000-000002060000}"/>
    <cellStyle name="_지정과제2차심의결과(금액조정후최종)_1_별첨1_2" xfId="1540" xr:uid="{00000000-0005-0000-0000-000003060000}"/>
    <cellStyle name="_지정과제2차심의결과(금액조정후최종)_1_제안과제집계표(공장전체)" xfId="1541" xr:uid="{00000000-0005-0000-0000-000004060000}"/>
    <cellStyle name="_지정과제2차심의결과(금액조정후최종)_경영개선실적보고(전주공장)" xfId="1542" xr:uid="{00000000-0005-0000-0000-000005060000}"/>
    <cellStyle name="_지정과제2차심의결과(금액조정후최종)_별첨1_2" xfId="1543" xr:uid="{00000000-0005-0000-0000-000006060000}"/>
    <cellStyle name="_지정과제2차심의결과(금액조정후최종)_제안과제집계표(공장전체)" xfId="1544" xr:uid="{00000000-0005-0000-0000-000007060000}"/>
    <cellStyle name="_지정과제2차심의결과_1" xfId="1545" xr:uid="{00000000-0005-0000-0000-000008060000}"/>
    <cellStyle name="_집중관리(981231)" xfId="1546" xr:uid="{00000000-0005-0000-0000-000009060000}"/>
    <cellStyle name="_집중관리(981231)_1" xfId="1547" xr:uid="{00000000-0005-0000-0000-00000A060000}"/>
    <cellStyle name="_집중관리(지정과제및 양식)" xfId="1548" xr:uid="{00000000-0005-0000-0000-00000B060000}"/>
    <cellStyle name="_집중관리(지정과제및 양식)_1" xfId="1549" xr:uid="{00000000-0005-0000-0000-00000C060000}"/>
    <cellStyle name="_철근" xfId="1550" xr:uid="{00000000-0005-0000-0000-00000D060000}"/>
    <cellStyle name="_철근_14. 흑암1리~흑암2리(자전거도로)" xfId="1551" xr:uid="{00000000-0005-0000-0000-00000E060000}"/>
    <cellStyle name="_철근_14. 흑암1리~흑암2리(자전거도로)_4.구조물공" xfId="1552" xr:uid="{00000000-0005-0000-0000-00000F060000}"/>
    <cellStyle name="_철근_14. 흑암1리~흑암2리(자전거도로)_4.구조물공_6.포장공" xfId="1553" xr:uid="{00000000-0005-0000-0000-000010060000}"/>
    <cellStyle name="_철근_14. 흑암1리~흑암2리(자전거도로)_4.구조물공_6.포장공_6.포장공" xfId="1554" xr:uid="{00000000-0005-0000-0000-000011060000}"/>
    <cellStyle name="_철근_14. 흑암1리~흑암2리(자전거도로)_4.구조물공_6.포장공_6.포장공(수정)" xfId="1555" xr:uid="{00000000-0005-0000-0000-000012060000}"/>
    <cellStyle name="_철근_14. 흑암1리~흑암2리(자전거도로)_4.구조물공_6.포장공_6.포장공00" xfId="1556" xr:uid="{00000000-0005-0000-0000-000013060000}"/>
    <cellStyle name="_철근_14. 흑암1리~흑암2리(자전거도로)_4.구조물공_6.포장공_L형측구연장조서-1" xfId="1557" xr:uid="{00000000-0005-0000-0000-000014060000}"/>
    <cellStyle name="_철근_14. 흑암1리~흑암2리(자전거도로)_4.구조물공_6.포장공_복사본 6.포장공" xfId="1558" xr:uid="{00000000-0005-0000-0000-000015060000}"/>
    <cellStyle name="_철근_14. 흑암1리~흑암2리(자전거도로)_4.구조물공_6.포장공_사본 - 6.포장공" xfId="1559" xr:uid="{00000000-0005-0000-0000-000016060000}"/>
    <cellStyle name="_철근_14. 흑암1리~흑암2리(자전거도로)_4.구조물공_7.조경공" xfId="1560" xr:uid="{00000000-0005-0000-0000-000017060000}"/>
    <cellStyle name="_철근_14. 흑암1리~흑암2리(자전거도로)_4.구조물공_7.조경공(수정)" xfId="1561" xr:uid="{00000000-0005-0000-0000-000018060000}"/>
    <cellStyle name="_철근_14. 흑암1리~흑암2리(자전거도로)_4.구조물공_구조물깨기" xfId="1562" xr:uid="{00000000-0005-0000-0000-000019060000}"/>
    <cellStyle name="_철근_14. 흑암1리~흑암2리(자전거도로)_4.구조물공_구조물깨기_6.포장공" xfId="1563" xr:uid="{00000000-0005-0000-0000-00001A060000}"/>
    <cellStyle name="_철근_14. 흑암1리~흑암2리(자전거도로)_4.구조물공_구조물깨기_6.포장공_6.포장공" xfId="1564" xr:uid="{00000000-0005-0000-0000-00001B060000}"/>
    <cellStyle name="_철근_14. 흑암1리~흑암2리(자전거도로)_4.구조물공_구조물깨기_6.포장공_6.포장공(수정)" xfId="1565" xr:uid="{00000000-0005-0000-0000-00001C060000}"/>
    <cellStyle name="_철근_14. 흑암1리~흑암2리(자전거도로)_4.구조물공_구조물깨기_6.포장공_6.포장공00" xfId="1566" xr:uid="{00000000-0005-0000-0000-00001D060000}"/>
    <cellStyle name="_철근_14. 흑암1리~흑암2리(자전거도로)_4.구조물공_구조물깨기_6.포장공_L형측구연장조서-1" xfId="1567" xr:uid="{00000000-0005-0000-0000-00001E060000}"/>
    <cellStyle name="_철근_14. 흑암1리~흑암2리(자전거도로)_4.구조물공_구조물깨기_6.포장공_복사본 6.포장공" xfId="1568" xr:uid="{00000000-0005-0000-0000-00001F060000}"/>
    <cellStyle name="_철근_14. 흑암1리~흑암2리(자전거도로)_4.구조물공_구조물깨기_6.포장공_사본 - 6.포장공" xfId="1569" xr:uid="{00000000-0005-0000-0000-000020060000}"/>
    <cellStyle name="_철근_14. 흑암1리~흑암2리(자전거도로)_4.구조물공_구조물깨기_7.조경공" xfId="1570" xr:uid="{00000000-0005-0000-0000-000021060000}"/>
    <cellStyle name="_철근_14. 흑암1리~흑암2리(자전거도로)_4.구조물공_구조물깨기_7.조경공(수정)" xfId="1571" xr:uid="{00000000-0005-0000-0000-000022060000}"/>
    <cellStyle name="_철근_14. 흑암1리~흑암2리(자전거도로)_4.구조물공_구조물깨기_구조물깨기1" xfId="1572" xr:uid="{00000000-0005-0000-0000-000023060000}"/>
    <cellStyle name="_철근_14. 흑암1리~흑암2리(자전거도로)_4.구조물공_구조물깨기_구조물깨기1_6.포장공" xfId="1573" xr:uid="{00000000-0005-0000-0000-000024060000}"/>
    <cellStyle name="_철근_14. 흑암1리~흑암2리(자전거도로)_4.구조물공_구조물깨기_구조물깨기1_6.포장공_6.포장공" xfId="1574" xr:uid="{00000000-0005-0000-0000-000025060000}"/>
    <cellStyle name="_철근_14. 흑암1리~흑암2리(자전거도로)_4.구조물공_구조물깨기_구조물깨기1_6.포장공_6.포장공(수정)" xfId="1575" xr:uid="{00000000-0005-0000-0000-000026060000}"/>
    <cellStyle name="_철근_14. 흑암1리~흑암2리(자전거도로)_4.구조물공_구조물깨기_구조물깨기1_6.포장공_6.포장공00" xfId="1576" xr:uid="{00000000-0005-0000-0000-000027060000}"/>
    <cellStyle name="_철근_14. 흑암1리~흑암2리(자전거도로)_4.구조물공_구조물깨기_구조물깨기1_6.포장공_L형측구연장조서-1" xfId="1577" xr:uid="{00000000-0005-0000-0000-000028060000}"/>
    <cellStyle name="_철근_14. 흑암1리~흑암2리(자전거도로)_4.구조물공_구조물깨기_구조물깨기1_6.포장공_복사본 6.포장공" xfId="1578" xr:uid="{00000000-0005-0000-0000-000029060000}"/>
    <cellStyle name="_철근_14. 흑암1리~흑암2리(자전거도로)_4.구조물공_구조물깨기_구조물깨기1_6.포장공_사본 - 6.포장공" xfId="1579" xr:uid="{00000000-0005-0000-0000-00002A060000}"/>
    <cellStyle name="_철근_14. 흑암1리~흑암2리(자전거도로)_4.구조물공_구조물깨기_구조물깨기1_7.조경공" xfId="1580" xr:uid="{00000000-0005-0000-0000-00002B060000}"/>
    <cellStyle name="_철근_14. 흑암1리~흑암2리(자전거도로)_4.구조물공_구조물깨기_구조물깨기1_7.조경공(수정)" xfId="1581" xr:uid="{00000000-0005-0000-0000-00002C060000}"/>
    <cellStyle name="_철근_14. 흑암1리~흑암2리(자전거도로)_4.구조물공_구조물깨기_구조물깨기1_구조물깨기1" xfId="1582" xr:uid="{00000000-0005-0000-0000-00002D060000}"/>
    <cellStyle name="_철근_14. 흑암1리~흑암2리(자전거도로)_4.구조물공_구조물깨기_구조물깨기1_구조물깨기1_6.포장공" xfId="1583" xr:uid="{00000000-0005-0000-0000-00002E060000}"/>
    <cellStyle name="_철근_14. 흑암1리~흑암2리(자전거도로)_4.구조물공_구조물깨기_구조물깨기1_구조물깨기1_6.포장공_6.포장공" xfId="1584" xr:uid="{00000000-0005-0000-0000-00002F060000}"/>
    <cellStyle name="_철근_14. 흑암1리~흑암2리(자전거도로)_4.구조물공_구조물깨기_구조물깨기1_구조물깨기1_6.포장공_6.포장공(수정)" xfId="1585" xr:uid="{00000000-0005-0000-0000-000030060000}"/>
    <cellStyle name="_철근_14. 흑암1리~흑암2리(자전거도로)_4.구조물공_구조물깨기_구조물깨기1_구조물깨기1_6.포장공_6.포장공00" xfId="1586" xr:uid="{00000000-0005-0000-0000-000031060000}"/>
    <cellStyle name="_철근_14. 흑암1리~흑암2리(자전거도로)_4.구조물공_구조물깨기_구조물깨기1_구조물깨기1_6.포장공_L형측구연장조서-1" xfId="1587" xr:uid="{00000000-0005-0000-0000-000032060000}"/>
    <cellStyle name="_철근_14. 흑암1리~흑암2리(자전거도로)_4.구조물공_구조물깨기_구조물깨기1_구조물깨기1_6.포장공_복사본 6.포장공" xfId="1588" xr:uid="{00000000-0005-0000-0000-000033060000}"/>
    <cellStyle name="_철근_14. 흑암1리~흑암2리(자전거도로)_4.구조물공_구조물깨기_구조물깨기1_구조물깨기1_6.포장공_사본 - 6.포장공" xfId="1589" xr:uid="{00000000-0005-0000-0000-000034060000}"/>
    <cellStyle name="_철근_14. 흑암1리~흑암2리(자전거도로)_4.구조물공_구조물깨기_구조물깨기1_구조물깨기1_7.조경공" xfId="1590" xr:uid="{00000000-0005-0000-0000-000035060000}"/>
    <cellStyle name="_철근_14. 흑암1리~흑암2리(자전거도로)_4.구조물공_구조물깨기_구조물깨기1_구조물깨기1_7.조경공(수정)" xfId="1591" xr:uid="{00000000-0005-0000-0000-000036060000}"/>
    <cellStyle name="_철근_14. 흑암1리~흑암2리(자전거도로)_4.구조물공_구조물깨기1" xfId="1592" xr:uid="{00000000-0005-0000-0000-000037060000}"/>
    <cellStyle name="_철근_14. 흑암1리~흑암2리(자전거도로)_4.구조물공_구조물깨기1_6.포장공" xfId="1593" xr:uid="{00000000-0005-0000-0000-000038060000}"/>
    <cellStyle name="_철근_14. 흑암1리~흑암2리(자전거도로)_4.구조물공_구조물깨기1_6.포장공_6.포장공" xfId="1594" xr:uid="{00000000-0005-0000-0000-000039060000}"/>
    <cellStyle name="_철근_14. 흑암1리~흑암2리(자전거도로)_4.구조물공_구조물깨기1_6.포장공_6.포장공(수정)" xfId="1595" xr:uid="{00000000-0005-0000-0000-00003A060000}"/>
    <cellStyle name="_철근_14. 흑암1리~흑암2리(자전거도로)_4.구조물공_구조물깨기1_6.포장공_6.포장공00" xfId="1596" xr:uid="{00000000-0005-0000-0000-00003B060000}"/>
    <cellStyle name="_철근_14. 흑암1리~흑암2리(자전거도로)_4.구조물공_구조물깨기1_6.포장공_L형측구연장조서-1" xfId="1597" xr:uid="{00000000-0005-0000-0000-00003C060000}"/>
    <cellStyle name="_철근_14. 흑암1리~흑암2리(자전거도로)_4.구조물공_구조물깨기1_6.포장공_복사본 6.포장공" xfId="1598" xr:uid="{00000000-0005-0000-0000-00003D060000}"/>
    <cellStyle name="_철근_14. 흑암1리~흑암2리(자전거도로)_4.구조물공_구조물깨기1_6.포장공_사본 - 6.포장공" xfId="1599" xr:uid="{00000000-0005-0000-0000-00003E060000}"/>
    <cellStyle name="_철근_14. 흑암1리~흑암2리(자전거도로)_4.구조물공_구조물깨기1_7.조경공" xfId="1600" xr:uid="{00000000-0005-0000-0000-00003F060000}"/>
    <cellStyle name="_철근_14. 흑암1리~흑암2리(자전거도로)_4.구조물공_구조물깨기1_7.조경공(수정)" xfId="1601" xr:uid="{00000000-0005-0000-0000-000040060000}"/>
    <cellStyle name="_철근_14. 흑암1리~흑암2리(자전거도로)_4.구조물공_수량(12.7)" xfId="1602" xr:uid="{00000000-0005-0000-0000-000041060000}"/>
    <cellStyle name="_철근_14. 흑암1리~흑암2리(자전거도로)_4.구조물공_수량(12.7)_6.포장공" xfId="1603" xr:uid="{00000000-0005-0000-0000-000042060000}"/>
    <cellStyle name="_철근_14. 흑암1리~흑암2리(자전거도로)_4.구조물공_수량(12.7)_6.포장공_6.포장공" xfId="1604" xr:uid="{00000000-0005-0000-0000-000043060000}"/>
    <cellStyle name="_철근_14. 흑암1리~흑암2리(자전거도로)_4.구조물공_수량(12.7)_6.포장공_6.포장공(수정)" xfId="1605" xr:uid="{00000000-0005-0000-0000-000044060000}"/>
    <cellStyle name="_철근_14. 흑암1리~흑암2리(자전거도로)_4.구조물공_수량(12.7)_6.포장공_6.포장공00" xfId="1606" xr:uid="{00000000-0005-0000-0000-000045060000}"/>
    <cellStyle name="_철근_14. 흑암1리~흑암2리(자전거도로)_4.구조물공_수량(12.7)_6.포장공_L형측구연장조서-1" xfId="1607" xr:uid="{00000000-0005-0000-0000-000046060000}"/>
    <cellStyle name="_철근_14. 흑암1리~흑암2리(자전거도로)_4.구조물공_수량(12.7)_6.포장공_복사본 6.포장공" xfId="1608" xr:uid="{00000000-0005-0000-0000-000047060000}"/>
    <cellStyle name="_철근_14. 흑암1리~흑암2리(자전거도로)_4.구조물공_수량(12.7)_6.포장공_사본 - 6.포장공" xfId="1609" xr:uid="{00000000-0005-0000-0000-000048060000}"/>
    <cellStyle name="_철근_14. 흑암1리~흑암2리(자전거도로)_4.구조물공_수량(12.7)_7.조경공" xfId="1610" xr:uid="{00000000-0005-0000-0000-000049060000}"/>
    <cellStyle name="_철근_14. 흑암1리~흑암2리(자전거도로)_4.구조물공_수량(12.7)_7.조경공(수정)" xfId="1611" xr:uid="{00000000-0005-0000-0000-00004A060000}"/>
    <cellStyle name="_철근_14. 흑암1리~흑암2리(자전거도로)_4.구조물공_수량(12.7)_구조물깨기1" xfId="1612" xr:uid="{00000000-0005-0000-0000-00004B060000}"/>
    <cellStyle name="_철근_14. 흑암1리~흑암2리(자전거도로)_4.구조물공_수량(12.7)_구조물깨기1_6.포장공" xfId="1613" xr:uid="{00000000-0005-0000-0000-00004C060000}"/>
    <cellStyle name="_철근_14. 흑암1리~흑암2리(자전거도로)_4.구조물공_수량(12.7)_구조물깨기1_6.포장공_6.포장공" xfId="1614" xr:uid="{00000000-0005-0000-0000-00004D060000}"/>
    <cellStyle name="_철근_14. 흑암1리~흑암2리(자전거도로)_4.구조물공_수량(12.7)_구조물깨기1_6.포장공_6.포장공(수정)" xfId="1615" xr:uid="{00000000-0005-0000-0000-00004E060000}"/>
    <cellStyle name="_철근_14. 흑암1리~흑암2리(자전거도로)_4.구조물공_수량(12.7)_구조물깨기1_6.포장공_6.포장공00" xfId="1616" xr:uid="{00000000-0005-0000-0000-00004F060000}"/>
    <cellStyle name="_철근_14. 흑암1리~흑암2리(자전거도로)_4.구조물공_수량(12.7)_구조물깨기1_6.포장공_L형측구연장조서-1" xfId="1617" xr:uid="{00000000-0005-0000-0000-000050060000}"/>
    <cellStyle name="_철근_14. 흑암1리~흑암2리(자전거도로)_4.구조물공_수량(12.7)_구조물깨기1_6.포장공_복사본 6.포장공" xfId="1618" xr:uid="{00000000-0005-0000-0000-000051060000}"/>
    <cellStyle name="_철근_14. 흑암1리~흑암2리(자전거도로)_4.구조물공_수량(12.7)_구조물깨기1_6.포장공_사본 - 6.포장공" xfId="1619" xr:uid="{00000000-0005-0000-0000-000052060000}"/>
    <cellStyle name="_철근_14. 흑암1리~흑암2리(자전거도로)_4.구조물공_수량(12.7)_구조물깨기1_7.조경공" xfId="1620" xr:uid="{00000000-0005-0000-0000-000053060000}"/>
    <cellStyle name="_철근_14. 흑암1리~흑암2리(자전거도로)_4.구조물공_수량(12.7)_구조물깨기1_7.조경공(수정)" xfId="1621" xr:uid="{00000000-0005-0000-0000-000054060000}"/>
    <cellStyle name="_철근_14. 흑암1리~흑암2리(자전거도로)_4.구조물공_수량(12.7)_구조물깨기1_구조물깨기1" xfId="1622" xr:uid="{00000000-0005-0000-0000-000055060000}"/>
    <cellStyle name="_철근_14. 흑암1리~흑암2리(자전거도로)_4.구조물공_수량(12.7)_구조물깨기1_구조물깨기1_6.포장공" xfId="1623" xr:uid="{00000000-0005-0000-0000-000056060000}"/>
    <cellStyle name="_철근_14. 흑암1리~흑암2리(자전거도로)_4.구조물공_수량(12.7)_구조물깨기1_구조물깨기1_6.포장공_6.포장공" xfId="1624" xr:uid="{00000000-0005-0000-0000-000057060000}"/>
    <cellStyle name="_철근_14. 흑암1리~흑암2리(자전거도로)_4.구조물공_수량(12.7)_구조물깨기1_구조물깨기1_6.포장공_6.포장공(수정)" xfId="1625" xr:uid="{00000000-0005-0000-0000-000058060000}"/>
    <cellStyle name="_철근_14. 흑암1리~흑암2리(자전거도로)_4.구조물공_수량(12.7)_구조물깨기1_구조물깨기1_6.포장공_6.포장공00" xfId="1626" xr:uid="{00000000-0005-0000-0000-000059060000}"/>
    <cellStyle name="_철근_14. 흑암1리~흑암2리(자전거도로)_4.구조물공_수량(12.7)_구조물깨기1_구조물깨기1_6.포장공_L형측구연장조서-1" xfId="1627" xr:uid="{00000000-0005-0000-0000-00005A060000}"/>
    <cellStyle name="_철근_14. 흑암1리~흑암2리(자전거도로)_4.구조물공_수량(12.7)_구조물깨기1_구조물깨기1_6.포장공_복사본 6.포장공" xfId="1628" xr:uid="{00000000-0005-0000-0000-00005B060000}"/>
    <cellStyle name="_철근_14. 흑암1리~흑암2리(자전거도로)_4.구조물공_수량(12.7)_구조물깨기1_구조물깨기1_6.포장공_사본 - 6.포장공" xfId="1629" xr:uid="{00000000-0005-0000-0000-00005C060000}"/>
    <cellStyle name="_철근_14. 흑암1리~흑암2리(자전거도로)_4.구조물공_수량(12.7)_구조물깨기1_구조물깨기1_7.조경공" xfId="1630" xr:uid="{00000000-0005-0000-0000-00005D060000}"/>
    <cellStyle name="_철근_14. 흑암1리~흑암2리(자전거도로)_4.구조물공_수량(12.7)_구조물깨기1_구조물깨기1_7.조경공(수정)" xfId="1631" xr:uid="{00000000-0005-0000-0000-00005E060000}"/>
    <cellStyle name="_철근_14. 흑암1리~흑암2리(자전거도로)_6.포장공" xfId="1632" xr:uid="{00000000-0005-0000-0000-00005F060000}"/>
    <cellStyle name="_철근_14. 흑암1리~흑암2리(자전거도로)_6.포장공_6.포장공" xfId="1633" xr:uid="{00000000-0005-0000-0000-000060060000}"/>
    <cellStyle name="_철근_14. 흑암1리~흑암2리(자전거도로)_6.포장공_6.포장공(수정)" xfId="1634" xr:uid="{00000000-0005-0000-0000-000061060000}"/>
    <cellStyle name="_철근_14. 흑암1리~흑암2리(자전거도로)_6.포장공_6.포장공00" xfId="1635" xr:uid="{00000000-0005-0000-0000-000062060000}"/>
    <cellStyle name="_철근_14. 흑암1리~흑암2리(자전거도로)_6.포장공_L형측구연장조서-1" xfId="1636" xr:uid="{00000000-0005-0000-0000-000063060000}"/>
    <cellStyle name="_철근_14. 흑암1리~흑암2리(자전거도로)_6.포장공_복사본 6.포장공" xfId="1637" xr:uid="{00000000-0005-0000-0000-000064060000}"/>
    <cellStyle name="_철근_14. 흑암1리~흑암2리(자전거도로)_6.포장공_사본 - 6.포장공" xfId="1638" xr:uid="{00000000-0005-0000-0000-000065060000}"/>
    <cellStyle name="_철근_14. 흑암1리~흑암2리(자전거도로)_7.조경공" xfId="1639" xr:uid="{00000000-0005-0000-0000-000066060000}"/>
    <cellStyle name="_철근_14. 흑암1리~흑암2리(자전거도로)_7.조경공(수정)" xfId="1640" xr:uid="{00000000-0005-0000-0000-000067060000}"/>
    <cellStyle name="_철근_14. 흑암1리~흑암2리(자전거도로)_구조물깨기" xfId="1641" xr:uid="{00000000-0005-0000-0000-000068060000}"/>
    <cellStyle name="_철근_14. 흑암1리~흑암2리(자전거도로)_구조물깨기_6.포장공" xfId="1642" xr:uid="{00000000-0005-0000-0000-000069060000}"/>
    <cellStyle name="_철근_14. 흑암1리~흑암2리(자전거도로)_구조물깨기_6.포장공_6.포장공" xfId="1643" xr:uid="{00000000-0005-0000-0000-00006A060000}"/>
    <cellStyle name="_철근_14. 흑암1리~흑암2리(자전거도로)_구조물깨기_6.포장공_6.포장공(수정)" xfId="1644" xr:uid="{00000000-0005-0000-0000-00006B060000}"/>
    <cellStyle name="_철근_14. 흑암1리~흑암2리(자전거도로)_구조물깨기_6.포장공_6.포장공00" xfId="1645" xr:uid="{00000000-0005-0000-0000-00006C060000}"/>
    <cellStyle name="_철근_14. 흑암1리~흑암2리(자전거도로)_구조물깨기_6.포장공_L형측구연장조서-1" xfId="1646" xr:uid="{00000000-0005-0000-0000-00006D060000}"/>
    <cellStyle name="_철근_14. 흑암1리~흑암2리(자전거도로)_구조물깨기_6.포장공_복사본 6.포장공" xfId="1647" xr:uid="{00000000-0005-0000-0000-00006E060000}"/>
    <cellStyle name="_철근_14. 흑암1리~흑암2리(자전거도로)_구조물깨기_6.포장공_사본 - 6.포장공" xfId="1648" xr:uid="{00000000-0005-0000-0000-00006F060000}"/>
    <cellStyle name="_철근_14. 흑암1리~흑암2리(자전거도로)_구조물깨기_7.조경공" xfId="1649" xr:uid="{00000000-0005-0000-0000-000070060000}"/>
    <cellStyle name="_철근_14. 흑암1리~흑암2리(자전거도로)_구조물깨기_7.조경공(수정)" xfId="1650" xr:uid="{00000000-0005-0000-0000-000071060000}"/>
    <cellStyle name="_철근_14. 흑암1리~흑암2리(자전거도로)_구조물깨기_구조물깨기1" xfId="1651" xr:uid="{00000000-0005-0000-0000-000072060000}"/>
    <cellStyle name="_철근_14. 흑암1리~흑암2리(자전거도로)_구조물깨기_구조물깨기1_6.포장공" xfId="1652" xr:uid="{00000000-0005-0000-0000-000073060000}"/>
    <cellStyle name="_철근_14. 흑암1리~흑암2리(자전거도로)_구조물깨기_구조물깨기1_6.포장공_6.포장공" xfId="1653" xr:uid="{00000000-0005-0000-0000-000074060000}"/>
    <cellStyle name="_철근_14. 흑암1리~흑암2리(자전거도로)_구조물깨기_구조물깨기1_6.포장공_6.포장공(수정)" xfId="1654" xr:uid="{00000000-0005-0000-0000-000075060000}"/>
    <cellStyle name="_철근_14. 흑암1리~흑암2리(자전거도로)_구조물깨기_구조물깨기1_6.포장공_6.포장공00" xfId="1655" xr:uid="{00000000-0005-0000-0000-000076060000}"/>
    <cellStyle name="_철근_14. 흑암1리~흑암2리(자전거도로)_구조물깨기_구조물깨기1_6.포장공_L형측구연장조서-1" xfId="1656" xr:uid="{00000000-0005-0000-0000-000077060000}"/>
    <cellStyle name="_철근_14. 흑암1리~흑암2리(자전거도로)_구조물깨기_구조물깨기1_6.포장공_복사본 6.포장공" xfId="1657" xr:uid="{00000000-0005-0000-0000-000078060000}"/>
    <cellStyle name="_철근_14. 흑암1리~흑암2리(자전거도로)_구조물깨기_구조물깨기1_6.포장공_사본 - 6.포장공" xfId="1658" xr:uid="{00000000-0005-0000-0000-000079060000}"/>
    <cellStyle name="_철근_14. 흑암1리~흑암2리(자전거도로)_구조물깨기_구조물깨기1_7.조경공" xfId="1659" xr:uid="{00000000-0005-0000-0000-00007A060000}"/>
    <cellStyle name="_철근_14. 흑암1리~흑암2리(자전거도로)_구조물깨기_구조물깨기1_7.조경공(수정)" xfId="1660" xr:uid="{00000000-0005-0000-0000-00007B060000}"/>
    <cellStyle name="_철근_14. 흑암1리~흑암2리(자전거도로)_구조물깨기_구조물깨기1_구조물깨기1" xfId="1661" xr:uid="{00000000-0005-0000-0000-00007C060000}"/>
    <cellStyle name="_철근_14. 흑암1리~흑암2리(자전거도로)_구조물깨기_구조물깨기1_구조물깨기1_6.포장공" xfId="1662" xr:uid="{00000000-0005-0000-0000-00007D060000}"/>
    <cellStyle name="_철근_14. 흑암1리~흑암2리(자전거도로)_구조물깨기_구조물깨기1_구조물깨기1_6.포장공_6.포장공" xfId="1663" xr:uid="{00000000-0005-0000-0000-00007E060000}"/>
    <cellStyle name="_철근_14. 흑암1리~흑암2리(자전거도로)_구조물깨기_구조물깨기1_구조물깨기1_6.포장공_6.포장공(수정)" xfId="1664" xr:uid="{00000000-0005-0000-0000-00007F060000}"/>
    <cellStyle name="_철근_14. 흑암1리~흑암2리(자전거도로)_구조물깨기_구조물깨기1_구조물깨기1_6.포장공_6.포장공00" xfId="1665" xr:uid="{00000000-0005-0000-0000-000080060000}"/>
    <cellStyle name="_철근_14. 흑암1리~흑암2리(자전거도로)_구조물깨기_구조물깨기1_구조물깨기1_6.포장공_L형측구연장조서-1" xfId="1666" xr:uid="{00000000-0005-0000-0000-000081060000}"/>
    <cellStyle name="_철근_14. 흑암1리~흑암2리(자전거도로)_구조물깨기_구조물깨기1_구조물깨기1_6.포장공_복사본 6.포장공" xfId="1667" xr:uid="{00000000-0005-0000-0000-000082060000}"/>
    <cellStyle name="_철근_14. 흑암1리~흑암2리(자전거도로)_구조물깨기_구조물깨기1_구조물깨기1_6.포장공_사본 - 6.포장공" xfId="1668" xr:uid="{00000000-0005-0000-0000-000083060000}"/>
    <cellStyle name="_철근_14. 흑암1리~흑암2리(자전거도로)_구조물깨기_구조물깨기1_구조물깨기1_7.조경공" xfId="1669" xr:uid="{00000000-0005-0000-0000-000084060000}"/>
    <cellStyle name="_철근_14. 흑암1리~흑암2리(자전거도로)_구조물깨기_구조물깨기1_구조물깨기1_7.조경공(수정)" xfId="1670" xr:uid="{00000000-0005-0000-0000-000085060000}"/>
    <cellStyle name="_철근_14. 흑암1리~흑암2리(자전거도로)_구조물깨기1" xfId="1671" xr:uid="{00000000-0005-0000-0000-000086060000}"/>
    <cellStyle name="_철근_14. 흑암1리~흑암2리(자전거도로)_구조물깨기1_6.포장공" xfId="1672" xr:uid="{00000000-0005-0000-0000-000087060000}"/>
    <cellStyle name="_철근_14. 흑암1리~흑암2리(자전거도로)_구조물깨기1_6.포장공_6.포장공" xfId="1673" xr:uid="{00000000-0005-0000-0000-000088060000}"/>
    <cellStyle name="_철근_14. 흑암1리~흑암2리(자전거도로)_구조물깨기1_6.포장공_6.포장공(수정)" xfId="1674" xr:uid="{00000000-0005-0000-0000-000089060000}"/>
    <cellStyle name="_철근_14. 흑암1리~흑암2리(자전거도로)_구조물깨기1_6.포장공_6.포장공00" xfId="1675" xr:uid="{00000000-0005-0000-0000-00008A060000}"/>
    <cellStyle name="_철근_14. 흑암1리~흑암2리(자전거도로)_구조물깨기1_6.포장공_L형측구연장조서-1" xfId="1676" xr:uid="{00000000-0005-0000-0000-00008B060000}"/>
    <cellStyle name="_철근_14. 흑암1리~흑암2리(자전거도로)_구조물깨기1_6.포장공_복사본 6.포장공" xfId="1677" xr:uid="{00000000-0005-0000-0000-00008C060000}"/>
    <cellStyle name="_철근_14. 흑암1리~흑암2리(자전거도로)_구조물깨기1_6.포장공_사본 - 6.포장공" xfId="1678" xr:uid="{00000000-0005-0000-0000-00008D060000}"/>
    <cellStyle name="_철근_14. 흑암1리~흑암2리(자전거도로)_구조물깨기1_7.조경공" xfId="1679" xr:uid="{00000000-0005-0000-0000-00008E060000}"/>
    <cellStyle name="_철근_14. 흑암1리~흑암2리(자전거도로)_구조물깨기1_7.조경공(수정)" xfId="1680" xr:uid="{00000000-0005-0000-0000-00008F060000}"/>
    <cellStyle name="_철근_14. 흑암1리~흑암2리(자전거도로)_배수공" xfId="1681" xr:uid="{00000000-0005-0000-0000-000090060000}"/>
    <cellStyle name="_철근_14. 흑암1리~흑암2리(자전거도로)_수량(12.7)" xfId="1682" xr:uid="{00000000-0005-0000-0000-000091060000}"/>
    <cellStyle name="_철근_14. 흑암1리~흑암2리(자전거도로)_수량(12.7)_6.포장공" xfId="1683" xr:uid="{00000000-0005-0000-0000-000092060000}"/>
    <cellStyle name="_철근_14. 흑암1리~흑암2리(자전거도로)_수량(12.7)_6.포장공_6.포장공" xfId="1684" xr:uid="{00000000-0005-0000-0000-000093060000}"/>
    <cellStyle name="_철근_14. 흑암1리~흑암2리(자전거도로)_수량(12.7)_6.포장공_6.포장공(수정)" xfId="1685" xr:uid="{00000000-0005-0000-0000-000094060000}"/>
    <cellStyle name="_철근_14. 흑암1리~흑암2리(자전거도로)_수량(12.7)_6.포장공_6.포장공00" xfId="1686" xr:uid="{00000000-0005-0000-0000-000095060000}"/>
    <cellStyle name="_철근_14. 흑암1리~흑암2리(자전거도로)_수량(12.7)_6.포장공_L형측구연장조서-1" xfId="1687" xr:uid="{00000000-0005-0000-0000-000096060000}"/>
    <cellStyle name="_철근_14. 흑암1리~흑암2리(자전거도로)_수량(12.7)_6.포장공_복사본 6.포장공" xfId="1688" xr:uid="{00000000-0005-0000-0000-000097060000}"/>
    <cellStyle name="_철근_14. 흑암1리~흑암2리(자전거도로)_수량(12.7)_6.포장공_사본 - 6.포장공" xfId="1689" xr:uid="{00000000-0005-0000-0000-000098060000}"/>
    <cellStyle name="_철근_14. 흑암1리~흑암2리(자전거도로)_수량(12.7)_7.조경공" xfId="1690" xr:uid="{00000000-0005-0000-0000-000099060000}"/>
    <cellStyle name="_철근_14. 흑암1리~흑암2리(자전거도로)_수량(12.7)_7.조경공(수정)" xfId="1691" xr:uid="{00000000-0005-0000-0000-00009A060000}"/>
    <cellStyle name="_철근_14. 흑암1리~흑암2리(자전거도로)_수량(12.7)_구조물깨기1" xfId="1692" xr:uid="{00000000-0005-0000-0000-00009B060000}"/>
    <cellStyle name="_철근_14. 흑암1리~흑암2리(자전거도로)_수량(12.7)_구조물깨기1_6.포장공" xfId="1693" xr:uid="{00000000-0005-0000-0000-00009C060000}"/>
    <cellStyle name="_철근_14. 흑암1리~흑암2리(자전거도로)_수량(12.7)_구조물깨기1_6.포장공_6.포장공" xfId="1694" xr:uid="{00000000-0005-0000-0000-00009D060000}"/>
    <cellStyle name="_철근_14. 흑암1리~흑암2리(자전거도로)_수량(12.7)_구조물깨기1_6.포장공_6.포장공(수정)" xfId="1695" xr:uid="{00000000-0005-0000-0000-00009E060000}"/>
    <cellStyle name="_철근_14. 흑암1리~흑암2리(자전거도로)_수량(12.7)_구조물깨기1_6.포장공_6.포장공00" xfId="1696" xr:uid="{00000000-0005-0000-0000-00009F060000}"/>
    <cellStyle name="_철근_14. 흑암1리~흑암2리(자전거도로)_수량(12.7)_구조물깨기1_6.포장공_L형측구연장조서-1" xfId="1697" xr:uid="{00000000-0005-0000-0000-0000A0060000}"/>
    <cellStyle name="_철근_14. 흑암1리~흑암2리(자전거도로)_수량(12.7)_구조물깨기1_6.포장공_복사본 6.포장공" xfId="1698" xr:uid="{00000000-0005-0000-0000-0000A1060000}"/>
    <cellStyle name="_철근_14. 흑암1리~흑암2리(자전거도로)_수량(12.7)_구조물깨기1_6.포장공_사본 - 6.포장공" xfId="1699" xr:uid="{00000000-0005-0000-0000-0000A2060000}"/>
    <cellStyle name="_철근_14. 흑암1리~흑암2리(자전거도로)_수량(12.7)_구조물깨기1_7.조경공" xfId="1700" xr:uid="{00000000-0005-0000-0000-0000A3060000}"/>
    <cellStyle name="_철근_14. 흑암1리~흑암2리(자전거도로)_수량(12.7)_구조물깨기1_7.조경공(수정)" xfId="1701" xr:uid="{00000000-0005-0000-0000-0000A4060000}"/>
    <cellStyle name="_철근_14. 흑암1리~흑암2리(자전거도로)_수량(12.7)_구조물깨기1_구조물깨기1" xfId="1702" xr:uid="{00000000-0005-0000-0000-0000A5060000}"/>
    <cellStyle name="_철근_14. 흑암1리~흑암2리(자전거도로)_수량(12.7)_구조물깨기1_구조물깨기1_6.포장공" xfId="1703" xr:uid="{00000000-0005-0000-0000-0000A6060000}"/>
    <cellStyle name="_철근_14. 흑암1리~흑암2리(자전거도로)_수량(12.7)_구조물깨기1_구조물깨기1_6.포장공_6.포장공" xfId="1704" xr:uid="{00000000-0005-0000-0000-0000A7060000}"/>
    <cellStyle name="_철근_14. 흑암1리~흑암2리(자전거도로)_수량(12.7)_구조물깨기1_구조물깨기1_6.포장공_6.포장공(수정)" xfId="1705" xr:uid="{00000000-0005-0000-0000-0000A8060000}"/>
    <cellStyle name="_철근_14. 흑암1리~흑암2리(자전거도로)_수량(12.7)_구조물깨기1_구조물깨기1_6.포장공_6.포장공00" xfId="1706" xr:uid="{00000000-0005-0000-0000-0000A9060000}"/>
    <cellStyle name="_철근_14. 흑암1리~흑암2리(자전거도로)_수량(12.7)_구조물깨기1_구조물깨기1_6.포장공_L형측구연장조서-1" xfId="1707" xr:uid="{00000000-0005-0000-0000-0000AA060000}"/>
    <cellStyle name="_철근_14. 흑암1리~흑암2리(자전거도로)_수량(12.7)_구조물깨기1_구조물깨기1_6.포장공_복사본 6.포장공" xfId="1708" xr:uid="{00000000-0005-0000-0000-0000AB060000}"/>
    <cellStyle name="_철근_14. 흑암1리~흑암2리(자전거도로)_수량(12.7)_구조물깨기1_구조물깨기1_6.포장공_사본 - 6.포장공" xfId="1709" xr:uid="{00000000-0005-0000-0000-0000AC060000}"/>
    <cellStyle name="_철근_14. 흑암1리~흑암2리(자전거도로)_수량(12.7)_구조물깨기1_구조물깨기1_7.조경공" xfId="1710" xr:uid="{00000000-0005-0000-0000-0000AD060000}"/>
    <cellStyle name="_철근_14. 흑암1리~흑암2리(자전거도로)_수량(12.7)_구조물깨기1_구조물깨기1_7.조경공(수정)" xfId="1711" xr:uid="{00000000-0005-0000-0000-0000AE060000}"/>
    <cellStyle name="_철근_15. 절미골~계진리(진행)" xfId="1712" xr:uid="{00000000-0005-0000-0000-0000AF060000}"/>
    <cellStyle name="_철근_15. 절미골~계진리(진행)_4.구조물공" xfId="1713" xr:uid="{00000000-0005-0000-0000-0000B0060000}"/>
    <cellStyle name="_철근_15. 절미골~계진리(진행)_4.구조물공_6.포장공" xfId="1714" xr:uid="{00000000-0005-0000-0000-0000B1060000}"/>
    <cellStyle name="_철근_15. 절미골~계진리(진행)_4.구조물공_6.포장공_6.포장공" xfId="1715" xr:uid="{00000000-0005-0000-0000-0000B2060000}"/>
    <cellStyle name="_철근_15. 절미골~계진리(진행)_4.구조물공_6.포장공_6.포장공(수정)" xfId="1716" xr:uid="{00000000-0005-0000-0000-0000B3060000}"/>
    <cellStyle name="_철근_15. 절미골~계진리(진행)_4.구조물공_6.포장공_6.포장공00" xfId="1717" xr:uid="{00000000-0005-0000-0000-0000B4060000}"/>
    <cellStyle name="_철근_15. 절미골~계진리(진행)_4.구조물공_6.포장공_L형측구연장조서-1" xfId="1718" xr:uid="{00000000-0005-0000-0000-0000B5060000}"/>
    <cellStyle name="_철근_15. 절미골~계진리(진행)_4.구조물공_6.포장공_복사본 6.포장공" xfId="1719" xr:uid="{00000000-0005-0000-0000-0000B6060000}"/>
    <cellStyle name="_철근_15. 절미골~계진리(진행)_4.구조물공_6.포장공_사본 - 6.포장공" xfId="1720" xr:uid="{00000000-0005-0000-0000-0000B7060000}"/>
    <cellStyle name="_철근_15. 절미골~계진리(진행)_4.구조물공_7.조경공" xfId="1721" xr:uid="{00000000-0005-0000-0000-0000B8060000}"/>
    <cellStyle name="_철근_15. 절미골~계진리(진행)_4.구조물공_7.조경공(수정)" xfId="1722" xr:uid="{00000000-0005-0000-0000-0000B9060000}"/>
    <cellStyle name="_철근_15. 절미골~계진리(진행)_4.구조물공_구조물깨기" xfId="1723" xr:uid="{00000000-0005-0000-0000-0000BA060000}"/>
    <cellStyle name="_철근_15. 절미골~계진리(진행)_4.구조물공_구조물깨기_6.포장공" xfId="1724" xr:uid="{00000000-0005-0000-0000-0000BB060000}"/>
    <cellStyle name="_철근_15. 절미골~계진리(진행)_4.구조물공_구조물깨기_6.포장공_6.포장공" xfId="1725" xr:uid="{00000000-0005-0000-0000-0000BC060000}"/>
    <cellStyle name="_철근_15. 절미골~계진리(진행)_4.구조물공_구조물깨기_6.포장공_6.포장공(수정)" xfId="1726" xr:uid="{00000000-0005-0000-0000-0000BD060000}"/>
    <cellStyle name="_철근_15. 절미골~계진리(진행)_4.구조물공_구조물깨기_6.포장공_6.포장공00" xfId="1727" xr:uid="{00000000-0005-0000-0000-0000BE060000}"/>
    <cellStyle name="_철근_15. 절미골~계진리(진행)_4.구조물공_구조물깨기_6.포장공_L형측구연장조서-1" xfId="1728" xr:uid="{00000000-0005-0000-0000-0000BF060000}"/>
    <cellStyle name="_철근_15. 절미골~계진리(진행)_4.구조물공_구조물깨기_6.포장공_복사본 6.포장공" xfId="1729" xr:uid="{00000000-0005-0000-0000-0000C0060000}"/>
    <cellStyle name="_철근_15. 절미골~계진리(진행)_4.구조물공_구조물깨기_6.포장공_사본 - 6.포장공" xfId="1730" xr:uid="{00000000-0005-0000-0000-0000C1060000}"/>
    <cellStyle name="_철근_15. 절미골~계진리(진행)_4.구조물공_구조물깨기_7.조경공" xfId="1731" xr:uid="{00000000-0005-0000-0000-0000C2060000}"/>
    <cellStyle name="_철근_15. 절미골~계진리(진행)_4.구조물공_구조물깨기_7.조경공(수정)" xfId="1732" xr:uid="{00000000-0005-0000-0000-0000C3060000}"/>
    <cellStyle name="_철근_15. 절미골~계진리(진행)_4.구조물공_구조물깨기_구조물깨기1" xfId="1733" xr:uid="{00000000-0005-0000-0000-0000C4060000}"/>
    <cellStyle name="_철근_15. 절미골~계진리(진행)_4.구조물공_구조물깨기_구조물깨기1_6.포장공" xfId="1734" xr:uid="{00000000-0005-0000-0000-0000C5060000}"/>
    <cellStyle name="_철근_15. 절미골~계진리(진행)_4.구조물공_구조물깨기_구조물깨기1_6.포장공_6.포장공" xfId="1735" xr:uid="{00000000-0005-0000-0000-0000C6060000}"/>
    <cellStyle name="_철근_15. 절미골~계진리(진행)_4.구조물공_구조물깨기_구조물깨기1_6.포장공_6.포장공(수정)" xfId="1736" xr:uid="{00000000-0005-0000-0000-0000C7060000}"/>
    <cellStyle name="_철근_15. 절미골~계진리(진행)_4.구조물공_구조물깨기_구조물깨기1_6.포장공_6.포장공00" xfId="1737" xr:uid="{00000000-0005-0000-0000-0000C8060000}"/>
    <cellStyle name="_철근_15. 절미골~계진리(진행)_4.구조물공_구조물깨기_구조물깨기1_6.포장공_L형측구연장조서-1" xfId="1738" xr:uid="{00000000-0005-0000-0000-0000C9060000}"/>
    <cellStyle name="_철근_15. 절미골~계진리(진행)_4.구조물공_구조물깨기_구조물깨기1_6.포장공_복사본 6.포장공" xfId="1739" xr:uid="{00000000-0005-0000-0000-0000CA060000}"/>
    <cellStyle name="_철근_15. 절미골~계진리(진행)_4.구조물공_구조물깨기_구조물깨기1_6.포장공_사본 - 6.포장공" xfId="1740" xr:uid="{00000000-0005-0000-0000-0000CB060000}"/>
    <cellStyle name="_철근_15. 절미골~계진리(진행)_4.구조물공_구조물깨기_구조물깨기1_7.조경공" xfId="1741" xr:uid="{00000000-0005-0000-0000-0000CC060000}"/>
    <cellStyle name="_철근_15. 절미골~계진리(진행)_4.구조물공_구조물깨기_구조물깨기1_7.조경공(수정)" xfId="1742" xr:uid="{00000000-0005-0000-0000-0000CD060000}"/>
    <cellStyle name="_철근_15. 절미골~계진리(진행)_4.구조물공_구조물깨기_구조물깨기1_구조물깨기1" xfId="1743" xr:uid="{00000000-0005-0000-0000-0000CE060000}"/>
    <cellStyle name="_철근_15. 절미골~계진리(진행)_4.구조물공_구조물깨기_구조물깨기1_구조물깨기1_6.포장공" xfId="1744" xr:uid="{00000000-0005-0000-0000-0000CF060000}"/>
    <cellStyle name="_철근_15. 절미골~계진리(진행)_4.구조물공_구조물깨기_구조물깨기1_구조물깨기1_6.포장공_6.포장공" xfId="1745" xr:uid="{00000000-0005-0000-0000-0000D0060000}"/>
    <cellStyle name="_철근_15. 절미골~계진리(진행)_4.구조물공_구조물깨기_구조물깨기1_구조물깨기1_6.포장공_6.포장공(수정)" xfId="1746" xr:uid="{00000000-0005-0000-0000-0000D1060000}"/>
    <cellStyle name="_철근_15. 절미골~계진리(진행)_4.구조물공_구조물깨기_구조물깨기1_구조물깨기1_6.포장공_6.포장공00" xfId="1747" xr:uid="{00000000-0005-0000-0000-0000D2060000}"/>
    <cellStyle name="_철근_15. 절미골~계진리(진행)_4.구조물공_구조물깨기_구조물깨기1_구조물깨기1_6.포장공_L형측구연장조서-1" xfId="1748" xr:uid="{00000000-0005-0000-0000-0000D3060000}"/>
    <cellStyle name="_철근_15. 절미골~계진리(진행)_4.구조물공_구조물깨기_구조물깨기1_구조물깨기1_6.포장공_복사본 6.포장공" xfId="1749" xr:uid="{00000000-0005-0000-0000-0000D4060000}"/>
    <cellStyle name="_철근_15. 절미골~계진리(진행)_4.구조물공_구조물깨기_구조물깨기1_구조물깨기1_6.포장공_사본 - 6.포장공" xfId="1750" xr:uid="{00000000-0005-0000-0000-0000D5060000}"/>
    <cellStyle name="_철근_15. 절미골~계진리(진행)_4.구조물공_구조물깨기_구조물깨기1_구조물깨기1_7.조경공" xfId="1751" xr:uid="{00000000-0005-0000-0000-0000D6060000}"/>
    <cellStyle name="_철근_15. 절미골~계진리(진행)_4.구조물공_구조물깨기_구조물깨기1_구조물깨기1_7.조경공(수정)" xfId="1752" xr:uid="{00000000-0005-0000-0000-0000D7060000}"/>
    <cellStyle name="_철근_15. 절미골~계진리(진행)_4.구조물공_구조물깨기1" xfId="1753" xr:uid="{00000000-0005-0000-0000-0000D8060000}"/>
    <cellStyle name="_철근_15. 절미골~계진리(진행)_4.구조물공_구조물깨기1_6.포장공" xfId="1754" xr:uid="{00000000-0005-0000-0000-0000D9060000}"/>
    <cellStyle name="_철근_15. 절미골~계진리(진행)_4.구조물공_구조물깨기1_6.포장공_6.포장공" xfId="1755" xr:uid="{00000000-0005-0000-0000-0000DA060000}"/>
    <cellStyle name="_철근_15. 절미골~계진리(진행)_4.구조물공_구조물깨기1_6.포장공_6.포장공(수정)" xfId="1756" xr:uid="{00000000-0005-0000-0000-0000DB060000}"/>
    <cellStyle name="_철근_15. 절미골~계진리(진행)_4.구조물공_구조물깨기1_6.포장공_6.포장공00" xfId="1757" xr:uid="{00000000-0005-0000-0000-0000DC060000}"/>
    <cellStyle name="_철근_15. 절미골~계진리(진행)_4.구조물공_구조물깨기1_6.포장공_L형측구연장조서-1" xfId="1758" xr:uid="{00000000-0005-0000-0000-0000DD060000}"/>
    <cellStyle name="_철근_15. 절미골~계진리(진행)_4.구조물공_구조물깨기1_6.포장공_복사본 6.포장공" xfId="1759" xr:uid="{00000000-0005-0000-0000-0000DE060000}"/>
    <cellStyle name="_철근_15. 절미골~계진리(진행)_4.구조물공_구조물깨기1_6.포장공_사본 - 6.포장공" xfId="1760" xr:uid="{00000000-0005-0000-0000-0000DF060000}"/>
    <cellStyle name="_철근_15. 절미골~계진리(진행)_4.구조물공_구조물깨기1_7.조경공" xfId="1761" xr:uid="{00000000-0005-0000-0000-0000E0060000}"/>
    <cellStyle name="_철근_15. 절미골~계진리(진행)_4.구조물공_구조물깨기1_7.조경공(수정)" xfId="1762" xr:uid="{00000000-0005-0000-0000-0000E1060000}"/>
    <cellStyle name="_철근_15. 절미골~계진리(진행)_4.구조물공_수량(12.7)" xfId="1763" xr:uid="{00000000-0005-0000-0000-0000E2060000}"/>
    <cellStyle name="_철근_15. 절미골~계진리(진행)_4.구조물공_수량(12.7)_6.포장공" xfId="1764" xr:uid="{00000000-0005-0000-0000-0000E3060000}"/>
    <cellStyle name="_철근_15. 절미골~계진리(진행)_4.구조물공_수량(12.7)_6.포장공_6.포장공" xfId="1765" xr:uid="{00000000-0005-0000-0000-0000E4060000}"/>
    <cellStyle name="_철근_15. 절미골~계진리(진행)_4.구조물공_수량(12.7)_6.포장공_6.포장공(수정)" xfId="1766" xr:uid="{00000000-0005-0000-0000-0000E5060000}"/>
    <cellStyle name="_철근_15. 절미골~계진리(진행)_4.구조물공_수량(12.7)_6.포장공_6.포장공00" xfId="1767" xr:uid="{00000000-0005-0000-0000-0000E6060000}"/>
    <cellStyle name="_철근_15. 절미골~계진리(진행)_4.구조물공_수량(12.7)_6.포장공_L형측구연장조서-1" xfId="1768" xr:uid="{00000000-0005-0000-0000-0000E7060000}"/>
    <cellStyle name="_철근_15. 절미골~계진리(진행)_4.구조물공_수량(12.7)_6.포장공_복사본 6.포장공" xfId="1769" xr:uid="{00000000-0005-0000-0000-0000E8060000}"/>
    <cellStyle name="_철근_15. 절미골~계진리(진행)_4.구조물공_수량(12.7)_6.포장공_사본 - 6.포장공" xfId="1770" xr:uid="{00000000-0005-0000-0000-0000E9060000}"/>
    <cellStyle name="_철근_15. 절미골~계진리(진행)_4.구조물공_수량(12.7)_7.조경공" xfId="1771" xr:uid="{00000000-0005-0000-0000-0000EA060000}"/>
    <cellStyle name="_철근_15. 절미골~계진리(진행)_4.구조물공_수량(12.7)_7.조경공(수정)" xfId="1772" xr:uid="{00000000-0005-0000-0000-0000EB060000}"/>
    <cellStyle name="_철근_15. 절미골~계진리(진행)_4.구조물공_수량(12.7)_구조물깨기1" xfId="1773" xr:uid="{00000000-0005-0000-0000-0000EC060000}"/>
    <cellStyle name="_철근_15. 절미골~계진리(진행)_4.구조물공_수량(12.7)_구조물깨기1_6.포장공" xfId="1774" xr:uid="{00000000-0005-0000-0000-0000ED060000}"/>
    <cellStyle name="_철근_15. 절미골~계진리(진행)_4.구조물공_수량(12.7)_구조물깨기1_6.포장공_6.포장공" xfId="1775" xr:uid="{00000000-0005-0000-0000-0000EE060000}"/>
    <cellStyle name="_철근_15. 절미골~계진리(진행)_4.구조물공_수량(12.7)_구조물깨기1_6.포장공_6.포장공(수정)" xfId="1776" xr:uid="{00000000-0005-0000-0000-0000EF060000}"/>
    <cellStyle name="_철근_15. 절미골~계진리(진행)_4.구조물공_수량(12.7)_구조물깨기1_6.포장공_6.포장공00" xfId="1777" xr:uid="{00000000-0005-0000-0000-0000F0060000}"/>
    <cellStyle name="_철근_15. 절미골~계진리(진행)_4.구조물공_수량(12.7)_구조물깨기1_6.포장공_L형측구연장조서-1" xfId="1778" xr:uid="{00000000-0005-0000-0000-0000F1060000}"/>
    <cellStyle name="_철근_15. 절미골~계진리(진행)_4.구조물공_수량(12.7)_구조물깨기1_6.포장공_복사본 6.포장공" xfId="1779" xr:uid="{00000000-0005-0000-0000-0000F2060000}"/>
    <cellStyle name="_철근_15. 절미골~계진리(진행)_4.구조물공_수량(12.7)_구조물깨기1_6.포장공_사본 - 6.포장공" xfId="1780" xr:uid="{00000000-0005-0000-0000-0000F3060000}"/>
    <cellStyle name="_철근_15. 절미골~계진리(진행)_4.구조물공_수량(12.7)_구조물깨기1_7.조경공" xfId="1781" xr:uid="{00000000-0005-0000-0000-0000F4060000}"/>
    <cellStyle name="_철근_15. 절미골~계진리(진행)_4.구조물공_수량(12.7)_구조물깨기1_7.조경공(수정)" xfId="1782" xr:uid="{00000000-0005-0000-0000-0000F5060000}"/>
    <cellStyle name="_철근_15. 절미골~계진리(진행)_4.구조물공_수량(12.7)_구조물깨기1_구조물깨기1" xfId="1783" xr:uid="{00000000-0005-0000-0000-0000F6060000}"/>
    <cellStyle name="_철근_15. 절미골~계진리(진행)_4.구조물공_수량(12.7)_구조물깨기1_구조물깨기1_6.포장공" xfId="1784" xr:uid="{00000000-0005-0000-0000-0000F7060000}"/>
    <cellStyle name="_철근_15. 절미골~계진리(진행)_4.구조물공_수량(12.7)_구조물깨기1_구조물깨기1_6.포장공_6.포장공" xfId="1785" xr:uid="{00000000-0005-0000-0000-0000F8060000}"/>
    <cellStyle name="_철근_15. 절미골~계진리(진행)_4.구조물공_수량(12.7)_구조물깨기1_구조물깨기1_6.포장공_6.포장공(수정)" xfId="1786" xr:uid="{00000000-0005-0000-0000-0000F9060000}"/>
    <cellStyle name="_철근_15. 절미골~계진리(진행)_4.구조물공_수량(12.7)_구조물깨기1_구조물깨기1_6.포장공_6.포장공00" xfId="1787" xr:uid="{00000000-0005-0000-0000-0000FA060000}"/>
    <cellStyle name="_철근_15. 절미골~계진리(진행)_4.구조물공_수량(12.7)_구조물깨기1_구조물깨기1_6.포장공_L형측구연장조서-1" xfId="1788" xr:uid="{00000000-0005-0000-0000-0000FB060000}"/>
    <cellStyle name="_철근_15. 절미골~계진리(진행)_4.구조물공_수량(12.7)_구조물깨기1_구조물깨기1_6.포장공_복사본 6.포장공" xfId="1789" xr:uid="{00000000-0005-0000-0000-0000FC060000}"/>
    <cellStyle name="_철근_15. 절미골~계진리(진행)_4.구조물공_수량(12.7)_구조물깨기1_구조물깨기1_6.포장공_사본 - 6.포장공" xfId="1790" xr:uid="{00000000-0005-0000-0000-0000FD060000}"/>
    <cellStyle name="_철근_15. 절미골~계진리(진행)_4.구조물공_수량(12.7)_구조물깨기1_구조물깨기1_7.조경공" xfId="1791" xr:uid="{00000000-0005-0000-0000-0000FE060000}"/>
    <cellStyle name="_철근_15. 절미골~계진리(진행)_4.구조물공_수량(12.7)_구조물깨기1_구조물깨기1_7.조경공(수정)" xfId="1792" xr:uid="{00000000-0005-0000-0000-0000FF060000}"/>
    <cellStyle name="_철근_15. 절미골~계진리(진행)_6.포장공" xfId="1793" xr:uid="{00000000-0005-0000-0000-000000070000}"/>
    <cellStyle name="_철근_15. 절미골~계진리(진행)_6.포장공_6.포장공" xfId="1794" xr:uid="{00000000-0005-0000-0000-000001070000}"/>
    <cellStyle name="_철근_15. 절미골~계진리(진행)_6.포장공_6.포장공(수정)" xfId="1795" xr:uid="{00000000-0005-0000-0000-000002070000}"/>
    <cellStyle name="_철근_15. 절미골~계진리(진행)_6.포장공_6.포장공00" xfId="1796" xr:uid="{00000000-0005-0000-0000-000003070000}"/>
    <cellStyle name="_철근_15. 절미골~계진리(진행)_6.포장공_L형측구연장조서-1" xfId="1797" xr:uid="{00000000-0005-0000-0000-000004070000}"/>
    <cellStyle name="_철근_15. 절미골~계진리(진행)_6.포장공_복사본 6.포장공" xfId="1798" xr:uid="{00000000-0005-0000-0000-000005070000}"/>
    <cellStyle name="_철근_15. 절미골~계진리(진행)_7.조경공" xfId="1799" xr:uid="{00000000-0005-0000-0000-000006070000}"/>
    <cellStyle name="_철근_15. 절미골~계진리(진행)_7.조경공(수정)" xfId="1800" xr:uid="{00000000-0005-0000-0000-000007070000}"/>
    <cellStyle name="_철근_15. 절미골~계진리(진행)_구조물깨기" xfId="1801" xr:uid="{00000000-0005-0000-0000-000008070000}"/>
    <cellStyle name="_철근_15. 절미골~계진리(진행)_구조물깨기_6.포장공" xfId="1802" xr:uid="{00000000-0005-0000-0000-000009070000}"/>
    <cellStyle name="_철근_15. 절미골~계진리(진행)_구조물깨기_6.포장공_6.포장공" xfId="1803" xr:uid="{00000000-0005-0000-0000-00000A070000}"/>
    <cellStyle name="_철근_15. 절미골~계진리(진행)_구조물깨기_6.포장공_6.포장공(수정)" xfId="1804" xr:uid="{00000000-0005-0000-0000-00000B070000}"/>
    <cellStyle name="_철근_15. 절미골~계진리(진행)_구조물깨기_6.포장공_6.포장공00" xfId="1805" xr:uid="{00000000-0005-0000-0000-00000C070000}"/>
    <cellStyle name="_철근_15. 절미골~계진리(진행)_구조물깨기_6.포장공_L형측구연장조서-1" xfId="1806" xr:uid="{00000000-0005-0000-0000-00000D070000}"/>
    <cellStyle name="_철근_15. 절미골~계진리(진행)_구조물깨기_6.포장공_복사본 6.포장공" xfId="1807" xr:uid="{00000000-0005-0000-0000-00000E070000}"/>
    <cellStyle name="_철근_15. 절미골~계진리(진행)_구조물깨기_7.조경공" xfId="1808" xr:uid="{00000000-0005-0000-0000-00000F070000}"/>
    <cellStyle name="_철근_15. 절미골~계진리(진행)_구조물깨기_7.조경공(수정)" xfId="1809" xr:uid="{00000000-0005-0000-0000-000010070000}"/>
    <cellStyle name="_철근_15. 절미골~계진리(진행)_구조물깨기_구조물깨기1" xfId="1810" xr:uid="{00000000-0005-0000-0000-000011070000}"/>
    <cellStyle name="_철근_15. 절미골~계진리(진행)_구조물깨기_구조물깨기1_6.포장공" xfId="1811" xr:uid="{00000000-0005-0000-0000-000012070000}"/>
    <cellStyle name="_철근_15. 절미골~계진리(진행)_구조물깨기_구조물깨기1_6.포장공_6.포장공" xfId="1812" xr:uid="{00000000-0005-0000-0000-000013070000}"/>
    <cellStyle name="_철근_15. 절미골~계진리(진행)_구조물깨기_구조물깨기1_6.포장공_6.포장공(수정)" xfId="1813" xr:uid="{00000000-0005-0000-0000-000014070000}"/>
    <cellStyle name="_철근_15. 절미골~계진리(진행)_구조물깨기_구조물깨기1_6.포장공_6.포장공00" xfId="1814" xr:uid="{00000000-0005-0000-0000-000015070000}"/>
    <cellStyle name="_철근_15. 절미골~계진리(진행)_구조물깨기_구조물깨기1_6.포장공_L형측구연장조서-1" xfId="1815" xr:uid="{00000000-0005-0000-0000-000016070000}"/>
    <cellStyle name="_철근_15. 절미골~계진리(진행)_구조물깨기_구조물깨기1_6.포장공_복사본 6.포장공" xfId="1816" xr:uid="{00000000-0005-0000-0000-000017070000}"/>
    <cellStyle name="_철근_15. 절미골~계진리(진행)_구조물깨기_구조물깨기1_7.조경공" xfId="1817" xr:uid="{00000000-0005-0000-0000-000018070000}"/>
    <cellStyle name="_철근_15. 절미골~계진리(진행)_구조물깨기_구조물깨기1_7.조경공(수정)" xfId="1818" xr:uid="{00000000-0005-0000-0000-000019070000}"/>
    <cellStyle name="_철근_15. 절미골~계진리(진행)_구조물깨기_구조물깨기1_구조물깨기1" xfId="1819" xr:uid="{00000000-0005-0000-0000-00001A070000}"/>
    <cellStyle name="_철근_15. 절미골~계진리(진행)_구조물깨기_구조물깨기1_구조물깨기1_6.포장공" xfId="1820" xr:uid="{00000000-0005-0000-0000-00001B070000}"/>
    <cellStyle name="_철근_15. 절미골~계진리(진행)_구조물깨기_구조물깨기1_구조물깨기1_6.포장공_6.포장공" xfId="1821" xr:uid="{00000000-0005-0000-0000-00001C070000}"/>
    <cellStyle name="_철근_15. 절미골~계진리(진행)_구조물깨기_구조물깨기1_구조물깨기1_6.포장공_6.포장공(수정)" xfId="1822" xr:uid="{00000000-0005-0000-0000-00001D070000}"/>
    <cellStyle name="_철근_15. 절미골~계진리(진행)_구조물깨기_구조물깨기1_구조물깨기1_6.포장공_6.포장공00" xfId="1823" xr:uid="{00000000-0005-0000-0000-00001E070000}"/>
    <cellStyle name="_철근_15. 절미골~계진리(진행)_구조물깨기_구조물깨기1_구조물깨기1_6.포장공_L형측구연장조서-1" xfId="1824" xr:uid="{00000000-0005-0000-0000-00001F070000}"/>
    <cellStyle name="_철근_15. 절미골~계진리(진행)_구조물깨기_구조물깨기1_구조물깨기1_6.포장공_복사본 6.포장공" xfId="1825" xr:uid="{00000000-0005-0000-0000-000020070000}"/>
    <cellStyle name="_철근_15. 절미골~계진리(진행)_구조물깨기_구조물깨기1_구조물깨기1_7.조경공" xfId="1826" xr:uid="{00000000-0005-0000-0000-000021070000}"/>
    <cellStyle name="_철근_15. 절미골~계진리(진행)_구조물깨기_구조물깨기1_구조물깨기1_7.조경공(수정)" xfId="1827" xr:uid="{00000000-0005-0000-0000-000022070000}"/>
    <cellStyle name="_철근_15. 절미골~계진리(진행)_구조물깨기1" xfId="1828" xr:uid="{00000000-0005-0000-0000-000023070000}"/>
    <cellStyle name="_철근_15. 절미골~계진리(진행)_구조물깨기1_6.포장공" xfId="1829" xr:uid="{00000000-0005-0000-0000-000024070000}"/>
    <cellStyle name="_철근_15. 절미골~계진리(진행)_구조물깨기1_6.포장공_6.포장공" xfId="1830" xr:uid="{00000000-0005-0000-0000-000025070000}"/>
    <cellStyle name="_철근_15. 절미골~계진리(진행)_구조물깨기1_6.포장공_6.포장공(수정)" xfId="1831" xr:uid="{00000000-0005-0000-0000-000026070000}"/>
    <cellStyle name="_철근_15. 절미골~계진리(진행)_구조물깨기1_6.포장공_6.포장공00" xfId="1832" xr:uid="{00000000-0005-0000-0000-000027070000}"/>
    <cellStyle name="_철근_15. 절미골~계진리(진행)_구조물깨기1_6.포장공_L형측구연장조서-1" xfId="1833" xr:uid="{00000000-0005-0000-0000-000028070000}"/>
    <cellStyle name="_철근_15. 절미골~계진리(진행)_구조물깨기1_6.포장공_복사본 6.포장공" xfId="1834" xr:uid="{00000000-0005-0000-0000-000029070000}"/>
    <cellStyle name="_철근_15. 절미골~계진리(진행)_구조물깨기1_7.조경공" xfId="1835" xr:uid="{00000000-0005-0000-0000-00002A070000}"/>
    <cellStyle name="_철근_15. 절미골~계진리(진행)_구조물깨기1_7.조경공(수정)" xfId="1836" xr:uid="{00000000-0005-0000-0000-00002B070000}"/>
    <cellStyle name="_철근_15. 절미골~계진리(진행)_배수공" xfId="1837" xr:uid="{00000000-0005-0000-0000-00002C070000}"/>
    <cellStyle name="_철근_15. 절미골~계진리(진행)_수량(12.7)" xfId="1838" xr:uid="{00000000-0005-0000-0000-00002D070000}"/>
    <cellStyle name="_철근_15. 절미골~계진리(진행)_수량(12.7)_6.포장공" xfId="1839" xr:uid="{00000000-0005-0000-0000-00002E070000}"/>
    <cellStyle name="_철근_15. 절미골~계진리(진행)_수량(12.7)_6.포장공_6.포장공" xfId="1840" xr:uid="{00000000-0005-0000-0000-00002F070000}"/>
    <cellStyle name="_철근_15. 절미골~계진리(진행)_수량(12.7)_6.포장공_6.포장공(수정)" xfId="1841" xr:uid="{00000000-0005-0000-0000-000030070000}"/>
    <cellStyle name="_철근_15. 절미골~계진리(진행)_수량(12.7)_6.포장공_6.포장공00" xfId="1842" xr:uid="{00000000-0005-0000-0000-000031070000}"/>
    <cellStyle name="_철근_15. 절미골~계진리(진행)_수량(12.7)_6.포장공_L형측구연장조서-1" xfId="1843" xr:uid="{00000000-0005-0000-0000-000032070000}"/>
    <cellStyle name="_철근_15. 절미골~계진리(진행)_수량(12.7)_6.포장공_복사본 6.포장공" xfId="1844" xr:uid="{00000000-0005-0000-0000-000033070000}"/>
    <cellStyle name="_철근_15. 절미골~계진리(진행)_수량(12.7)_7.조경공" xfId="1845" xr:uid="{00000000-0005-0000-0000-000034070000}"/>
    <cellStyle name="_철근_15. 절미골~계진리(진행)_수량(12.7)_7.조경공(수정)" xfId="1846" xr:uid="{00000000-0005-0000-0000-000035070000}"/>
    <cellStyle name="_철근_15. 절미골~계진리(진행)_수량(12.7)_구조물깨기1" xfId="1847" xr:uid="{00000000-0005-0000-0000-000036070000}"/>
    <cellStyle name="_철근_15. 절미골~계진리(진행)_수량(12.7)_구조물깨기1_6.포장공" xfId="1848" xr:uid="{00000000-0005-0000-0000-000037070000}"/>
    <cellStyle name="_철근_15. 절미골~계진리(진행)_수량(12.7)_구조물깨기1_6.포장공_6.포장공" xfId="1849" xr:uid="{00000000-0005-0000-0000-000038070000}"/>
    <cellStyle name="_철근_15. 절미골~계진리(진행)_수량(12.7)_구조물깨기1_6.포장공_6.포장공(수정)" xfId="1850" xr:uid="{00000000-0005-0000-0000-000039070000}"/>
    <cellStyle name="_철근_15. 절미골~계진리(진행)_수량(12.7)_구조물깨기1_6.포장공_6.포장공00" xfId="1851" xr:uid="{00000000-0005-0000-0000-00003A070000}"/>
    <cellStyle name="_철근_15. 절미골~계진리(진행)_수량(12.7)_구조물깨기1_6.포장공_L형측구연장조서-1" xfId="1852" xr:uid="{00000000-0005-0000-0000-00003B070000}"/>
    <cellStyle name="_철근_15. 절미골~계진리(진행)_수량(12.7)_구조물깨기1_6.포장공_복사본 6.포장공" xfId="1853" xr:uid="{00000000-0005-0000-0000-00003C070000}"/>
    <cellStyle name="_철근_15. 절미골~계진리(진행)_수량(12.7)_구조물깨기1_7.조경공" xfId="1854" xr:uid="{00000000-0005-0000-0000-00003D070000}"/>
    <cellStyle name="_철근_15. 절미골~계진리(진행)_수량(12.7)_구조물깨기1_7.조경공(수정)" xfId="1855" xr:uid="{00000000-0005-0000-0000-00003E070000}"/>
    <cellStyle name="_철근_15. 절미골~계진리(진행)_수량(12.7)_구조물깨기1_구조물깨기1" xfId="1856" xr:uid="{00000000-0005-0000-0000-00003F070000}"/>
    <cellStyle name="_철근_15. 절미골~계진리(진행)_수량(12.7)_구조물깨기1_구조물깨기1_6.포장공" xfId="1857" xr:uid="{00000000-0005-0000-0000-000040070000}"/>
    <cellStyle name="_철근_15. 절미골~계진리(진행)_수량(12.7)_구조물깨기1_구조물깨기1_6.포장공_6.포장공" xfId="1858" xr:uid="{00000000-0005-0000-0000-000041070000}"/>
    <cellStyle name="_철근_15. 절미골~계진리(진행)_수량(12.7)_구조물깨기1_구조물깨기1_6.포장공_6.포장공(수정)" xfId="1859" xr:uid="{00000000-0005-0000-0000-000042070000}"/>
    <cellStyle name="_철근_15. 절미골~계진리(진행)_수량(12.7)_구조물깨기1_구조물깨기1_6.포장공_6.포장공00" xfId="1860" xr:uid="{00000000-0005-0000-0000-000043070000}"/>
    <cellStyle name="_철근_15. 절미골~계진리(진행)_수량(12.7)_구조물깨기1_구조물깨기1_6.포장공_L형측구연장조서-1" xfId="1861" xr:uid="{00000000-0005-0000-0000-000044070000}"/>
    <cellStyle name="_철근_15. 절미골~계진리(진행)_수량(12.7)_구조물깨기1_구조물깨기1_6.포장공_복사본 6.포장공" xfId="1862" xr:uid="{00000000-0005-0000-0000-000045070000}"/>
    <cellStyle name="_철근_15. 절미골~계진리(진행)_수량(12.7)_구조물깨기1_구조물깨기1_7.조경공" xfId="1863" xr:uid="{00000000-0005-0000-0000-000046070000}"/>
    <cellStyle name="_철근_15. 절미골~계진리(진행)_수량(12.7)_구조물깨기1_구조물깨기1_7.조경공(수정)" xfId="1864" xr:uid="{00000000-0005-0000-0000-000047070000}"/>
    <cellStyle name="_철근_15. 절미골~계진리(진행)_토적표" xfId="1865" xr:uid="{00000000-0005-0000-0000-000048070000}"/>
    <cellStyle name="_철근_15. 절미골~계진리(진행)_토적표_4.구조물공" xfId="1866" xr:uid="{00000000-0005-0000-0000-000049070000}"/>
    <cellStyle name="_철근_15. 절미골~계진리(진행)_토적표_4.구조물공_6.포장공" xfId="1867" xr:uid="{00000000-0005-0000-0000-00004A070000}"/>
    <cellStyle name="_철근_15. 절미골~계진리(진행)_토적표_4.구조물공_6.포장공_6.포장공" xfId="1868" xr:uid="{00000000-0005-0000-0000-00004B070000}"/>
    <cellStyle name="_철근_15. 절미골~계진리(진행)_토적표_4.구조물공_6.포장공_6.포장공(수정)" xfId="1869" xr:uid="{00000000-0005-0000-0000-00004C070000}"/>
    <cellStyle name="_철근_15. 절미골~계진리(진행)_토적표_4.구조물공_6.포장공_6.포장공00" xfId="1870" xr:uid="{00000000-0005-0000-0000-00004D070000}"/>
    <cellStyle name="_철근_15. 절미골~계진리(진행)_토적표_4.구조물공_6.포장공_L형측구연장조서-1" xfId="1871" xr:uid="{00000000-0005-0000-0000-00004E070000}"/>
    <cellStyle name="_철근_15. 절미골~계진리(진행)_토적표_4.구조물공_6.포장공_복사본 6.포장공" xfId="1872" xr:uid="{00000000-0005-0000-0000-00004F070000}"/>
    <cellStyle name="_철근_15. 절미골~계진리(진행)_토적표_4.구조물공_7.조경공" xfId="1873" xr:uid="{00000000-0005-0000-0000-000050070000}"/>
    <cellStyle name="_철근_15. 절미골~계진리(진행)_토적표_4.구조물공_7.조경공(수정)" xfId="1874" xr:uid="{00000000-0005-0000-0000-000051070000}"/>
    <cellStyle name="_철근_15. 절미골~계진리(진행)_토적표_4.구조물공_구조물깨기" xfId="1875" xr:uid="{00000000-0005-0000-0000-000052070000}"/>
    <cellStyle name="_철근_15. 절미골~계진리(진행)_토적표_4.구조물공_구조물깨기_6.포장공" xfId="1876" xr:uid="{00000000-0005-0000-0000-000053070000}"/>
    <cellStyle name="_철근_15. 절미골~계진리(진행)_토적표_4.구조물공_구조물깨기_6.포장공_6.포장공" xfId="1877" xr:uid="{00000000-0005-0000-0000-000054070000}"/>
    <cellStyle name="_철근_15. 절미골~계진리(진행)_토적표_4.구조물공_구조물깨기_6.포장공_6.포장공(수정)" xfId="1878" xr:uid="{00000000-0005-0000-0000-000055070000}"/>
    <cellStyle name="_철근_15. 절미골~계진리(진행)_토적표_4.구조물공_구조물깨기_6.포장공_6.포장공00" xfId="1879" xr:uid="{00000000-0005-0000-0000-000056070000}"/>
    <cellStyle name="_철근_15. 절미골~계진리(진행)_토적표_4.구조물공_구조물깨기_6.포장공_L형측구연장조서-1" xfId="1880" xr:uid="{00000000-0005-0000-0000-000057070000}"/>
    <cellStyle name="_철근_15. 절미골~계진리(진행)_토적표_4.구조물공_구조물깨기_6.포장공_복사본 6.포장공" xfId="1881" xr:uid="{00000000-0005-0000-0000-000058070000}"/>
    <cellStyle name="_철근_15. 절미골~계진리(진행)_토적표_4.구조물공_구조물깨기_7.조경공" xfId="1882" xr:uid="{00000000-0005-0000-0000-000059070000}"/>
    <cellStyle name="_철근_15. 절미골~계진리(진행)_토적표_4.구조물공_구조물깨기_7.조경공(수정)" xfId="1883" xr:uid="{00000000-0005-0000-0000-00005A070000}"/>
    <cellStyle name="_철근_15. 절미골~계진리(진행)_토적표_4.구조물공_구조물깨기_구조물깨기1" xfId="1884" xr:uid="{00000000-0005-0000-0000-00005B070000}"/>
    <cellStyle name="_철근_15. 절미골~계진리(진행)_토적표_4.구조물공_구조물깨기_구조물깨기1_6.포장공" xfId="1885" xr:uid="{00000000-0005-0000-0000-00005C070000}"/>
    <cellStyle name="_철근_15. 절미골~계진리(진행)_토적표_4.구조물공_구조물깨기_구조물깨기1_6.포장공_6.포장공" xfId="1886" xr:uid="{00000000-0005-0000-0000-00005D070000}"/>
    <cellStyle name="_철근_15. 절미골~계진리(진행)_토적표_4.구조물공_구조물깨기_구조물깨기1_6.포장공_6.포장공(수정)" xfId="1887" xr:uid="{00000000-0005-0000-0000-00005E070000}"/>
    <cellStyle name="_철근_15. 절미골~계진리(진행)_토적표_4.구조물공_구조물깨기_구조물깨기1_6.포장공_6.포장공00" xfId="1888" xr:uid="{00000000-0005-0000-0000-00005F070000}"/>
    <cellStyle name="_철근_15. 절미골~계진리(진행)_토적표_4.구조물공_구조물깨기_구조물깨기1_6.포장공_L형측구연장조서-1" xfId="1889" xr:uid="{00000000-0005-0000-0000-000060070000}"/>
    <cellStyle name="_철근_15. 절미골~계진리(진행)_토적표_4.구조물공_구조물깨기_구조물깨기1_6.포장공_복사본 6.포장공" xfId="1890" xr:uid="{00000000-0005-0000-0000-000061070000}"/>
    <cellStyle name="_철근_15. 절미골~계진리(진행)_토적표_4.구조물공_구조물깨기_구조물깨기1_7.조경공" xfId="1891" xr:uid="{00000000-0005-0000-0000-000062070000}"/>
    <cellStyle name="_철근_15. 절미골~계진리(진행)_토적표_4.구조물공_구조물깨기_구조물깨기1_7.조경공(수정)" xfId="1892" xr:uid="{00000000-0005-0000-0000-000063070000}"/>
    <cellStyle name="_철근_15. 절미골~계진리(진행)_토적표_4.구조물공_구조물깨기_구조물깨기1_구조물깨기1" xfId="1893" xr:uid="{00000000-0005-0000-0000-000064070000}"/>
    <cellStyle name="_철근_15. 절미골~계진리(진행)_토적표_4.구조물공_구조물깨기_구조물깨기1_구조물깨기1_6.포장공" xfId="1894" xr:uid="{00000000-0005-0000-0000-000065070000}"/>
    <cellStyle name="_철근_15. 절미골~계진리(진행)_토적표_4.구조물공_구조물깨기_구조물깨기1_구조물깨기1_6.포장공_6.포장공" xfId="1895" xr:uid="{00000000-0005-0000-0000-000066070000}"/>
    <cellStyle name="_철근_15. 절미골~계진리(진행)_토적표_4.구조물공_구조물깨기_구조물깨기1_구조물깨기1_6.포장공_6.포장공(수정)" xfId="1896" xr:uid="{00000000-0005-0000-0000-000067070000}"/>
    <cellStyle name="_철근_15. 절미골~계진리(진행)_토적표_4.구조물공_구조물깨기_구조물깨기1_구조물깨기1_6.포장공_6.포장공00" xfId="1897" xr:uid="{00000000-0005-0000-0000-000068070000}"/>
    <cellStyle name="_철근_15. 절미골~계진리(진행)_토적표_4.구조물공_구조물깨기_구조물깨기1_구조물깨기1_6.포장공_L형측구연장조서-1" xfId="1898" xr:uid="{00000000-0005-0000-0000-000069070000}"/>
    <cellStyle name="_철근_15. 절미골~계진리(진행)_토적표_4.구조물공_구조물깨기_구조물깨기1_구조물깨기1_6.포장공_복사본 6.포장공" xfId="1899" xr:uid="{00000000-0005-0000-0000-00006A070000}"/>
    <cellStyle name="_철근_15. 절미골~계진리(진행)_토적표_4.구조물공_구조물깨기_구조물깨기1_구조물깨기1_7.조경공" xfId="1900" xr:uid="{00000000-0005-0000-0000-00006B070000}"/>
    <cellStyle name="_철근_15. 절미골~계진리(진행)_토적표_4.구조물공_구조물깨기_구조물깨기1_구조물깨기1_7.조경공(수정)" xfId="1901" xr:uid="{00000000-0005-0000-0000-00006C070000}"/>
    <cellStyle name="_철근_15. 절미골~계진리(진행)_토적표_4.구조물공_구조물깨기1" xfId="1902" xr:uid="{00000000-0005-0000-0000-00006D070000}"/>
    <cellStyle name="_철근_15. 절미골~계진리(진행)_토적표_4.구조물공_구조물깨기1_6.포장공" xfId="1903" xr:uid="{00000000-0005-0000-0000-00006E070000}"/>
    <cellStyle name="_철근_15. 절미골~계진리(진행)_토적표_4.구조물공_구조물깨기1_6.포장공_6.포장공" xfId="1904" xr:uid="{00000000-0005-0000-0000-00006F070000}"/>
    <cellStyle name="_철근_15. 절미골~계진리(진행)_토적표_4.구조물공_구조물깨기1_6.포장공_6.포장공(수정)" xfId="1905" xr:uid="{00000000-0005-0000-0000-000070070000}"/>
    <cellStyle name="_철근_15. 절미골~계진리(진행)_토적표_4.구조물공_구조물깨기1_6.포장공_6.포장공00" xfId="1906" xr:uid="{00000000-0005-0000-0000-000071070000}"/>
    <cellStyle name="_철근_15. 절미골~계진리(진행)_토적표_4.구조물공_구조물깨기1_6.포장공_L형측구연장조서-1" xfId="1907" xr:uid="{00000000-0005-0000-0000-000072070000}"/>
    <cellStyle name="_철근_15. 절미골~계진리(진행)_토적표_4.구조물공_구조물깨기1_6.포장공_복사본 6.포장공" xfId="1908" xr:uid="{00000000-0005-0000-0000-000073070000}"/>
    <cellStyle name="_철근_15. 절미골~계진리(진행)_토적표_4.구조물공_구조물깨기1_7.조경공" xfId="1909" xr:uid="{00000000-0005-0000-0000-000074070000}"/>
    <cellStyle name="_철근_15. 절미골~계진리(진행)_토적표_4.구조물공_구조물깨기1_7.조경공(수정)" xfId="1910" xr:uid="{00000000-0005-0000-0000-000075070000}"/>
    <cellStyle name="_철근_15. 절미골~계진리(진행)_토적표_4.구조물공_수량(12.7)" xfId="1911" xr:uid="{00000000-0005-0000-0000-000076070000}"/>
    <cellStyle name="_철근_15. 절미골~계진리(진행)_토적표_4.구조물공_수량(12.7)_6.포장공" xfId="1912" xr:uid="{00000000-0005-0000-0000-000077070000}"/>
    <cellStyle name="_철근_15. 절미골~계진리(진행)_토적표_4.구조물공_수량(12.7)_6.포장공_6.포장공" xfId="1913" xr:uid="{00000000-0005-0000-0000-000078070000}"/>
    <cellStyle name="_철근_15. 절미골~계진리(진행)_토적표_4.구조물공_수량(12.7)_6.포장공_6.포장공(수정)" xfId="1914" xr:uid="{00000000-0005-0000-0000-000079070000}"/>
    <cellStyle name="_철근_15. 절미골~계진리(진행)_토적표_4.구조물공_수량(12.7)_6.포장공_6.포장공00" xfId="1915" xr:uid="{00000000-0005-0000-0000-00007A070000}"/>
    <cellStyle name="_철근_15. 절미골~계진리(진행)_토적표_4.구조물공_수량(12.7)_6.포장공_L형측구연장조서-1" xfId="1916" xr:uid="{00000000-0005-0000-0000-00007B070000}"/>
    <cellStyle name="_철근_15. 절미골~계진리(진행)_토적표_4.구조물공_수량(12.7)_6.포장공_복사본 6.포장공" xfId="1917" xr:uid="{00000000-0005-0000-0000-00007C070000}"/>
    <cellStyle name="_철근_15. 절미골~계진리(진행)_토적표_4.구조물공_수량(12.7)_7.조경공" xfId="1918" xr:uid="{00000000-0005-0000-0000-00007D070000}"/>
    <cellStyle name="_철근_15. 절미골~계진리(진행)_토적표_4.구조물공_수량(12.7)_7.조경공(수정)" xfId="1919" xr:uid="{00000000-0005-0000-0000-00007E070000}"/>
    <cellStyle name="_철근_15. 절미골~계진리(진행)_토적표_4.구조물공_수량(12.7)_구조물깨기1" xfId="1920" xr:uid="{00000000-0005-0000-0000-00007F070000}"/>
    <cellStyle name="_철근_15. 절미골~계진리(진행)_토적표_4.구조물공_수량(12.7)_구조물깨기1_6.포장공" xfId="1921" xr:uid="{00000000-0005-0000-0000-000080070000}"/>
    <cellStyle name="_철근_15. 절미골~계진리(진행)_토적표_4.구조물공_수량(12.7)_구조물깨기1_6.포장공_6.포장공" xfId="1922" xr:uid="{00000000-0005-0000-0000-000081070000}"/>
    <cellStyle name="_철근_15. 절미골~계진리(진행)_토적표_4.구조물공_수량(12.7)_구조물깨기1_6.포장공_6.포장공(수정)" xfId="1923" xr:uid="{00000000-0005-0000-0000-000082070000}"/>
    <cellStyle name="_철근_15. 절미골~계진리(진행)_토적표_4.구조물공_수량(12.7)_구조물깨기1_6.포장공_6.포장공00" xfId="1924" xr:uid="{00000000-0005-0000-0000-000083070000}"/>
    <cellStyle name="_철근_15. 절미골~계진리(진행)_토적표_4.구조물공_수량(12.7)_구조물깨기1_6.포장공_L형측구연장조서-1" xfId="1925" xr:uid="{00000000-0005-0000-0000-000084070000}"/>
    <cellStyle name="_철근_15. 절미골~계진리(진행)_토적표_4.구조물공_수량(12.7)_구조물깨기1_6.포장공_복사본 6.포장공" xfId="1926" xr:uid="{00000000-0005-0000-0000-000085070000}"/>
    <cellStyle name="_철근_15. 절미골~계진리(진행)_토적표_4.구조물공_수량(12.7)_구조물깨기1_7.조경공" xfId="1927" xr:uid="{00000000-0005-0000-0000-000086070000}"/>
    <cellStyle name="_철근_15. 절미골~계진리(진행)_토적표_4.구조물공_수량(12.7)_구조물깨기1_7.조경공(수정)" xfId="1928" xr:uid="{00000000-0005-0000-0000-000087070000}"/>
    <cellStyle name="_철근_15. 절미골~계진리(진행)_토적표_4.구조물공_수량(12.7)_구조물깨기1_구조물깨기1" xfId="1929" xr:uid="{00000000-0005-0000-0000-000088070000}"/>
    <cellStyle name="_철근_15. 절미골~계진리(진행)_토적표_4.구조물공_수량(12.7)_구조물깨기1_구조물깨기1_6.포장공" xfId="1930" xr:uid="{00000000-0005-0000-0000-000089070000}"/>
    <cellStyle name="_철근_15. 절미골~계진리(진행)_토적표_4.구조물공_수량(12.7)_구조물깨기1_구조물깨기1_6.포장공_6.포장공" xfId="1931" xr:uid="{00000000-0005-0000-0000-00008A070000}"/>
    <cellStyle name="_철근_15. 절미골~계진리(진행)_토적표_4.구조물공_수량(12.7)_구조물깨기1_구조물깨기1_6.포장공_6.포장공(수정)" xfId="1932" xr:uid="{00000000-0005-0000-0000-00008B070000}"/>
    <cellStyle name="_철근_15. 절미골~계진리(진행)_토적표_4.구조물공_수량(12.7)_구조물깨기1_구조물깨기1_6.포장공_6.포장공00" xfId="1933" xr:uid="{00000000-0005-0000-0000-00008C070000}"/>
    <cellStyle name="_철근_15. 절미골~계진리(진행)_토적표_4.구조물공_수량(12.7)_구조물깨기1_구조물깨기1_6.포장공_L형측구연장조서-1" xfId="1934" xr:uid="{00000000-0005-0000-0000-00008D070000}"/>
    <cellStyle name="_철근_15. 절미골~계진리(진행)_토적표_4.구조물공_수량(12.7)_구조물깨기1_구조물깨기1_6.포장공_복사본 6.포장공" xfId="1935" xr:uid="{00000000-0005-0000-0000-00008E070000}"/>
    <cellStyle name="_철근_15. 절미골~계진리(진행)_토적표_4.구조물공_수량(12.7)_구조물깨기1_구조물깨기1_7.조경공" xfId="1936" xr:uid="{00000000-0005-0000-0000-00008F070000}"/>
    <cellStyle name="_철근_15. 절미골~계진리(진행)_토적표_4.구조물공_수량(12.7)_구조물깨기1_구조물깨기1_7.조경공(수정)" xfId="1937" xr:uid="{00000000-0005-0000-0000-000090070000}"/>
    <cellStyle name="_철근_15. 절미골~계진리(진행)_토적표_6.포장공" xfId="1938" xr:uid="{00000000-0005-0000-0000-000091070000}"/>
    <cellStyle name="_철근_15. 절미골~계진리(진행)_토적표_6.포장공_6.포장공" xfId="1939" xr:uid="{00000000-0005-0000-0000-000092070000}"/>
    <cellStyle name="_철근_15. 절미골~계진리(진행)_토적표_6.포장공_6.포장공(수정)" xfId="1940" xr:uid="{00000000-0005-0000-0000-000093070000}"/>
    <cellStyle name="_철근_15. 절미골~계진리(진행)_토적표_6.포장공_6.포장공00" xfId="1941" xr:uid="{00000000-0005-0000-0000-000094070000}"/>
    <cellStyle name="_철근_15. 절미골~계진리(진행)_토적표_6.포장공_L형측구연장조서-1" xfId="1942" xr:uid="{00000000-0005-0000-0000-000095070000}"/>
    <cellStyle name="_철근_15. 절미골~계진리(진행)_토적표_6.포장공_복사본 6.포장공" xfId="1943" xr:uid="{00000000-0005-0000-0000-000096070000}"/>
    <cellStyle name="_철근_15. 절미골~계진리(진행)_토적표_7.조경공" xfId="1944" xr:uid="{00000000-0005-0000-0000-000097070000}"/>
    <cellStyle name="_철근_15. 절미골~계진리(진행)_토적표_7.조경공(수정)" xfId="1945" xr:uid="{00000000-0005-0000-0000-000098070000}"/>
    <cellStyle name="_철근_15. 절미골~계진리(진행)_토적표_구조물깨기" xfId="1946" xr:uid="{00000000-0005-0000-0000-000099070000}"/>
    <cellStyle name="_철근_15. 절미골~계진리(진행)_토적표_구조물깨기_6.포장공" xfId="1947" xr:uid="{00000000-0005-0000-0000-00009A070000}"/>
    <cellStyle name="_철근_15. 절미골~계진리(진행)_토적표_구조물깨기_6.포장공_6.포장공" xfId="1948" xr:uid="{00000000-0005-0000-0000-00009B070000}"/>
    <cellStyle name="_철근_15. 절미골~계진리(진행)_토적표_구조물깨기_6.포장공_6.포장공(수정)" xfId="1949" xr:uid="{00000000-0005-0000-0000-00009C070000}"/>
    <cellStyle name="_철근_15. 절미골~계진리(진행)_토적표_구조물깨기_6.포장공_6.포장공00" xfId="1950" xr:uid="{00000000-0005-0000-0000-00009D070000}"/>
    <cellStyle name="_철근_15. 절미골~계진리(진행)_토적표_구조물깨기_6.포장공_L형측구연장조서-1" xfId="1951" xr:uid="{00000000-0005-0000-0000-00009E070000}"/>
    <cellStyle name="_철근_15. 절미골~계진리(진행)_토적표_구조물깨기_6.포장공_복사본 6.포장공" xfId="1952" xr:uid="{00000000-0005-0000-0000-00009F070000}"/>
    <cellStyle name="_철근_15. 절미골~계진리(진행)_토적표_구조물깨기_7.조경공" xfId="1953" xr:uid="{00000000-0005-0000-0000-0000A0070000}"/>
    <cellStyle name="_철근_15. 절미골~계진리(진행)_토적표_구조물깨기_7.조경공(수정)" xfId="1954" xr:uid="{00000000-0005-0000-0000-0000A1070000}"/>
    <cellStyle name="_철근_15. 절미골~계진리(진행)_토적표_구조물깨기_구조물깨기1" xfId="1955" xr:uid="{00000000-0005-0000-0000-0000A2070000}"/>
    <cellStyle name="_철근_15. 절미골~계진리(진행)_토적표_구조물깨기_구조물깨기1_6.포장공" xfId="1956" xr:uid="{00000000-0005-0000-0000-0000A3070000}"/>
    <cellStyle name="_철근_15. 절미골~계진리(진행)_토적표_구조물깨기_구조물깨기1_6.포장공_6.포장공" xfId="1957" xr:uid="{00000000-0005-0000-0000-0000A4070000}"/>
    <cellStyle name="_철근_15. 절미골~계진리(진행)_토적표_구조물깨기_구조물깨기1_6.포장공_6.포장공(수정)" xfId="1958" xr:uid="{00000000-0005-0000-0000-0000A5070000}"/>
    <cellStyle name="_철근_15. 절미골~계진리(진행)_토적표_구조물깨기_구조물깨기1_6.포장공_6.포장공00" xfId="1959" xr:uid="{00000000-0005-0000-0000-0000A6070000}"/>
    <cellStyle name="_철근_15. 절미골~계진리(진행)_토적표_구조물깨기_구조물깨기1_6.포장공_L형측구연장조서-1" xfId="1960" xr:uid="{00000000-0005-0000-0000-0000A7070000}"/>
    <cellStyle name="_철근_15. 절미골~계진리(진행)_토적표_구조물깨기_구조물깨기1_6.포장공_복사본 6.포장공" xfId="1961" xr:uid="{00000000-0005-0000-0000-0000A8070000}"/>
    <cellStyle name="_철근_15. 절미골~계진리(진행)_토적표_구조물깨기_구조물깨기1_7.조경공" xfId="1962" xr:uid="{00000000-0005-0000-0000-0000A9070000}"/>
    <cellStyle name="_철근_15. 절미골~계진리(진행)_토적표_구조물깨기_구조물깨기1_7.조경공(수정)" xfId="1963" xr:uid="{00000000-0005-0000-0000-0000AA070000}"/>
    <cellStyle name="_철근_15. 절미골~계진리(진행)_토적표_구조물깨기_구조물깨기1_구조물깨기1" xfId="1964" xr:uid="{00000000-0005-0000-0000-0000AB070000}"/>
    <cellStyle name="_철근_15. 절미골~계진리(진행)_토적표_구조물깨기_구조물깨기1_구조물깨기1_6.포장공" xfId="1965" xr:uid="{00000000-0005-0000-0000-0000AC070000}"/>
    <cellStyle name="_철근_15. 절미골~계진리(진행)_토적표_구조물깨기_구조물깨기1_구조물깨기1_6.포장공_6.포장공" xfId="1966" xr:uid="{00000000-0005-0000-0000-0000AD070000}"/>
    <cellStyle name="_철근_15. 절미골~계진리(진행)_토적표_구조물깨기_구조물깨기1_구조물깨기1_6.포장공_6.포장공(수정)" xfId="1967" xr:uid="{00000000-0005-0000-0000-0000AE070000}"/>
    <cellStyle name="_철근_15. 절미골~계진리(진행)_토적표_구조물깨기_구조물깨기1_구조물깨기1_6.포장공_6.포장공00" xfId="1968" xr:uid="{00000000-0005-0000-0000-0000AF070000}"/>
    <cellStyle name="_철근_15. 절미골~계진리(진행)_토적표_구조물깨기_구조물깨기1_구조물깨기1_6.포장공_L형측구연장조서-1" xfId="1969" xr:uid="{00000000-0005-0000-0000-0000B0070000}"/>
    <cellStyle name="_철근_15. 절미골~계진리(진행)_토적표_구조물깨기_구조물깨기1_구조물깨기1_6.포장공_복사본 6.포장공" xfId="1970" xr:uid="{00000000-0005-0000-0000-0000B1070000}"/>
    <cellStyle name="_철근_15. 절미골~계진리(진행)_토적표_구조물깨기_구조물깨기1_구조물깨기1_7.조경공" xfId="1971" xr:uid="{00000000-0005-0000-0000-0000B2070000}"/>
    <cellStyle name="_철근_15. 절미골~계진리(진행)_토적표_구조물깨기_구조물깨기1_구조물깨기1_7.조경공(수정)" xfId="1972" xr:uid="{00000000-0005-0000-0000-0000B3070000}"/>
    <cellStyle name="_철근_15. 절미골~계진리(진행)_토적표_구조물깨기1" xfId="1973" xr:uid="{00000000-0005-0000-0000-0000B4070000}"/>
    <cellStyle name="_철근_15. 절미골~계진리(진행)_토적표_구조물깨기1_6.포장공" xfId="1974" xr:uid="{00000000-0005-0000-0000-0000B5070000}"/>
    <cellStyle name="_철근_15. 절미골~계진리(진행)_토적표_구조물깨기1_6.포장공_6.포장공" xfId="1975" xr:uid="{00000000-0005-0000-0000-0000B6070000}"/>
    <cellStyle name="_철근_15. 절미골~계진리(진행)_토적표_구조물깨기1_6.포장공_6.포장공(수정)" xfId="1976" xr:uid="{00000000-0005-0000-0000-0000B7070000}"/>
    <cellStyle name="_철근_15. 절미골~계진리(진행)_토적표_구조물깨기1_6.포장공_6.포장공00" xfId="1977" xr:uid="{00000000-0005-0000-0000-0000B8070000}"/>
    <cellStyle name="_철근_15. 절미골~계진리(진행)_토적표_구조물깨기1_6.포장공_L형측구연장조서-1" xfId="1978" xr:uid="{00000000-0005-0000-0000-0000B9070000}"/>
    <cellStyle name="_철근_15. 절미골~계진리(진행)_토적표_구조물깨기1_6.포장공_복사본 6.포장공" xfId="1979" xr:uid="{00000000-0005-0000-0000-0000BA070000}"/>
    <cellStyle name="_철근_15. 절미골~계진리(진행)_토적표_구조물깨기1_7.조경공" xfId="1980" xr:uid="{00000000-0005-0000-0000-0000BB070000}"/>
    <cellStyle name="_철근_15. 절미골~계진리(진행)_토적표_구조물깨기1_7.조경공(수정)" xfId="1981" xr:uid="{00000000-0005-0000-0000-0000BC070000}"/>
    <cellStyle name="_철근_15. 절미골~계진리(진행)_토적표_배수공" xfId="1982" xr:uid="{00000000-0005-0000-0000-0000BD070000}"/>
    <cellStyle name="_철근_15. 절미골~계진리(진행)_토적표_수량(12.7)" xfId="1983" xr:uid="{00000000-0005-0000-0000-0000BE070000}"/>
    <cellStyle name="_철근_15. 절미골~계진리(진행)_토적표_수량(12.7)_6.포장공" xfId="1984" xr:uid="{00000000-0005-0000-0000-0000BF070000}"/>
    <cellStyle name="_철근_15. 절미골~계진리(진행)_토적표_수량(12.7)_6.포장공_6.포장공" xfId="1985" xr:uid="{00000000-0005-0000-0000-0000C0070000}"/>
    <cellStyle name="_철근_15. 절미골~계진리(진행)_토적표_수량(12.7)_6.포장공_6.포장공(수정)" xfId="1986" xr:uid="{00000000-0005-0000-0000-0000C1070000}"/>
    <cellStyle name="_철근_15. 절미골~계진리(진행)_토적표_수량(12.7)_6.포장공_6.포장공00" xfId="1987" xr:uid="{00000000-0005-0000-0000-0000C2070000}"/>
    <cellStyle name="_철근_15. 절미골~계진리(진행)_토적표_수량(12.7)_6.포장공_L형측구연장조서-1" xfId="1988" xr:uid="{00000000-0005-0000-0000-0000C3070000}"/>
    <cellStyle name="_철근_15. 절미골~계진리(진행)_토적표_수량(12.7)_6.포장공_복사본 6.포장공" xfId="1989" xr:uid="{00000000-0005-0000-0000-0000C4070000}"/>
    <cellStyle name="_철근_15. 절미골~계진리(진행)_토적표_수량(12.7)_7.조경공" xfId="1990" xr:uid="{00000000-0005-0000-0000-0000C5070000}"/>
    <cellStyle name="_철근_15. 절미골~계진리(진행)_토적표_수량(12.7)_7.조경공(수정)" xfId="1991" xr:uid="{00000000-0005-0000-0000-0000C6070000}"/>
    <cellStyle name="_철근_15. 절미골~계진리(진행)_토적표_수량(12.7)_구조물깨기1" xfId="1992" xr:uid="{00000000-0005-0000-0000-0000C7070000}"/>
    <cellStyle name="_철근_15. 절미골~계진리(진행)_토적표_수량(12.7)_구조물깨기1_6.포장공" xfId="1993" xr:uid="{00000000-0005-0000-0000-0000C8070000}"/>
    <cellStyle name="_철근_15. 절미골~계진리(진행)_토적표_수량(12.7)_구조물깨기1_6.포장공_6.포장공" xfId="1994" xr:uid="{00000000-0005-0000-0000-0000C9070000}"/>
    <cellStyle name="_철근_15. 절미골~계진리(진행)_토적표_수량(12.7)_구조물깨기1_6.포장공_6.포장공(수정)" xfId="1995" xr:uid="{00000000-0005-0000-0000-0000CA070000}"/>
    <cellStyle name="_철근_15. 절미골~계진리(진행)_토적표_수량(12.7)_구조물깨기1_6.포장공_6.포장공00" xfId="1996" xr:uid="{00000000-0005-0000-0000-0000CB070000}"/>
    <cellStyle name="_철근_15. 절미골~계진리(진행)_토적표_수량(12.7)_구조물깨기1_6.포장공_L형측구연장조서-1" xfId="1997" xr:uid="{00000000-0005-0000-0000-0000CC070000}"/>
    <cellStyle name="_철근_15. 절미골~계진리(진행)_토적표_수량(12.7)_구조물깨기1_6.포장공_복사본 6.포장공" xfId="1998" xr:uid="{00000000-0005-0000-0000-0000CD070000}"/>
    <cellStyle name="_철근_15. 절미골~계진리(진행)_토적표_수량(12.7)_구조물깨기1_7.조경공" xfId="1999" xr:uid="{00000000-0005-0000-0000-0000CE070000}"/>
    <cellStyle name="_철근_15. 절미골~계진리(진행)_토적표_수량(12.7)_구조물깨기1_7.조경공(수정)" xfId="2000" xr:uid="{00000000-0005-0000-0000-0000CF070000}"/>
    <cellStyle name="_철근_15. 절미골~계진리(진행)_토적표_수량(12.7)_구조물깨기1_구조물깨기1" xfId="2001" xr:uid="{00000000-0005-0000-0000-0000D0070000}"/>
    <cellStyle name="_철근_15. 절미골~계진리(진행)_토적표_수량(12.7)_구조물깨기1_구조물깨기1_6.포장공" xfId="2002" xr:uid="{00000000-0005-0000-0000-0000D1070000}"/>
    <cellStyle name="_철근_15. 절미골~계진리(진행)_토적표_수량(12.7)_구조물깨기1_구조물깨기1_6.포장공_6.포장공" xfId="2003" xr:uid="{00000000-0005-0000-0000-0000D2070000}"/>
    <cellStyle name="_철근_15. 절미골~계진리(진행)_토적표_수량(12.7)_구조물깨기1_구조물깨기1_6.포장공_6.포장공(수정)" xfId="2004" xr:uid="{00000000-0005-0000-0000-0000D3070000}"/>
    <cellStyle name="_철근_15. 절미골~계진리(진행)_토적표_수량(12.7)_구조물깨기1_구조물깨기1_6.포장공_6.포장공00" xfId="2005" xr:uid="{00000000-0005-0000-0000-0000D4070000}"/>
    <cellStyle name="_철근_15. 절미골~계진리(진행)_토적표_수량(12.7)_구조물깨기1_구조물깨기1_6.포장공_L형측구연장조서-1" xfId="2006" xr:uid="{00000000-0005-0000-0000-0000D5070000}"/>
    <cellStyle name="_철근_15. 절미골~계진리(진행)_토적표_수량(12.7)_구조물깨기1_구조물깨기1_6.포장공_복사본 6.포장공" xfId="2007" xr:uid="{00000000-0005-0000-0000-0000D6070000}"/>
    <cellStyle name="_철근_15. 절미골~계진리(진행)_토적표_수량(12.7)_구조물깨기1_구조물깨기1_7.조경공" xfId="2008" xr:uid="{00000000-0005-0000-0000-0000D7070000}"/>
    <cellStyle name="_철근_15. 절미골~계진리(진행)_토적표_수량(12.7)_구조물깨기1_구조물깨기1_7.조경공(수정)" xfId="2009" xr:uid="{00000000-0005-0000-0000-0000D8070000}"/>
    <cellStyle name="_철근_3.배수공" xfId="2010" xr:uid="{00000000-0005-0000-0000-0000D9070000}"/>
    <cellStyle name="_철근_3.배수공_배수공" xfId="2011" xr:uid="{00000000-0005-0000-0000-0000DA070000}"/>
    <cellStyle name="_철근_4.구조물공" xfId="2012" xr:uid="{00000000-0005-0000-0000-0000DB070000}"/>
    <cellStyle name="_철근_4.구조물공_6.포장공" xfId="2013" xr:uid="{00000000-0005-0000-0000-0000DC070000}"/>
    <cellStyle name="_철근_4.구조물공_6.포장공_6.포장공" xfId="2014" xr:uid="{00000000-0005-0000-0000-0000DD070000}"/>
    <cellStyle name="_철근_4.구조물공_6.포장공_6.포장공(수정)" xfId="2015" xr:uid="{00000000-0005-0000-0000-0000DE070000}"/>
    <cellStyle name="_철근_4.구조물공_6.포장공_6.포장공00" xfId="2016" xr:uid="{00000000-0005-0000-0000-0000DF070000}"/>
    <cellStyle name="_철근_4.구조물공_6.포장공_L형측구연장조서-1" xfId="2017" xr:uid="{00000000-0005-0000-0000-0000E0070000}"/>
    <cellStyle name="_철근_4.구조물공_6.포장공_복사본 6.포장공" xfId="2018" xr:uid="{00000000-0005-0000-0000-0000E1070000}"/>
    <cellStyle name="_철근_4.구조물공_7.조경공" xfId="2019" xr:uid="{00000000-0005-0000-0000-0000E2070000}"/>
    <cellStyle name="_철근_4.구조물공_7.조경공(수정)" xfId="2020" xr:uid="{00000000-0005-0000-0000-0000E3070000}"/>
    <cellStyle name="_철근_4.구조물공_구조물깨기" xfId="2021" xr:uid="{00000000-0005-0000-0000-0000E4070000}"/>
    <cellStyle name="_철근_4.구조물공_구조물깨기_6.포장공" xfId="2022" xr:uid="{00000000-0005-0000-0000-0000E5070000}"/>
    <cellStyle name="_철근_4.구조물공_구조물깨기_6.포장공_6.포장공" xfId="2023" xr:uid="{00000000-0005-0000-0000-0000E6070000}"/>
    <cellStyle name="_철근_4.구조물공_구조물깨기_6.포장공_6.포장공(수정)" xfId="2024" xr:uid="{00000000-0005-0000-0000-0000E7070000}"/>
    <cellStyle name="_철근_4.구조물공_구조물깨기_6.포장공_6.포장공00" xfId="2025" xr:uid="{00000000-0005-0000-0000-0000E8070000}"/>
    <cellStyle name="_철근_4.구조물공_구조물깨기_6.포장공_L형측구연장조서-1" xfId="2026" xr:uid="{00000000-0005-0000-0000-0000E9070000}"/>
    <cellStyle name="_철근_4.구조물공_구조물깨기_6.포장공_복사본 6.포장공" xfId="2027" xr:uid="{00000000-0005-0000-0000-0000EA070000}"/>
    <cellStyle name="_철근_4.구조물공_구조물깨기_7.조경공" xfId="2028" xr:uid="{00000000-0005-0000-0000-0000EB070000}"/>
    <cellStyle name="_철근_4.구조물공_구조물깨기_7.조경공(수정)" xfId="2029" xr:uid="{00000000-0005-0000-0000-0000EC070000}"/>
    <cellStyle name="_철근_4.구조물공_구조물깨기_구조물깨기1" xfId="2030" xr:uid="{00000000-0005-0000-0000-0000ED070000}"/>
    <cellStyle name="_철근_4.구조물공_구조물깨기_구조물깨기1_6.포장공" xfId="2031" xr:uid="{00000000-0005-0000-0000-0000EE070000}"/>
    <cellStyle name="_철근_4.구조물공_구조물깨기_구조물깨기1_6.포장공_6.포장공" xfId="2032" xr:uid="{00000000-0005-0000-0000-0000EF070000}"/>
    <cellStyle name="_철근_4.구조물공_구조물깨기_구조물깨기1_6.포장공_6.포장공(수정)" xfId="2033" xr:uid="{00000000-0005-0000-0000-0000F0070000}"/>
    <cellStyle name="_철근_4.구조물공_구조물깨기_구조물깨기1_6.포장공_6.포장공00" xfId="2034" xr:uid="{00000000-0005-0000-0000-0000F1070000}"/>
    <cellStyle name="_철근_4.구조물공_구조물깨기_구조물깨기1_6.포장공_L형측구연장조서-1" xfId="2035" xr:uid="{00000000-0005-0000-0000-0000F2070000}"/>
    <cellStyle name="_철근_4.구조물공_구조물깨기_구조물깨기1_6.포장공_복사본 6.포장공" xfId="2036" xr:uid="{00000000-0005-0000-0000-0000F3070000}"/>
    <cellStyle name="_철근_4.구조물공_구조물깨기_구조물깨기1_7.조경공" xfId="2037" xr:uid="{00000000-0005-0000-0000-0000F4070000}"/>
    <cellStyle name="_철근_4.구조물공_구조물깨기_구조물깨기1_7.조경공(수정)" xfId="2038" xr:uid="{00000000-0005-0000-0000-0000F5070000}"/>
    <cellStyle name="_철근_4.구조물공_구조물깨기_구조물깨기1_구조물깨기1" xfId="2039" xr:uid="{00000000-0005-0000-0000-0000F6070000}"/>
    <cellStyle name="_철근_4.구조물공_구조물깨기_구조물깨기1_구조물깨기1_6.포장공" xfId="2040" xr:uid="{00000000-0005-0000-0000-0000F7070000}"/>
    <cellStyle name="_철근_4.구조물공_구조물깨기_구조물깨기1_구조물깨기1_6.포장공_6.포장공" xfId="2041" xr:uid="{00000000-0005-0000-0000-0000F8070000}"/>
    <cellStyle name="_철근_4.구조물공_구조물깨기_구조물깨기1_구조물깨기1_6.포장공_6.포장공(수정)" xfId="2042" xr:uid="{00000000-0005-0000-0000-0000F9070000}"/>
    <cellStyle name="_철근_4.구조물공_구조물깨기_구조물깨기1_구조물깨기1_6.포장공_6.포장공00" xfId="2043" xr:uid="{00000000-0005-0000-0000-0000FA070000}"/>
    <cellStyle name="_철근_4.구조물공_구조물깨기_구조물깨기1_구조물깨기1_6.포장공_L형측구연장조서-1" xfId="2044" xr:uid="{00000000-0005-0000-0000-0000FB070000}"/>
    <cellStyle name="_철근_4.구조물공_구조물깨기_구조물깨기1_구조물깨기1_6.포장공_복사본 6.포장공" xfId="2045" xr:uid="{00000000-0005-0000-0000-0000FC070000}"/>
    <cellStyle name="_철근_4.구조물공_구조물깨기_구조물깨기1_구조물깨기1_7.조경공" xfId="2046" xr:uid="{00000000-0005-0000-0000-0000FD070000}"/>
    <cellStyle name="_철근_4.구조물공_구조물깨기_구조물깨기1_구조물깨기1_7.조경공(수정)" xfId="2047" xr:uid="{00000000-0005-0000-0000-0000FE070000}"/>
    <cellStyle name="_철근_4.구조물공_구조물깨기1" xfId="2048" xr:uid="{00000000-0005-0000-0000-0000FF070000}"/>
    <cellStyle name="_철근_4.구조물공_구조물깨기1_6.포장공" xfId="2049" xr:uid="{00000000-0005-0000-0000-000000080000}"/>
    <cellStyle name="_철근_4.구조물공_구조물깨기1_6.포장공_6.포장공" xfId="2050" xr:uid="{00000000-0005-0000-0000-000001080000}"/>
    <cellStyle name="_철근_4.구조물공_구조물깨기1_6.포장공_6.포장공(수정)" xfId="2051" xr:uid="{00000000-0005-0000-0000-000002080000}"/>
    <cellStyle name="_철근_4.구조물공_구조물깨기1_6.포장공_6.포장공00" xfId="2052" xr:uid="{00000000-0005-0000-0000-000003080000}"/>
    <cellStyle name="_철근_4.구조물공_구조물깨기1_6.포장공_L형측구연장조서-1" xfId="2053" xr:uid="{00000000-0005-0000-0000-000004080000}"/>
    <cellStyle name="_철근_4.구조물공_구조물깨기1_6.포장공_복사본 6.포장공" xfId="2054" xr:uid="{00000000-0005-0000-0000-000005080000}"/>
    <cellStyle name="_철근_4.구조물공_구조물깨기1_7.조경공" xfId="2055" xr:uid="{00000000-0005-0000-0000-000006080000}"/>
    <cellStyle name="_철근_4.구조물공_구조물깨기1_7.조경공(수정)" xfId="2056" xr:uid="{00000000-0005-0000-0000-000007080000}"/>
    <cellStyle name="_철근_4.구조물공_수량(12.7)" xfId="2057" xr:uid="{00000000-0005-0000-0000-000008080000}"/>
    <cellStyle name="_철근_4.구조물공_수량(12.7)_6.포장공" xfId="2058" xr:uid="{00000000-0005-0000-0000-000009080000}"/>
    <cellStyle name="_철근_4.구조물공_수량(12.7)_6.포장공_6.포장공" xfId="2059" xr:uid="{00000000-0005-0000-0000-00000A080000}"/>
    <cellStyle name="_철근_4.구조물공_수량(12.7)_6.포장공_6.포장공(수정)" xfId="2060" xr:uid="{00000000-0005-0000-0000-00000B080000}"/>
    <cellStyle name="_철근_4.구조물공_수량(12.7)_6.포장공_6.포장공00" xfId="2061" xr:uid="{00000000-0005-0000-0000-00000C080000}"/>
    <cellStyle name="_철근_4.구조물공_수량(12.7)_6.포장공_L형측구연장조서-1" xfId="2062" xr:uid="{00000000-0005-0000-0000-00000D080000}"/>
    <cellStyle name="_철근_4.구조물공_수량(12.7)_6.포장공_복사본 6.포장공" xfId="2063" xr:uid="{00000000-0005-0000-0000-00000E080000}"/>
    <cellStyle name="_철근_4.구조물공_수량(12.7)_7.조경공" xfId="2064" xr:uid="{00000000-0005-0000-0000-00000F080000}"/>
    <cellStyle name="_철근_4.구조물공_수량(12.7)_7.조경공(수정)" xfId="2065" xr:uid="{00000000-0005-0000-0000-000010080000}"/>
    <cellStyle name="_철근_4.구조물공_수량(12.7)_구조물깨기1" xfId="2066" xr:uid="{00000000-0005-0000-0000-000011080000}"/>
    <cellStyle name="_철근_4.구조물공_수량(12.7)_구조물깨기1_6.포장공" xfId="2067" xr:uid="{00000000-0005-0000-0000-000012080000}"/>
    <cellStyle name="_철근_4.구조물공_수량(12.7)_구조물깨기1_6.포장공_6.포장공" xfId="2068" xr:uid="{00000000-0005-0000-0000-000013080000}"/>
    <cellStyle name="_철근_4.구조물공_수량(12.7)_구조물깨기1_6.포장공_6.포장공(수정)" xfId="2069" xr:uid="{00000000-0005-0000-0000-000014080000}"/>
    <cellStyle name="_철근_4.구조물공_수량(12.7)_구조물깨기1_6.포장공_6.포장공00" xfId="2070" xr:uid="{00000000-0005-0000-0000-000015080000}"/>
    <cellStyle name="_철근_4.구조물공_수량(12.7)_구조물깨기1_6.포장공_L형측구연장조서-1" xfId="2071" xr:uid="{00000000-0005-0000-0000-000016080000}"/>
    <cellStyle name="_철근_4.구조물공_수량(12.7)_구조물깨기1_6.포장공_복사본 6.포장공" xfId="2072" xr:uid="{00000000-0005-0000-0000-000017080000}"/>
    <cellStyle name="_철근_4.구조물공_수량(12.7)_구조물깨기1_7.조경공" xfId="2073" xr:uid="{00000000-0005-0000-0000-000018080000}"/>
    <cellStyle name="_철근_4.구조물공_수량(12.7)_구조물깨기1_7.조경공(수정)" xfId="2074" xr:uid="{00000000-0005-0000-0000-000019080000}"/>
    <cellStyle name="_철근_4.구조물공_수량(12.7)_구조물깨기1_구조물깨기1" xfId="2075" xr:uid="{00000000-0005-0000-0000-00001A080000}"/>
    <cellStyle name="_철근_4.구조물공_수량(12.7)_구조물깨기1_구조물깨기1_6.포장공" xfId="2076" xr:uid="{00000000-0005-0000-0000-00001B080000}"/>
    <cellStyle name="_철근_4.구조물공_수량(12.7)_구조물깨기1_구조물깨기1_6.포장공_6.포장공" xfId="2077" xr:uid="{00000000-0005-0000-0000-00001C080000}"/>
    <cellStyle name="_철근_4.구조물공_수량(12.7)_구조물깨기1_구조물깨기1_6.포장공_6.포장공(수정)" xfId="2078" xr:uid="{00000000-0005-0000-0000-00001D080000}"/>
    <cellStyle name="_철근_4.구조물공_수량(12.7)_구조물깨기1_구조물깨기1_6.포장공_6.포장공00" xfId="2079" xr:uid="{00000000-0005-0000-0000-00001E080000}"/>
    <cellStyle name="_철근_4.구조물공_수량(12.7)_구조물깨기1_구조물깨기1_6.포장공_L형측구연장조서-1" xfId="2080" xr:uid="{00000000-0005-0000-0000-00001F080000}"/>
    <cellStyle name="_철근_4.구조물공_수량(12.7)_구조물깨기1_구조물깨기1_6.포장공_복사본 6.포장공" xfId="2081" xr:uid="{00000000-0005-0000-0000-000020080000}"/>
    <cellStyle name="_철근_4.구조물공_수량(12.7)_구조물깨기1_구조물깨기1_7.조경공" xfId="2082" xr:uid="{00000000-0005-0000-0000-000021080000}"/>
    <cellStyle name="_철근_4.구조물공_수량(12.7)_구조물깨기1_구조물깨기1_7.조경공(수정)" xfId="2083" xr:uid="{00000000-0005-0000-0000-000022080000}"/>
    <cellStyle name="_철근_4.포장공" xfId="2084" xr:uid="{00000000-0005-0000-0000-000023080000}"/>
    <cellStyle name="_철근_4.포장공_1공구" xfId="2085" xr:uid="{00000000-0005-0000-0000-000024080000}"/>
    <cellStyle name="_철근_4.포장공_3공구" xfId="2086" xr:uid="{00000000-0005-0000-0000-000025080000}"/>
    <cellStyle name="_철근_4.포장공_Book2" xfId="2087" xr:uid="{00000000-0005-0000-0000-000026080000}"/>
    <cellStyle name="_철근_4.포장공_구일(전체분)" xfId="2088" xr:uid="{00000000-0005-0000-0000-000027080000}"/>
    <cellStyle name="_철근_4.포장공_구일(전체분)-1" xfId="2089" xr:uid="{00000000-0005-0000-0000-000028080000}"/>
    <cellStyle name="_철근_4.포장공_군청(발주분)-1" xfId="2090" xr:uid="{00000000-0005-0000-0000-000029080000}"/>
    <cellStyle name="_철근_4.포장공_군청(발주분)-최종" xfId="2091" xr:uid="{00000000-0005-0000-0000-00002A080000}"/>
    <cellStyle name="_철근_4.포장공_군청(전체분)" xfId="2092" xr:uid="{00000000-0005-0000-0000-00002B080000}"/>
    <cellStyle name="_철근_4.포장공_귀곡리(변경)" xfId="2093" xr:uid="{00000000-0005-0000-0000-00002C080000}"/>
    <cellStyle name="_철근_4.포장공_귀곡리(변경)-1" xfId="2094" xr:uid="{00000000-0005-0000-0000-00002D080000}"/>
    <cellStyle name="_철근_4.포장공_대안(발주분)" xfId="2095" xr:uid="{00000000-0005-0000-0000-00002E080000}"/>
    <cellStyle name="_철근_4.포장공_대안(전체분)" xfId="2096" xr:uid="{00000000-0005-0000-0000-00002F080000}"/>
    <cellStyle name="_철근_4.포장공_묘금(발주분)-1" xfId="2097" xr:uid="{00000000-0005-0000-0000-000030080000}"/>
    <cellStyle name="_철근_4.포장공_복사본 사양리농로확,포장공사(전체분)" xfId="2098" xr:uid="{00000000-0005-0000-0000-000031080000}"/>
    <cellStyle name="_철근_4.포장공_사양리농로확,포장공사(전체분)" xfId="2099" xr:uid="{00000000-0005-0000-0000-000032080000}"/>
    <cellStyle name="_철근_4.포장공_수량(구룡리)" xfId="2100" xr:uid="{00000000-0005-0000-0000-000033080000}"/>
    <cellStyle name="_철근_4.포장공_수량(구룡리)-1" xfId="2101" xr:uid="{00000000-0005-0000-0000-000034080000}"/>
    <cellStyle name="_철근_4.포장공_수량(구일리)" xfId="2102" xr:uid="{00000000-0005-0000-0000-000035080000}"/>
    <cellStyle name="_철근_4.포장공_수량(군청)" xfId="2103" xr:uid="{00000000-0005-0000-0000-000036080000}"/>
    <cellStyle name="_철근_4.포장공_수량(군청)_m" xfId="2104" xr:uid="{00000000-0005-0000-0000-000037080000}"/>
    <cellStyle name="_철근_4.포장공_수량(대성리)" xfId="2105" xr:uid="{00000000-0005-0000-0000-000038080000}"/>
    <cellStyle name="_철근_4.포장공_수량(도이리)" xfId="2106" xr:uid="{00000000-0005-0000-0000-000039080000}"/>
    <cellStyle name="_철근_4.포장공_수량(도이리)_m" xfId="2107" xr:uid="{00000000-0005-0000-0000-00003A080000}"/>
    <cellStyle name="_철근_4.포장공_수량(백지리)2" xfId="2108" xr:uid="{00000000-0005-0000-0000-00003B080000}"/>
    <cellStyle name="_철근_4.포장공_수량(사양리-2)" xfId="2109" xr:uid="{00000000-0005-0000-0000-00003C080000}"/>
    <cellStyle name="_철근_4.포장공_수량(사양리-4)" xfId="2110" xr:uid="{00000000-0005-0000-0000-00003D080000}"/>
    <cellStyle name="_철근_4.포장공_수량(신매리)" xfId="2111" xr:uid="{00000000-0005-0000-0000-00003E080000}"/>
    <cellStyle name="_철근_4.포장공_수량(신매리-2공구)" xfId="2112" xr:uid="{00000000-0005-0000-0000-00003F080000}"/>
    <cellStyle name="_철근_4.포장공_수량(신매리-3공구)" xfId="2113" xr:uid="{00000000-0005-0000-0000-000040080000}"/>
    <cellStyle name="_철근_4.포장공_수량(신매리-5-B)" xfId="2114" xr:uid="{00000000-0005-0000-0000-000041080000}"/>
    <cellStyle name="_철근_4.포장공_수량(신매리-5-H)" xfId="2115" xr:uid="{00000000-0005-0000-0000-000042080000}"/>
    <cellStyle name="_철근_4.포장공_수량(윤정리)" xfId="2116" xr:uid="{00000000-0005-0000-0000-000043080000}"/>
    <cellStyle name="_철근_4.포장공_수량(평계리-2공구)" xfId="2117" xr:uid="{00000000-0005-0000-0000-000044080000}"/>
    <cellStyle name="_철근_4.포장공_수량1" xfId="2118" xr:uid="{00000000-0005-0000-0000-000045080000}"/>
    <cellStyle name="_철근_4.포장공_윤정(발주분)" xfId="2119" xr:uid="{00000000-0005-0000-0000-000046080000}"/>
    <cellStyle name="_철근_4.포장공_증약리(문양삭제)" xfId="2120" xr:uid="{00000000-0005-0000-0000-000047080000}"/>
    <cellStyle name="_철근_4.포장공_증약리(문양삭제)-1" xfId="2121" xr:uid="{00000000-0005-0000-0000-000048080000}"/>
    <cellStyle name="_철근_4.포장공_증약리(발주분)" xfId="2122" xr:uid="{00000000-0005-0000-0000-000049080000}"/>
    <cellStyle name="_철근_4.포장공_증약리(전체분)" xfId="2123" xr:uid="{00000000-0005-0000-0000-00004A080000}"/>
    <cellStyle name="_철근_4.포장공_증약리(최종)-3" xfId="2124" xr:uid="{00000000-0005-0000-0000-00004B080000}"/>
    <cellStyle name="_철근_4.포장공_증약리수량" xfId="2125" xr:uid="{00000000-0005-0000-0000-00004C080000}"/>
    <cellStyle name="_철근_4.포장공_지수리" xfId="2126" xr:uid="{00000000-0005-0000-0000-00004D080000}"/>
    <cellStyle name="_철근_4.포장공_지수리-4" xfId="2127" xr:uid="{00000000-0005-0000-0000-00004E080000}"/>
    <cellStyle name="_철근_4.포장공_평계농로포장공사-1" xfId="2128" xr:uid="{00000000-0005-0000-0000-00004F080000}"/>
    <cellStyle name="_철근_4.포장공_합금(전체분)-1" xfId="2129" xr:uid="{00000000-0005-0000-0000-000050080000}"/>
    <cellStyle name="_철근_4.포장공_현리농로포장(2공구)" xfId="2130" xr:uid="{00000000-0005-0000-0000-000051080000}"/>
    <cellStyle name="_철근_4.포장공_횡배수관" xfId="2131" xr:uid="{00000000-0005-0000-0000-000052080000}"/>
    <cellStyle name="_철근_6.포장공" xfId="2132" xr:uid="{00000000-0005-0000-0000-000053080000}"/>
    <cellStyle name="_철근_6.포장공_6.포장공" xfId="2133" xr:uid="{00000000-0005-0000-0000-000054080000}"/>
    <cellStyle name="_철근_6.포장공_6.포장공(수정)" xfId="2134" xr:uid="{00000000-0005-0000-0000-000055080000}"/>
    <cellStyle name="_철근_6.포장공_6.포장공00" xfId="2135" xr:uid="{00000000-0005-0000-0000-000056080000}"/>
    <cellStyle name="_철근_6.포장공_L형측구연장조서-1" xfId="2136" xr:uid="{00000000-0005-0000-0000-000057080000}"/>
    <cellStyle name="_철근_6.포장공_복사본 6.포장공" xfId="2137" xr:uid="{00000000-0005-0000-0000-000058080000}"/>
    <cellStyle name="_철근_7.조경공" xfId="2138" xr:uid="{00000000-0005-0000-0000-000059080000}"/>
    <cellStyle name="_철근_7.조경공(수정)" xfId="2139" xr:uid="{00000000-0005-0000-0000-00005A080000}"/>
    <cellStyle name="_철근_box" xfId="2140" xr:uid="{00000000-0005-0000-0000-00005B080000}"/>
    <cellStyle name="_철근_box_배수공" xfId="2141" xr:uid="{00000000-0005-0000-0000-00005C080000}"/>
    <cellStyle name="_철근_구조물깨기" xfId="2142" xr:uid="{00000000-0005-0000-0000-00005D080000}"/>
    <cellStyle name="_철근_구조물깨기_6.포장공" xfId="2143" xr:uid="{00000000-0005-0000-0000-00005E080000}"/>
    <cellStyle name="_철근_구조물깨기_6.포장공_6.포장공" xfId="2144" xr:uid="{00000000-0005-0000-0000-00005F080000}"/>
    <cellStyle name="_철근_구조물깨기_6.포장공_6.포장공(수정)" xfId="2145" xr:uid="{00000000-0005-0000-0000-000060080000}"/>
    <cellStyle name="_철근_구조물깨기_6.포장공_6.포장공00" xfId="2146" xr:uid="{00000000-0005-0000-0000-000061080000}"/>
    <cellStyle name="_철근_구조물깨기_6.포장공_L형측구연장조서-1" xfId="2147" xr:uid="{00000000-0005-0000-0000-000062080000}"/>
    <cellStyle name="_철근_구조물깨기_6.포장공_복사본 6.포장공" xfId="2148" xr:uid="{00000000-0005-0000-0000-000063080000}"/>
    <cellStyle name="_철근_구조물깨기_7.조경공" xfId="2149" xr:uid="{00000000-0005-0000-0000-000064080000}"/>
    <cellStyle name="_철근_구조물깨기_7.조경공(수정)" xfId="2150" xr:uid="{00000000-0005-0000-0000-000065080000}"/>
    <cellStyle name="_철근_구조물깨기_구조물깨기1" xfId="2151" xr:uid="{00000000-0005-0000-0000-000066080000}"/>
    <cellStyle name="_철근_구조물깨기_구조물깨기1_6.포장공" xfId="2152" xr:uid="{00000000-0005-0000-0000-000067080000}"/>
    <cellStyle name="_철근_구조물깨기_구조물깨기1_6.포장공_6.포장공" xfId="2153" xr:uid="{00000000-0005-0000-0000-000068080000}"/>
    <cellStyle name="_철근_구조물깨기_구조물깨기1_6.포장공_6.포장공(수정)" xfId="2154" xr:uid="{00000000-0005-0000-0000-000069080000}"/>
    <cellStyle name="_철근_구조물깨기_구조물깨기1_6.포장공_6.포장공00" xfId="2155" xr:uid="{00000000-0005-0000-0000-00006A080000}"/>
    <cellStyle name="_철근_구조물깨기_구조물깨기1_6.포장공_L형측구연장조서-1" xfId="2156" xr:uid="{00000000-0005-0000-0000-00006B080000}"/>
    <cellStyle name="_철근_구조물깨기_구조물깨기1_6.포장공_복사본 6.포장공" xfId="2157" xr:uid="{00000000-0005-0000-0000-00006C080000}"/>
    <cellStyle name="_철근_구조물깨기_구조물깨기1_7.조경공" xfId="2158" xr:uid="{00000000-0005-0000-0000-00006D080000}"/>
    <cellStyle name="_철근_구조물깨기_구조물깨기1_7.조경공(수정)" xfId="2159" xr:uid="{00000000-0005-0000-0000-00006E080000}"/>
    <cellStyle name="_철근_구조물깨기_구조물깨기1_구조물깨기1" xfId="2160" xr:uid="{00000000-0005-0000-0000-00006F080000}"/>
    <cellStyle name="_철근_구조물깨기_구조물깨기1_구조물깨기1_6.포장공" xfId="2161" xr:uid="{00000000-0005-0000-0000-000070080000}"/>
    <cellStyle name="_철근_구조물깨기_구조물깨기1_구조물깨기1_6.포장공_6.포장공" xfId="2162" xr:uid="{00000000-0005-0000-0000-000071080000}"/>
    <cellStyle name="_철근_구조물깨기_구조물깨기1_구조물깨기1_6.포장공_6.포장공(수정)" xfId="2163" xr:uid="{00000000-0005-0000-0000-000072080000}"/>
    <cellStyle name="_철근_구조물깨기_구조물깨기1_구조물깨기1_6.포장공_6.포장공00" xfId="2164" xr:uid="{00000000-0005-0000-0000-000073080000}"/>
    <cellStyle name="_철근_구조물깨기_구조물깨기1_구조물깨기1_6.포장공_L형측구연장조서-1" xfId="2165" xr:uid="{00000000-0005-0000-0000-000074080000}"/>
    <cellStyle name="_철근_구조물깨기_구조물깨기1_구조물깨기1_6.포장공_복사본 6.포장공" xfId="2166" xr:uid="{00000000-0005-0000-0000-000075080000}"/>
    <cellStyle name="_철근_구조물깨기_구조물깨기1_구조물깨기1_7.조경공" xfId="2167" xr:uid="{00000000-0005-0000-0000-000076080000}"/>
    <cellStyle name="_철근_구조물깨기_구조물깨기1_구조물깨기1_7.조경공(수정)" xfId="2168" xr:uid="{00000000-0005-0000-0000-000077080000}"/>
    <cellStyle name="_철근_구조물깨기1" xfId="2169" xr:uid="{00000000-0005-0000-0000-000078080000}"/>
    <cellStyle name="_철근_구조물깨기1_6.포장공" xfId="2170" xr:uid="{00000000-0005-0000-0000-000079080000}"/>
    <cellStyle name="_철근_구조물깨기1_6.포장공_6.포장공" xfId="2171" xr:uid="{00000000-0005-0000-0000-00007A080000}"/>
    <cellStyle name="_철근_구조물깨기1_6.포장공_6.포장공(수정)" xfId="2172" xr:uid="{00000000-0005-0000-0000-00007B080000}"/>
    <cellStyle name="_철근_구조물깨기1_6.포장공_6.포장공00" xfId="2173" xr:uid="{00000000-0005-0000-0000-00007C080000}"/>
    <cellStyle name="_철근_구조물깨기1_6.포장공_L형측구연장조서-1" xfId="2174" xr:uid="{00000000-0005-0000-0000-00007D080000}"/>
    <cellStyle name="_철근_구조물깨기1_6.포장공_복사본 6.포장공" xfId="2175" xr:uid="{00000000-0005-0000-0000-00007E080000}"/>
    <cellStyle name="_철근_구조물깨기1_7.조경공" xfId="2176" xr:uid="{00000000-0005-0000-0000-00007F080000}"/>
    <cellStyle name="_철근_구조물깨기1_7.조경공(수정)" xfId="2177" xr:uid="{00000000-0005-0000-0000-000080080000}"/>
    <cellStyle name="_철근_깨기" xfId="2178" xr:uid="{00000000-0005-0000-0000-000081080000}"/>
    <cellStyle name="_철근_깨기_6.포장공" xfId="2179" xr:uid="{00000000-0005-0000-0000-000082080000}"/>
    <cellStyle name="_철근_깨기_6.포장공_6.포장공" xfId="2180" xr:uid="{00000000-0005-0000-0000-000083080000}"/>
    <cellStyle name="_철근_깨기_6.포장공_6.포장공(수정)" xfId="2181" xr:uid="{00000000-0005-0000-0000-000084080000}"/>
    <cellStyle name="_철근_깨기_6.포장공_6.포장공00" xfId="2182" xr:uid="{00000000-0005-0000-0000-000085080000}"/>
    <cellStyle name="_철근_깨기_6.포장공_L형측구연장조서-1" xfId="2183" xr:uid="{00000000-0005-0000-0000-000086080000}"/>
    <cellStyle name="_철근_깨기_6.포장공_복사본 6.포장공" xfId="2184" xr:uid="{00000000-0005-0000-0000-000087080000}"/>
    <cellStyle name="_철근_깨기_깨기" xfId="2185" xr:uid="{00000000-0005-0000-0000-000088080000}"/>
    <cellStyle name="_철근_깨기_깨기_6.포장공" xfId="2186" xr:uid="{00000000-0005-0000-0000-000089080000}"/>
    <cellStyle name="_철근_깨기_깨기_6.포장공_6.포장공" xfId="2187" xr:uid="{00000000-0005-0000-0000-00008A080000}"/>
    <cellStyle name="_철근_깨기_깨기_6.포장공_6.포장공(수정)" xfId="2188" xr:uid="{00000000-0005-0000-0000-00008B080000}"/>
    <cellStyle name="_철근_깨기_깨기_6.포장공_6.포장공00" xfId="2189" xr:uid="{00000000-0005-0000-0000-00008C080000}"/>
    <cellStyle name="_철근_깨기_깨기_6.포장공_L형측구연장조서-1" xfId="2190" xr:uid="{00000000-0005-0000-0000-00008D080000}"/>
    <cellStyle name="_철근_깨기_깨기_6.포장공_복사본 6.포장공" xfId="2191" xr:uid="{00000000-0005-0000-0000-00008E080000}"/>
    <cellStyle name="_철근_깨기_깨기-1" xfId="2192" xr:uid="{00000000-0005-0000-0000-00008F080000}"/>
    <cellStyle name="_철근_깨기_깨기-1_6.포장공" xfId="2193" xr:uid="{00000000-0005-0000-0000-000090080000}"/>
    <cellStyle name="_철근_깨기_깨기-1_6.포장공_6.포장공" xfId="2194" xr:uid="{00000000-0005-0000-0000-000091080000}"/>
    <cellStyle name="_철근_깨기_깨기-1_6.포장공_6.포장공(수정)" xfId="2195" xr:uid="{00000000-0005-0000-0000-000092080000}"/>
    <cellStyle name="_철근_깨기_깨기-1_6.포장공_6.포장공00" xfId="2196" xr:uid="{00000000-0005-0000-0000-000093080000}"/>
    <cellStyle name="_철근_깨기_깨기-1_6.포장공_L형측구연장조서-1" xfId="2197" xr:uid="{00000000-0005-0000-0000-000094080000}"/>
    <cellStyle name="_철근_깨기_깨기-1_6.포장공_복사본 6.포장공" xfId="2198" xr:uid="{00000000-0005-0000-0000-000095080000}"/>
    <cellStyle name="_철근_수량(12.7)" xfId="2199" xr:uid="{00000000-0005-0000-0000-000096080000}"/>
    <cellStyle name="_철근_수량(12.7)_6.포장공" xfId="2200" xr:uid="{00000000-0005-0000-0000-000097080000}"/>
    <cellStyle name="_철근_수량(12.7)_6.포장공_6.포장공" xfId="2201" xr:uid="{00000000-0005-0000-0000-000098080000}"/>
    <cellStyle name="_철근_수량(12.7)_6.포장공_6.포장공(수정)" xfId="2202" xr:uid="{00000000-0005-0000-0000-000099080000}"/>
    <cellStyle name="_철근_수량(12.7)_6.포장공_6.포장공00" xfId="2203" xr:uid="{00000000-0005-0000-0000-00009A080000}"/>
    <cellStyle name="_철근_수량(12.7)_6.포장공_L형측구연장조서-1" xfId="2204" xr:uid="{00000000-0005-0000-0000-00009B080000}"/>
    <cellStyle name="_철근_수량(12.7)_6.포장공_복사본 6.포장공" xfId="2205" xr:uid="{00000000-0005-0000-0000-00009C080000}"/>
    <cellStyle name="_철근_수량(12.7)_7.조경공" xfId="2206" xr:uid="{00000000-0005-0000-0000-00009D080000}"/>
    <cellStyle name="_철근_수량(12.7)_7.조경공(수정)" xfId="2207" xr:uid="{00000000-0005-0000-0000-00009E080000}"/>
    <cellStyle name="_철근_수량(12.7)_구조물깨기1" xfId="2208" xr:uid="{00000000-0005-0000-0000-00009F080000}"/>
    <cellStyle name="_철근_수량(12.7)_구조물깨기1_6.포장공" xfId="2209" xr:uid="{00000000-0005-0000-0000-0000A0080000}"/>
    <cellStyle name="_철근_수량(12.7)_구조물깨기1_6.포장공_6.포장공" xfId="2210" xr:uid="{00000000-0005-0000-0000-0000A1080000}"/>
    <cellStyle name="_철근_수량(12.7)_구조물깨기1_6.포장공_6.포장공(수정)" xfId="2211" xr:uid="{00000000-0005-0000-0000-0000A2080000}"/>
    <cellStyle name="_철근_수량(12.7)_구조물깨기1_6.포장공_6.포장공00" xfId="2212" xr:uid="{00000000-0005-0000-0000-0000A3080000}"/>
    <cellStyle name="_철근_수량(12.7)_구조물깨기1_6.포장공_L형측구연장조서-1" xfId="2213" xr:uid="{00000000-0005-0000-0000-0000A4080000}"/>
    <cellStyle name="_철근_수량(12.7)_구조물깨기1_6.포장공_복사본 6.포장공" xfId="2214" xr:uid="{00000000-0005-0000-0000-0000A5080000}"/>
    <cellStyle name="_철근_수량(12.7)_구조물깨기1_7.조경공" xfId="2215" xr:uid="{00000000-0005-0000-0000-0000A6080000}"/>
    <cellStyle name="_철근_수량(12.7)_구조물깨기1_7.조경공(수정)" xfId="2216" xr:uid="{00000000-0005-0000-0000-0000A7080000}"/>
    <cellStyle name="_철근_수량(12.7)_구조물깨기1_구조물깨기1" xfId="2217" xr:uid="{00000000-0005-0000-0000-0000A8080000}"/>
    <cellStyle name="_철근_수량(12.7)_구조물깨기1_구조물깨기1_6.포장공" xfId="2218" xr:uid="{00000000-0005-0000-0000-0000A9080000}"/>
    <cellStyle name="_철근_수량(12.7)_구조물깨기1_구조물깨기1_6.포장공_6.포장공" xfId="2219" xr:uid="{00000000-0005-0000-0000-0000AA080000}"/>
    <cellStyle name="_철근_수량(12.7)_구조물깨기1_구조물깨기1_6.포장공_6.포장공(수정)" xfId="2220" xr:uid="{00000000-0005-0000-0000-0000AB080000}"/>
    <cellStyle name="_철근_수량(12.7)_구조물깨기1_구조물깨기1_6.포장공_6.포장공00" xfId="2221" xr:uid="{00000000-0005-0000-0000-0000AC080000}"/>
    <cellStyle name="_철근_수량(12.7)_구조물깨기1_구조물깨기1_6.포장공_L형측구연장조서-1" xfId="2222" xr:uid="{00000000-0005-0000-0000-0000AD080000}"/>
    <cellStyle name="_철근_수량(12.7)_구조물깨기1_구조물깨기1_6.포장공_복사본 6.포장공" xfId="2223" xr:uid="{00000000-0005-0000-0000-0000AE080000}"/>
    <cellStyle name="_철근_수량(12.7)_구조물깨기1_구조물깨기1_7.조경공" xfId="2224" xr:uid="{00000000-0005-0000-0000-0000AF080000}"/>
    <cellStyle name="_철근_수량(12.7)_구조물깨기1_구조물깨기1_7.조경공(수정)" xfId="2225" xr:uid="{00000000-0005-0000-0000-0000B0080000}"/>
    <cellStyle name="_토공" xfId="2226" xr:uid="{00000000-0005-0000-0000-0000B1080000}"/>
    <cellStyle name="_토적" xfId="2227" xr:uid="{00000000-0005-0000-0000-0000B2080000}"/>
    <cellStyle name="¤@?e_TEST-1 " xfId="2228" xr:uid="{00000000-0005-0000-0000-0000B3080000}"/>
    <cellStyle name="2)" xfId="2229" xr:uid="{00000000-0005-0000-0000-0000B4080000}"/>
    <cellStyle name="AeE­ [0]_AMT " xfId="2230" xr:uid="{00000000-0005-0000-0000-0000B5080000}"/>
    <cellStyle name="AeE­_AMT " xfId="2231" xr:uid="{00000000-0005-0000-0000-0000B6080000}"/>
    <cellStyle name="ALIGNMENT" xfId="2232" xr:uid="{00000000-0005-0000-0000-0000B7080000}"/>
    <cellStyle name="AÞ¸¶ [0]_AN°y(1.25) " xfId="2233" xr:uid="{00000000-0005-0000-0000-0000B8080000}"/>
    <cellStyle name="AÞ¸¶_AN°y(1.25) " xfId="2234" xr:uid="{00000000-0005-0000-0000-0000B9080000}"/>
    <cellStyle name="Background" xfId="2235" xr:uid="{00000000-0005-0000-0000-0000BA080000}"/>
    <cellStyle name="BoldHdr" xfId="2236" xr:uid="{00000000-0005-0000-0000-0000BB080000}"/>
    <cellStyle name="C￥AØ_¿μ¾÷CoE² " xfId="2237" xr:uid="{00000000-0005-0000-0000-0000BC080000}"/>
    <cellStyle name="category" xfId="2238" xr:uid="{00000000-0005-0000-0000-0000BD080000}"/>
    <cellStyle name="ColHdr" xfId="2239" xr:uid="{00000000-0005-0000-0000-0000BE080000}"/>
    <cellStyle name="Column Headings" xfId="2240" xr:uid="{00000000-0005-0000-0000-0000BF080000}"/>
    <cellStyle name="Comma" xfId="2241" xr:uid="{00000000-0005-0000-0000-0000C0080000}"/>
    <cellStyle name="Comma [0]_ SG&amp;A Bridge " xfId="2242" xr:uid="{00000000-0005-0000-0000-0000C1080000}"/>
    <cellStyle name="comma zerodec" xfId="2243" xr:uid="{00000000-0005-0000-0000-0000C2080000}"/>
    <cellStyle name="Comma_ SG&amp;A Bridge " xfId="2244" xr:uid="{00000000-0005-0000-0000-0000C3080000}"/>
    <cellStyle name="Comma0" xfId="2245" xr:uid="{00000000-0005-0000-0000-0000C4080000}"/>
    <cellStyle name="Company Info" xfId="2246" xr:uid="{00000000-0005-0000-0000-0000C5080000}"/>
    <cellStyle name="Contents Heading 1" xfId="2247" xr:uid="{00000000-0005-0000-0000-0000C6080000}"/>
    <cellStyle name="Contents Heading 2" xfId="2248" xr:uid="{00000000-0005-0000-0000-0000C7080000}"/>
    <cellStyle name="Contents Heading 3" xfId="2249" xr:uid="{00000000-0005-0000-0000-0000C8080000}"/>
    <cellStyle name="CoverHeadline1" xfId="2250" xr:uid="{00000000-0005-0000-0000-0000C9080000}"/>
    <cellStyle name="Curr" xfId="2251" xr:uid="{00000000-0005-0000-0000-0000CA080000}"/>
    <cellStyle name="Curren?_x0012_퐀_x0017_?" xfId="2252" xr:uid="{00000000-0005-0000-0000-0000CB080000}"/>
    <cellStyle name="Currency" xfId="2253" xr:uid="{00000000-0005-0000-0000-0000CC080000}"/>
    <cellStyle name="Currency [0]_ SG&amp;A Bridge " xfId="2254" xr:uid="{00000000-0005-0000-0000-0000CD080000}"/>
    <cellStyle name="Currency_ SG&amp;A Bridge " xfId="2255" xr:uid="{00000000-0005-0000-0000-0000CE080000}"/>
    <cellStyle name="Currency0" xfId="2256" xr:uid="{00000000-0005-0000-0000-0000CF080000}"/>
    <cellStyle name="Currency1" xfId="2257" xr:uid="{00000000-0005-0000-0000-0000D0080000}"/>
    <cellStyle name="Data" xfId="2258" xr:uid="{00000000-0005-0000-0000-0000D1080000}"/>
    <cellStyle name="Date" xfId="2259" xr:uid="{00000000-0005-0000-0000-0000D2080000}"/>
    <cellStyle name="Dezimal [0]_Compiling Utility Macros" xfId="2260" xr:uid="{00000000-0005-0000-0000-0000D3080000}"/>
    <cellStyle name="Dezimal_Compiling Utility Macros" xfId="2261" xr:uid="{00000000-0005-0000-0000-0000D4080000}"/>
    <cellStyle name="Display" xfId="2262" xr:uid="{00000000-0005-0000-0000-0000D5080000}"/>
    <cellStyle name="Display Price" xfId="2263" xr:uid="{00000000-0005-0000-0000-0000D6080000}"/>
    <cellStyle name="Dollar (zero dec)" xfId="2264" xr:uid="{00000000-0005-0000-0000-0000D7080000}"/>
    <cellStyle name="F2" xfId="2265" xr:uid="{00000000-0005-0000-0000-0000D8080000}"/>
    <cellStyle name="F3" xfId="2266" xr:uid="{00000000-0005-0000-0000-0000D9080000}"/>
    <cellStyle name="F4" xfId="2267" xr:uid="{00000000-0005-0000-0000-0000DA080000}"/>
    <cellStyle name="F5" xfId="2268" xr:uid="{00000000-0005-0000-0000-0000DB080000}"/>
    <cellStyle name="F6" xfId="2269" xr:uid="{00000000-0005-0000-0000-0000DC080000}"/>
    <cellStyle name="F7" xfId="2270" xr:uid="{00000000-0005-0000-0000-0000DD080000}"/>
    <cellStyle name="F8" xfId="2271" xr:uid="{00000000-0005-0000-0000-0000DE080000}"/>
    <cellStyle name="FinePrint" xfId="2272" xr:uid="{00000000-0005-0000-0000-0000DF080000}"/>
    <cellStyle name="Fixed" xfId="2273" xr:uid="{00000000-0005-0000-0000-0000E0080000}"/>
    <cellStyle name="Grey" xfId="2274" xr:uid="{00000000-0005-0000-0000-0000E1080000}"/>
    <cellStyle name="HEADER" xfId="2275" xr:uid="{00000000-0005-0000-0000-0000E2080000}"/>
    <cellStyle name="Header1" xfId="2276" xr:uid="{00000000-0005-0000-0000-0000E3080000}"/>
    <cellStyle name="Header2" xfId="2277" xr:uid="{00000000-0005-0000-0000-0000E4080000}"/>
    <cellStyle name="Heading" xfId="2278" xr:uid="{00000000-0005-0000-0000-0000E5080000}"/>
    <cellStyle name="Heading 1" xfId="2279" xr:uid="{00000000-0005-0000-0000-0000E6080000}"/>
    <cellStyle name="Heading 2" xfId="2280" xr:uid="{00000000-0005-0000-0000-0000E7080000}"/>
    <cellStyle name="Heading 3" xfId="2281" xr:uid="{00000000-0005-0000-0000-0000E8080000}"/>
    <cellStyle name="Heading1" xfId="2282" xr:uid="{00000000-0005-0000-0000-0000E9080000}"/>
    <cellStyle name="Heading2" xfId="2283" xr:uid="{00000000-0005-0000-0000-0000EA080000}"/>
    <cellStyle name="Heading2Divider" xfId="2284" xr:uid="{00000000-0005-0000-0000-0000EB080000}"/>
    <cellStyle name="Input" xfId="2285" xr:uid="{00000000-0005-0000-0000-0000EC080000}"/>
    <cellStyle name="Input [yellow]" xfId="2286" xr:uid="{00000000-0005-0000-0000-0000ED080000}"/>
    <cellStyle name="Input Price" xfId="2287" xr:uid="{00000000-0005-0000-0000-0000EE080000}"/>
    <cellStyle name="Input Quantity" xfId="2288" xr:uid="{00000000-0005-0000-0000-0000EF080000}"/>
    <cellStyle name="Input Single Cell" xfId="2289" xr:uid="{00000000-0005-0000-0000-0000F0080000}"/>
    <cellStyle name="InputBodyCurr" xfId="2290" xr:uid="{00000000-0005-0000-0000-0000F1080000}"/>
    <cellStyle name="InputBodyDate" xfId="2291" xr:uid="{00000000-0005-0000-0000-0000F2080000}"/>
    <cellStyle name="InputBodyText" xfId="2292" xr:uid="{00000000-0005-0000-0000-0000F3080000}"/>
    <cellStyle name="InputColor" xfId="2293" xr:uid="{00000000-0005-0000-0000-0000F4080000}"/>
    <cellStyle name="Item" xfId="2294" xr:uid="{00000000-0005-0000-0000-0000F5080000}"/>
    <cellStyle name="Item Input" xfId="2295" xr:uid="{00000000-0005-0000-0000-0000F6080000}"/>
    <cellStyle name="Midtitle" xfId="2296" xr:uid="{00000000-0005-0000-0000-0000F7080000}"/>
    <cellStyle name="Milliers [0]_399GC10" xfId="2297" xr:uid="{00000000-0005-0000-0000-0000F8080000}"/>
    <cellStyle name="Milliers_399GC10" xfId="2298" xr:uid="{00000000-0005-0000-0000-0000F9080000}"/>
    <cellStyle name="Model" xfId="2299" xr:uid="{00000000-0005-0000-0000-0000FA080000}"/>
    <cellStyle name="Mon?aire [0]_399GC10" xfId="2300" xr:uid="{00000000-0005-0000-0000-0000FB080000}"/>
    <cellStyle name="Mon?aire_399GC10" xfId="2301" xr:uid="{00000000-0005-0000-0000-0000FC080000}"/>
    <cellStyle name="no dec" xfId="2302" xr:uid="{00000000-0005-0000-0000-0000FD080000}"/>
    <cellStyle name="Normal - Style1" xfId="2303" xr:uid="{00000000-0005-0000-0000-0000FE080000}"/>
    <cellStyle name="Normal - 유형1" xfId="2304" xr:uid="{00000000-0005-0000-0000-0000FF080000}"/>
    <cellStyle name="Normal_ SG&amp;A Bridge " xfId="2305" xr:uid="{00000000-0005-0000-0000-000000090000}"/>
    <cellStyle name="Output Single Cell" xfId="2306" xr:uid="{00000000-0005-0000-0000-000001090000}"/>
    <cellStyle name="Package Size" xfId="2307" xr:uid="{00000000-0005-0000-0000-000002090000}"/>
    <cellStyle name="Percent" xfId="2308" xr:uid="{00000000-0005-0000-0000-000003090000}"/>
    <cellStyle name="Percent [2]" xfId="2309" xr:uid="{00000000-0005-0000-0000-000004090000}"/>
    <cellStyle name="Percent_00.자재" xfId="2310" xr:uid="{00000000-0005-0000-0000-000005090000}"/>
    <cellStyle name="Print Heading" xfId="2311" xr:uid="{00000000-0005-0000-0000-000006090000}"/>
    <cellStyle name="Recipe" xfId="2312" xr:uid="{00000000-0005-0000-0000-000007090000}"/>
    <cellStyle name="Recipe Heading" xfId="2313" xr:uid="{00000000-0005-0000-0000-000008090000}"/>
    <cellStyle name="Revenue" xfId="2314" xr:uid="{00000000-0005-0000-0000-000009090000}"/>
    <cellStyle name="RptTitle" xfId="2315" xr:uid="{00000000-0005-0000-0000-00000A090000}"/>
    <cellStyle name="Standard_Anpassen der Amortisation" xfId="2316" xr:uid="{00000000-0005-0000-0000-00000B090000}"/>
    <cellStyle name="STA서식" xfId="2317" xr:uid="{00000000-0005-0000-0000-00000C090000}"/>
    <cellStyle name="subhead" xfId="2318" xr:uid="{00000000-0005-0000-0000-00000D090000}"/>
    <cellStyle name="SubHeading" xfId="2319" xr:uid="{00000000-0005-0000-0000-00000E090000}"/>
    <cellStyle name="Subtotal 1" xfId="2320" xr:uid="{00000000-0005-0000-0000-00000F090000}"/>
    <cellStyle name="Suggested Quantity" xfId="2321" xr:uid="{00000000-0005-0000-0000-000010090000}"/>
    <cellStyle name="testtitle" xfId="2322" xr:uid="{00000000-0005-0000-0000-000011090000}"/>
    <cellStyle name="title [1]" xfId="2323" xr:uid="{00000000-0005-0000-0000-000012090000}"/>
    <cellStyle name="title [2]" xfId="2324" xr:uid="{00000000-0005-0000-0000-000013090000}"/>
    <cellStyle name="Total" xfId="2325" xr:uid="{00000000-0005-0000-0000-000014090000}"/>
    <cellStyle name="TotalCurr" xfId="2326" xr:uid="{00000000-0005-0000-0000-000015090000}"/>
    <cellStyle name="TotalHdr" xfId="2327" xr:uid="{00000000-0005-0000-0000-000016090000}"/>
    <cellStyle name="W?rung [0]_Compiling Utility Macros" xfId="2328" xr:uid="{00000000-0005-0000-0000-000017090000}"/>
    <cellStyle name="W?rung_Compiling Utility Macros" xfId="2329" xr:uid="{00000000-0005-0000-0000-000018090000}"/>
    <cellStyle name="고정소숫점" xfId="2330" xr:uid="{00000000-0005-0000-0000-000019090000}"/>
    <cellStyle name="고정출력1" xfId="2331" xr:uid="{00000000-0005-0000-0000-00001A090000}"/>
    <cellStyle name="고정출력2" xfId="2332" xr:uid="{00000000-0005-0000-0000-00001B090000}"/>
    <cellStyle name="날짜" xfId="2333" xr:uid="{00000000-0005-0000-0000-00001C090000}"/>
    <cellStyle name="달러" xfId="2334" xr:uid="{00000000-0005-0000-0000-00001D090000}"/>
    <cellStyle name="뒤에 오는 하이퍼링크_1차포장공1" xfId="2335" xr:uid="{00000000-0005-0000-0000-00001E090000}"/>
    <cellStyle name="똿뗦먛귟 [0.00]_PRODUCT DETAIL Q1" xfId="2336" xr:uid="{00000000-0005-0000-0000-00001F090000}"/>
    <cellStyle name="똿뗦먛귟_PRODUCT DETAIL Q1" xfId="2337" xr:uid="{00000000-0005-0000-0000-000020090000}"/>
    <cellStyle name="믅됞 [0.00]_PRODUCT DETAIL Q1" xfId="2338" xr:uid="{00000000-0005-0000-0000-000021090000}"/>
    <cellStyle name="믅됞_PRODUCT DETAIL Q1" xfId="2339" xr:uid="{00000000-0005-0000-0000-000022090000}"/>
    <cellStyle name="백분율 [0]" xfId="2340" xr:uid="{00000000-0005-0000-0000-000023090000}"/>
    <cellStyle name="백분율 [2]" xfId="2341" xr:uid="{00000000-0005-0000-0000-000024090000}"/>
    <cellStyle name="뷭?_BOOKSHIP" xfId="2342" xr:uid="{00000000-0005-0000-0000-000025090000}"/>
    <cellStyle name="선택영역" xfId="2343" xr:uid="{00000000-0005-0000-0000-000026090000}"/>
    <cellStyle name="숫자" xfId="2344" xr:uid="{00000000-0005-0000-0000-000027090000}"/>
    <cellStyle name="숫자(R)" xfId="2345" xr:uid="{00000000-0005-0000-0000-000028090000}"/>
    <cellStyle name="숫자1" xfId="2346" xr:uid="{00000000-0005-0000-0000-000029090000}"/>
    <cellStyle name="숫자3" xfId="2347" xr:uid="{00000000-0005-0000-0000-00002A090000}"/>
    <cellStyle name="쉼표 [0]" xfId="2348" builtinId="6"/>
    <cellStyle name="쉼표 [0] 10" xfId="2349" xr:uid="{00000000-0005-0000-0000-00002C090000}"/>
    <cellStyle name="스타일 1" xfId="2350" xr:uid="{00000000-0005-0000-0000-00002D090000}"/>
    <cellStyle name="스타일 2" xfId="2351" xr:uid="{00000000-0005-0000-0000-00002E090000}"/>
    <cellStyle name="스타일 3" xfId="2352" xr:uid="{00000000-0005-0000-0000-00002F090000}"/>
    <cellStyle name="스타일 4" xfId="2353" xr:uid="{00000000-0005-0000-0000-000030090000}"/>
    <cellStyle name="스타일 5" xfId="2354" xr:uid="{00000000-0005-0000-0000-000031090000}"/>
    <cellStyle name="일반" xfId="2355" xr:uid="{00000000-0005-0000-0000-000032090000}"/>
    <cellStyle name="자리수" xfId="2356" xr:uid="{00000000-0005-0000-0000-000033090000}"/>
    <cellStyle name="자리수0" xfId="2357" xr:uid="{00000000-0005-0000-0000-000034090000}"/>
    <cellStyle name="지정되지 않음" xfId="2358" xr:uid="{00000000-0005-0000-0000-000035090000}"/>
    <cellStyle name="콤마 [0]_ 4.하중계산  " xfId="2359" xr:uid="{00000000-0005-0000-0000-000036090000}"/>
    <cellStyle name="콤마 [000]" xfId="2360" xr:uid="{00000000-0005-0000-0000-000037090000}"/>
    <cellStyle name="콤마 [1]" xfId="2361" xr:uid="{00000000-0005-0000-0000-000038090000}"/>
    <cellStyle name="콤마 [2]" xfId="2362" xr:uid="{00000000-0005-0000-0000-000039090000}"/>
    <cellStyle name="콤마_ 4.하중계산  " xfId="2363" xr:uid="{00000000-0005-0000-0000-00003A090000}"/>
    <cellStyle name="통화 [0㉝〸" xfId="2364" xr:uid="{00000000-0005-0000-0000-00003B090000}"/>
    <cellStyle name="퍼센트" xfId="2365" xr:uid="{00000000-0005-0000-0000-00003C090000}"/>
    <cellStyle name="표준" xfId="0" builtinId="0"/>
    <cellStyle name="표준 2 2" xfId="2366" xr:uid="{00000000-0005-0000-0000-00003E090000}"/>
    <cellStyle name="표준 2 2 3" xfId="2367" xr:uid="{00000000-0005-0000-0000-00003F090000}"/>
    <cellStyle name="표준 2 4" xfId="2368" xr:uid="{00000000-0005-0000-0000-000040090000}"/>
    <cellStyle name="표준_01 자재집계" xfId="2369" xr:uid="{00000000-0005-0000-0000-000041090000}"/>
    <cellStyle name="표준_폐기물(양벌리)" xfId="2370" xr:uid="{00000000-0005-0000-0000-000042090000}"/>
    <cellStyle name="합산" xfId="2371" xr:uid="{00000000-0005-0000-0000-000043090000}"/>
    <cellStyle name="화폐기호" xfId="2372" xr:uid="{00000000-0005-0000-0000-000044090000}"/>
    <cellStyle name="화폐기호0" xfId="2373" xr:uid="{00000000-0005-0000-0000-00004509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24</xdr:row>
      <xdr:rowOff>0</xdr:rowOff>
    </xdr:from>
    <xdr:to>
      <xdr:col>17</xdr:col>
      <xdr:colOff>0</xdr:colOff>
      <xdr:row>24</xdr:row>
      <xdr:rowOff>0</xdr:rowOff>
    </xdr:to>
    <xdr:sp macro="" textlink="">
      <xdr:nvSpPr>
        <xdr:cNvPr id="33940" name="Line 2">
          <a:extLst>
            <a:ext uri="{FF2B5EF4-FFF2-40B4-BE49-F238E27FC236}">
              <a16:creationId xmlns:a16="http://schemas.microsoft.com/office/drawing/2014/main" id="{00000000-0008-0000-0100-000094840000}"/>
            </a:ext>
          </a:extLst>
        </xdr:cNvPr>
        <xdr:cNvSpPr>
          <a:spLocks noChangeShapeType="1"/>
        </xdr:cNvSpPr>
      </xdr:nvSpPr>
      <xdr:spPr bwMode="auto">
        <a:xfrm>
          <a:off x="1676400" y="4610100"/>
          <a:ext cx="3990975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26</xdr:row>
      <xdr:rowOff>0</xdr:rowOff>
    </xdr:from>
    <xdr:to>
      <xdr:col>17</xdr:col>
      <xdr:colOff>0</xdr:colOff>
      <xdr:row>26</xdr:row>
      <xdr:rowOff>0</xdr:rowOff>
    </xdr:to>
    <xdr:sp macro="" textlink="">
      <xdr:nvSpPr>
        <xdr:cNvPr id="33941" name="Line 3">
          <a:extLst>
            <a:ext uri="{FF2B5EF4-FFF2-40B4-BE49-F238E27FC236}">
              <a16:creationId xmlns:a16="http://schemas.microsoft.com/office/drawing/2014/main" id="{00000000-0008-0000-0100-000095840000}"/>
            </a:ext>
          </a:extLst>
        </xdr:cNvPr>
        <xdr:cNvSpPr>
          <a:spLocks noChangeShapeType="1"/>
        </xdr:cNvSpPr>
      </xdr:nvSpPr>
      <xdr:spPr bwMode="auto">
        <a:xfrm>
          <a:off x="3000375" y="4962525"/>
          <a:ext cx="26670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9</xdr:col>
      <xdr:colOff>0</xdr:colOff>
      <xdr:row>28</xdr:row>
      <xdr:rowOff>0</xdr:rowOff>
    </xdr:from>
    <xdr:to>
      <xdr:col>17</xdr:col>
      <xdr:colOff>0</xdr:colOff>
      <xdr:row>28</xdr:row>
      <xdr:rowOff>0</xdr:rowOff>
    </xdr:to>
    <xdr:sp macro="" textlink="">
      <xdr:nvSpPr>
        <xdr:cNvPr id="33942" name="Line 4">
          <a:extLst>
            <a:ext uri="{FF2B5EF4-FFF2-40B4-BE49-F238E27FC236}">
              <a16:creationId xmlns:a16="http://schemas.microsoft.com/office/drawing/2014/main" id="{00000000-0008-0000-0100-000096840000}"/>
            </a:ext>
          </a:extLst>
        </xdr:cNvPr>
        <xdr:cNvSpPr>
          <a:spLocks noChangeShapeType="1"/>
        </xdr:cNvSpPr>
      </xdr:nvSpPr>
      <xdr:spPr bwMode="auto">
        <a:xfrm flipV="1">
          <a:off x="3000375" y="5314950"/>
          <a:ext cx="266700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26</xdr:row>
      <xdr:rowOff>0</xdr:rowOff>
    </xdr:from>
    <xdr:to>
      <xdr:col>17</xdr:col>
      <xdr:colOff>0</xdr:colOff>
      <xdr:row>26</xdr:row>
      <xdr:rowOff>0</xdr:rowOff>
    </xdr:to>
    <xdr:sp macro="" textlink="">
      <xdr:nvSpPr>
        <xdr:cNvPr id="33943" name="Line 5">
          <a:extLst>
            <a:ext uri="{FF2B5EF4-FFF2-40B4-BE49-F238E27FC236}">
              <a16:creationId xmlns:a16="http://schemas.microsoft.com/office/drawing/2014/main" id="{00000000-0008-0000-0100-000097840000}"/>
            </a:ext>
          </a:extLst>
        </xdr:cNvPr>
        <xdr:cNvSpPr>
          <a:spLocks noChangeShapeType="1"/>
        </xdr:cNvSpPr>
      </xdr:nvSpPr>
      <xdr:spPr bwMode="auto">
        <a:xfrm>
          <a:off x="5667375" y="4962525"/>
          <a:ext cx="0" cy="0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17</xdr:col>
      <xdr:colOff>0</xdr:colOff>
      <xdr:row>28</xdr:row>
      <xdr:rowOff>0</xdr:rowOff>
    </xdr:from>
    <xdr:to>
      <xdr:col>17</xdr:col>
      <xdr:colOff>0</xdr:colOff>
      <xdr:row>28</xdr:row>
      <xdr:rowOff>9525</xdr:rowOff>
    </xdr:to>
    <xdr:sp macro="" textlink="">
      <xdr:nvSpPr>
        <xdr:cNvPr id="33944" name="Line 6">
          <a:extLst>
            <a:ext uri="{FF2B5EF4-FFF2-40B4-BE49-F238E27FC236}">
              <a16:creationId xmlns:a16="http://schemas.microsoft.com/office/drawing/2014/main" id="{00000000-0008-0000-0100-000098840000}"/>
            </a:ext>
          </a:extLst>
        </xdr:cNvPr>
        <xdr:cNvSpPr>
          <a:spLocks noChangeShapeType="1"/>
        </xdr:cNvSpPr>
      </xdr:nvSpPr>
      <xdr:spPr bwMode="auto">
        <a:xfrm flipV="1">
          <a:off x="5667375" y="5314950"/>
          <a:ext cx="0" cy="9525"/>
        </a:xfrm>
        <a:prstGeom prst="line">
          <a:avLst/>
        </a:prstGeom>
        <a:noFill/>
        <a:ln w="3175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38100</xdr:colOff>
          <xdr:row>127</xdr:row>
          <xdr:rowOff>38100</xdr:rowOff>
        </xdr:from>
        <xdr:to>
          <xdr:col>16</xdr:col>
          <xdr:colOff>333375</xdr:colOff>
          <xdr:row>149</xdr:row>
          <xdr:rowOff>142875</xdr:rowOff>
        </xdr:to>
        <xdr:sp macro="" textlink="">
          <xdr:nvSpPr>
            <xdr:cNvPr id="12290" name="Object 2" hidden="1">
              <a:extLst>
                <a:ext uri="{63B3BB69-23CF-44E3-9099-C40C66FF867C}">
                  <a14:compatExt spid="_x0000_s12290"/>
                </a:ext>
                <a:ext uri="{FF2B5EF4-FFF2-40B4-BE49-F238E27FC236}">
                  <a16:creationId xmlns:a16="http://schemas.microsoft.com/office/drawing/2014/main" id="{00000000-0008-0000-0200-000002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4</xdr:row>
      <xdr:rowOff>38100</xdr:rowOff>
    </xdr:from>
    <xdr:to>
      <xdr:col>10</xdr:col>
      <xdr:colOff>501650</xdr:colOff>
      <xdr:row>47</xdr:row>
      <xdr:rowOff>8761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4775" y="609600"/>
          <a:ext cx="5730875" cy="61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31750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Relationship Id="rId5" Type="http://schemas.openxmlformats.org/officeDocument/2006/relationships/image" Target="../media/image1.emf"/><Relationship Id="rId4" Type="http://schemas.openxmlformats.org/officeDocument/2006/relationships/oleObject" Target="../embeddings/oleObject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S11"/>
  <sheetViews>
    <sheetView view="pageBreakPreview" zoomScaleNormal="100" zoomScaleSheetLayoutView="100" workbookViewId="0">
      <selection activeCell="B3" sqref="B3:R3"/>
    </sheetView>
  </sheetViews>
  <sheetFormatPr defaultColWidth="13.33203125" defaultRowHeight="13.5"/>
  <cols>
    <col min="1" max="1" width="19.5" style="184" customWidth="1"/>
    <col min="2" max="18" width="7.1640625" style="184" customWidth="1"/>
    <col min="19" max="19" width="16.5" style="184" customWidth="1"/>
    <col min="20" max="16384" width="13.33203125" style="184"/>
  </cols>
  <sheetData>
    <row r="1" spans="1:19" ht="17.25" customHeight="1"/>
    <row r="2" spans="1:19" ht="39.950000000000003" customHeight="1">
      <c r="B2" s="196" t="s">
        <v>242</v>
      </c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</row>
    <row r="3" spans="1:19" ht="51" customHeight="1">
      <c r="B3" s="197" t="s">
        <v>227</v>
      </c>
      <c r="C3" s="197"/>
      <c r="D3" s="197"/>
      <c r="E3" s="197"/>
      <c r="F3" s="197"/>
      <c r="G3" s="197"/>
      <c r="H3" s="197"/>
      <c r="I3" s="197"/>
      <c r="J3" s="197"/>
      <c r="K3" s="197"/>
      <c r="L3" s="197"/>
      <c r="M3" s="197"/>
      <c r="N3" s="197"/>
      <c r="O3" s="197"/>
      <c r="P3" s="197"/>
      <c r="Q3" s="197"/>
      <c r="R3" s="197"/>
    </row>
    <row r="4" spans="1:19" ht="39.950000000000003" customHeight="1">
      <c r="C4" s="185"/>
      <c r="D4" s="185"/>
      <c r="E4" s="185"/>
      <c r="F4" s="185"/>
      <c r="G4" s="185"/>
      <c r="H4" s="198"/>
      <c r="I4" s="198"/>
      <c r="J4" s="198"/>
      <c r="K4" s="198"/>
      <c r="L4" s="198"/>
      <c r="M4" s="185"/>
      <c r="N4" s="185"/>
      <c r="O4" s="185"/>
      <c r="P4" s="185"/>
      <c r="Q4" s="185"/>
    </row>
    <row r="5" spans="1:19" ht="39.950000000000003" customHeight="1"/>
    <row r="6" spans="1:19" ht="39.950000000000003" customHeight="1">
      <c r="C6" s="186"/>
    </row>
    <row r="7" spans="1:19" ht="39.950000000000003" customHeight="1">
      <c r="A7" s="199" t="s">
        <v>240</v>
      </c>
      <c r="B7" s="199"/>
      <c r="C7" s="199"/>
      <c r="D7" s="199"/>
      <c r="E7" s="199"/>
      <c r="F7" s="199"/>
      <c r="G7" s="199"/>
      <c r="H7" s="199"/>
      <c r="I7" s="199"/>
      <c r="J7" s="199"/>
      <c r="K7" s="199"/>
      <c r="L7" s="199"/>
      <c r="M7" s="199"/>
      <c r="N7" s="199"/>
      <c r="O7" s="199"/>
      <c r="P7" s="199"/>
      <c r="Q7" s="199"/>
      <c r="R7" s="199"/>
      <c r="S7" s="199"/>
    </row>
    <row r="8" spans="1:19" ht="48.75" customHeight="1"/>
    <row r="9" spans="1:19" ht="39.950000000000003" customHeight="1"/>
    <row r="10" spans="1:19" ht="39.950000000000003" customHeight="1">
      <c r="D10" s="187"/>
    </row>
    <row r="11" spans="1:19" ht="39.950000000000003" customHeight="1">
      <c r="A11" s="195" t="s">
        <v>237</v>
      </c>
      <c r="B11" s="195"/>
      <c r="C11" s="195"/>
      <c r="D11" s="195"/>
      <c r="E11" s="195"/>
      <c r="F11" s="195"/>
      <c r="G11" s="195"/>
      <c r="H11" s="195"/>
      <c r="I11" s="195"/>
      <c r="J11" s="195"/>
      <c r="K11" s="195"/>
      <c r="L11" s="195"/>
      <c r="M11" s="195"/>
      <c r="N11" s="195"/>
      <c r="O11" s="195"/>
      <c r="P11" s="195"/>
      <c r="Q11" s="195"/>
      <c r="R11" s="195"/>
      <c r="S11" s="195"/>
    </row>
  </sheetData>
  <mergeCells count="5">
    <mergeCell ref="A11:S11"/>
    <mergeCell ref="B2:R2"/>
    <mergeCell ref="B3:R3"/>
    <mergeCell ref="H4:L4"/>
    <mergeCell ref="A7:S7"/>
  </mergeCells>
  <phoneticPr fontId="5" type="noConversion"/>
  <pageMargins left="0.74803149606299213" right="0.74803149606299213" top="0.98425196850393704" bottom="0.79" header="0.51181102362204722" footer="0.5118110236220472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FF0000"/>
  </sheetPr>
  <dimension ref="A1:Z54"/>
  <sheetViews>
    <sheetView view="pageBreakPreview" zoomScaleNormal="100" zoomScaleSheetLayoutView="100" workbookViewId="0">
      <selection activeCell="D3" sqref="D3"/>
    </sheetView>
  </sheetViews>
  <sheetFormatPr defaultRowHeight="12" outlineLevelRow="1"/>
  <cols>
    <col min="1" max="32" width="5.83203125" style="15" customWidth="1"/>
    <col min="33" max="16384" width="9.33203125" style="15"/>
  </cols>
  <sheetData>
    <row r="1" spans="1:26" ht="24" customHeight="1">
      <c r="A1" s="13" t="s">
        <v>102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 ht="12.75" customHeight="1"/>
    <row r="3" spans="1:26" ht="18" customHeight="1">
      <c r="A3" s="16" t="s">
        <v>8</v>
      </c>
      <c r="D3" s="15" t="str">
        <f>표지!B2&amp;" 폐기물처리용역"</f>
        <v>황새로(누읍동 124-4번지 일원) 도로 재포장 공사 폐기물처리용역</v>
      </c>
    </row>
    <row r="4" spans="1:26" ht="12" customHeight="1">
      <c r="A4" s="16"/>
    </row>
    <row r="5" spans="1:26" ht="18" customHeight="1">
      <c r="A5" s="16" t="s">
        <v>9</v>
      </c>
      <c r="D5" s="194" t="s">
        <v>241</v>
      </c>
    </row>
    <row r="6" spans="1:26" ht="12" customHeight="1">
      <c r="A6" s="16"/>
    </row>
    <row r="7" spans="1:26" ht="18" customHeight="1">
      <c r="A7" s="16" t="s">
        <v>10</v>
      </c>
    </row>
    <row r="8" spans="1:26">
      <c r="A8" s="16"/>
    </row>
    <row r="9" spans="1:26" ht="32.25" customHeight="1">
      <c r="A9" s="16"/>
      <c r="B9" s="217" t="s">
        <v>141</v>
      </c>
      <c r="C9" s="217"/>
      <c r="D9" s="217"/>
      <c r="E9" s="217"/>
      <c r="F9" s="217"/>
      <c r="G9" s="217"/>
      <c r="H9" s="217"/>
      <c r="I9" s="217"/>
      <c r="J9" s="217"/>
      <c r="K9" s="217"/>
      <c r="L9" s="217"/>
      <c r="M9" s="217"/>
      <c r="N9" s="217"/>
      <c r="O9" s="217"/>
      <c r="P9" s="217"/>
      <c r="Q9" s="217"/>
      <c r="R9" s="217"/>
      <c r="S9" s="217"/>
      <c r="T9" s="217"/>
      <c r="U9" s="217"/>
      <c r="V9" s="217"/>
      <c r="W9" s="217"/>
      <c r="X9" s="217"/>
      <c r="Y9" s="217"/>
    </row>
    <row r="10" spans="1:26">
      <c r="A10" s="16"/>
      <c r="B10" s="217"/>
      <c r="C10" s="217"/>
      <c r="D10" s="217"/>
      <c r="E10" s="217"/>
      <c r="F10" s="217"/>
      <c r="G10" s="217"/>
      <c r="H10" s="217"/>
      <c r="I10" s="217"/>
      <c r="J10" s="217"/>
      <c r="K10" s="217"/>
      <c r="L10" s="217"/>
      <c r="M10" s="217"/>
      <c r="N10" s="217"/>
      <c r="O10" s="217"/>
      <c r="P10" s="217"/>
      <c r="Q10" s="217"/>
      <c r="R10" s="217"/>
      <c r="S10" s="217"/>
      <c r="T10" s="217"/>
      <c r="U10" s="217"/>
      <c r="V10" s="217"/>
      <c r="W10" s="217"/>
      <c r="X10" s="217"/>
      <c r="Y10" s="217"/>
    </row>
    <row r="11" spans="1:26" ht="18" customHeight="1">
      <c r="A11" s="16" t="s">
        <v>11</v>
      </c>
    </row>
    <row r="12" spans="1:26" ht="6" customHeight="1">
      <c r="A12" s="17"/>
      <c r="B12" s="17"/>
      <c r="C12" s="17"/>
      <c r="D12" s="17"/>
      <c r="E12" s="234"/>
      <c r="F12" s="234"/>
      <c r="G12" s="234"/>
      <c r="H12" s="17"/>
      <c r="I12" s="17"/>
      <c r="J12" s="17"/>
      <c r="K12" s="17"/>
    </row>
    <row r="13" spans="1:26" ht="18" hidden="1" customHeight="1">
      <c r="A13" s="17"/>
      <c r="B13" s="18" t="s">
        <v>107</v>
      </c>
      <c r="C13" s="17"/>
      <c r="D13" s="17"/>
      <c r="E13" s="234"/>
      <c r="F13" s="234"/>
      <c r="G13" s="234"/>
      <c r="H13" s="17"/>
      <c r="I13" s="17"/>
      <c r="J13" s="17"/>
      <c r="K13" s="17"/>
    </row>
    <row r="14" spans="1:26" ht="18" customHeight="1" outlineLevel="1">
      <c r="A14" s="17"/>
      <c r="B14" s="18" t="str">
        <f>갑지!D13</f>
        <v>- 폐콘크리트 :</v>
      </c>
      <c r="C14" s="17"/>
      <c r="D14" s="17"/>
      <c r="E14" s="234">
        <f>갑지!H13</f>
        <v>3</v>
      </c>
      <c r="F14" s="234"/>
      <c r="G14" s="234"/>
      <c r="H14" s="17"/>
      <c r="I14" s="17"/>
      <c r="J14" s="17"/>
      <c r="K14" s="17"/>
    </row>
    <row r="15" spans="1:26" ht="16.5" customHeight="1">
      <c r="A15" s="17"/>
      <c r="B15" s="18" t="str">
        <f>갑지!D14</f>
        <v>- 폐아스콘    :</v>
      </c>
      <c r="C15" s="17"/>
      <c r="D15" s="17"/>
      <c r="E15" s="234">
        <f>갑지!H14</f>
        <v>960</v>
      </c>
      <c r="F15" s="234"/>
      <c r="G15" s="234"/>
      <c r="H15" s="17"/>
      <c r="I15" s="17"/>
      <c r="J15" s="17"/>
      <c r="K15" s="17"/>
    </row>
    <row r="16" spans="1:26" ht="16.5" hidden="1" customHeight="1" outlineLevel="1">
      <c r="B16" s="18" t="str">
        <f>갑지!D15</f>
        <v>- 건설폐재류 :</v>
      </c>
      <c r="C16" s="17"/>
      <c r="D16" s="17"/>
      <c r="E16" s="234">
        <f>갑지!H15</f>
        <v>0</v>
      </c>
      <c r="F16" s="234"/>
      <c r="G16" s="234"/>
    </row>
    <row r="17" spans="1:23" ht="16.5" customHeight="1" collapsed="1">
      <c r="B17" s="18"/>
      <c r="C17" s="17"/>
      <c r="D17" s="17"/>
      <c r="E17" s="191"/>
      <c r="F17" s="191"/>
      <c r="G17" s="191"/>
    </row>
    <row r="18" spans="1:23" ht="18" customHeight="1">
      <c r="A18" s="16" t="s">
        <v>12</v>
      </c>
    </row>
    <row r="19" spans="1:23" ht="18" customHeight="1">
      <c r="B19" s="15" t="s">
        <v>228</v>
      </c>
    </row>
    <row r="20" spans="1:23" ht="12" customHeight="1"/>
    <row r="21" spans="1:23" ht="18" customHeight="1">
      <c r="A21" s="16" t="s">
        <v>13</v>
      </c>
    </row>
    <row r="22" spans="1:23" ht="18" customHeight="1">
      <c r="B22" s="218" t="s">
        <v>1</v>
      </c>
      <c r="C22" s="219"/>
      <c r="D22" s="219" t="s">
        <v>7</v>
      </c>
      <c r="E22" s="235"/>
      <c r="F22" s="227" t="s">
        <v>6</v>
      </c>
      <c r="G22" s="228"/>
      <c r="H22" s="228"/>
      <c r="I22" s="228"/>
      <c r="J22" s="228"/>
      <c r="K22" s="228"/>
      <c r="L22" s="228"/>
      <c r="M22" s="228"/>
      <c r="N22" s="228"/>
      <c r="O22" s="228"/>
      <c r="P22" s="228"/>
      <c r="Q22" s="229"/>
      <c r="R22" s="211" t="s">
        <v>103</v>
      </c>
      <c r="S22" s="222"/>
      <c r="T22" s="223"/>
      <c r="U22" s="19"/>
      <c r="V22" s="19"/>
      <c r="W22" s="19"/>
    </row>
    <row r="23" spans="1:23" ht="18" customHeight="1">
      <c r="B23" s="220"/>
      <c r="C23" s="221"/>
      <c r="D23" s="233"/>
      <c r="E23" s="233"/>
      <c r="F23" s="233">
        <v>10</v>
      </c>
      <c r="G23" s="233"/>
      <c r="H23" s="233"/>
      <c r="I23" s="233"/>
      <c r="J23" s="233">
        <v>20</v>
      </c>
      <c r="K23" s="233"/>
      <c r="L23" s="233"/>
      <c r="M23" s="233"/>
      <c r="N23" s="233">
        <v>28</v>
      </c>
      <c r="O23" s="233"/>
      <c r="P23" s="233"/>
      <c r="Q23" s="233"/>
      <c r="R23" s="224"/>
      <c r="S23" s="225"/>
      <c r="T23" s="226"/>
      <c r="U23" s="19"/>
      <c r="V23" s="19"/>
      <c r="W23" s="19"/>
    </row>
    <row r="24" spans="1:23" ht="18" customHeight="1">
      <c r="B24" s="207" t="s">
        <v>2</v>
      </c>
      <c r="C24" s="208"/>
      <c r="D24" s="211">
        <v>30</v>
      </c>
      <c r="E24" s="208"/>
      <c r="F24" s="211">
        <v>10</v>
      </c>
      <c r="G24" s="214"/>
      <c r="H24" s="214"/>
      <c r="I24" s="208"/>
      <c r="J24" s="211">
        <v>10</v>
      </c>
      <c r="K24" s="214"/>
      <c r="L24" s="214"/>
      <c r="M24" s="208"/>
      <c r="N24" s="211">
        <v>10</v>
      </c>
      <c r="O24" s="214"/>
      <c r="P24" s="214"/>
      <c r="Q24" s="208"/>
      <c r="R24" s="20"/>
      <c r="S24" s="20"/>
      <c r="T24" s="21"/>
      <c r="U24" s="19"/>
      <c r="V24" s="19"/>
      <c r="W24" s="19"/>
    </row>
    <row r="25" spans="1:23" ht="9.9499999999999993" customHeight="1">
      <c r="B25" s="209"/>
      <c r="C25" s="210"/>
      <c r="D25" s="212"/>
      <c r="E25" s="210"/>
      <c r="F25" s="23"/>
      <c r="G25" s="24"/>
      <c r="H25" s="24"/>
      <c r="I25" s="24"/>
      <c r="J25" s="23"/>
      <c r="K25" s="24"/>
      <c r="L25" s="24"/>
      <c r="M25" s="24"/>
      <c r="N25" s="23"/>
      <c r="O25" s="24"/>
      <c r="P25" s="24"/>
      <c r="Q25" s="22"/>
      <c r="R25" s="24"/>
      <c r="S25" s="24"/>
      <c r="T25" s="25"/>
      <c r="U25" s="19"/>
      <c r="V25" s="19"/>
      <c r="W25" s="19"/>
    </row>
    <row r="26" spans="1:23" ht="18" customHeight="1">
      <c r="B26" s="213" t="s">
        <v>3</v>
      </c>
      <c r="C26" s="205"/>
      <c r="D26" s="203">
        <v>25</v>
      </c>
      <c r="E26" s="205"/>
      <c r="F26" s="203"/>
      <c r="G26" s="204"/>
      <c r="H26" s="204"/>
      <c r="I26" s="205"/>
      <c r="J26" s="203">
        <v>12.5</v>
      </c>
      <c r="K26" s="204"/>
      <c r="L26" s="204"/>
      <c r="M26" s="205"/>
      <c r="N26" s="203">
        <v>12.5</v>
      </c>
      <c r="O26" s="204"/>
      <c r="P26" s="204"/>
      <c r="Q26" s="205"/>
      <c r="R26" s="26"/>
      <c r="S26" s="26"/>
      <c r="T26" s="27"/>
      <c r="U26" s="19"/>
      <c r="V26" s="19"/>
      <c r="W26" s="19"/>
    </row>
    <row r="27" spans="1:23" ht="9.9499999999999993" customHeight="1">
      <c r="B27" s="209"/>
      <c r="C27" s="210"/>
      <c r="D27" s="212"/>
      <c r="E27" s="210"/>
      <c r="F27" s="28"/>
      <c r="G27" s="19"/>
      <c r="H27" s="19"/>
      <c r="I27" s="19"/>
      <c r="J27" s="23"/>
      <c r="K27" s="24"/>
      <c r="L27" s="24"/>
      <c r="M27" s="22"/>
      <c r="N27" s="28"/>
      <c r="O27" s="19"/>
      <c r="P27" s="19"/>
      <c r="Q27" s="29"/>
      <c r="R27" s="24"/>
      <c r="S27" s="24"/>
      <c r="T27" s="25"/>
      <c r="U27" s="19"/>
      <c r="V27" s="19"/>
      <c r="W27" s="19"/>
    </row>
    <row r="28" spans="1:23" ht="18" customHeight="1">
      <c r="B28" s="213" t="s">
        <v>4</v>
      </c>
      <c r="C28" s="205"/>
      <c r="D28" s="203">
        <v>45</v>
      </c>
      <c r="E28" s="205"/>
      <c r="F28" s="203"/>
      <c r="G28" s="204"/>
      <c r="H28" s="204"/>
      <c r="I28" s="205"/>
      <c r="J28" s="203">
        <v>22.5</v>
      </c>
      <c r="K28" s="204"/>
      <c r="L28" s="204"/>
      <c r="M28" s="205"/>
      <c r="N28" s="203">
        <v>22.5</v>
      </c>
      <c r="O28" s="204"/>
      <c r="P28" s="204"/>
      <c r="Q28" s="205"/>
      <c r="R28" s="30"/>
      <c r="S28" s="30"/>
      <c r="T28" s="31"/>
      <c r="U28" s="19"/>
      <c r="V28" s="19"/>
      <c r="W28" s="19"/>
    </row>
    <row r="29" spans="1:23" ht="9.9499999999999993" customHeight="1">
      <c r="B29" s="230"/>
      <c r="C29" s="231"/>
      <c r="D29" s="232"/>
      <c r="E29" s="231"/>
      <c r="F29" s="28"/>
      <c r="G29" s="19"/>
      <c r="H29" s="19"/>
      <c r="I29" s="19"/>
      <c r="J29" s="28"/>
      <c r="K29" s="19"/>
      <c r="L29" s="19"/>
      <c r="M29" s="19"/>
      <c r="N29" s="28"/>
      <c r="O29" s="19"/>
      <c r="P29" s="19"/>
      <c r="Q29" s="29"/>
      <c r="R29" s="32"/>
      <c r="S29" s="32"/>
      <c r="T29" s="33"/>
      <c r="U29" s="19"/>
      <c r="V29" s="19"/>
      <c r="W29" s="19"/>
    </row>
    <row r="30" spans="1:23" ht="23.25" customHeight="1">
      <c r="B30" s="215" t="s">
        <v>0</v>
      </c>
      <c r="C30" s="216"/>
      <c r="D30" s="216">
        <f>SUM(D24:E28)</f>
        <v>100</v>
      </c>
      <c r="E30" s="216"/>
      <c r="F30" s="200">
        <f>F24+F26+F28</f>
        <v>10</v>
      </c>
      <c r="G30" s="201"/>
      <c r="H30" s="201"/>
      <c r="I30" s="202"/>
      <c r="J30" s="200">
        <f>J24+J26+J28</f>
        <v>45</v>
      </c>
      <c r="K30" s="201"/>
      <c r="L30" s="201"/>
      <c r="M30" s="202"/>
      <c r="N30" s="200">
        <f>N24+N26+N28</f>
        <v>45</v>
      </c>
      <c r="O30" s="201"/>
      <c r="P30" s="201"/>
      <c r="Q30" s="202"/>
      <c r="R30" s="200"/>
      <c r="S30" s="201"/>
      <c r="T30" s="206"/>
    </row>
    <row r="31" spans="1:23" ht="23.25" customHeight="1">
      <c r="B31" s="215" t="s">
        <v>5</v>
      </c>
      <c r="C31" s="216"/>
      <c r="D31" s="216"/>
      <c r="E31" s="216"/>
      <c r="F31" s="200">
        <v>10</v>
      </c>
      <c r="G31" s="201"/>
      <c r="H31" s="201"/>
      <c r="I31" s="202"/>
      <c r="J31" s="200">
        <f>F31+J30</f>
        <v>55</v>
      </c>
      <c r="K31" s="201"/>
      <c r="L31" s="201"/>
      <c r="M31" s="202"/>
      <c r="N31" s="200">
        <f>J31+N30</f>
        <v>100</v>
      </c>
      <c r="O31" s="201"/>
      <c r="P31" s="201"/>
      <c r="Q31" s="202"/>
      <c r="R31" s="200"/>
      <c r="S31" s="201"/>
      <c r="T31" s="206"/>
    </row>
    <row r="32" spans="1:23" ht="23.25" customHeight="1">
      <c r="B32" s="19"/>
      <c r="C32" s="19"/>
      <c r="D32" s="19"/>
      <c r="E32" s="19"/>
      <c r="F32" s="19"/>
      <c r="G32" s="19"/>
      <c r="H32" s="19"/>
      <c r="I32" s="19"/>
      <c r="J32" s="19"/>
      <c r="K32" s="19"/>
      <c r="L32" s="19"/>
      <c r="M32" s="19"/>
      <c r="N32" s="19"/>
      <c r="O32" s="19"/>
      <c r="P32" s="19"/>
      <c r="Q32" s="19"/>
      <c r="R32" s="19"/>
      <c r="S32" s="19"/>
      <c r="T32" s="19"/>
    </row>
    <row r="33" ht="18" customHeight="1"/>
    <row r="34" ht="18" customHeight="1"/>
    <row r="35" ht="18" customHeight="1"/>
    <row r="36" ht="18" customHeight="1"/>
    <row r="37" ht="18" customHeight="1"/>
    <row r="38" ht="18" customHeight="1"/>
    <row r="39" ht="18" customHeight="1"/>
    <row r="40" ht="18" customHeight="1"/>
    <row r="41" ht="18" customHeight="1"/>
    <row r="42" ht="15" customHeight="1"/>
    <row r="43" ht="15" customHeight="1"/>
    <row r="44" ht="15" customHeight="1"/>
    <row r="45" ht="15" customHeight="1"/>
    <row r="46" ht="15" customHeight="1"/>
    <row r="47" ht="15" customHeight="1"/>
    <row r="48" ht="15" customHeight="1"/>
    <row r="49" ht="15" customHeight="1"/>
    <row r="50" ht="15" customHeight="1"/>
    <row r="51" ht="15" customHeight="1"/>
    <row r="52" ht="15" customHeight="1"/>
    <row r="53" ht="15" customHeight="1"/>
    <row r="54" ht="15" customHeight="1"/>
  </sheetData>
  <mergeCells count="40">
    <mergeCell ref="F23:I23"/>
    <mergeCell ref="E12:G12"/>
    <mergeCell ref="E14:G14"/>
    <mergeCell ref="N23:Q23"/>
    <mergeCell ref="J23:M23"/>
    <mergeCell ref="E13:G13"/>
    <mergeCell ref="E15:G15"/>
    <mergeCell ref="D22:E23"/>
    <mergeCell ref="E16:G16"/>
    <mergeCell ref="B9:Y10"/>
    <mergeCell ref="R30:T30"/>
    <mergeCell ref="B22:C23"/>
    <mergeCell ref="R22:T23"/>
    <mergeCell ref="F22:Q22"/>
    <mergeCell ref="N30:Q30"/>
    <mergeCell ref="J28:M28"/>
    <mergeCell ref="N24:Q24"/>
    <mergeCell ref="J30:M30"/>
    <mergeCell ref="D30:E30"/>
    <mergeCell ref="F26:I26"/>
    <mergeCell ref="B28:C29"/>
    <mergeCell ref="B30:C30"/>
    <mergeCell ref="F30:I30"/>
    <mergeCell ref="D28:E29"/>
    <mergeCell ref="N28:Q28"/>
    <mergeCell ref="J31:M31"/>
    <mergeCell ref="N26:Q26"/>
    <mergeCell ref="J26:M26"/>
    <mergeCell ref="R31:T31"/>
    <mergeCell ref="B24:C25"/>
    <mergeCell ref="D24:E25"/>
    <mergeCell ref="B26:C27"/>
    <mergeCell ref="D26:E27"/>
    <mergeCell ref="N31:Q31"/>
    <mergeCell ref="F28:I28"/>
    <mergeCell ref="F24:I24"/>
    <mergeCell ref="B31:C31"/>
    <mergeCell ref="D31:E31"/>
    <mergeCell ref="F31:I31"/>
    <mergeCell ref="J24:M24"/>
  </mergeCells>
  <phoneticPr fontId="2" type="noConversion"/>
  <pageMargins left="1.1811023622047245" right="1.1811023622047245" top="0.78740157480314965" bottom="0.57999999999999996" header="0.51181102362204722" footer="0.22"/>
  <pageSetup paperSize="9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Q228"/>
  <sheetViews>
    <sheetView view="pageBreakPreview" topLeftCell="A13" zoomScaleNormal="100" zoomScaleSheetLayoutView="100" workbookViewId="0">
      <selection activeCell="A7" sqref="A7:S7"/>
    </sheetView>
  </sheetViews>
  <sheetFormatPr defaultRowHeight="12"/>
  <cols>
    <col min="1" max="16384" width="9.33203125" style="15"/>
  </cols>
  <sheetData>
    <row r="1" spans="1:17" ht="24" customHeight="1">
      <c r="A1" s="34" t="s">
        <v>14</v>
      </c>
    </row>
    <row r="2" spans="1:17" ht="24" customHeight="1">
      <c r="A2" s="35"/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</row>
    <row r="3" spans="1:17" ht="18" customHeight="1">
      <c r="A3" s="36"/>
      <c r="B3" s="36"/>
      <c r="C3" s="36"/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</row>
    <row r="4" spans="1:17" ht="18" customHeight="1">
      <c r="A4" s="36"/>
      <c r="B4" s="36"/>
      <c r="C4" s="36"/>
      <c r="D4" s="36"/>
      <c r="E4" s="36"/>
      <c r="F4" s="36"/>
      <c r="G4" s="36"/>
      <c r="H4" s="36"/>
      <c r="I4" s="36"/>
      <c r="J4" s="36"/>
      <c r="K4" s="36"/>
      <c r="L4" s="36"/>
      <c r="M4" s="36"/>
      <c r="N4" s="36"/>
      <c r="O4" s="36"/>
      <c r="P4" s="36"/>
      <c r="Q4" s="36"/>
    </row>
    <row r="5" spans="1:17" ht="18" customHeight="1">
      <c r="A5" s="35" t="s">
        <v>15</v>
      </c>
    </row>
    <row r="6" spans="1:17" ht="6" customHeight="1"/>
    <row r="7" spans="1:17" ht="18" customHeight="1">
      <c r="A7" s="37" t="s">
        <v>86</v>
      </c>
    </row>
    <row r="8" spans="1:17" ht="18" customHeight="1">
      <c r="A8" s="37" t="s">
        <v>85</v>
      </c>
    </row>
    <row r="9" spans="1:17" ht="18" customHeight="1">
      <c r="A9" s="37" t="s">
        <v>84</v>
      </c>
    </row>
    <row r="10" spans="1:17" ht="18" customHeight="1">
      <c r="A10" s="37" t="s">
        <v>83</v>
      </c>
    </row>
    <row r="11" spans="1:17" ht="18" customHeight="1">
      <c r="A11" s="37" t="s">
        <v>82</v>
      </c>
    </row>
    <row r="12" spans="1:17" ht="18" customHeight="1">
      <c r="A12" s="37" t="s">
        <v>81</v>
      </c>
    </row>
    <row r="13" spans="1:17" ht="18" customHeight="1">
      <c r="A13" s="37" t="s">
        <v>80</v>
      </c>
    </row>
    <row r="14" spans="1:17" ht="18" customHeight="1">
      <c r="A14" s="37" t="s">
        <v>79</v>
      </c>
    </row>
    <row r="15" spans="1:17" ht="8.25" customHeight="1"/>
    <row r="16" spans="1:17" ht="18" customHeight="1">
      <c r="A16" s="35" t="s">
        <v>16</v>
      </c>
    </row>
    <row r="17" spans="1:1" ht="9" customHeight="1"/>
    <row r="18" spans="1:1" ht="18" customHeight="1">
      <c r="A18" s="37" t="s">
        <v>76</v>
      </c>
    </row>
    <row r="19" spans="1:1" ht="18" customHeight="1">
      <c r="A19" s="37" t="s">
        <v>77</v>
      </c>
    </row>
    <row r="20" spans="1:1" ht="18" customHeight="1">
      <c r="A20" s="37" t="s">
        <v>78</v>
      </c>
    </row>
    <row r="21" spans="1:1" ht="18" customHeight="1"/>
    <row r="22" spans="1:1" ht="18" customHeight="1">
      <c r="A22" s="35" t="s">
        <v>17</v>
      </c>
    </row>
    <row r="23" spans="1:1" ht="12.75" customHeight="1"/>
    <row r="24" spans="1:1" ht="18" customHeight="1">
      <c r="A24" s="37" t="s">
        <v>87</v>
      </c>
    </row>
    <row r="25" spans="1:1" ht="18" customHeight="1">
      <c r="A25" s="37" t="s">
        <v>88</v>
      </c>
    </row>
    <row r="26" spans="1:1" ht="18" customHeight="1">
      <c r="A26" s="37" t="s">
        <v>89</v>
      </c>
    </row>
    <row r="27" spans="1:1" ht="18" customHeight="1">
      <c r="A27" s="37"/>
    </row>
    <row r="28" spans="1:1" ht="18" customHeight="1">
      <c r="A28" s="35" t="s">
        <v>18</v>
      </c>
    </row>
    <row r="29" spans="1:1" ht="18" customHeight="1"/>
    <row r="30" spans="1:1" ht="18" customHeight="1">
      <c r="A30" s="37" t="s">
        <v>19</v>
      </c>
    </row>
    <row r="31" spans="1:1" ht="18" customHeight="1">
      <c r="A31" s="37" t="s">
        <v>20</v>
      </c>
    </row>
    <row r="32" spans="1:1" ht="18" customHeight="1">
      <c r="A32" s="37" t="s">
        <v>21</v>
      </c>
    </row>
    <row r="33" spans="1:1" ht="18" customHeight="1">
      <c r="A33" s="37" t="s">
        <v>22</v>
      </c>
    </row>
    <row r="34" spans="1:1" ht="18" customHeight="1">
      <c r="A34" s="37" t="s">
        <v>23</v>
      </c>
    </row>
    <row r="35" spans="1:1" ht="18" customHeight="1">
      <c r="A35" s="37" t="s">
        <v>24</v>
      </c>
    </row>
    <row r="36" spans="1:1" ht="18" customHeight="1"/>
    <row r="37" spans="1:1" ht="18" customHeight="1">
      <c r="A37" s="37" t="s">
        <v>25</v>
      </c>
    </row>
    <row r="38" spans="1:1" ht="18" customHeight="1">
      <c r="A38" s="37" t="s">
        <v>74</v>
      </c>
    </row>
    <row r="39" spans="1:1" ht="18" customHeight="1">
      <c r="A39" s="37" t="s">
        <v>26</v>
      </c>
    </row>
    <row r="40" spans="1:1" ht="18" customHeight="1">
      <c r="A40" s="37" t="s">
        <v>27</v>
      </c>
    </row>
    <row r="41" spans="1:1" ht="18" customHeight="1"/>
    <row r="42" spans="1:1" ht="18" customHeight="1">
      <c r="A42" s="37" t="s">
        <v>28</v>
      </c>
    </row>
    <row r="43" spans="1:1" ht="18" customHeight="1">
      <c r="A43" s="37" t="s">
        <v>75</v>
      </c>
    </row>
    <row r="44" spans="1:1" ht="18" customHeight="1">
      <c r="A44" s="37" t="s">
        <v>29</v>
      </c>
    </row>
    <row r="45" spans="1:1" ht="18" customHeight="1">
      <c r="A45" s="37" t="s">
        <v>30</v>
      </c>
    </row>
    <row r="46" spans="1:1" ht="18" customHeight="1">
      <c r="A46" s="37" t="s">
        <v>31</v>
      </c>
    </row>
    <row r="47" spans="1:1" ht="18" customHeight="1">
      <c r="A47" s="37" t="s">
        <v>32</v>
      </c>
    </row>
    <row r="48" spans="1:1" ht="18" customHeight="1"/>
    <row r="49" spans="1:1" ht="18" customHeight="1"/>
    <row r="50" spans="1:1" ht="18" customHeight="1"/>
    <row r="51" spans="1:1" ht="18" customHeight="1"/>
    <row r="52" spans="1:1" ht="18" customHeight="1">
      <c r="A52" s="35" t="s">
        <v>33</v>
      </c>
    </row>
    <row r="53" spans="1:1" ht="18" customHeight="1"/>
    <row r="54" spans="1:1" ht="18" customHeight="1">
      <c r="A54" s="37" t="s">
        <v>90</v>
      </c>
    </row>
    <row r="55" spans="1:1" ht="18" customHeight="1">
      <c r="A55" s="37" t="s">
        <v>91</v>
      </c>
    </row>
    <row r="56" spans="1:1" ht="18" customHeight="1">
      <c r="A56" s="37" t="s">
        <v>92</v>
      </c>
    </row>
    <row r="57" spans="1:1" ht="18" customHeight="1">
      <c r="A57" s="37" t="s">
        <v>93</v>
      </c>
    </row>
    <row r="58" spans="1:1" ht="18" customHeight="1">
      <c r="A58" s="37" t="s">
        <v>94</v>
      </c>
    </row>
    <row r="59" spans="1:1" ht="18" customHeight="1">
      <c r="A59" s="37" t="s">
        <v>34</v>
      </c>
    </row>
    <row r="60" spans="1:1" ht="18" customHeight="1">
      <c r="A60" s="37" t="s">
        <v>135</v>
      </c>
    </row>
    <row r="61" spans="1:1" ht="18" customHeight="1">
      <c r="A61" s="37" t="s">
        <v>95</v>
      </c>
    </row>
    <row r="62" spans="1:1" ht="18" customHeight="1"/>
    <row r="63" spans="1:1" ht="18" customHeight="1">
      <c r="A63" s="35" t="s">
        <v>35</v>
      </c>
    </row>
    <row r="64" spans="1:1" ht="18" customHeight="1"/>
    <row r="65" spans="1:1" ht="18" customHeight="1">
      <c r="A65" s="37" t="s">
        <v>36</v>
      </c>
    </row>
    <row r="66" spans="1:1" ht="18" customHeight="1">
      <c r="A66" s="37" t="s">
        <v>37</v>
      </c>
    </row>
    <row r="67" spans="1:1" ht="18" customHeight="1">
      <c r="A67" s="37" t="s">
        <v>38</v>
      </c>
    </row>
    <row r="68" spans="1:1" ht="18" customHeight="1">
      <c r="A68" s="37" t="s">
        <v>39</v>
      </c>
    </row>
    <row r="69" spans="1:1" ht="18" customHeight="1">
      <c r="A69" s="37" t="s">
        <v>40</v>
      </c>
    </row>
    <row r="70" spans="1:1" ht="18" customHeight="1">
      <c r="A70" s="37" t="s">
        <v>41</v>
      </c>
    </row>
    <row r="71" spans="1:1" ht="18" customHeight="1">
      <c r="A71" s="37" t="s">
        <v>42</v>
      </c>
    </row>
    <row r="72" spans="1:1" ht="18" customHeight="1">
      <c r="A72" s="37" t="s">
        <v>43</v>
      </c>
    </row>
    <row r="73" spans="1:1" ht="18" customHeight="1">
      <c r="A73" s="37" t="s">
        <v>44</v>
      </c>
    </row>
    <row r="74" spans="1:1" ht="18" customHeight="1">
      <c r="A74" s="37" t="s">
        <v>45</v>
      </c>
    </row>
    <row r="75" spans="1:1" ht="18" customHeight="1">
      <c r="A75" s="37" t="s">
        <v>46</v>
      </c>
    </row>
    <row r="76" spans="1:1" ht="18" customHeight="1">
      <c r="A76" s="37" t="s">
        <v>47</v>
      </c>
    </row>
    <row r="77" spans="1:1" ht="18" customHeight="1">
      <c r="A77" s="37" t="s">
        <v>96</v>
      </c>
    </row>
    <row r="78" spans="1:1" ht="18" customHeight="1">
      <c r="A78" s="37" t="s">
        <v>48</v>
      </c>
    </row>
    <row r="79" spans="1:1" ht="18" customHeight="1">
      <c r="A79" s="37" t="s">
        <v>97</v>
      </c>
    </row>
    <row r="80" spans="1:1" ht="18" customHeight="1">
      <c r="A80" s="37" t="s">
        <v>98</v>
      </c>
    </row>
    <row r="81" spans="1:1" ht="18" customHeight="1">
      <c r="A81" s="37" t="s">
        <v>49</v>
      </c>
    </row>
    <row r="82" spans="1:1" ht="18" customHeight="1"/>
    <row r="83" spans="1:1" ht="18" customHeight="1">
      <c r="A83" s="35" t="s">
        <v>50</v>
      </c>
    </row>
    <row r="84" spans="1:1" ht="18" customHeight="1"/>
    <row r="85" spans="1:1" ht="18" customHeight="1">
      <c r="A85" s="37" t="s">
        <v>51</v>
      </c>
    </row>
    <row r="86" spans="1:1" ht="18" customHeight="1">
      <c r="A86" s="37" t="s">
        <v>52</v>
      </c>
    </row>
    <row r="87" spans="1:1" ht="18" customHeight="1">
      <c r="A87" s="37" t="s">
        <v>53</v>
      </c>
    </row>
    <row r="88" spans="1:1" ht="18" customHeight="1">
      <c r="A88" s="37" t="s">
        <v>101</v>
      </c>
    </row>
    <row r="89" spans="1:1" ht="18" customHeight="1">
      <c r="A89" s="37" t="s">
        <v>54</v>
      </c>
    </row>
    <row r="90" spans="1:1" ht="18" customHeight="1">
      <c r="A90" s="37" t="s">
        <v>100</v>
      </c>
    </row>
    <row r="91" spans="1:1" ht="18" customHeight="1">
      <c r="A91" s="15" t="s">
        <v>99</v>
      </c>
    </row>
    <row r="92" spans="1:1" ht="18" customHeight="1"/>
    <row r="93" spans="1:1" ht="18" customHeight="1">
      <c r="A93" s="35" t="s">
        <v>55</v>
      </c>
    </row>
    <row r="94" spans="1:1" ht="18" customHeight="1"/>
    <row r="95" spans="1:1" ht="18" customHeight="1">
      <c r="A95" s="37" t="s">
        <v>56</v>
      </c>
    </row>
    <row r="96" spans="1:1" ht="18" customHeight="1">
      <c r="A96" s="37" t="s">
        <v>57</v>
      </c>
    </row>
    <row r="97" spans="1:1" ht="18" customHeight="1">
      <c r="A97" s="37" t="s">
        <v>58</v>
      </c>
    </row>
    <row r="98" spans="1:1" ht="18" customHeight="1">
      <c r="A98" s="37" t="s">
        <v>59</v>
      </c>
    </row>
    <row r="99" spans="1:1" ht="18" customHeight="1"/>
    <row r="100" spans="1:1" ht="18" customHeight="1"/>
    <row r="101" spans="1:1" ht="18" customHeight="1"/>
    <row r="102" spans="1:1" ht="18" customHeight="1">
      <c r="A102" s="35" t="s">
        <v>60</v>
      </c>
    </row>
    <row r="103" spans="1:1" ht="18" customHeight="1"/>
    <row r="104" spans="1:1" ht="18" customHeight="1">
      <c r="A104" s="37" t="s">
        <v>61</v>
      </c>
    </row>
    <row r="105" spans="1:1" ht="18" customHeight="1">
      <c r="A105" s="37" t="s">
        <v>62</v>
      </c>
    </row>
    <row r="106" spans="1:1" ht="18" customHeight="1">
      <c r="A106" s="37" t="s">
        <v>63</v>
      </c>
    </row>
    <row r="107" spans="1:1" ht="18" customHeight="1">
      <c r="A107" s="37" t="s">
        <v>64</v>
      </c>
    </row>
    <row r="108" spans="1:1" ht="18" customHeight="1">
      <c r="A108" s="37" t="s">
        <v>65</v>
      </c>
    </row>
    <row r="109" spans="1:1" ht="18" customHeight="1">
      <c r="A109" s="37" t="s">
        <v>66</v>
      </c>
    </row>
    <row r="110" spans="1:1" ht="18" customHeight="1">
      <c r="A110" s="37" t="s">
        <v>67</v>
      </c>
    </row>
    <row r="111" spans="1:1" ht="18" customHeight="1">
      <c r="A111" s="37" t="s">
        <v>68</v>
      </c>
    </row>
    <row r="112" spans="1:1" ht="18" customHeight="1">
      <c r="A112" s="37" t="s">
        <v>69</v>
      </c>
    </row>
    <row r="113" spans="1:1" ht="18" customHeight="1">
      <c r="A113" s="37" t="s">
        <v>70</v>
      </c>
    </row>
    <row r="114" spans="1:1" ht="18" customHeight="1">
      <c r="A114" s="37" t="s">
        <v>71</v>
      </c>
    </row>
    <row r="115" spans="1:1" ht="18" customHeight="1">
      <c r="A115" s="37" t="s">
        <v>72</v>
      </c>
    </row>
    <row r="116" spans="1:1" ht="18" customHeight="1">
      <c r="A116" s="37"/>
    </row>
    <row r="117" spans="1:1" ht="18" customHeight="1">
      <c r="A117" s="37"/>
    </row>
    <row r="118" spans="1:1" ht="18" customHeight="1">
      <c r="A118" s="37"/>
    </row>
    <row r="119" spans="1:1" ht="18" customHeight="1">
      <c r="A119" s="37"/>
    </row>
    <row r="120" spans="1:1" ht="18" customHeight="1">
      <c r="A120" s="37"/>
    </row>
    <row r="121" spans="1:1" ht="18" customHeight="1">
      <c r="A121" s="37"/>
    </row>
    <row r="122" spans="1:1" ht="18" customHeight="1">
      <c r="A122" s="37"/>
    </row>
    <row r="123" spans="1:1" ht="18" customHeight="1">
      <c r="A123" s="37"/>
    </row>
    <row r="124" spans="1:1" ht="18" customHeight="1">
      <c r="A124" s="37"/>
    </row>
    <row r="125" spans="1:1" ht="18" customHeight="1">
      <c r="A125" s="37"/>
    </row>
    <row r="126" spans="1:1" ht="18" customHeight="1">
      <c r="A126" s="37"/>
    </row>
    <row r="127" spans="1:1" ht="18" customHeight="1">
      <c r="A127" s="35" t="s">
        <v>73</v>
      </c>
    </row>
    <row r="128" spans="1:1" ht="18" customHeight="1"/>
    <row r="129" ht="18" customHeight="1"/>
    <row r="130" ht="18" customHeight="1"/>
    <row r="131" ht="18" customHeight="1"/>
    <row r="132" ht="18" customHeight="1"/>
    <row r="133" ht="18" customHeight="1"/>
    <row r="134" ht="18" customHeight="1"/>
    <row r="135" ht="18" customHeight="1"/>
    <row r="136" ht="18" customHeight="1"/>
    <row r="137" ht="18" customHeight="1"/>
    <row r="138" ht="18" customHeight="1"/>
    <row r="139" ht="18" customHeight="1"/>
    <row r="140" ht="18" customHeight="1"/>
    <row r="141" ht="18" customHeight="1"/>
    <row r="142" ht="18" customHeight="1"/>
    <row r="143" ht="18" customHeight="1"/>
    <row r="144" ht="18" customHeight="1"/>
    <row r="145" ht="18" customHeight="1"/>
    <row r="146" ht="18" customHeight="1"/>
    <row r="147" ht="18" customHeight="1"/>
    <row r="148" ht="18" customHeight="1"/>
    <row r="149" ht="18" customHeight="1"/>
    <row r="150" ht="18" customHeight="1"/>
    <row r="151" ht="18" customHeight="1"/>
    <row r="152" ht="18" customHeight="1"/>
    <row r="153" ht="18" customHeight="1"/>
    <row r="154" ht="18" customHeight="1"/>
    <row r="155" ht="18" customHeight="1"/>
    <row r="156" ht="18" customHeight="1"/>
    <row r="157" ht="18" customHeight="1"/>
    <row r="158" ht="18" customHeight="1"/>
    <row r="159" ht="18" customHeight="1"/>
    <row r="160" ht="18" customHeight="1"/>
    <row r="161" ht="18" customHeight="1"/>
    <row r="162" ht="18" customHeight="1"/>
    <row r="163" ht="18" customHeight="1"/>
    <row r="164" ht="18" customHeight="1"/>
    <row r="165" ht="18" customHeight="1"/>
    <row r="166" ht="18" customHeight="1"/>
    <row r="167" ht="18" customHeight="1"/>
    <row r="168" ht="18" customHeight="1"/>
    <row r="169" ht="18" customHeight="1"/>
    <row r="170" ht="18" customHeight="1"/>
    <row r="171" ht="18" customHeight="1"/>
    <row r="172" ht="18" customHeight="1"/>
    <row r="173" ht="18" customHeight="1"/>
    <row r="174" ht="18" customHeight="1"/>
    <row r="175" ht="18" customHeight="1"/>
    <row r="176" ht="18" customHeight="1"/>
    <row r="177" ht="18" customHeight="1"/>
    <row r="178" ht="18" customHeight="1"/>
    <row r="179" ht="18" customHeight="1"/>
    <row r="180" ht="18" customHeight="1"/>
    <row r="181" ht="18" customHeight="1"/>
    <row r="182" ht="18" customHeight="1"/>
    <row r="183" ht="18" customHeight="1"/>
    <row r="184" ht="18" customHeight="1"/>
    <row r="185" ht="18" customHeight="1"/>
    <row r="186" ht="18" customHeight="1"/>
    <row r="187" ht="18" customHeight="1"/>
    <row r="188" ht="18" customHeight="1"/>
    <row r="189" ht="18" customHeight="1"/>
    <row r="190" ht="18" customHeight="1"/>
    <row r="191" ht="18" customHeight="1"/>
    <row r="192" ht="18" customHeight="1"/>
    <row r="193" ht="18" customHeight="1"/>
    <row r="194" ht="18" customHeight="1"/>
    <row r="195" ht="18" customHeight="1"/>
    <row r="196" ht="18" customHeight="1"/>
    <row r="197" ht="18" customHeight="1"/>
    <row r="198" ht="18" customHeight="1"/>
    <row r="199" ht="18" customHeight="1"/>
    <row r="200" ht="18" customHeight="1"/>
    <row r="201" ht="18" customHeight="1"/>
    <row r="202" ht="18" customHeight="1"/>
    <row r="203" ht="18" customHeight="1"/>
    <row r="204" ht="18" customHeight="1"/>
    <row r="205" ht="18" customHeight="1"/>
    <row r="206" ht="18" customHeight="1"/>
    <row r="207" ht="18" customHeight="1"/>
    <row r="208" ht="18" customHeight="1"/>
    <row r="209" ht="18" customHeight="1"/>
    <row r="210" ht="18" customHeight="1"/>
    <row r="211" ht="18" customHeight="1"/>
    <row r="212" ht="18" customHeight="1"/>
    <row r="213" ht="18" customHeight="1"/>
    <row r="214" ht="18" customHeight="1"/>
    <row r="215" ht="18" customHeight="1"/>
    <row r="216" ht="18" customHeight="1"/>
    <row r="217" ht="18" customHeight="1"/>
    <row r="218" ht="18" customHeight="1"/>
    <row r="219" ht="18" customHeight="1"/>
    <row r="220" ht="18" customHeight="1"/>
    <row r="221" ht="18" customHeight="1"/>
    <row r="222" ht="18" customHeight="1"/>
    <row r="223" ht="18" customHeight="1"/>
    <row r="224" ht="18" customHeight="1"/>
    <row r="225" ht="18" customHeight="1"/>
    <row r="226" ht="18" customHeight="1"/>
    <row r="227" ht="18" customHeight="1"/>
    <row r="228" ht="18" customHeight="1"/>
  </sheetData>
  <phoneticPr fontId="2" type="noConversion"/>
  <pageMargins left="0.78740157480314965" right="0.78740157480314965" top="0.98425196850393704" bottom="0.98425196850393704" header="0.51181102362204722" footer="0.51181102362204722"/>
  <pageSetup paperSize="9" orientation="landscape" r:id="rId1"/>
  <headerFooter alignWithMargins="0"/>
  <drawing r:id="rId2"/>
  <legacyDrawing r:id="rId3"/>
  <oleObjects>
    <mc:AlternateContent xmlns:mc="http://schemas.openxmlformats.org/markup-compatibility/2006">
      <mc:Choice Requires="x14">
        <oleObject progId="AutoCAD.Drawing.16" shapeId="12290" r:id="rId4">
          <objectPr defaultSize="0" autoPict="0" r:id="rId5">
            <anchor moveWithCells="1">
              <from>
                <xdr:col>0</xdr:col>
                <xdr:colOff>38100</xdr:colOff>
                <xdr:row>127</xdr:row>
                <xdr:rowOff>38100</xdr:rowOff>
              </from>
              <to>
                <xdr:col>16</xdr:col>
                <xdr:colOff>333375</xdr:colOff>
                <xdr:row>149</xdr:row>
                <xdr:rowOff>142875</xdr:rowOff>
              </to>
            </anchor>
          </objectPr>
        </oleObject>
      </mc:Choice>
      <mc:Fallback>
        <oleObject progId="AutoCAD.Drawing.16" shapeId="12290" r:id="rId4"/>
      </mc:Fallback>
    </mc:AlternateContent>
  </oleObjec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>
    <tabColor rgb="FFFF0000"/>
  </sheetPr>
  <dimension ref="A1:AH29"/>
  <sheetViews>
    <sheetView showZeros="0" tabSelected="1" view="pageBreakPreview" zoomScaleNormal="100" zoomScaleSheetLayoutView="100" workbookViewId="0">
      <selection activeCell="C5" sqref="C5:AD6"/>
    </sheetView>
  </sheetViews>
  <sheetFormatPr defaultRowHeight="11.25" outlineLevelRow="1"/>
  <cols>
    <col min="1" max="7" width="5.33203125" customWidth="1"/>
    <col min="8" max="8" width="5.83203125" customWidth="1"/>
    <col min="9" max="32" width="4.83203125" customWidth="1"/>
  </cols>
  <sheetData>
    <row r="1" spans="1:34" s="38" customFormat="1" ht="27" customHeight="1">
      <c r="A1" s="241" t="s">
        <v>239</v>
      </c>
      <c r="B1" s="241"/>
      <c r="C1" s="241"/>
      <c r="D1" s="241"/>
      <c r="E1" s="241"/>
      <c r="F1" s="241"/>
      <c r="G1" s="241"/>
      <c r="H1" s="241"/>
      <c r="I1" s="246" t="s">
        <v>137</v>
      </c>
      <c r="J1" s="247"/>
      <c r="K1" s="247"/>
      <c r="L1" s="247"/>
      <c r="M1" s="247"/>
      <c r="N1" s="248"/>
      <c r="O1" s="246" t="s">
        <v>138</v>
      </c>
      <c r="P1" s="247"/>
      <c r="Q1" s="247"/>
      <c r="R1" s="247"/>
      <c r="S1" s="247"/>
      <c r="T1" s="248"/>
      <c r="U1" s="246" t="s">
        <v>139</v>
      </c>
      <c r="V1" s="247"/>
      <c r="W1" s="247"/>
      <c r="X1" s="247"/>
      <c r="Y1" s="247"/>
      <c r="Z1" s="248"/>
      <c r="AA1" s="246" t="s">
        <v>140</v>
      </c>
      <c r="AB1" s="247"/>
      <c r="AC1" s="247"/>
      <c r="AD1" s="247"/>
      <c r="AE1" s="247"/>
      <c r="AF1" s="248"/>
    </row>
    <row r="2" spans="1:34" s="39" customFormat="1" ht="50.25" customHeight="1">
      <c r="A2" s="242"/>
      <c r="B2" s="242"/>
      <c r="C2" s="242"/>
      <c r="D2" s="242"/>
      <c r="E2" s="242"/>
      <c r="F2" s="242"/>
      <c r="G2" s="242"/>
      <c r="H2" s="242"/>
      <c r="I2" s="237"/>
      <c r="J2" s="237"/>
      <c r="K2" s="237"/>
      <c r="L2" s="237"/>
      <c r="M2" s="237"/>
      <c r="N2" s="237"/>
      <c r="O2" s="237"/>
      <c r="P2" s="237"/>
      <c r="Q2" s="237"/>
      <c r="R2" s="237"/>
      <c r="S2" s="237"/>
      <c r="T2" s="237"/>
      <c r="U2" s="237"/>
      <c r="V2" s="237"/>
      <c r="W2" s="237"/>
      <c r="X2" s="237"/>
      <c r="Y2" s="237"/>
      <c r="Z2" s="237"/>
      <c r="AA2" s="237"/>
      <c r="AB2" s="237"/>
      <c r="AC2" s="237"/>
      <c r="AD2" s="237"/>
      <c r="AE2" s="237"/>
      <c r="AF2" s="237"/>
    </row>
    <row r="3" spans="1:34" s="39" customFormat="1" ht="24.95" customHeight="1">
      <c r="A3" s="243" t="s">
        <v>236</v>
      </c>
      <c r="B3" s="244"/>
      <c r="C3" s="244"/>
      <c r="D3" s="244"/>
      <c r="E3" s="244"/>
      <c r="F3" s="41"/>
      <c r="G3" s="41"/>
      <c r="H3" s="41"/>
      <c r="I3" s="41"/>
      <c r="J3" s="41"/>
      <c r="K3" s="41"/>
      <c r="L3" s="41"/>
      <c r="M3" s="41"/>
      <c r="N3" s="41"/>
      <c r="O3" s="41"/>
      <c r="P3" s="41"/>
      <c r="Q3" s="41"/>
      <c r="R3" s="41"/>
      <c r="S3" s="41"/>
      <c r="T3" s="41"/>
      <c r="U3" s="41"/>
      <c r="V3" s="41"/>
      <c r="W3" s="41"/>
      <c r="X3" s="41"/>
      <c r="Y3" s="41"/>
      <c r="Z3" s="41"/>
      <c r="AA3" s="41"/>
      <c r="AB3" s="41"/>
      <c r="AC3" s="41"/>
      <c r="AD3" s="41"/>
      <c r="AE3" s="41"/>
      <c r="AF3" s="42"/>
    </row>
    <row r="4" spans="1:34" s="39" customFormat="1" ht="24.95" customHeight="1">
      <c r="A4" s="243"/>
      <c r="B4" s="244"/>
      <c r="C4" s="244"/>
      <c r="D4" s="244"/>
      <c r="E4" s="244"/>
      <c r="F4" s="41"/>
      <c r="G4" s="41"/>
      <c r="H4" s="41"/>
      <c r="I4" s="41"/>
      <c r="J4" s="43"/>
      <c r="K4" s="44"/>
      <c r="L4" s="44"/>
      <c r="M4" s="44"/>
      <c r="N4" s="44"/>
      <c r="O4" s="44"/>
      <c r="P4" s="44"/>
      <c r="Q4" s="44"/>
      <c r="R4" s="44"/>
      <c r="S4" s="44"/>
      <c r="T4" s="44"/>
      <c r="U4" s="44"/>
      <c r="V4" s="44"/>
      <c r="W4" s="44"/>
      <c r="X4" s="44"/>
      <c r="Y4" s="44"/>
      <c r="Z4" s="44"/>
      <c r="AA4" s="45"/>
      <c r="AB4" s="45"/>
      <c r="AC4" s="45"/>
      <c r="AD4" s="46"/>
      <c r="AE4" s="46"/>
      <c r="AF4" s="42"/>
    </row>
    <row r="5" spans="1:34" s="179" customFormat="1" ht="24.95" customHeight="1">
      <c r="A5" s="175"/>
      <c r="B5" s="176"/>
      <c r="C5" s="245" t="s">
        <v>242</v>
      </c>
      <c r="D5" s="245"/>
      <c r="E5" s="245"/>
      <c r="F5" s="245"/>
      <c r="G5" s="245"/>
      <c r="H5" s="245"/>
      <c r="I5" s="245"/>
      <c r="J5" s="245"/>
      <c r="K5" s="245"/>
      <c r="L5" s="245"/>
      <c r="M5" s="245"/>
      <c r="N5" s="245"/>
      <c r="O5" s="245"/>
      <c r="P5" s="245"/>
      <c r="Q5" s="245"/>
      <c r="R5" s="245"/>
      <c r="S5" s="245"/>
      <c r="T5" s="245"/>
      <c r="U5" s="245"/>
      <c r="V5" s="245"/>
      <c r="W5" s="245"/>
      <c r="X5" s="245"/>
      <c r="Y5" s="245"/>
      <c r="Z5" s="245"/>
      <c r="AA5" s="245"/>
      <c r="AB5" s="245"/>
      <c r="AC5" s="245"/>
      <c r="AD5" s="245"/>
      <c r="AE5" s="177"/>
      <c r="AF5" s="178"/>
    </row>
    <row r="6" spans="1:34" s="179" customFormat="1" ht="32.25" customHeight="1">
      <c r="A6" s="175"/>
      <c r="B6" s="176"/>
      <c r="C6" s="245"/>
      <c r="D6" s="245"/>
      <c r="E6" s="245"/>
      <c r="F6" s="245"/>
      <c r="G6" s="245"/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180"/>
      <c r="AF6" s="181"/>
    </row>
    <row r="7" spans="1:34" s="179" customFormat="1" ht="22.5" customHeight="1">
      <c r="A7" s="175"/>
      <c r="B7" s="176"/>
      <c r="C7" s="240" t="s">
        <v>132</v>
      </c>
      <c r="D7" s="240"/>
      <c r="E7" s="240"/>
      <c r="F7" s="240"/>
      <c r="G7" s="240"/>
      <c r="H7" s="240"/>
      <c r="I7" s="240"/>
      <c r="J7" s="240"/>
      <c r="K7" s="240"/>
      <c r="L7" s="240"/>
      <c r="M7" s="240"/>
      <c r="N7" s="240"/>
      <c r="O7" s="240"/>
      <c r="P7" s="240"/>
      <c r="Q7" s="240"/>
      <c r="R7" s="240"/>
      <c r="S7" s="240"/>
      <c r="T7" s="240"/>
      <c r="U7" s="240"/>
      <c r="V7" s="240"/>
      <c r="W7" s="240"/>
      <c r="X7" s="240"/>
      <c r="Y7" s="240"/>
      <c r="Z7" s="240"/>
      <c r="AA7" s="240"/>
      <c r="AB7" s="240"/>
      <c r="AC7" s="240"/>
      <c r="AD7" s="240"/>
      <c r="AE7" s="180"/>
      <c r="AF7" s="182"/>
    </row>
    <row r="8" spans="1:34" s="179" customFormat="1" ht="16.5" customHeight="1">
      <c r="A8" s="175"/>
      <c r="B8" s="176"/>
      <c r="C8" s="240"/>
      <c r="D8" s="240"/>
      <c r="E8" s="240"/>
      <c r="F8" s="240"/>
      <c r="G8" s="240"/>
      <c r="H8" s="240"/>
      <c r="I8" s="240"/>
      <c r="J8" s="240"/>
      <c r="K8" s="240"/>
      <c r="L8" s="240"/>
      <c r="M8" s="240"/>
      <c r="N8" s="240"/>
      <c r="O8" s="240"/>
      <c r="P8" s="240"/>
      <c r="Q8" s="240"/>
      <c r="R8" s="240"/>
      <c r="S8" s="240"/>
      <c r="T8" s="240"/>
      <c r="U8" s="240"/>
      <c r="V8" s="240"/>
      <c r="W8" s="240"/>
      <c r="X8" s="240"/>
      <c r="Y8" s="240"/>
      <c r="Z8" s="240"/>
      <c r="AA8" s="240"/>
      <c r="AB8" s="240"/>
      <c r="AC8" s="240"/>
      <c r="AD8" s="240"/>
      <c r="AE8" s="183"/>
      <c r="AF8" s="182"/>
    </row>
    <row r="9" spans="1:34" s="1" customFormat="1" ht="16.5" customHeight="1">
      <c r="A9" s="2"/>
      <c r="B9" s="3"/>
      <c r="C9" s="4"/>
      <c r="D9" s="4"/>
      <c r="E9" s="4"/>
      <c r="F9" s="4"/>
      <c r="G9" s="5"/>
      <c r="H9" s="5"/>
      <c r="I9" s="5"/>
      <c r="J9" s="5"/>
      <c r="K9" s="5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7"/>
      <c r="AG9" s="8"/>
      <c r="AH9" s="8"/>
    </row>
    <row r="10" spans="1:34" s="1" customFormat="1" ht="16.5" customHeight="1">
      <c r="A10" s="9"/>
      <c r="B10" s="10"/>
      <c r="C10" s="11"/>
      <c r="D10" s="12"/>
      <c r="E10" s="12"/>
      <c r="F10" s="12"/>
      <c r="G10" s="11"/>
      <c r="H10" s="11"/>
      <c r="I10" s="11"/>
      <c r="J10" s="11"/>
      <c r="K10" s="11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7"/>
      <c r="AG10" s="8"/>
      <c r="AH10" s="8"/>
    </row>
    <row r="11" spans="1:34" s="39" customFormat="1" ht="16.5" customHeight="1">
      <c r="A11" s="47"/>
      <c r="B11" s="45"/>
      <c r="C11" s="238" t="s">
        <v>108</v>
      </c>
      <c r="D11" s="238"/>
      <c r="E11" s="238"/>
      <c r="F11" s="238"/>
      <c r="G11" s="238"/>
      <c r="H11" s="238"/>
      <c r="I11" s="238"/>
      <c r="J11" s="48"/>
      <c r="K11" s="48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8"/>
      <c r="AC11" s="48"/>
      <c r="AD11" s="48"/>
      <c r="AE11" s="48"/>
      <c r="AF11" s="42"/>
    </row>
    <row r="12" spans="1:34" s="39" customFormat="1" ht="16.5" customHeight="1">
      <c r="A12" s="50"/>
      <c r="B12" s="51"/>
      <c r="C12" s="52"/>
      <c r="D12" s="53"/>
      <c r="E12" s="53"/>
      <c r="F12" s="54"/>
      <c r="G12" s="52"/>
      <c r="H12" s="52"/>
      <c r="I12" s="52"/>
      <c r="J12" s="52"/>
      <c r="K12" s="52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2"/>
      <c r="AC12" s="52"/>
      <c r="AD12" s="52"/>
      <c r="AE12" s="52"/>
      <c r="AF12" s="56"/>
    </row>
    <row r="13" spans="1:34" s="39" customFormat="1" ht="16.5" customHeight="1" outlineLevel="1">
      <c r="A13" s="50"/>
      <c r="B13" s="51"/>
      <c r="C13" s="52"/>
      <c r="D13" s="239" t="s">
        <v>231</v>
      </c>
      <c r="E13" s="239"/>
      <c r="F13" s="239"/>
      <c r="G13" s="239"/>
      <c r="H13" s="236">
        <f>폐기물내역!D6</f>
        <v>3</v>
      </c>
      <c r="I13" s="236"/>
      <c r="J13" s="236"/>
      <c r="K13" s="236"/>
      <c r="L13" s="236"/>
      <c r="M13" s="52"/>
      <c r="N13" s="55"/>
      <c r="O13" s="55"/>
      <c r="P13" s="55"/>
      <c r="Q13" s="55"/>
      <c r="R13" s="55"/>
      <c r="S13" s="55"/>
      <c r="T13" s="55"/>
      <c r="U13" s="55"/>
      <c r="V13" s="55"/>
      <c r="W13" s="55"/>
      <c r="X13" s="55"/>
      <c r="Y13" s="55"/>
      <c r="Z13" s="55"/>
      <c r="AA13" s="55"/>
      <c r="AB13" s="55"/>
      <c r="AC13" s="55"/>
      <c r="AD13" s="52"/>
      <c r="AE13" s="52"/>
      <c r="AF13" s="57"/>
      <c r="AG13" s="48"/>
      <c r="AH13" s="45"/>
    </row>
    <row r="14" spans="1:34" s="39" customFormat="1" ht="16.5" customHeight="1">
      <c r="A14" s="50"/>
      <c r="B14" s="51"/>
      <c r="C14" s="52"/>
      <c r="D14" s="239" t="s">
        <v>232</v>
      </c>
      <c r="E14" s="239"/>
      <c r="F14" s="239"/>
      <c r="G14" s="239"/>
      <c r="H14" s="236">
        <f>폐기물내역!D7</f>
        <v>960</v>
      </c>
      <c r="I14" s="236"/>
      <c r="J14" s="236"/>
      <c r="K14" s="236"/>
      <c r="L14" s="236"/>
      <c r="M14" s="52"/>
      <c r="N14" s="55"/>
      <c r="O14" s="55"/>
      <c r="P14" s="55"/>
      <c r="Q14" s="55"/>
      <c r="R14" s="55"/>
      <c r="S14" s="55"/>
      <c r="T14" s="55"/>
      <c r="U14" s="55"/>
      <c r="V14" s="55"/>
      <c r="W14" s="55"/>
      <c r="X14" s="55"/>
      <c r="Y14" s="55"/>
      <c r="Z14" s="55"/>
      <c r="AA14" s="55"/>
      <c r="AB14" s="55"/>
      <c r="AC14" s="55"/>
      <c r="AD14" s="52"/>
      <c r="AE14" s="52"/>
      <c r="AF14" s="57"/>
      <c r="AG14" s="48"/>
      <c r="AH14" s="45"/>
    </row>
    <row r="15" spans="1:34" s="39" customFormat="1" ht="16.5" hidden="1" customHeight="1" outlineLevel="1">
      <c r="A15" s="50"/>
      <c r="B15" s="51"/>
      <c r="C15" s="52"/>
      <c r="D15" s="239" t="s">
        <v>234</v>
      </c>
      <c r="E15" s="239"/>
      <c r="F15" s="239"/>
      <c r="G15" s="239"/>
      <c r="H15" s="236">
        <f>폐기물내역!D8</f>
        <v>0</v>
      </c>
      <c r="I15" s="236"/>
      <c r="J15" s="236"/>
      <c r="K15" s="236"/>
      <c r="L15" s="236"/>
      <c r="M15" s="51"/>
      <c r="N15" s="51"/>
      <c r="O15" s="51"/>
      <c r="P15" s="51"/>
      <c r="Q15" s="51"/>
      <c r="R15" s="51"/>
      <c r="S15" s="51"/>
      <c r="T15" s="51"/>
      <c r="U15" s="51"/>
      <c r="V15" s="51"/>
      <c r="W15" s="51"/>
      <c r="X15" s="51"/>
      <c r="Y15" s="51"/>
      <c r="Z15" s="51"/>
      <c r="AA15" s="51"/>
      <c r="AB15" s="51"/>
      <c r="AC15" s="51"/>
      <c r="AD15" s="51"/>
      <c r="AE15" s="51"/>
      <c r="AF15" s="56"/>
    </row>
    <row r="16" spans="1:34" s="39" customFormat="1" ht="16.5" customHeight="1" collapsed="1">
      <c r="A16" s="50"/>
      <c r="B16" s="51"/>
      <c r="C16" s="52"/>
      <c r="D16" s="54"/>
      <c r="E16" s="54"/>
      <c r="F16" s="54"/>
      <c r="G16" s="52"/>
      <c r="H16" s="52"/>
      <c r="I16" s="51"/>
      <c r="J16" s="51"/>
      <c r="K16" s="51"/>
      <c r="L16" s="51"/>
      <c r="M16" s="51"/>
      <c r="N16" s="51"/>
      <c r="O16" s="51"/>
      <c r="P16" s="51"/>
      <c r="Q16" s="51"/>
      <c r="R16" s="51"/>
      <c r="S16" s="51"/>
      <c r="T16" s="51"/>
      <c r="U16" s="51"/>
      <c r="V16" s="51"/>
      <c r="W16" s="51"/>
      <c r="X16" s="51"/>
      <c r="Y16" s="51"/>
      <c r="Z16" s="41"/>
      <c r="AA16" s="41"/>
      <c r="AB16" s="41"/>
      <c r="AC16" s="41"/>
      <c r="AD16" s="41"/>
      <c r="AE16" s="51"/>
      <c r="AF16" s="56"/>
    </row>
    <row r="17" spans="1:34" s="39" customFormat="1" ht="16.5" customHeight="1">
      <c r="A17" s="50"/>
      <c r="B17" s="51"/>
      <c r="C17" s="52"/>
      <c r="D17" s="54"/>
      <c r="E17" s="54"/>
      <c r="F17" s="54"/>
      <c r="G17" s="52"/>
      <c r="H17" s="52"/>
      <c r="I17" s="51"/>
      <c r="J17" s="51"/>
      <c r="K17" s="51"/>
      <c r="L17" s="51"/>
      <c r="M17" s="51"/>
      <c r="N17" s="51"/>
      <c r="O17" s="51"/>
      <c r="P17" s="51"/>
      <c r="Q17" s="51"/>
      <c r="R17" s="51"/>
      <c r="S17" s="51"/>
      <c r="T17" s="51"/>
      <c r="U17" s="51"/>
      <c r="V17" s="51"/>
      <c r="W17" s="51"/>
      <c r="X17" s="51"/>
      <c r="Y17" s="51"/>
      <c r="Z17" s="51"/>
      <c r="AA17" s="51"/>
      <c r="AB17" s="51"/>
      <c r="AC17" s="51"/>
      <c r="AD17" s="51"/>
      <c r="AE17" s="51"/>
      <c r="AF17" s="56"/>
    </row>
    <row r="18" spans="1:34" s="39" customFormat="1" ht="16.5" customHeight="1">
      <c r="A18" s="50"/>
      <c r="B18" s="51"/>
      <c r="C18" s="52"/>
      <c r="D18" s="54"/>
      <c r="E18" s="54"/>
      <c r="F18" s="54"/>
      <c r="G18" s="52"/>
      <c r="H18" s="52"/>
      <c r="I18" s="51"/>
      <c r="J18" s="51"/>
      <c r="K18" s="51"/>
      <c r="L18" s="51"/>
      <c r="M18" s="51"/>
      <c r="N18" s="51"/>
      <c r="O18" s="51"/>
      <c r="P18" s="51"/>
      <c r="Q18" s="51"/>
      <c r="R18" s="41"/>
      <c r="S18" s="4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6"/>
    </row>
    <row r="19" spans="1:34" s="39" customFormat="1" ht="24.75" customHeight="1">
      <c r="A19" s="47"/>
      <c r="B19" s="43" t="s">
        <v>131</v>
      </c>
      <c r="C19" s="244" t="s">
        <v>130</v>
      </c>
      <c r="D19" s="244"/>
      <c r="E19" s="244"/>
      <c r="F19" s="244"/>
      <c r="G19" s="244"/>
      <c r="H19" s="40" t="s">
        <v>109</v>
      </c>
      <c r="I19" s="250" t="str">
        <f>IF(W19="","","일 금")</f>
        <v>일 금</v>
      </c>
      <c r="J19" s="250"/>
      <c r="K19" s="251">
        <f>W19</f>
        <v>28028000</v>
      </c>
      <c r="L19" s="251"/>
      <c r="M19" s="251"/>
      <c r="N19" s="251"/>
      <c r="O19" s="251"/>
      <c r="P19" s="251"/>
      <c r="Q19" s="251"/>
      <c r="R19" s="251"/>
      <c r="S19" s="250" t="str">
        <f>IF(W19="","","원 정")</f>
        <v>원 정</v>
      </c>
      <c r="T19" s="250"/>
      <c r="U19" s="60"/>
      <c r="V19" s="61" t="s">
        <v>110</v>
      </c>
      <c r="W19" s="249">
        <f>폐기물내역!E17</f>
        <v>28028000</v>
      </c>
      <c r="X19" s="249"/>
      <c r="Y19" s="249"/>
      <c r="Z19" s="249"/>
      <c r="AA19" s="249"/>
      <c r="AB19" s="63" t="s">
        <v>111</v>
      </c>
      <c r="AC19" s="41"/>
      <c r="AD19" s="41"/>
      <c r="AE19" s="41"/>
      <c r="AF19" s="64"/>
    </row>
    <row r="20" spans="1:34" s="39" customFormat="1" ht="24.75" customHeight="1">
      <c r="A20" s="47"/>
      <c r="B20" s="43"/>
      <c r="C20" s="40"/>
      <c r="D20" s="40"/>
      <c r="E20" s="40"/>
      <c r="F20" s="40"/>
      <c r="G20" s="40"/>
      <c r="H20" s="40"/>
      <c r="I20" s="58"/>
      <c r="J20" s="58"/>
      <c r="K20" s="59"/>
      <c r="L20" s="59"/>
      <c r="M20" s="59"/>
      <c r="N20" s="59"/>
      <c r="O20" s="59"/>
      <c r="P20" s="59"/>
      <c r="Q20" s="58"/>
      <c r="R20" s="58"/>
      <c r="S20" s="41"/>
      <c r="T20" s="41"/>
      <c r="U20" s="60"/>
      <c r="V20" s="61"/>
      <c r="W20" s="62"/>
      <c r="X20" s="62"/>
      <c r="Y20" s="62"/>
      <c r="Z20" s="62"/>
      <c r="AA20" s="62"/>
      <c r="AB20" s="63"/>
      <c r="AC20" s="41"/>
      <c r="AD20" s="41"/>
      <c r="AE20" s="41"/>
      <c r="AF20" s="64"/>
    </row>
    <row r="21" spans="1:34" s="39" customFormat="1" ht="24.75" hidden="1" customHeight="1">
      <c r="A21" s="47"/>
      <c r="B21" s="43"/>
      <c r="C21" s="40"/>
      <c r="D21" s="40"/>
      <c r="E21" s="40"/>
      <c r="F21" s="40"/>
      <c r="G21" s="40"/>
      <c r="H21" s="40"/>
      <c r="I21" s="58"/>
      <c r="J21" s="58"/>
      <c r="K21" s="59"/>
      <c r="L21" s="59"/>
      <c r="M21" s="59"/>
      <c r="N21" s="59"/>
      <c r="O21" s="59"/>
      <c r="P21" s="59"/>
      <c r="Q21" s="58"/>
      <c r="R21" s="58"/>
      <c r="S21" s="41"/>
      <c r="T21" s="41"/>
      <c r="U21" s="60"/>
      <c r="V21" s="61"/>
      <c r="W21" s="62"/>
      <c r="X21" s="62"/>
      <c r="Y21" s="62"/>
      <c r="Z21" s="62"/>
      <c r="AA21" s="62"/>
      <c r="AB21" s="63"/>
      <c r="AC21" s="41"/>
      <c r="AD21" s="41"/>
      <c r="AE21" s="41"/>
      <c r="AF21" s="64"/>
    </row>
    <row r="22" spans="1:34" s="39" customFormat="1" ht="20.25" customHeight="1">
      <c r="A22" s="47"/>
      <c r="B22" s="45"/>
      <c r="C22" s="45"/>
      <c r="D22" s="65"/>
      <c r="E22" s="65"/>
      <c r="F22" s="65"/>
      <c r="G22" s="65"/>
      <c r="H22" s="66"/>
      <c r="I22" s="58"/>
      <c r="J22" s="67"/>
      <c r="K22" s="67"/>
      <c r="L22" s="67"/>
      <c r="M22" s="67"/>
      <c r="N22" s="67"/>
      <c r="O22" s="67"/>
      <c r="P22" s="67"/>
      <c r="Q22" s="67"/>
      <c r="R22" s="67"/>
      <c r="S22" s="67"/>
      <c r="T22" s="67"/>
      <c r="U22" s="67"/>
      <c r="V22" s="67"/>
      <c r="W22" s="67"/>
      <c r="X22" s="67"/>
      <c r="Y22" s="67"/>
      <c r="Z22" s="67"/>
      <c r="AA22" s="67"/>
      <c r="AB22" s="67"/>
      <c r="AC22" s="68"/>
      <c r="AD22" s="61"/>
      <c r="AE22" s="62"/>
      <c r="AF22" s="69"/>
      <c r="AG22" s="70"/>
      <c r="AH22" s="70"/>
    </row>
    <row r="23" spans="1:34" s="39" customFormat="1" ht="20.25" customHeight="1">
      <c r="A23" s="71"/>
      <c r="B23" s="72"/>
      <c r="C23" s="72"/>
      <c r="D23" s="73"/>
      <c r="E23" s="73"/>
      <c r="F23" s="73"/>
      <c r="G23" s="73"/>
      <c r="H23" s="74"/>
      <c r="I23" s="75"/>
      <c r="J23" s="76"/>
      <c r="K23" s="76"/>
      <c r="L23" s="76"/>
      <c r="M23" s="76"/>
      <c r="N23" s="76"/>
      <c r="O23" s="76"/>
      <c r="P23" s="76"/>
      <c r="Q23" s="76"/>
      <c r="R23" s="76"/>
      <c r="S23" s="76"/>
      <c r="T23" s="76"/>
      <c r="U23" s="76"/>
      <c r="V23" s="76"/>
      <c r="W23" s="76"/>
      <c r="X23" s="76"/>
      <c r="Y23" s="76"/>
      <c r="Z23" s="76"/>
      <c r="AA23" s="76"/>
      <c r="AB23" s="76"/>
      <c r="AC23" s="77"/>
      <c r="AD23" s="78"/>
      <c r="AE23" s="79"/>
      <c r="AF23" s="80"/>
      <c r="AG23" s="70"/>
      <c r="AH23" s="70"/>
    </row>
    <row r="27" spans="1:34" hidden="1">
      <c r="I27" t="s">
        <v>104</v>
      </c>
      <c r="K27">
        <v>0</v>
      </c>
    </row>
    <row r="28" spans="1:34" hidden="1">
      <c r="I28" t="s">
        <v>105</v>
      </c>
      <c r="K28">
        <v>0</v>
      </c>
    </row>
    <row r="29" spans="1:34" hidden="1">
      <c r="I29" t="s">
        <v>106</v>
      </c>
      <c r="K29" t="e">
        <v>#N/A</v>
      </c>
      <c r="L29" t="b">
        <f>ISERROR(K29)</f>
        <v>1</v>
      </c>
    </row>
  </sheetData>
  <mergeCells count="24">
    <mergeCell ref="D15:G15"/>
    <mergeCell ref="H15:L15"/>
    <mergeCell ref="W19:AA19"/>
    <mergeCell ref="D14:G14"/>
    <mergeCell ref="C19:G19"/>
    <mergeCell ref="S19:T19"/>
    <mergeCell ref="K19:R19"/>
    <mergeCell ref="I19:J19"/>
    <mergeCell ref="H13:L13"/>
    <mergeCell ref="H14:L14"/>
    <mergeCell ref="O2:T2"/>
    <mergeCell ref="AA2:AF2"/>
    <mergeCell ref="C11:I11"/>
    <mergeCell ref="D13:G13"/>
    <mergeCell ref="C7:AD8"/>
    <mergeCell ref="U2:Z2"/>
    <mergeCell ref="A1:H2"/>
    <mergeCell ref="A3:E4"/>
    <mergeCell ref="C5:AD6"/>
    <mergeCell ref="O1:T1"/>
    <mergeCell ref="I2:N2"/>
    <mergeCell ref="I1:N1"/>
    <mergeCell ref="U1:Z1"/>
    <mergeCell ref="AA1:AF1"/>
  </mergeCells>
  <phoneticPr fontId="2" type="noConversion"/>
  <printOptions horizontalCentered="1"/>
  <pageMargins left="0.59055118110236227" right="0.55118110236220474" top="0.81" bottom="0.78740157480314965" header="0.51181102362204722" footer="0.51181102362204722"/>
  <pageSetup paperSize="9" orientation="landscape" r:id="rId1"/>
  <headerFooter alignWithMargins="0"/>
  <ignoredErrors>
    <ignoredError sqref="H13:H14 I19:AA19 H15" unlockedFormula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0000"/>
  </sheetPr>
  <dimension ref="A1:L29"/>
  <sheetViews>
    <sheetView showZeros="0" zoomScaleNormal="100" zoomScaleSheetLayoutView="100" workbookViewId="0">
      <selection activeCell="I11" sqref="I11"/>
    </sheetView>
  </sheetViews>
  <sheetFormatPr defaultColWidth="13.33203125" defaultRowHeight="11.25" outlineLevelRow="1"/>
  <cols>
    <col min="1" max="1" width="19.83203125" style="81" customWidth="1"/>
    <col min="2" max="2" width="16.1640625" style="81" customWidth="1"/>
    <col min="3" max="3" width="7.33203125" style="81" bestFit="1" customWidth="1"/>
    <col min="4" max="4" width="12.5" style="81" customWidth="1"/>
    <col min="5" max="5" width="17.1640625" style="81" bestFit="1" customWidth="1"/>
    <col min="6" max="6" width="12.1640625" style="81" customWidth="1"/>
    <col min="7" max="7" width="13.83203125" style="81" bestFit="1" customWidth="1"/>
    <col min="8" max="10" width="12.1640625" style="81" customWidth="1"/>
    <col min="11" max="11" width="14.33203125" style="81" customWidth="1"/>
    <col min="12" max="12" width="12.5" style="81" customWidth="1"/>
    <col min="13" max="16384" width="13.33203125" style="81"/>
  </cols>
  <sheetData>
    <row r="1" spans="1:12" ht="24.95" customHeight="1">
      <c r="A1" s="254" t="s">
        <v>112</v>
      </c>
      <c r="B1" s="254"/>
      <c r="C1" s="254"/>
      <c r="D1" s="254"/>
      <c r="E1" s="254"/>
      <c r="F1" s="254"/>
      <c r="G1" s="254"/>
      <c r="H1" s="254"/>
      <c r="I1" s="254"/>
      <c r="J1" s="254"/>
      <c r="K1" s="254"/>
      <c r="L1" s="254"/>
    </row>
    <row r="2" spans="1:12" ht="24.95" customHeight="1">
      <c r="A2" s="254"/>
      <c r="B2" s="254"/>
      <c r="C2" s="254"/>
      <c r="D2" s="254"/>
      <c r="E2" s="254"/>
      <c r="F2" s="254"/>
      <c r="G2" s="254"/>
      <c r="H2" s="254"/>
      <c r="I2" s="254"/>
      <c r="J2" s="254"/>
      <c r="K2" s="254"/>
      <c r="L2" s="254"/>
    </row>
    <row r="3" spans="1:12" ht="22.5" customHeight="1">
      <c r="A3" s="257" t="s">
        <v>113</v>
      </c>
      <c r="B3" s="252" t="s">
        <v>114</v>
      </c>
      <c r="C3" s="252" t="s">
        <v>129</v>
      </c>
      <c r="D3" s="252" t="s">
        <v>115</v>
      </c>
      <c r="E3" s="252" t="s">
        <v>116</v>
      </c>
      <c r="F3" s="252" t="s">
        <v>117</v>
      </c>
      <c r="G3" s="252"/>
      <c r="H3" s="252" t="s">
        <v>118</v>
      </c>
      <c r="I3" s="252"/>
      <c r="J3" s="252" t="s">
        <v>119</v>
      </c>
      <c r="K3" s="252"/>
      <c r="L3" s="255" t="s">
        <v>120</v>
      </c>
    </row>
    <row r="4" spans="1:12" ht="22.5" customHeight="1">
      <c r="A4" s="258"/>
      <c r="B4" s="253"/>
      <c r="C4" s="253"/>
      <c r="D4" s="253"/>
      <c r="E4" s="253"/>
      <c r="F4" s="83" t="s">
        <v>121</v>
      </c>
      <c r="G4" s="83" t="s">
        <v>122</v>
      </c>
      <c r="H4" s="83" t="s">
        <v>121</v>
      </c>
      <c r="I4" s="83" t="s">
        <v>122</v>
      </c>
      <c r="J4" s="83" t="s">
        <v>121</v>
      </c>
      <c r="K4" s="83" t="s">
        <v>122</v>
      </c>
      <c r="L4" s="256"/>
    </row>
    <row r="5" spans="1:12" ht="22.5" customHeight="1">
      <c r="A5" s="85" t="s">
        <v>133</v>
      </c>
      <c r="B5" s="86"/>
      <c r="C5" s="86"/>
      <c r="D5" s="86"/>
      <c r="E5" s="87">
        <f>SUM(E6:E8)</f>
        <v>16845000</v>
      </c>
      <c r="F5" s="87"/>
      <c r="G5" s="87"/>
      <c r="H5" s="87"/>
      <c r="I5" s="87"/>
      <c r="J5" s="87"/>
      <c r="K5" s="87">
        <f>SUM(K6:K8)</f>
        <v>16845000</v>
      </c>
      <c r="L5" s="88"/>
    </row>
    <row r="6" spans="1:12" ht="22.5" customHeight="1">
      <c r="A6" s="85"/>
      <c r="B6" s="90" t="s">
        <v>230</v>
      </c>
      <c r="C6" s="91" t="s">
        <v>123</v>
      </c>
      <c r="D6" s="189">
        <v>3</v>
      </c>
      <c r="E6" s="92">
        <f>K6</f>
        <v>45000</v>
      </c>
      <c r="F6" s="92"/>
      <c r="G6" s="92"/>
      <c r="H6" s="92"/>
      <c r="I6" s="92"/>
      <c r="J6" s="188">
        <v>15000</v>
      </c>
      <c r="K6" s="92">
        <f>ROUNDDOWN(D6*J6,0)</f>
        <v>45000</v>
      </c>
      <c r="L6" s="88"/>
    </row>
    <row r="7" spans="1:12" ht="22.5" customHeight="1">
      <c r="A7" s="89"/>
      <c r="B7" s="90" t="s">
        <v>136</v>
      </c>
      <c r="C7" s="91" t="s">
        <v>123</v>
      </c>
      <c r="D7" s="189">
        <v>960</v>
      </c>
      <c r="E7" s="92">
        <f>K7</f>
        <v>16800000</v>
      </c>
      <c r="F7" s="92"/>
      <c r="G7" s="92"/>
      <c r="H7" s="92"/>
      <c r="I7" s="92"/>
      <c r="J7" s="188">
        <v>17500</v>
      </c>
      <c r="K7" s="92">
        <f>ROUNDDOWN(D7*J7,0)</f>
        <v>16800000</v>
      </c>
      <c r="L7" s="93"/>
    </row>
    <row r="8" spans="1:12" ht="22.5" hidden="1" customHeight="1" outlineLevel="1">
      <c r="A8" s="89"/>
      <c r="B8" s="90" t="s">
        <v>233</v>
      </c>
      <c r="C8" s="91" t="s">
        <v>123</v>
      </c>
      <c r="D8" s="189"/>
      <c r="E8" s="92">
        <f>K8</f>
        <v>0</v>
      </c>
      <c r="F8" s="92"/>
      <c r="G8" s="92"/>
      <c r="H8" s="92"/>
      <c r="I8" s="92"/>
      <c r="J8" s="188">
        <v>25000</v>
      </c>
      <c r="K8" s="92">
        <f>ROUNDDOWN(D8*J8,0)</f>
        <v>0</v>
      </c>
      <c r="L8" s="93"/>
    </row>
    <row r="9" spans="1:12" ht="22.5" customHeight="1" collapsed="1">
      <c r="A9" s="89"/>
      <c r="B9" s="90"/>
      <c r="C9" s="91"/>
      <c r="D9" s="190"/>
      <c r="E9" s="92"/>
      <c r="F9" s="92"/>
      <c r="G9" s="92"/>
      <c r="H9" s="92"/>
      <c r="I9" s="92"/>
      <c r="J9" s="92"/>
      <c r="K9" s="92"/>
      <c r="L9" s="93"/>
    </row>
    <row r="10" spans="1:12" ht="22.5" customHeight="1">
      <c r="A10" s="89" t="s">
        <v>134</v>
      </c>
      <c r="B10" s="90"/>
      <c r="C10" s="91"/>
      <c r="D10" s="190"/>
      <c r="E10" s="92">
        <f>SUM(E11:E11)</f>
        <v>8636855</v>
      </c>
      <c r="F10" s="92"/>
      <c r="G10" s="92">
        <f>SUM(G11:G11)</f>
        <v>5356650</v>
      </c>
      <c r="H10" s="92"/>
      <c r="I10" s="92">
        <f>SUM(I11:I11)</f>
        <v>2004080</v>
      </c>
      <c r="J10" s="92"/>
      <c r="K10" s="92">
        <f>SUM(K11:K11)</f>
        <v>1276125</v>
      </c>
      <c r="L10" s="93"/>
    </row>
    <row r="11" spans="1:12" ht="22.5" customHeight="1">
      <c r="A11" s="89"/>
      <c r="B11" s="192">
        <v>5</v>
      </c>
      <c r="C11" s="91" t="s">
        <v>188</v>
      </c>
      <c r="D11" s="189">
        <v>410</v>
      </c>
      <c r="E11" s="92">
        <f>G11+I11+K11</f>
        <v>8636855</v>
      </c>
      <c r="F11" s="92">
        <f>단가산출!AO32*IF(L11="야간",1.875,1)</f>
        <v>13065</v>
      </c>
      <c r="G11" s="92">
        <f>F11*D11</f>
        <v>5356650</v>
      </c>
      <c r="H11" s="92">
        <f>단가산출!AP32</f>
        <v>4888</v>
      </c>
      <c r="I11" s="92">
        <f>H11*D11</f>
        <v>2004080</v>
      </c>
      <c r="J11" s="92">
        <f>단가산출!AQ32*IF(L11="야간",1.25,1)</f>
        <v>3112.5</v>
      </c>
      <c r="K11" s="92">
        <f>J11*D11</f>
        <v>1276125</v>
      </c>
      <c r="L11" s="193" t="s">
        <v>238</v>
      </c>
    </row>
    <row r="12" spans="1:12" ht="22.5" customHeight="1">
      <c r="A12" s="89"/>
      <c r="B12" s="94"/>
      <c r="C12" s="91"/>
      <c r="D12" s="189"/>
      <c r="E12" s="92"/>
      <c r="F12" s="92"/>
      <c r="G12" s="92"/>
      <c r="H12" s="92"/>
      <c r="I12" s="92"/>
      <c r="J12" s="92"/>
      <c r="K12" s="92"/>
      <c r="L12" s="93"/>
    </row>
    <row r="13" spans="1:12" ht="22.5" customHeight="1">
      <c r="A13" s="95" t="s">
        <v>124</v>
      </c>
      <c r="B13" s="91"/>
      <c r="C13" s="91"/>
      <c r="D13" s="91"/>
      <c r="E13" s="92">
        <f>ROUNDDOWN((E5+E10),-4)</f>
        <v>25480000</v>
      </c>
      <c r="F13" s="92"/>
      <c r="G13" s="92"/>
      <c r="H13" s="92"/>
      <c r="I13" s="92"/>
      <c r="J13" s="92"/>
      <c r="K13" s="92"/>
      <c r="L13" s="96"/>
    </row>
    <row r="14" spans="1:12" ht="22.5" customHeight="1">
      <c r="A14" s="89" t="s">
        <v>189</v>
      </c>
      <c r="B14" s="97" t="s">
        <v>125</v>
      </c>
      <c r="C14" s="91" t="s">
        <v>126</v>
      </c>
      <c r="D14" s="98">
        <v>1</v>
      </c>
      <c r="E14" s="92">
        <f>ROUNDDOWN(E13*0.1,0)</f>
        <v>2548000</v>
      </c>
      <c r="F14" s="92"/>
      <c r="G14" s="92"/>
      <c r="H14" s="92"/>
      <c r="I14" s="92"/>
      <c r="J14" s="92"/>
      <c r="K14" s="92"/>
      <c r="L14" s="96"/>
    </row>
    <row r="15" spans="1:12" ht="22.5" customHeight="1">
      <c r="A15" s="95" t="s">
        <v>127</v>
      </c>
      <c r="B15" s="91"/>
      <c r="C15" s="91"/>
      <c r="D15" s="91"/>
      <c r="E15" s="92">
        <f>E13+E14</f>
        <v>28028000</v>
      </c>
      <c r="F15" s="92"/>
      <c r="G15" s="92"/>
      <c r="H15" s="92"/>
      <c r="I15" s="92"/>
      <c r="J15" s="92"/>
      <c r="K15" s="92"/>
      <c r="L15" s="96"/>
    </row>
    <row r="16" spans="1:12" ht="22.5" customHeight="1">
      <c r="A16" s="95"/>
      <c r="B16" s="91"/>
      <c r="C16" s="91"/>
      <c r="D16" s="91"/>
      <c r="E16" s="91"/>
      <c r="F16" s="92"/>
      <c r="G16" s="92"/>
      <c r="H16" s="92"/>
      <c r="I16" s="92"/>
      <c r="J16" s="92"/>
      <c r="K16" s="92"/>
      <c r="L16" s="96"/>
    </row>
    <row r="17" spans="1:12" ht="22.5" customHeight="1">
      <c r="A17" s="99" t="s">
        <v>128</v>
      </c>
      <c r="B17" s="91"/>
      <c r="C17" s="91"/>
      <c r="D17" s="91"/>
      <c r="E17" s="100">
        <f>E15</f>
        <v>28028000</v>
      </c>
      <c r="F17" s="91"/>
      <c r="G17" s="91"/>
      <c r="H17" s="91"/>
      <c r="I17" s="91"/>
      <c r="J17" s="91"/>
      <c r="K17" s="91"/>
      <c r="L17" s="101"/>
    </row>
    <row r="18" spans="1:12" ht="22.5" customHeight="1">
      <c r="A18" s="82"/>
      <c r="B18" s="83"/>
      <c r="C18" s="83"/>
      <c r="D18" s="83"/>
      <c r="E18" s="83"/>
      <c r="F18" s="83"/>
      <c r="G18" s="83"/>
      <c r="H18" s="83"/>
      <c r="I18" s="83"/>
      <c r="J18" s="83"/>
      <c r="K18" s="83"/>
      <c r="L18" s="84"/>
    </row>
    <row r="19" spans="1:12" ht="22.5" customHeight="1"/>
    <row r="20" spans="1:12" ht="22.5" customHeight="1"/>
    <row r="21" spans="1:12" ht="22.5" customHeight="1"/>
    <row r="22" spans="1:12" ht="24.95" customHeight="1"/>
    <row r="23" spans="1:12" ht="24.95" customHeight="1"/>
    <row r="24" spans="1:12" ht="24.95" customHeight="1"/>
    <row r="25" spans="1:12" ht="24.95" customHeight="1"/>
    <row r="26" spans="1:12" ht="24.95" customHeight="1"/>
    <row r="27" spans="1:12" ht="24.95" customHeight="1"/>
    <row r="28" spans="1:12" ht="24.95" customHeight="1"/>
    <row r="29" spans="1:12" ht="24.95" customHeight="1"/>
  </sheetData>
  <mergeCells count="10">
    <mergeCell ref="B3:B4"/>
    <mergeCell ref="A1:L2"/>
    <mergeCell ref="L3:L4"/>
    <mergeCell ref="J3:K3"/>
    <mergeCell ref="H3:I3"/>
    <mergeCell ref="F3:G3"/>
    <mergeCell ref="A3:A4"/>
    <mergeCell ref="E3:E4"/>
    <mergeCell ref="D3:D4"/>
    <mergeCell ref="C3:C4"/>
  </mergeCells>
  <phoneticPr fontId="5" type="noConversion"/>
  <printOptions horizontalCentered="1" gridLines="1"/>
  <pageMargins left="0.74803149606299213" right="0.55118110236220474" top="0.98425196850393704" bottom="0.98425196850393704" header="0.51181102362204722" footer="0.51181102362204722"/>
  <pageSetup paperSize="9" orientation="landscape" r:id="rId1"/>
  <headerFooter alignWithMargins="0"/>
  <ignoredErrors>
    <ignoredError sqref="B1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00"/>
  </sheetPr>
  <dimension ref="A1:IV32"/>
  <sheetViews>
    <sheetView zoomScaleNormal="100" zoomScaleSheetLayoutView="100" workbookViewId="0">
      <selection activeCell="A7" sqref="A7:T7"/>
    </sheetView>
  </sheetViews>
  <sheetFormatPr defaultRowHeight="11.25"/>
  <cols>
    <col min="1" max="10" width="2.5" style="125" customWidth="1"/>
    <col min="11" max="11" width="2.33203125" style="125" customWidth="1"/>
    <col min="12" max="34" width="2.5" style="125" customWidth="1"/>
    <col min="35" max="35" width="2.6640625" style="125" customWidth="1"/>
    <col min="36" max="39" width="2.5" style="125" customWidth="1"/>
    <col min="40" max="43" width="14.83203125" style="125" customWidth="1"/>
    <col min="44" max="16384" width="9.33203125" style="39"/>
  </cols>
  <sheetData>
    <row r="1" spans="1:46" s="107" customFormat="1" ht="15" customHeight="1">
      <c r="A1" s="280" t="s">
        <v>142</v>
      </c>
      <c r="B1" s="281"/>
      <c r="C1" s="274">
        <v>1</v>
      </c>
      <c r="D1" s="275"/>
      <c r="E1" s="276"/>
      <c r="F1" s="274" t="s">
        <v>190</v>
      </c>
      <c r="G1" s="275"/>
      <c r="H1" s="275"/>
      <c r="I1" s="276"/>
      <c r="J1" s="284" t="s">
        <v>191</v>
      </c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6"/>
      <c r="AB1" s="274" t="s">
        <v>192</v>
      </c>
      <c r="AC1" s="275"/>
      <c r="AD1" s="275"/>
      <c r="AE1" s="276"/>
      <c r="AF1" s="103"/>
      <c r="AG1" s="275" t="s">
        <v>193</v>
      </c>
      <c r="AH1" s="275"/>
      <c r="AI1" s="275"/>
      <c r="AJ1" s="275"/>
      <c r="AK1" s="275"/>
      <c r="AL1" s="103"/>
      <c r="AM1" s="102"/>
      <c r="AN1" s="104" t="s">
        <v>194</v>
      </c>
      <c r="AO1" s="105"/>
      <c r="AP1" s="105"/>
      <c r="AQ1" s="106"/>
    </row>
    <row r="2" spans="1:46" s="107" customFormat="1" ht="15" customHeight="1">
      <c r="A2" s="282"/>
      <c r="B2" s="283"/>
      <c r="C2" s="278"/>
      <c r="D2" s="277"/>
      <c r="E2" s="279"/>
      <c r="F2" s="278" t="s">
        <v>143</v>
      </c>
      <c r="G2" s="277"/>
      <c r="H2" s="277"/>
      <c r="I2" s="279"/>
      <c r="J2" s="287"/>
      <c r="K2" s="288"/>
      <c r="L2" s="288"/>
      <c r="M2" s="288"/>
      <c r="N2" s="288"/>
      <c r="O2" s="288"/>
      <c r="P2" s="288"/>
      <c r="Q2" s="288"/>
      <c r="R2" s="288"/>
      <c r="S2" s="288"/>
      <c r="T2" s="288"/>
      <c r="U2" s="288"/>
      <c r="V2" s="288"/>
      <c r="W2" s="288"/>
      <c r="X2" s="288"/>
      <c r="Y2" s="288"/>
      <c r="Z2" s="288"/>
      <c r="AA2" s="289"/>
      <c r="AB2" s="278" t="s">
        <v>144</v>
      </c>
      <c r="AC2" s="277"/>
      <c r="AD2" s="277"/>
      <c r="AE2" s="279"/>
      <c r="AF2" s="109"/>
      <c r="AG2" s="277"/>
      <c r="AH2" s="277"/>
      <c r="AI2" s="277"/>
      <c r="AJ2" s="277"/>
      <c r="AK2" s="277"/>
      <c r="AL2" s="109"/>
      <c r="AM2" s="108"/>
      <c r="AN2" s="110" t="s">
        <v>145</v>
      </c>
      <c r="AO2" s="111"/>
      <c r="AP2" s="111"/>
      <c r="AQ2" s="112"/>
    </row>
    <row r="3" spans="1:46" s="107" customFormat="1" ht="15" customHeight="1">
      <c r="A3" s="113"/>
      <c r="B3" s="114"/>
      <c r="C3" s="114"/>
      <c r="D3" s="114"/>
      <c r="E3" s="114"/>
      <c r="F3" s="114"/>
      <c r="G3" s="114"/>
      <c r="H3" s="114"/>
      <c r="I3" s="114"/>
      <c r="J3" s="115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4"/>
      <c r="AI3" s="114"/>
      <c r="AJ3" s="114"/>
      <c r="AK3" s="114"/>
      <c r="AL3" s="114"/>
      <c r="AM3" s="114"/>
      <c r="AN3" s="116"/>
      <c r="AO3" s="117"/>
      <c r="AP3" s="117"/>
      <c r="AQ3" s="118"/>
    </row>
    <row r="4" spans="1:46" s="107" customFormat="1" ht="15" customHeight="1">
      <c r="A4" s="274" t="s">
        <v>195</v>
      </c>
      <c r="B4" s="275"/>
      <c r="C4" s="275"/>
      <c r="D4" s="275"/>
      <c r="E4" s="275"/>
      <c r="F4" s="275"/>
      <c r="G4" s="275"/>
      <c r="H4" s="275"/>
      <c r="I4" s="275"/>
      <c r="J4" s="275"/>
      <c r="K4" s="275"/>
      <c r="L4" s="275"/>
      <c r="M4" s="275"/>
      <c r="N4" s="275"/>
      <c r="O4" s="275"/>
      <c r="P4" s="275"/>
      <c r="Q4" s="275"/>
      <c r="R4" s="275"/>
      <c r="S4" s="275"/>
      <c r="T4" s="275"/>
      <c r="U4" s="275"/>
      <c r="V4" s="275"/>
      <c r="W4" s="275"/>
      <c r="X4" s="275"/>
      <c r="Y4" s="275"/>
      <c r="Z4" s="275"/>
      <c r="AA4" s="275"/>
      <c r="AB4" s="275"/>
      <c r="AC4" s="275"/>
      <c r="AD4" s="275"/>
      <c r="AE4" s="275"/>
      <c r="AF4" s="275"/>
      <c r="AG4" s="275"/>
      <c r="AH4" s="275"/>
      <c r="AI4" s="275"/>
      <c r="AJ4" s="275"/>
      <c r="AK4" s="275"/>
      <c r="AL4" s="275"/>
      <c r="AM4" s="276"/>
      <c r="AN4" s="104" t="s">
        <v>196</v>
      </c>
      <c r="AO4" s="119" t="s">
        <v>197</v>
      </c>
      <c r="AP4" s="104" t="s">
        <v>198</v>
      </c>
      <c r="AQ4" s="104" t="s">
        <v>199</v>
      </c>
    </row>
    <row r="5" spans="1:46" s="107" customFormat="1" ht="15" customHeight="1">
      <c r="A5" s="278" t="s">
        <v>146</v>
      </c>
      <c r="B5" s="277"/>
      <c r="C5" s="277"/>
      <c r="D5" s="277"/>
      <c r="E5" s="277"/>
      <c r="F5" s="277"/>
      <c r="G5" s="277"/>
      <c r="H5" s="277"/>
      <c r="I5" s="277"/>
      <c r="J5" s="277"/>
      <c r="K5" s="277"/>
      <c r="L5" s="277"/>
      <c r="M5" s="277"/>
      <c r="N5" s="277"/>
      <c r="O5" s="277"/>
      <c r="P5" s="277"/>
      <c r="Q5" s="277"/>
      <c r="R5" s="277"/>
      <c r="S5" s="277"/>
      <c r="T5" s="277"/>
      <c r="U5" s="277"/>
      <c r="V5" s="277"/>
      <c r="W5" s="277"/>
      <c r="X5" s="277"/>
      <c r="Y5" s="277"/>
      <c r="Z5" s="277"/>
      <c r="AA5" s="277"/>
      <c r="AB5" s="277"/>
      <c r="AC5" s="277"/>
      <c r="AD5" s="277"/>
      <c r="AE5" s="277"/>
      <c r="AF5" s="277"/>
      <c r="AG5" s="277"/>
      <c r="AH5" s="277"/>
      <c r="AI5" s="277"/>
      <c r="AJ5" s="277"/>
      <c r="AK5" s="277"/>
      <c r="AL5" s="277"/>
      <c r="AM5" s="279"/>
      <c r="AN5" s="110" t="s">
        <v>147</v>
      </c>
      <c r="AO5" s="120" t="s">
        <v>148</v>
      </c>
      <c r="AP5" s="110" t="s">
        <v>149</v>
      </c>
      <c r="AQ5" s="110" t="s">
        <v>150</v>
      </c>
    </row>
    <row r="6" spans="1:46" s="125" customFormat="1" ht="15" customHeight="1">
      <c r="A6" s="121"/>
      <c r="B6" s="122" t="s">
        <v>200</v>
      </c>
      <c r="C6" s="122"/>
      <c r="D6" s="122"/>
      <c r="E6" s="122"/>
      <c r="F6" s="122"/>
      <c r="G6" s="122"/>
      <c r="H6" s="122"/>
      <c r="I6" s="122"/>
      <c r="J6" s="122"/>
      <c r="K6" s="122"/>
      <c r="L6" s="122"/>
      <c r="M6" s="122"/>
      <c r="N6" s="122"/>
      <c r="O6" s="122"/>
      <c r="P6" s="122"/>
      <c r="Q6" s="122"/>
      <c r="R6" s="122"/>
      <c r="S6" s="122"/>
      <c r="T6" s="122"/>
      <c r="U6" s="122"/>
      <c r="V6" s="122"/>
      <c r="W6" s="122"/>
      <c r="X6" s="122"/>
      <c r="Y6" s="122"/>
      <c r="Z6" s="122"/>
      <c r="AA6" s="122"/>
      <c r="AB6" s="122"/>
      <c r="AC6" s="122"/>
      <c r="AD6" s="122"/>
      <c r="AE6" s="122"/>
      <c r="AF6" s="122"/>
      <c r="AG6" s="122"/>
      <c r="AH6" s="122"/>
      <c r="AI6" s="122"/>
      <c r="AJ6" s="122"/>
      <c r="AK6" s="122"/>
      <c r="AL6" s="122"/>
      <c r="AM6" s="123"/>
      <c r="AN6" s="124"/>
      <c r="AO6" s="124"/>
      <c r="AP6" s="124"/>
      <c r="AQ6" s="124"/>
      <c r="AT6" s="126"/>
    </row>
    <row r="7" spans="1:46" s="125" customFormat="1" ht="15" customHeight="1">
      <c r="A7" s="127"/>
      <c r="B7" s="128"/>
      <c r="C7" s="129"/>
      <c r="D7" s="271" t="s">
        <v>151</v>
      </c>
      <c r="E7" s="271"/>
      <c r="F7" s="268">
        <v>0.6</v>
      </c>
      <c r="G7" s="268"/>
      <c r="H7" s="128" t="s">
        <v>152</v>
      </c>
      <c r="I7" s="128"/>
      <c r="J7" s="128"/>
      <c r="K7" s="271" t="s">
        <v>153</v>
      </c>
      <c r="L7" s="271"/>
      <c r="M7" s="269">
        <v>0.55000000000000004</v>
      </c>
      <c r="N7" s="269"/>
      <c r="O7" s="128"/>
      <c r="P7" s="128"/>
      <c r="Q7" s="128"/>
      <c r="R7" s="133"/>
      <c r="S7" s="271" t="s">
        <v>154</v>
      </c>
      <c r="T7" s="271"/>
      <c r="U7" s="269">
        <v>0.6</v>
      </c>
      <c r="V7" s="269"/>
      <c r="W7" s="269"/>
      <c r="X7" s="128"/>
      <c r="Y7" s="128"/>
      <c r="AA7" s="271"/>
      <c r="AB7" s="271"/>
      <c r="AC7" s="269"/>
      <c r="AD7" s="269"/>
      <c r="AE7" s="269"/>
      <c r="AF7" s="128"/>
      <c r="AG7" s="128"/>
      <c r="AH7" s="128"/>
      <c r="AI7" s="128"/>
      <c r="AJ7" s="128"/>
      <c r="AK7" s="128"/>
      <c r="AL7" s="128"/>
      <c r="AM7" s="134"/>
      <c r="AN7" s="135"/>
      <c r="AO7" s="135"/>
      <c r="AP7" s="135"/>
      <c r="AQ7" s="135"/>
      <c r="AT7" s="126"/>
    </row>
    <row r="8" spans="1:46" s="125" customFormat="1" ht="15" customHeight="1">
      <c r="A8" s="127"/>
      <c r="B8" s="128"/>
      <c r="C8" s="128"/>
      <c r="D8" s="271" t="s">
        <v>155</v>
      </c>
      <c r="E8" s="271"/>
      <c r="F8" s="291">
        <v>18</v>
      </c>
      <c r="G8" s="291"/>
      <c r="H8" s="136" t="s">
        <v>235</v>
      </c>
      <c r="I8" s="130"/>
      <c r="J8" s="128"/>
      <c r="K8" s="128"/>
      <c r="L8" s="128" t="s">
        <v>156</v>
      </c>
      <c r="M8" s="130">
        <v>1</v>
      </c>
      <c r="N8" s="137" t="s">
        <v>157</v>
      </c>
      <c r="O8" s="269">
        <v>1.3</v>
      </c>
      <c r="P8" s="269"/>
      <c r="Q8" s="130" t="s">
        <v>158</v>
      </c>
      <c r="R8" s="269">
        <f>1/O8</f>
        <v>0.76923076923076916</v>
      </c>
      <c r="S8" s="269"/>
      <c r="T8" s="269"/>
      <c r="U8" s="128"/>
      <c r="V8" s="292"/>
      <c r="W8" s="292"/>
      <c r="X8" s="292"/>
      <c r="Y8" s="128"/>
      <c r="Z8" s="128"/>
      <c r="AA8" s="128"/>
      <c r="AB8" s="128"/>
      <c r="AC8" s="128"/>
      <c r="AI8" s="128"/>
      <c r="AJ8" s="128"/>
      <c r="AK8" s="128"/>
      <c r="AL8" s="128"/>
      <c r="AM8" s="134"/>
      <c r="AN8" s="135"/>
      <c r="AO8" s="135"/>
      <c r="AP8" s="135"/>
      <c r="AQ8" s="135"/>
      <c r="AT8" s="126"/>
    </row>
    <row r="9" spans="1:46" s="107" customFormat="1" ht="15" customHeight="1">
      <c r="A9" s="113"/>
      <c r="B9" s="115"/>
      <c r="C9" s="266"/>
      <c r="D9" s="266"/>
      <c r="E9" s="270"/>
      <c r="F9" s="270"/>
      <c r="G9" s="140"/>
      <c r="H9" s="114"/>
      <c r="I9" s="140"/>
      <c r="J9" s="139"/>
      <c r="K9" s="140"/>
      <c r="L9" s="114"/>
      <c r="M9" s="140"/>
      <c r="N9" s="141"/>
      <c r="O9" s="137"/>
      <c r="P9" s="266"/>
      <c r="Q9" s="266"/>
      <c r="R9" s="114"/>
      <c r="S9" s="266"/>
      <c r="T9" s="266"/>
      <c r="U9" s="273"/>
      <c r="V9" s="273"/>
      <c r="X9" s="142"/>
      <c r="Y9" s="266"/>
      <c r="Z9" s="266"/>
      <c r="AA9" s="142"/>
      <c r="AB9" s="259"/>
      <c r="AC9" s="259"/>
      <c r="AD9" s="259"/>
      <c r="AE9" s="114"/>
      <c r="AF9" s="114"/>
      <c r="AG9" s="114"/>
      <c r="AH9" s="114"/>
      <c r="AI9" s="114"/>
      <c r="AJ9" s="114"/>
      <c r="AK9" s="114"/>
      <c r="AL9" s="114"/>
      <c r="AM9" s="143"/>
      <c r="AN9" s="144"/>
      <c r="AO9" s="144"/>
      <c r="AP9" s="144"/>
      <c r="AQ9" s="144"/>
    </row>
    <row r="10" spans="1:46" s="125" customFormat="1" ht="15" customHeight="1">
      <c r="A10" s="127"/>
      <c r="B10" s="128"/>
      <c r="C10" s="128"/>
      <c r="D10" s="128"/>
      <c r="E10" s="128"/>
      <c r="F10" s="131"/>
      <c r="G10" s="131"/>
      <c r="H10" s="131"/>
      <c r="I10" s="130"/>
      <c r="J10" s="130"/>
      <c r="K10" s="130"/>
      <c r="L10" s="130"/>
      <c r="M10" s="130"/>
      <c r="N10" s="132"/>
      <c r="O10" s="132"/>
      <c r="P10" s="132"/>
      <c r="Q10" s="130"/>
      <c r="R10" s="132"/>
      <c r="S10" s="132"/>
      <c r="T10" s="132"/>
      <c r="U10" s="128"/>
      <c r="V10" s="138"/>
      <c r="W10" s="138"/>
      <c r="X10" s="138"/>
      <c r="Y10" s="128"/>
      <c r="Z10" s="128"/>
      <c r="AA10" s="128"/>
      <c r="AB10" s="128"/>
      <c r="AC10" s="128"/>
      <c r="AD10" s="128"/>
      <c r="AE10" s="128"/>
      <c r="AF10" s="128"/>
      <c r="AG10" s="128"/>
      <c r="AH10" s="128"/>
      <c r="AI10" s="128"/>
      <c r="AJ10" s="128"/>
      <c r="AK10" s="128"/>
      <c r="AL10" s="128"/>
      <c r="AM10" s="134"/>
      <c r="AN10" s="135"/>
      <c r="AO10" s="135"/>
      <c r="AP10" s="135"/>
      <c r="AQ10" s="135"/>
      <c r="AT10" s="126"/>
    </row>
    <row r="11" spans="1:46" s="107" customFormat="1" ht="15" customHeight="1">
      <c r="A11" s="113"/>
      <c r="B11" s="115" t="s">
        <v>201</v>
      </c>
      <c r="C11" s="114"/>
      <c r="D11" s="114"/>
      <c r="E11" s="114"/>
      <c r="F11" s="114"/>
      <c r="G11" s="114"/>
      <c r="H11" s="114"/>
      <c r="I11" s="114"/>
      <c r="J11" s="139"/>
      <c r="K11" s="139"/>
      <c r="L11" s="145"/>
      <c r="M11" s="145"/>
      <c r="N11" s="114"/>
      <c r="O11" s="114"/>
      <c r="P11" s="114"/>
      <c r="Q11" s="114"/>
      <c r="R11" s="114"/>
      <c r="S11" s="114"/>
      <c r="T11" s="114"/>
      <c r="U11" s="114"/>
      <c r="V11" s="114"/>
      <c r="W11" s="114"/>
      <c r="X11" s="114"/>
      <c r="Y11" s="114"/>
      <c r="Z11" s="114"/>
      <c r="AA11" s="114"/>
      <c r="AB11" s="114"/>
      <c r="AC11" s="114"/>
      <c r="AD11" s="114"/>
      <c r="AE11" s="114"/>
      <c r="AF11" s="114"/>
      <c r="AG11" s="114"/>
      <c r="AH11" s="114"/>
      <c r="AI11" s="114"/>
      <c r="AJ11" s="114"/>
      <c r="AK11" s="114"/>
      <c r="AL11" s="114"/>
      <c r="AM11" s="143"/>
      <c r="AN11" s="144"/>
      <c r="AO11" s="144"/>
      <c r="AP11" s="144"/>
      <c r="AQ11" s="144"/>
    </row>
    <row r="12" spans="1:46" s="107" customFormat="1" ht="15" customHeight="1">
      <c r="A12" s="113"/>
      <c r="B12" s="115"/>
      <c r="C12" s="266" t="s">
        <v>159</v>
      </c>
      <c r="D12" s="266"/>
      <c r="E12" s="272">
        <f>폐기물내역!B11</f>
        <v>5</v>
      </c>
      <c r="F12" s="272"/>
      <c r="G12" s="114" t="s">
        <v>160</v>
      </c>
      <c r="H12" s="114"/>
      <c r="I12" s="114"/>
      <c r="J12" s="139"/>
      <c r="K12" s="266" t="s">
        <v>161</v>
      </c>
      <c r="L12" s="266"/>
      <c r="M12" s="259">
        <f>R8</f>
        <v>0.76923076923076916</v>
      </c>
      <c r="N12" s="259"/>
      <c r="O12" s="139"/>
      <c r="P12" s="139"/>
      <c r="Q12" s="266" t="s">
        <v>154</v>
      </c>
      <c r="R12" s="266"/>
      <c r="S12" s="266">
        <v>0.9</v>
      </c>
      <c r="T12" s="266"/>
      <c r="X12" s="142"/>
      <c r="Y12" s="266"/>
      <c r="Z12" s="266"/>
      <c r="AA12" s="142"/>
      <c r="AB12" s="259"/>
      <c r="AC12" s="259"/>
      <c r="AD12" s="259"/>
      <c r="AE12" s="114"/>
      <c r="AF12" s="114"/>
      <c r="AG12" s="114"/>
      <c r="AH12" s="114"/>
      <c r="AI12" s="114"/>
      <c r="AJ12" s="114"/>
      <c r="AK12" s="114"/>
      <c r="AL12" s="114"/>
      <c r="AM12" s="143"/>
      <c r="AN12" s="144"/>
      <c r="AO12" s="144"/>
      <c r="AP12" s="144"/>
      <c r="AQ12" s="144"/>
    </row>
    <row r="13" spans="1:46" s="107" customFormat="1" ht="15" customHeight="1">
      <c r="A13" s="113"/>
      <c r="B13" s="114"/>
      <c r="C13" s="266" t="s">
        <v>162</v>
      </c>
      <c r="D13" s="266"/>
      <c r="E13" s="270">
        <v>15</v>
      </c>
      <c r="F13" s="270"/>
      <c r="G13" s="115" t="s">
        <v>163</v>
      </c>
      <c r="H13" s="266">
        <v>2.2999999999999998</v>
      </c>
      <c r="I13" s="266"/>
      <c r="J13" s="139" t="s">
        <v>164</v>
      </c>
      <c r="K13" s="259">
        <v>1.3</v>
      </c>
      <c r="L13" s="259"/>
      <c r="M13" s="115" t="s">
        <v>165</v>
      </c>
      <c r="N13" s="266">
        <f>ROUND(E13/H13*K13,2)</f>
        <v>8.48</v>
      </c>
      <c r="O13" s="266"/>
      <c r="P13" s="266"/>
      <c r="Q13" s="146"/>
      <c r="R13" s="114"/>
      <c r="AF13" s="114"/>
      <c r="AG13" s="114"/>
      <c r="AH13" s="114"/>
      <c r="AI13" s="114"/>
      <c r="AJ13" s="114"/>
      <c r="AK13" s="114"/>
      <c r="AL13" s="114"/>
      <c r="AM13" s="143"/>
      <c r="AN13" s="144"/>
      <c r="AO13" s="144"/>
      <c r="AP13" s="144"/>
      <c r="AQ13" s="144"/>
    </row>
    <row r="14" spans="1:46" s="107" customFormat="1" ht="15" customHeight="1">
      <c r="A14" s="113"/>
      <c r="B14" s="114"/>
      <c r="C14" s="266" t="s">
        <v>181</v>
      </c>
      <c r="D14" s="266"/>
      <c r="E14" s="259">
        <f>N13</f>
        <v>8.48</v>
      </c>
      <c r="F14" s="259"/>
      <c r="G14" s="259"/>
      <c r="H14" s="147" t="s">
        <v>182</v>
      </c>
      <c r="I14" s="266">
        <v>0.6</v>
      </c>
      <c r="J14" s="266"/>
      <c r="K14" s="139" t="s">
        <v>164</v>
      </c>
      <c r="L14" s="259">
        <f>M7</f>
        <v>0.55000000000000004</v>
      </c>
      <c r="M14" s="259"/>
      <c r="N14" s="147" t="s">
        <v>183</v>
      </c>
      <c r="O14" s="290">
        <f>E14/(I14*L14)</f>
        <v>25.696969696969695</v>
      </c>
      <c r="P14" s="290"/>
      <c r="Q14" s="290"/>
      <c r="AF14" s="114"/>
      <c r="AG14" s="114"/>
      <c r="AH14" s="114"/>
      <c r="AI14" s="114"/>
      <c r="AJ14" s="114"/>
      <c r="AK14" s="114"/>
      <c r="AL14" s="114"/>
      <c r="AM14" s="143"/>
      <c r="AN14" s="144"/>
      <c r="AO14" s="144"/>
      <c r="AP14" s="144"/>
      <c r="AQ14" s="144"/>
    </row>
    <row r="15" spans="1:46" s="107" customFormat="1" ht="15" customHeight="1">
      <c r="A15" s="113"/>
      <c r="B15" s="114"/>
      <c r="C15" s="266" t="s">
        <v>185</v>
      </c>
      <c r="D15" s="266"/>
      <c r="E15" s="268">
        <f>F8</f>
        <v>18</v>
      </c>
      <c r="F15" s="266"/>
      <c r="G15" s="139" t="s">
        <v>184</v>
      </c>
      <c r="H15" s="268">
        <f>O14</f>
        <v>25.696969696969695</v>
      </c>
      <c r="I15" s="266"/>
      <c r="J15" s="266"/>
      <c r="K15" s="139" t="s">
        <v>186</v>
      </c>
      <c r="L15" s="269">
        <v>60</v>
      </c>
      <c r="M15" s="269"/>
      <c r="N15" s="269"/>
      <c r="O15" s="139" t="s">
        <v>164</v>
      </c>
      <c r="P15" s="269">
        <f>U7</f>
        <v>0.6</v>
      </c>
      <c r="Q15" s="269"/>
      <c r="R15" s="269"/>
      <c r="S15" s="142" t="s">
        <v>187</v>
      </c>
      <c r="T15" s="259">
        <f>(E15*H15)/(L15*P15)</f>
        <v>12.848484848484848</v>
      </c>
      <c r="U15" s="259"/>
      <c r="V15" s="259"/>
      <c r="AA15" s="139"/>
      <c r="AC15" s="266" t="s">
        <v>166</v>
      </c>
      <c r="AD15" s="266"/>
      <c r="AE15" s="266">
        <v>0.8</v>
      </c>
      <c r="AF15" s="266"/>
      <c r="AG15" s="139"/>
      <c r="AH15" s="139"/>
      <c r="AI15" s="114"/>
      <c r="AJ15" s="114"/>
      <c r="AK15" s="114"/>
      <c r="AL15" s="114"/>
      <c r="AM15" s="143"/>
      <c r="AN15" s="144"/>
      <c r="AO15" s="144"/>
      <c r="AP15" s="144"/>
      <c r="AQ15" s="144"/>
    </row>
    <row r="16" spans="1:46" s="107" customFormat="1" ht="15" customHeight="1">
      <c r="A16" s="113"/>
      <c r="B16" s="114"/>
      <c r="C16" s="266" t="s">
        <v>167</v>
      </c>
      <c r="D16" s="266"/>
      <c r="E16" s="139" t="s">
        <v>168</v>
      </c>
      <c r="F16" s="267">
        <f>E12</f>
        <v>5</v>
      </c>
      <c r="G16" s="266"/>
      <c r="H16" s="142" t="s">
        <v>163</v>
      </c>
      <c r="I16" s="266">
        <v>20</v>
      </c>
      <c r="J16" s="266"/>
      <c r="K16" s="142" t="s">
        <v>169</v>
      </c>
      <c r="L16" s="267">
        <f>E12</f>
        <v>5</v>
      </c>
      <c r="M16" s="266"/>
      <c r="N16" s="142" t="s">
        <v>163</v>
      </c>
      <c r="O16" s="266">
        <v>25</v>
      </c>
      <c r="P16" s="266"/>
      <c r="Q16" s="139" t="s">
        <v>170</v>
      </c>
      <c r="R16" s="139" t="s">
        <v>164</v>
      </c>
      <c r="S16" s="266">
        <v>60</v>
      </c>
      <c r="T16" s="266"/>
      <c r="U16" s="142" t="s">
        <v>165</v>
      </c>
      <c r="V16" s="259">
        <f>ROUND((F16/I16+L16/O16)*S16,2)</f>
        <v>27</v>
      </c>
      <c r="W16" s="259"/>
      <c r="X16" s="259"/>
      <c r="Z16" s="266" t="s">
        <v>171</v>
      </c>
      <c r="AA16" s="266"/>
      <c r="AB16" s="266">
        <v>0.42</v>
      </c>
      <c r="AC16" s="266"/>
      <c r="AE16" s="266" t="s">
        <v>172</v>
      </c>
      <c r="AF16" s="266"/>
      <c r="AG16" s="266">
        <v>0.5</v>
      </c>
      <c r="AH16" s="266"/>
      <c r="AI16" s="114"/>
      <c r="AJ16" s="114"/>
      <c r="AK16" s="114"/>
      <c r="AL16" s="114"/>
      <c r="AM16" s="143"/>
      <c r="AN16" s="144"/>
      <c r="AO16" s="144"/>
      <c r="AP16" s="144"/>
      <c r="AQ16" s="144"/>
    </row>
    <row r="17" spans="1:256" s="107" customFormat="1" ht="15" customHeight="1">
      <c r="A17" s="113"/>
      <c r="B17" s="114"/>
      <c r="C17" s="266" t="s">
        <v>173</v>
      </c>
      <c r="D17" s="266"/>
      <c r="E17" s="259">
        <f>T15</f>
        <v>12.848484848484848</v>
      </c>
      <c r="F17" s="259"/>
      <c r="G17" s="259"/>
      <c r="H17" s="142" t="s">
        <v>169</v>
      </c>
      <c r="I17" s="267">
        <f>V16</f>
        <v>27</v>
      </c>
      <c r="J17" s="267"/>
      <c r="K17" s="142" t="s">
        <v>169</v>
      </c>
      <c r="L17" s="267">
        <f>AE15</f>
        <v>0.8</v>
      </c>
      <c r="M17" s="267"/>
      <c r="N17" s="142" t="s">
        <v>169</v>
      </c>
      <c r="O17" s="266">
        <f>AB16</f>
        <v>0.42</v>
      </c>
      <c r="P17" s="266"/>
      <c r="Q17" s="266"/>
      <c r="R17" s="142" t="s">
        <v>169</v>
      </c>
      <c r="S17" s="266">
        <f>AG16</f>
        <v>0.5</v>
      </c>
      <c r="T17" s="266"/>
      <c r="U17" s="266"/>
      <c r="V17" s="142" t="s">
        <v>165</v>
      </c>
      <c r="W17" s="259">
        <f>E17+I17+L17+O17+S17</f>
        <v>41.568484848484843</v>
      </c>
      <c r="X17" s="259"/>
      <c r="Y17" s="259"/>
      <c r="Z17" s="139"/>
      <c r="AA17" s="139"/>
      <c r="AB17" s="139"/>
      <c r="AC17" s="139"/>
      <c r="AH17" s="139"/>
      <c r="AI17" s="114"/>
      <c r="AJ17" s="114"/>
      <c r="AK17" s="114"/>
      <c r="AL17" s="114"/>
      <c r="AM17" s="143"/>
      <c r="AN17" s="144"/>
      <c r="AO17" s="144"/>
      <c r="AP17" s="144"/>
      <c r="AQ17" s="144"/>
    </row>
    <row r="18" spans="1:256" s="107" customFormat="1" ht="15" customHeight="1">
      <c r="A18" s="113"/>
      <c r="B18" s="114"/>
      <c r="C18" s="266" t="s">
        <v>174</v>
      </c>
      <c r="D18" s="266"/>
      <c r="E18" s="266">
        <v>60</v>
      </c>
      <c r="F18" s="266"/>
      <c r="G18" s="139" t="s">
        <v>164</v>
      </c>
      <c r="H18" s="266">
        <f>N13</f>
        <v>8.48</v>
      </c>
      <c r="I18" s="266"/>
      <c r="J18" s="266"/>
      <c r="K18" s="139" t="s">
        <v>164</v>
      </c>
      <c r="L18" s="267">
        <f>M12</f>
        <v>0.76923076923076916</v>
      </c>
      <c r="M18" s="267"/>
      <c r="N18" s="139" t="s">
        <v>164</v>
      </c>
      <c r="O18" s="266">
        <f>S12</f>
        <v>0.9</v>
      </c>
      <c r="P18" s="266"/>
      <c r="Q18" s="142" t="s">
        <v>163</v>
      </c>
      <c r="R18" s="259">
        <f>W17</f>
        <v>41.568484848484843</v>
      </c>
      <c r="S18" s="259"/>
      <c r="T18" s="259"/>
      <c r="U18" s="142" t="s">
        <v>165</v>
      </c>
      <c r="V18" s="266">
        <f>ROUND(E18*H18*L18*O18/R18,2)</f>
        <v>8.4700000000000006</v>
      </c>
      <c r="W18" s="266"/>
      <c r="X18" s="266"/>
      <c r="Y18" s="114" t="s">
        <v>202</v>
      </c>
      <c r="Z18" s="139"/>
      <c r="AA18" s="139"/>
      <c r="AB18" s="139"/>
      <c r="AC18" s="139"/>
      <c r="AD18" s="139"/>
      <c r="AE18" s="139"/>
      <c r="AF18" s="139"/>
      <c r="AG18" s="139"/>
      <c r="AH18" s="139"/>
      <c r="AI18" s="114"/>
      <c r="AJ18" s="114"/>
      <c r="AK18" s="114"/>
      <c r="AL18" s="114"/>
      <c r="AM18" s="143"/>
      <c r="AN18" s="144"/>
      <c r="AO18" s="144"/>
      <c r="AP18" s="144"/>
      <c r="AQ18" s="144"/>
    </row>
    <row r="19" spans="1:256" s="107" customFormat="1" ht="15" customHeight="1">
      <c r="A19" s="113"/>
      <c r="B19" s="114"/>
      <c r="C19" s="114"/>
      <c r="D19" s="115" t="s">
        <v>203</v>
      </c>
      <c r="E19" s="114"/>
      <c r="F19" s="114"/>
      <c r="G19" s="114"/>
      <c r="H19" s="265">
        <f>기계경비!AA5</f>
        <v>59020</v>
      </c>
      <c r="I19" s="265"/>
      <c r="J19" s="265"/>
      <c r="K19" s="265"/>
      <c r="L19" s="142" t="s">
        <v>163</v>
      </c>
      <c r="M19" s="266">
        <f>V18</f>
        <v>8.4700000000000006</v>
      </c>
      <c r="N19" s="266"/>
      <c r="O19" s="266"/>
      <c r="P19" s="115" t="s">
        <v>165</v>
      </c>
      <c r="S19" s="114"/>
      <c r="T19" s="114"/>
      <c r="U19" s="114"/>
      <c r="V19" s="114"/>
      <c r="W19" s="114"/>
      <c r="X19" s="114"/>
      <c r="Y19" s="114"/>
      <c r="Z19" s="114"/>
      <c r="AA19" s="114"/>
      <c r="AB19" s="114"/>
      <c r="AC19" s="114"/>
      <c r="AD19" s="114"/>
      <c r="AE19" s="114"/>
      <c r="AF19" s="114"/>
      <c r="AG19" s="114"/>
      <c r="AH19" s="114"/>
      <c r="AI19" s="114"/>
      <c r="AJ19" s="114"/>
      <c r="AK19" s="114"/>
      <c r="AL19" s="114"/>
      <c r="AM19" s="143"/>
      <c r="AN19" s="144"/>
      <c r="AO19" s="144">
        <f>TRUNC(H19/M19)</f>
        <v>6968</v>
      </c>
      <c r="AP19" s="144"/>
      <c r="AQ19" s="144"/>
    </row>
    <row r="20" spans="1:256" s="107" customFormat="1" ht="15" customHeight="1">
      <c r="A20" s="113"/>
      <c r="B20" s="114"/>
      <c r="C20" s="114"/>
      <c r="D20" s="115" t="s">
        <v>204</v>
      </c>
      <c r="E20" s="114"/>
      <c r="F20" s="114"/>
      <c r="G20" s="114"/>
      <c r="H20" s="265">
        <f>기계경비!Z5</f>
        <v>41404</v>
      </c>
      <c r="I20" s="265"/>
      <c r="J20" s="265"/>
      <c r="K20" s="265"/>
      <c r="L20" s="142" t="s">
        <v>163</v>
      </c>
      <c r="M20" s="266">
        <f>V18</f>
        <v>8.4700000000000006</v>
      </c>
      <c r="N20" s="266"/>
      <c r="O20" s="266"/>
      <c r="P20" s="115" t="s">
        <v>165</v>
      </c>
      <c r="S20" s="114"/>
      <c r="T20" s="114"/>
      <c r="U20" s="114"/>
      <c r="V20" s="114"/>
      <c r="W20" s="114"/>
      <c r="X20" s="114"/>
      <c r="Y20" s="114"/>
      <c r="Z20" s="114"/>
      <c r="AA20" s="114"/>
      <c r="AB20" s="114"/>
      <c r="AC20" s="114"/>
      <c r="AD20" s="114"/>
      <c r="AE20" s="114"/>
      <c r="AF20" s="114"/>
      <c r="AG20" s="114"/>
      <c r="AH20" s="114"/>
      <c r="AI20" s="114"/>
      <c r="AJ20" s="114"/>
      <c r="AK20" s="114"/>
      <c r="AL20" s="114"/>
      <c r="AM20" s="143"/>
      <c r="AN20" s="144"/>
      <c r="AO20" s="144"/>
      <c r="AP20" s="144">
        <f>TRUNC(H20/M20)</f>
        <v>4888</v>
      </c>
      <c r="AQ20" s="144"/>
    </row>
    <row r="21" spans="1:256" s="107" customFormat="1" ht="15" customHeight="1">
      <c r="A21" s="113"/>
      <c r="B21" s="114"/>
      <c r="C21" s="114"/>
      <c r="D21" s="115" t="s">
        <v>205</v>
      </c>
      <c r="E21" s="114"/>
      <c r="F21" s="114"/>
      <c r="G21" s="114"/>
      <c r="H21" s="265">
        <f>기계경비!AB5</f>
        <v>21098</v>
      </c>
      <c r="I21" s="265"/>
      <c r="J21" s="265"/>
      <c r="K21" s="265"/>
      <c r="L21" s="142" t="s">
        <v>163</v>
      </c>
      <c r="M21" s="266">
        <f>V18</f>
        <v>8.4700000000000006</v>
      </c>
      <c r="N21" s="266"/>
      <c r="O21" s="266"/>
      <c r="P21" s="115" t="s">
        <v>165</v>
      </c>
      <c r="S21" s="114"/>
      <c r="T21" s="114"/>
      <c r="U21" s="114"/>
      <c r="V21" s="114"/>
      <c r="W21" s="114"/>
      <c r="X21" s="114"/>
      <c r="Y21" s="114"/>
      <c r="Z21" s="114"/>
      <c r="AA21" s="114"/>
      <c r="AB21" s="114"/>
      <c r="AC21" s="114"/>
      <c r="AD21" s="114"/>
      <c r="AE21" s="114"/>
      <c r="AF21" s="114"/>
      <c r="AG21" s="114"/>
      <c r="AH21" s="114"/>
      <c r="AI21" s="114"/>
      <c r="AJ21" s="114"/>
      <c r="AK21" s="114"/>
      <c r="AL21" s="114"/>
      <c r="AM21" s="143"/>
      <c r="AN21" s="144">
        <f>AO19+AP20+AQ21</f>
        <v>14346</v>
      </c>
      <c r="AO21" s="144"/>
      <c r="AP21" s="144"/>
      <c r="AQ21" s="144">
        <f>TRUNC(H21/M21)</f>
        <v>2490</v>
      </c>
    </row>
    <row r="22" spans="1:256" s="107" customFormat="1" ht="15" customHeight="1">
      <c r="A22" s="113"/>
      <c r="B22" s="114"/>
      <c r="C22" s="114"/>
      <c r="D22" s="115"/>
      <c r="E22" s="114"/>
      <c r="F22" s="114"/>
      <c r="G22" s="114"/>
      <c r="H22" s="148"/>
      <c r="I22" s="148"/>
      <c r="J22" s="148"/>
      <c r="K22" s="148"/>
      <c r="L22" s="142"/>
      <c r="M22" s="139"/>
      <c r="N22" s="139"/>
      <c r="O22" s="139"/>
      <c r="P22" s="115"/>
      <c r="S22" s="114"/>
      <c r="T22" s="114"/>
      <c r="U22" s="114"/>
      <c r="V22" s="114"/>
      <c r="W22" s="114"/>
      <c r="X22" s="114"/>
      <c r="Y22" s="114"/>
      <c r="Z22" s="114"/>
      <c r="AA22" s="114"/>
      <c r="AB22" s="114"/>
      <c r="AC22" s="114"/>
      <c r="AD22" s="114"/>
      <c r="AE22" s="114"/>
      <c r="AF22" s="114"/>
      <c r="AG22" s="114"/>
      <c r="AH22" s="114"/>
      <c r="AI22" s="114"/>
      <c r="AJ22" s="114"/>
      <c r="AK22" s="114"/>
      <c r="AL22" s="114"/>
      <c r="AM22" s="143"/>
      <c r="AN22" s="144"/>
      <c r="AO22" s="144"/>
      <c r="AP22" s="144"/>
      <c r="AQ22" s="144"/>
    </row>
    <row r="23" spans="1:256" s="107" customFormat="1" ht="15" customHeight="1">
      <c r="A23" s="113"/>
      <c r="B23" s="114"/>
      <c r="C23" s="114"/>
      <c r="D23" s="115"/>
      <c r="E23" s="114"/>
      <c r="F23" s="114"/>
      <c r="G23" s="114"/>
      <c r="H23" s="114"/>
      <c r="I23" s="114"/>
      <c r="J23" s="146"/>
      <c r="K23" s="146"/>
      <c r="L23" s="146"/>
      <c r="M23" s="146"/>
      <c r="N23" s="115"/>
      <c r="O23" s="146"/>
      <c r="P23" s="146"/>
      <c r="Q23" s="146"/>
      <c r="R23" s="115"/>
      <c r="S23" s="114"/>
      <c r="T23" s="114"/>
      <c r="U23" s="114"/>
      <c r="V23" s="114"/>
      <c r="W23" s="114"/>
      <c r="X23" s="114"/>
      <c r="Y23" s="114"/>
      <c r="Z23" s="114"/>
      <c r="AA23" s="114"/>
      <c r="AB23" s="114"/>
      <c r="AC23" s="114"/>
      <c r="AD23" s="114"/>
      <c r="AE23" s="114"/>
      <c r="AF23" s="114"/>
      <c r="AG23" s="114"/>
      <c r="AH23" s="114"/>
      <c r="AI23" s="114"/>
      <c r="AJ23" s="114"/>
      <c r="AK23" s="114"/>
      <c r="AL23" s="114"/>
      <c r="AM23" s="143"/>
      <c r="AN23" s="144"/>
      <c r="AO23" s="144"/>
      <c r="AP23" s="144"/>
      <c r="AQ23" s="144"/>
    </row>
    <row r="24" spans="1:256" s="107" customFormat="1" ht="15" customHeight="1">
      <c r="A24" s="149"/>
      <c r="B24" s="150"/>
      <c r="D24" s="260"/>
      <c r="E24" s="260"/>
      <c r="F24" s="260"/>
      <c r="G24" s="260"/>
      <c r="H24" s="261"/>
      <c r="I24" s="261"/>
      <c r="J24" s="261"/>
      <c r="K24" s="261"/>
      <c r="L24" s="152"/>
      <c r="P24" s="139"/>
      <c r="Q24" s="262"/>
      <c r="R24" s="262"/>
      <c r="S24" s="262"/>
      <c r="T24" s="153"/>
      <c r="Y24" s="150"/>
      <c r="Z24" s="150"/>
      <c r="AA24" s="150"/>
      <c r="AB24" s="150"/>
      <c r="AC24" s="150"/>
      <c r="AD24" s="150"/>
      <c r="AE24" s="150"/>
      <c r="AF24" s="150"/>
      <c r="AG24" s="150"/>
      <c r="AH24" s="150"/>
      <c r="AI24" s="150"/>
      <c r="AJ24" s="150"/>
      <c r="AK24" s="150"/>
      <c r="AL24" s="150"/>
      <c r="AM24" s="154"/>
      <c r="AN24" s="144"/>
      <c r="AO24" s="144"/>
      <c r="AP24" s="144"/>
      <c r="AQ24" s="144"/>
    </row>
    <row r="25" spans="1:256" s="107" customFormat="1" ht="15" customHeight="1">
      <c r="A25" s="113"/>
      <c r="B25" s="114"/>
      <c r="C25" s="114"/>
      <c r="D25" s="115"/>
      <c r="E25" s="114"/>
      <c r="F25" s="114"/>
      <c r="G25" s="114"/>
      <c r="H25" s="114"/>
      <c r="Y25" s="114"/>
      <c r="Z25" s="114"/>
      <c r="AA25" s="114"/>
      <c r="AB25" s="114"/>
      <c r="AC25" s="114"/>
      <c r="AD25" s="114"/>
      <c r="AE25" s="114"/>
      <c r="AF25" s="114"/>
      <c r="AG25" s="114"/>
      <c r="AH25" s="114"/>
      <c r="AI25" s="114"/>
      <c r="AJ25" s="114"/>
      <c r="AK25" s="114"/>
      <c r="AL25" s="114"/>
      <c r="AM25" s="143"/>
      <c r="AN25" s="155"/>
      <c r="AO25" s="144"/>
      <c r="AP25" s="144"/>
      <c r="AQ25" s="144"/>
    </row>
    <row r="26" spans="1:256" s="107" customFormat="1" ht="15" customHeight="1">
      <c r="A26" s="113"/>
      <c r="B26" s="114"/>
      <c r="C26" s="114"/>
      <c r="D26" s="115"/>
      <c r="E26" s="114"/>
      <c r="F26" s="114"/>
      <c r="G26" s="114"/>
      <c r="H26" s="114"/>
      <c r="I26" s="151"/>
      <c r="J26" s="151"/>
      <c r="K26" s="151"/>
      <c r="L26" s="151"/>
      <c r="M26" s="151"/>
      <c r="N26" s="115"/>
      <c r="O26" s="139"/>
      <c r="P26" s="139"/>
      <c r="Q26" s="139"/>
      <c r="R26" s="115"/>
      <c r="S26" s="114"/>
      <c r="Y26" s="114"/>
      <c r="Z26" s="114"/>
      <c r="AA26" s="114"/>
      <c r="AB26" s="114"/>
      <c r="AC26" s="114"/>
      <c r="AD26" s="114"/>
      <c r="AE26" s="114"/>
      <c r="AF26" s="114"/>
      <c r="AG26" s="114"/>
      <c r="AH26" s="114"/>
      <c r="AI26" s="114"/>
      <c r="AJ26" s="114"/>
      <c r="AK26" s="114"/>
      <c r="AL26" s="114"/>
      <c r="AM26" s="143"/>
      <c r="AN26" s="155"/>
      <c r="AO26" s="144"/>
      <c r="AP26" s="144"/>
      <c r="AQ26" s="144"/>
    </row>
    <row r="27" spans="1:256" s="107" customFormat="1" ht="15" customHeight="1">
      <c r="A27" s="113"/>
      <c r="B27" s="114"/>
      <c r="C27" s="114"/>
      <c r="D27" s="115"/>
      <c r="E27" s="114"/>
      <c r="F27" s="114"/>
      <c r="G27" s="114"/>
      <c r="H27" s="114"/>
      <c r="I27" s="151"/>
      <c r="J27" s="151"/>
      <c r="K27" s="151"/>
      <c r="L27" s="151"/>
      <c r="M27" s="151"/>
      <c r="N27" s="115"/>
      <c r="O27" s="139"/>
      <c r="P27" s="139"/>
      <c r="Q27" s="139"/>
      <c r="R27" s="115"/>
      <c r="S27" s="114"/>
      <c r="Y27" s="114"/>
      <c r="Z27" s="114"/>
      <c r="AA27" s="114"/>
      <c r="AB27" s="114"/>
      <c r="AC27" s="114"/>
      <c r="AD27" s="114"/>
      <c r="AE27" s="114"/>
      <c r="AF27" s="114"/>
      <c r="AG27" s="114"/>
      <c r="AH27" s="114"/>
      <c r="AI27" s="114"/>
      <c r="AJ27" s="114"/>
      <c r="AK27" s="114"/>
      <c r="AL27" s="114"/>
      <c r="AM27" s="143"/>
      <c r="AN27" s="155"/>
      <c r="AO27" s="144"/>
      <c r="AP27" s="144"/>
      <c r="AQ27" s="144"/>
    </row>
    <row r="28" spans="1:256" s="107" customFormat="1" ht="15" customHeight="1">
      <c r="A28" s="113"/>
      <c r="B28" s="114"/>
      <c r="C28" s="114"/>
      <c r="D28" s="115"/>
      <c r="E28" s="114"/>
      <c r="F28" s="114"/>
      <c r="G28" s="114"/>
      <c r="H28" s="114"/>
      <c r="I28" s="151"/>
      <c r="J28" s="151"/>
      <c r="K28" s="151"/>
      <c r="L28" s="151"/>
      <c r="M28" s="151"/>
      <c r="N28" s="115"/>
      <c r="O28" s="139"/>
      <c r="P28" s="139"/>
      <c r="Q28" s="139"/>
      <c r="R28" s="115"/>
      <c r="S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4"/>
      <c r="AM28" s="143"/>
      <c r="AN28" s="155"/>
      <c r="AO28" s="144"/>
      <c r="AP28" s="144"/>
      <c r="AQ28" s="144"/>
    </row>
    <row r="29" spans="1:256" s="107" customFormat="1" ht="15" customHeight="1">
      <c r="A29" s="113"/>
      <c r="B29" s="114"/>
      <c r="C29" s="114"/>
      <c r="D29" s="115"/>
      <c r="E29" s="114"/>
      <c r="F29" s="114"/>
      <c r="G29" s="114"/>
      <c r="H29" s="114"/>
      <c r="I29" s="151"/>
      <c r="J29" s="151"/>
      <c r="K29" s="151"/>
      <c r="L29" s="151"/>
      <c r="M29" s="151"/>
      <c r="N29" s="115"/>
      <c r="O29" s="139"/>
      <c r="P29" s="139"/>
      <c r="Q29" s="139"/>
      <c r="R29" s="115"/>
      <c r="S29" s="114"/>
      <c r="Y29" s="114"/>
      <c r="Z29" s="114"/>
      <c r="AA29" s="114"/>
      <c r="AB29" s="114"/>
      <c r="AC29" s="114"/>
      <c r="AD29" s="114"/>
      <c r="AE29" s="114"/>
      <c r="AF29" s="114"/>
      <c r="AG29" s="114"/>
      <c r="AH29" s="114"/>
      <c r="AI29" s="114"/>
      <c r="AJ29" s="114"/>
      <c r="AK29" s="114"/>
      <c r="AL29" s="114"/>
      <c r="AM29" s="143"/>
      <c r="AN29" s="155"/>
      <c r="AO29" s="144"/>
      <c r="AP29" s="144"/>
      <c r="AQ29" s="144"/>
    </row>
    <row r="30" spans="1:256" s="107" customFormat="1" ht="15" customHeight="1">
      <c r="A30" s="113"/>
      <c r="B30" s="114"/>
      <c r="C30" s="114"/>
      <c r="D30" s="115"/>
      <c r="E30" s="114"/>
      <c r="F30" s="114"/>
      <c r="G30" s="114"/>
      <c r="H30" s="114"/>
      <c r="I30" s="151"/>
      <c r="J30" s="151"/>
      <c r="K30" s="151"/>
      <c r="L30" s="151"/>
      <c r="M30" s="151"/>
      <c r="N30" s="115"/>
      <c r="O30" s="139"/>
      <c r="P30" s="139"/>
      <c r="Q30" s="139"/>
      <c r="R30" s="115"/>
      <c r="S30" s="114"/>
      <c r="Y30" s="114"/>
      <c r="Z30" s="114"/>
      <c r="AA30" s="114"/>
      <c r="AB30" s="114"/>
      <c r="AC30" s="114"/>
      <c r="AD30" s="114"/>
      <c r="AE30" s="114"/>
      <c r="AF30" s="114"/>
      <c r="AG30" s="114"/>
      <c r="AH30" s="114"/>
      <c r="AI30" s="114"/>
      <c r="AJ30" s="114"/>
      <c r="AK30" s="114"/>
      <c r="AL30" s="114"/>
      <c r="AM30" s="143"/>
      <c r="AN30" s="155"/>
      <c r="AO30" s="144"/>
      <c r="AP30" s="144"/>
      <c r="AQ30" s="144"/>
    </row>
    <row r="31" spans="1:256" s="107" customFormat="1" ht="15" customHeight="1">
      <c r="A31" s="113"/>
      <c r="B31" s="114"/>
      <c r="C31" s="114"/>
      <c r="D31" s="115"/>
      <c r="E31" s="114"/>
      <c r="F31" s="114"/>
      <c r="G31" s="114"/>
      <c r="H31" s="114"/>
      <c r="I31" s="151"/>
      <c r="J31" s="151"/>
      <c r="K31" s="151"/>
      <c r="L31" s="151"/>
      <c r="M31" s="151"/>
      <c r="N31" s="115"/>
      <c r="O31" s="139"/>
      <c r="P31" s="139"/>
      <c r="Q31" s="139"/>
      <c r="R31" s="115"/>
      <c r="S31" s="114"/>
      <c r="Y31" s="114"/>
      <c r="Z31" s="114"/>
      <c r="AA31" s="114"/>
      <c r="AB31" s="114"/>
      <c r="AC31" s="114"/>
      <c r="AD31" s="114"/>
      <c r="AE31" s="114"/>
      <c r="AF31" s="114"/>
      <c r="AG31" s="114"/>
      <c r="AH31" s="114"/>
      <c r="AI31" s="114"/>
      <c r="AJ31" s="114"/>
      <c r="AK31" s="114"/>
      <c r="AL31" s="114"/>
      <c r="AM31" s="143"/>
      <c r="AN31" s="155"/>
      <c r="AO31" s="144"/>
      <c r="AP31" s="144"/>
      <c r="AQ31" s="144"/>
    </row>
    <row r="32" spans="1:256" s="157" customFormat="1" ht="15" customHeight="1">
      <c r="A32" s="263" t="s">
        <v>206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4"/>
      <c r="T32" s="264"/>
      <c r="U32" s="264"/>
      <c r="V32" s="264"/>
      <c r="W32" s="264"/>
      <c r="X32" s="264"/>
      <c r="Y32" s="264"/>
      <c r="Z32" s="264"/>
      <c r="AA32" s="264"/>
      <c r="AB32" s="264"/>
      <c r="AC32" s="264"/>
      <c r="AD32" s="264"/>
      <c r="AE32" s="264"/>
      <c r="AF32" s="264"/>
      <c r="AG32" s="264"/>
      <c r="AH32" s="264"/>
      <c r="AI32" s="264"/>
      <c r="AJ32" s="264"/>
      <c r="AK32" s="264"/>
      <c r="AL32" s="264"/>
      <c r="AM32" s="264"/>
      <c r="AN32" s="156">
        <f>AO32+AP32+AQ32</f>
        <v>14346</v>
      </c>
      <c r="AO32" s="156">
        <f>SUM(AO11:AO31)</f>
        <v>6968</v>
      </c>
      <c r="AP32" s="156">
        <f>SUM(AP11:AP31)</f>
        <v>4888</v>
      </c>
      <c r="AQ32" s="156">
        <f>SUM(AQ11:AQ31)</f>
        <v>2490</v>
      </c>
      <c r="AR32" s="125"/>
      <c r="AS32" s="125"/>
      <c r="AT32" s="125"/>
      <c r="AU32" s="125"/>
      <c r="AV32" s="125"/>
      <c r="AW32" s="125"/>
      <c r="AX32" s="125"/>
      <c r="AY32" s="125"/>
      <c r="AZ32" s="125"/>
      <c r="BA32" s="125"/>
      <c r="BB32" s="125"/>
      <c r="BC32" s="125"/>
      <c r="BD32" s="125"/>
      <c r="BE32" s="125"/>
      <c r="BF32" s="125"/>
      <c r="BG32" s="125"/>
      <c r="BH32" s="125"/>
      <c r="BI32" s="125"/>
      <c r="BJ32" s="125"/>
      <c r="BK32" s="125"/>
      <c r="BL32" s="125"/>
      <c r="BM32" s="125"/>
      <c r="BN32" s="125"/>
      <c r="BO32" s="125"/>
      <c r="BP32" s="125"/>
      <c r="BQ32" s="125"/>
      <c r="BR32" s="125"/>
      <c r="BS32" s="125"/>
      <c r="BT32" s="125"/>
      <c r="BU32" s="125"/>
      <c r="BV32" s="125"/>
      <c r="BW32" s="125"/>
      <c r="BX32" s="125"/>
      <c r="BY32" s="125"/>
      <c r="BZ32" s="125"/>
      <c r="CA32" s="125"/>
      <c r="CB32" s="125"/>
      <c r="CC32" s="125"/>
      <c r="CD32" s="125"/>
      <c r="CE32" s="125"/>
      <c r="CF32" s="125"/>
      <c r="CG32" s="125"/>
      <c r="CH32" s="125"/>
      <c r="CI32" s="125"/>
      <c r="CJ32" s="125"/>
      <c r="CK32" s="125"/>
      <c r="CL32" s="125"/>
      <c r="CM32" s="125"/>
      <c r="CN32" s="125"/>
      <c r="CO32" s="125"/>
      <c r="CP32" s="125"/>
      <c r="CQ32" s="125"/>
      <c r="CR32" s="125"/>
      <c r="CS32" s="125"/>
      <c r="CT32" s="125"/>
      <c r="CU32" s="125"/>
      <c r="CV32" s="125"/>
      <c r="CW32" s="125"/>
      <c r="CX32" s="125"/>
      <c r="CY32" s="125"/>
      <c r="CZ32" s="125"/>
      <c r="DA32" s="125"/>
      <c r="DB32" s="125"/>
      <c r="DC32" s="125"/>
      <c r="DD32" s="125"/>
      <c r="DE32" s="125"/>
      <c r="DF32" s="125"/>
      <c r="DG32" s="125"/>
      <c r="DH32" s="125"/>
      <c r="DI32" s="125"/>
      <c r="DJ32" s="125"/>
      <c r="DK32" s="125"/>
      <c r="DL32" s="125"/>
      <c r="DM32" s="125"/>
      <c r="DN32" s="125"/>
      <c r="DO32" s="125"/>
      <c r="DP32" s="125"/>
      <c r="DQ32" s="125"/>
      <c r="DR32" s="125"/>
      <c r="DS32" s="125"/>
      <c r="DT32" s="125"/>
      <c r="DU32" s="125"/>
      <c r="DV32" s="125"/>
      <c r="DW32" s="125"/>
      <c r="DX32" s="125"/>
      <c r="DY32" s="125"/>
      <c r="DZ32" s="125"/>
      <c r="EA32" s="125"/>
      <c r="EB32" s="125"/>
      <c r="EC32" s="125"/>
      <c r="ED32" s="125"/>
      <c r="EE32" s="125"/>
      <c r="EF32" s="125"/>
      <c r="EG32" s="125"/>
      <c r="EH32" s="125"/>
      <c r="EI32" s="125"/>
      <c r="EJ32" s="125"/>
      <c r="EK32" s="125"/>
      <c r="EL32" s="125"/>
      <c r="EM32" s="125"/>
      <c r="EN32" s="125"/>
      <c r="EO32" s="125"/>
      <c r="EP32" s="125"/>
      <c r="EQ32" s="125"/>
      <c r="ER32" s="125"/>
      <c r="ES32" s="125"/>
      <c r="ET32" s="125"/>
      <c r="EU32" s="125"/>
      <c r="EV32" s="125"/>
      <c r="EW32" s="125"/>
      <c r="EX32" s="125"/>
      <c r="EY32" s="125"/>
      <c r="EZ32" s="125"/>
      <c r="FA32" s="125"/>
      <c r="FB32" s="125"/>
      <c r="FC32" s="125"/>
      <c r="FD32" s="125"/>
      <c r="FE32" s="125"/>
      <c r="FF32" s="125"/>
      <c r="FG32" s="125"/>
      <c r="FH32" s="125"/>
      <c r="FI32" s="125"/>
      <c r="FJ32" s="125"/>
      <c r="FK32" s="125"/>
      <c r="FL32" s="125"/>
      <c r="FM32" s="125"/>
      <c r="FN32" s="125"/>
      <c r="FO32" s="125"/>
      <c r="FP32" s="125"/>
      <c r="FQ32" s="125"/>
      <c r="FR32" s="125"/>
      <c r="FS32" s="125"/>
      <c r="FT32" s="125"/>
      <c r="FU32" s="125"/>
      <c r="FV32" s="125"/>
      <c r="FW32" s="125"/>
      <c r="FX32" s="125"/>
      <c r="FY32" s="125"/>
      <c r="FZ32" s="125"/>
      <c r="GA32" s="125"/>
      <c r="GB32" s="125"/>
      <c r="GC32" s="125"/>
      <c r="GD32" s="125"/>
      <c r="GE32" s="125"/>
      <c r="GF32" s="125"/>
      <c r="GG32" s="125"/>
      <c r="GH32" s="125"/>
      <c r="GI32" s="125"/>
      <c r="GJ32" s="125"/>
      <c r="GK32" s="125"/>
      <c r="GL32" s="125"/>
      <c r="GM32" s="125"/>
      <c r="GN32" s="125"/>
      <c r="GO32" s="125"/>
      <c r="GP32" s="125"/>
      <c r="GQ32" s="125"/>
      <c r="GR32" s="125"/>
      <c r="GS32" s="125"/>
      <c r="GT32" s="125"/>
      <c r="GU32" s="125"/>
      <c r="GV32" s="125"/>
      <c r="GW32" s="125"/>
      <c r="GX32" s="125"/>
      <c r="GY32" s="125"/>
      <c r="GZ32" s="125"/>
      <c r="HA32" s="125"/>
      <c r="HB32" s="125"/>
      <c r="HC32" s="125"/>
      <c r="HD32" s="125"/>
      <c r="HE32" s="125"/>
      <c r="HF32" s="125"/>
      <c r="HG32" s="125"/>
      <c r="HH32" s="125"/>
      <c r="HI32" s="125"/>
      <c r="HJ32" s="125"/>
      <c r="HK32" s="125"/>
      <c r="HL32" s="125"/>
      <c r="HM32" s="125"/>
      <c r="HN32" s="125"/>
      <c r="HO32" s="125"/>
      <c r="HP32" s="125"/>
      <c r="HQ32" s="125"/>
      <c r="HR32" s="125"/>
      <c r="HS32" s="125"/>
      <c r="HT32" s="125"/>
      <c r="HU32" s="125"/>
      <c r="HV32" s="125"/>
      <c r="HW32" s="125"/>
      <c r="HX32" s="125"/>
      <c r="HY32" s="125"/>
      <c r="HZ32" s="125"/>
      <c r="IA32" s="125"/>
      <c r="IB32" s="125"/>
      <c r="IC32" s="125"/>
      <c r="ID32" s="125"/>
      <c r="IE32" s="125"/>
      <c r="IF32" s="125"/>
      <c r="IG32" s="125"/>
      <c r="IH32" s="125"/>
      <c r="II32" s="125"/>
      <c r="IJ32" s="125"/>
      <c r="IK32" s="125"/>
      <c r="IL32" s="125"/>
      <c r="IM32" s="125"/>
      <c r="IN32" s="125"/>
      <c r="IO32" s="125"/>
      <c r="IP32" s="125"/>
      <c r="IQ32" s="125"/>
      <c r="IR32" s="125"/>
      <c r="IS32" s="125"/>
      <c r="IT32" s="125"/>
      <c r="IU32" s="125"/>
      <c r="IV32" s="125"/>
    </row>
  </sheetData>
  <mergeCells count="91">
    <mergeCell ref="A5:AM5"/>
    <mergeCell ref="C14:D14"/>
    <mergeCell ref="I14:J14"/>
    <mergeCell ref="L14:M14"/>
    <mergeCell ref="O14:Q14"/>
    <mergeCell ref="D7:E7"/>
    <mergeCell ref="AA7:AB7"/>
    <mergeCell ref="AC7:AE7"/>
    <mergeCell ref="D8:E8"/>
    <mergeCell ref="F8:G8"/>
    <mergeCell ref="O8:P8"/>
    <mergeCell ref="R8:T8"/>
    <mergeCell ref="V8:X8"/>
    <mergeCell ref="F7:G7"/>
    <mergeCell ref="K7:L7"/>
    <mergeCell ref="M7:N7"/>
    <mergeCell ref="AB1:AE1"/>
    <mergeCell ref="AG1:AK2"/>
    <mergeCell ref="F2:I2"/>
    <mergeCell ref="AB2:AE2"/>
    <mergeCell ref="A4:AM4"/>
    <mergeCell ref="A1:B2"/>
    <mergeCell ref="C1:E2"/>
    <mergeCell ref="F1:I1"/>
    <mergeCell ref="J1:AA2"/>
    <mergeCell ref="S7:T7"/>
    <mergeCell ref="U7:W7"/>
    <mergeCell ref="AB9:AD9"/>
    <mergeCell ref="C12:D12"/>
    <mergeCell ref="E12:F12"/>
    <mergeCell ref="K12:L12"/>
    <mergeCell ref="M12:N12"/>
    <mergeCell ref="Q12:R12"/>
    <mergeCell ref="S12:T12"/>
    <mergeCell ref="Y12:Z12"/>
    <mergeCell ref="AB12:AD12"/>
    <mergeCell ref="C9:D9"/>
    <mergeCell ref="E9:F9"/>
    <mergeCell ref="P9:Q9"/>
    <mergeCell ref="S9:T9"/>
    <mergeCell ref="U9:V9"/>
    <mergeCell ref="Y9:Z9"/>
    <mergeCell ref="C13:D13"/>
    <mergeCell ref="E13:F13"/>
    <mergeCell ref="H13:I13"/>
    <mergeCell ref="K13:L13"/>
    <mergeCell ref="N13:P13"/>
    <mergeCell ref="T15:V15"/>
    <mergeCell ref="AC15:AD15"/>
    <mergeCell ref="AE15:AF15"/>
    <mergeCell ref="C16:D16"/>
    <mergeCell ref="F16:G16"/>
    <mergeCell ref="I16:J16"/>
    <mergeCell ref="L16:M16"/>
    <mergeCell ref="O16:P16"/>
    <mergeCell ref="S16:T16"/>
    <mergeCell ref="V16:X16"/>
    <mergeCell ref="C15:D15"/>
    <mergeCell ref="E15:F15"/>
    <mergeCell ref="H15:J15"/>
    <mergeCell ref="L15:N15"/>
    <mergeCell ref="P15:R15"/>
    <mergeCell ref="AE16:AF16"/>
    <mergeCell ref="AG16:AH16"/>
    <mergeCell ref="C17:D17"/>
    <mergeCell ref="E17:G17"/>
    <mergeCell ref="I17:J17"/>
    <mergeCell ref="L17:M17"/>
    <mergeCell ref="O17:Q17"/>
    <mergeCell ref="S17:U17"/>
    <mergeCell ref="O18:P18"/>
    <mergeCell ref="R18:T18"/>
    <mergeCell ref="V18:X18"/>
    <mergeCell ref="Z16:AA16"/>
    <mergeCell ref="AB16:AC16"/>
    <mergeCell ref="E14:G14"/>
    <mergeCell ref="D24:G24"/>
    <mergeCell ref="H24:K24"/>
    <mergeCell ref="Q24:S24"/>
    <mergeCell ref="A32:AM32"/>
    <mergeCell ref="H19:K19"/>
    <mergeCell ref="M19:O19"/>
    <mergeCell ref="H20:K20"/>
    <mergeCell ref="M20:O20"/>
    <mergeCell ref="H21:K21"/>
    <mergeCell ref="M21:O21"/>
    <mergeCell ref="W17:Y17"/>
    <mergeCell ref="C18:D18"/>
    <mergeCell ref="E18:F18"/>
    <mergeCell ref="H18:J18"/>
    <mergeCell ref="L18:M18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0000"/>
  </sheetPr>
  <dimension ref="A1:AC10"/>
  <sheetViews>
    <sheetView workbookViewId="0">
      <selection activeCell="A7" sqref="A7:S7"/>
    </sheetView>
  </sheetViews>
  <sheetFormatPr defaultRowHeight="12"/>
  <cols>
    <col min="1" max="1" width="33.6640625" style="158" customWidth="1"/>
    <col min="2" max="2" width="19.6640625" style="158" customWidth="1"/>
    <col min="3" max="24" width="2.1640625" style="158" customWidth="1"/>
    <col min="25" max="25" width="12.33203125" style="158" customWidth="1"/>
    <col min="26" max="28" width="11.5" style="158" customWidth="1"/>
    <col min="29" max="29" width="13.5" style="158" customWidth="1"/>
    <col min="30" max="31" width="9.33203125" style="39"/>
    <col min="32" max="32" width="21.83203125" style="39" customWidth="1"/>
    <col min="33" max="16384" width="9.33203125" style="39"/>
  </cols>
  <sheetData>
    <row r="1" spans="1:29" s="158" customFormat="1" ht="18.75" customHeight="1">
      <c r="A1" s="300" t="s">
        <v>207</v>
      </c>
      <c r="B1" s="300"/>
      <c r="C1" s="300"/>
      <c r="D1" s="300"/>
      <c r="E1" s="300"/>
      <c r="F1" s="300"/>
      <c r="G1" s="300"/>
      <c r="H1" s="300"/>
      <c r="I1" s="300"/>
      <c r="J1" s="300"/>
      <c r="K1" s="300"/>
      <c r="L1" s="300"/>
      <c r="M1" s="300"/>
      <c r="N1" s="300"/>
      <c r="O1" s="300"/>
      <c r="P1" s="300"/>
      <c r="Q1" s="300"/>
      <c r="R1" s="300"/>
      <c r="S1" s="300"/>
      <c r="T1" s="300"/>
      <c r="U1" s="300"/>
      <c r="V1" s="300"/>
      <c r="W1" s="300"/>
      <c r="X1" s="300"/>
      <c r="Y1" s="300"/>
      <c r="Z1" s="300"/>
      <c r="AA1" s="300"/>
      <c r="AB1" s="300"/>
      <c r="AC1" s="300"/>
    </row>
    <row r="2" spans="1:29" s="158" customFormat="1" ht="18.75" customHeight="1">
      <c r="A2" s="300"/>
      <c r="B2" s="300"/>
      <c r="C2" s="300"/>
      <c r="D2" s="300"/>
      <c r="E2" s="300"/>
      <c r="F2" s="300"/>
      <c r="G2" s="300"/>
      <c r="H2" s="300"/>
      <c r="I2" s="300"/>
      <c r="J2" s="300"/>
      <c r="K2" s="300"/>
      <c r="L2" s="300"/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0"/>
      <c r="AC2" s="300"/>
    </row>
    <row r="3" spans="1:29" s="158" customFormat="1" ht="18.75" customHeight="1">
      <c r="A3" s="301"/>
      <c r="B3" s="301"/>
      <c r="C3" s="301"/>
      <c r="D3" s="301"/>
      <c r="E3" s="301"/>
      <c r="F3" s="301"/>
      <c r="G3" s="301"/>
      <c r="H3" s="301"/>
      <c r="I3" s="301"/>
      <c r="J3" s="301"/>
      <c r="K3" s="301"/>
      <c r="L3" s="301"/>
      <c r="M3" s="301"/>
      <c r="N3" s="301"/>
      <c r="O3" s="301"/>
      <c r="P3" s="301"/>
      <c r="Q3" s="301"/>
      <c r="R3" s="301"/>
      <c r="S3" s="301"/>
      <c r="T3" s="301"/>
      <c r="U3" s="301"/>
      <c r="V3" s="301"/>
      <c r="W3" s="301"/>
      <c r="X3" s="301"/>
      <c r="Y3" s="301"/>
      <c r="Z3" s="301"/>
      <c r="AA3" s="301"/>
      <c r="AB3" s="301"/>
      <c r="AC3" s="301"/>
    </row>
    <row r="4" spans="1:29" s="158" customFormat="1" ht="22.5" customHeight="1">
      <c r="A4" s="159" t="s">
        <v>208</v>
      </c>
      <c r="B4" s="160" t="s">
        <v>209</v>
      </c>
      <c r="C4" s="302" t="s">
        <v>210</v>
      </c>
      <c r="D4" s="302"/>
      <c r="E4" s="302"/>
      <c r="F4" s="302"/>
      <c r="G4" s="302"/>
      <c r="H4" s="302"/>
      <c r="I4" s="302"/>
      <c r="J4" s="302"/>
      <c r="K4" s="302"/>
      <c r="L4" s="302"/>
      <c r="M4" s="302"/>
      <c r="N4" s="302"/>
      <c r="O4" s="302"/>
      <c r="P4" s="302"/>
      <c r="Q4" s="302"/>
      <c r="R4" s="302"/>
      <c r="S4" s="302"/>
      <c r="T4" s="302"/>
      <c r="U4" s="302"/>
      <c r="V4" s="302"/>
      <c r="W4" s="302"/>
      <c r="X4" s="302"/>
      <c r="Y4" s="161" t="s">
        <v>211</v>
      </c>
      <c r="Z4" s="160" t="s">
        <v>212</v>
      </c>
      <c r="AA4" s="160" t="s">
        <v>213</v>
      </c>
      <c r="AB4" s="160" t="s">
        <v>214</v>
      </c>
      <c r="AC4" s="162" t="s">
        <v>215</v>
      </c>
    </row>
    <row r="5" spans="1:29" s="158" customFormat="1" ht="18.75" customHeight="1">
      <c r="A5" s="163" t="s">
        <v>226</v>
      </c>
      <c r="B5" s="164" t="s">
        <v>175</v>
      </c>
      <c r="C5" s="165"/>
      <c r="D5" s="165"/>
      <c r="E5" s="165"/>
      <c r="F5" s="165"/>
      <c r="G5" s="165"/>
      <c r="H5" s="165"/>
      <c r="I5" s="165"/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5"/>
      <c r="U5" s="165"/>
      <c r="V5" s="165"/>
      <c r="W5" s="165"/>
      <c r="X5" s="165"/>
      <c r="Y5" s="166" t="str">
        <f>TEXT(AA5+Z5+AB5,"#,##0")</f>
        <v>121,522</v>
      </c>
      <c r="Z5" s="167">
        <f>TRUNC(Z6+Z7+Z8+Z9+Z10)</f>
        <v>41404</v>
      </c>
      <c r="AA5" s="167">
        <f>TRUNC(AA6+AA7+AA8+AA9+AA10)</f>
        <v>59020</v>
      </c>
      <c r="AB5" s="167">
        <f>TRUNC(AB6+AB7+AB8+AB9+AB10)</f>
        <v>21098</v>
      </c>
      <c r="AC5" s="168"/>
    </row>
    <row r="6" spans="1:29" s="158" customFormat="1" ht="18.75" customHeight="1">
      <c r="A6" s="169" t="s">
        <v>216</v>
      </c>
      <c r="B6" s="170" t="s">
        <v>176</v>
      </c>
      <c r="C6" s="297">
        <v>90653000</v>
      </c>
      <c r="D6" s="298"/>
      <c r="E6" s="298"/>
      <c r="F6" s="298"/>
      <c r="G6" s="298"/>
      <c r="H6" s="299" t="s">
        <v>217</v>
      </c>
      <c r="I6" s="299"/>
      <c r="J6" s="299">
        <v>2279</v>
      </c>
      <c r="K6" s="299"/>
      <c r="L6" s="299"/>
      <c r="M6" s="165" t="s">
        <v>177</v>
      </c>
      <c r="N6" s="294" t="s">
        <v>178</v>
      </c>
      <c r="O6" s="294"/>
      <c r="P6" s="294"/>
      <c r="Q6" s="165"/>
      <c r="R6" s="165"/>
      <c r="S6" s="165"/>
      <c r="T6" s="165"/>
      <c r="U6" s="165"/>
      <c r="V6" s="165"/>
      <c r="W6" s="165"/>
      <c r="X6" s="165"/>
      <c r="Y6" s="171"/>
      <c r="Z6" s="172"/>
      <c r="AA6" s="172"/>
      <c r="AB6" s="173">
        <f>TRUNC(C6*J6*0.0000001,1)</f>
        <v>20659.8</v>
      </c>
      <c r="AC6" s="174" t="s">
        <v>176</v>
      </c>
    </row>
    <row r="7" spans="1:29" s="158" customFormat="1" ht="18.75" customHeight="1">
      <c r="A7" s="169" t="s">
        <v>218</v>
      </c>
      <c r="B7" s="170" t="s">
        <v>176</v>
      </c>
      <c r="C7" s="297">
        <v>1634000</v>
      </c>
      <c r="D7" s="298"/>
      <c r="E7" s="298"/>
      <c r="F7" s="298"/>
      <c r="G7" s="298"/>
      <c r="H7" s="299" t="s">
        <v>217</v>
      </c>
      <c r="I7" s="299"/>
      <c r="J7" s="299">
        <v>2684</v>
      </c>
      <c r="K7" s="299"/>
      <c r="L7" s="299"/>
      <c r="M7" s="165" t="s">
        <v>177</v>
      </c>
      <c r="N7" s="294" t="s">
        <v>178</v>
      </c>
      <c r="O7" s="294"/>
      <c r="P7" s="294"/>
      <c r="Q7" s="165"/>
      <c r="R7" s="165"/>
      <c r="S7" s="165"/>
      <c r="T7" s="165"/>
      <c r="U7" s="165"/>
      <c r="V7" s="165"/>
      <c r="W7" s="165"/>
      <c r="X7" s="165"/>
      <c r="Y7" s="171"/>
      <c r="Z7" s="172"/>
      <c r="AA7" s="172"/>
      <c r="AB7" s="173">
        <f>TRUNC(C7*J7*0.0000001,1)</f>
        <v>438.5</v>
      </c>
      <c r="AC7" s="174" t="s">
        <v>176</v>
      </c>
    </row>
    <row r="8" spans="1:29" s="158" customFormat="1" ht="18.75" customHeight="1">
      <c r="A8" s="169" t="s">
        <v>219</v>
      </c>
      <c r="B8" s="170" t="s">
        <v>220</v>
      </c>
      <c r="C8" s="293">
        <v>15.9</v>
      </c>
      <c r="D8" s="294"/>
      <c r="E8" s="294"/>
      <c r="F8" s="294"/>
      <c r="G8" s="165" t="s">
        <v>221</v>
      </c>
      <c r="H8" s="165" t="s">
        <v>177</v>
      </c>
      <c r="I8" s="296">
        <v>1887</v>
      </c>
      <c r="J8" s="296"/>
      <c r="K8" s="296"/>
      <c r="L8" s="296"/>
      <c r="M8" s="165"/>
      <c r="N8" s="165"/>
      <c r="O8" s="165"/>
      <c r="P8" s="165"/>
      <c r="Q8" s="165"/>
      <c r="R8" s="165"/>
      <c r="S8" s="165"/>
      <c r="T8" s="165"/>
      <c r="U8" s="165"/>
      <c r="V8" s="165"/>
      <c r="W8" s="165"/>
      <c r="X8" s="165"/>
      <c r="Y8" s="171"/>
      <c r="Z8" s="173">
        <f>TRUNC(C8*I8,1)</f>
        <v>30003.3</v>
      </c>
      <c r="AA8" s="173"/>
      <c r="AB8" s="173"/>
      <c r="AC8" s="174" t="s">
        <v>176</v>
      </c>
    </row>
    <row r="9" spans="1:29" s="158" customFormat="1" ht="18.75" customHeight="1">
      <c r="A9" s="169" t="s">
        <v>222</v>
      </c>
      <c r="B9" s="170" t="s">
        <v>223</v>
      </c>
      <c r="C9" s="293">
        <v>38</v>
      </c>
      <c r="D9" s="294"/>
      <c r="E9" s="294"/>
      <c r="F9" s="294"/>
      <c r="G9" s="165" t="s">
        <v>179</v>
      </c>
      <c r="H9" s="165" t="s">
        <v>177</v>
      </c>
      <c r="I9" s="294">
        <f>Z8</f>
        <v>30003.3</v>
      </c>
      <c r="J9" s="294"/>
      <c r="K9" s="294"/>
      <c r="L9" s="294"/>
      <c r="M9" s="165"/>
      <c r="N9" s="165"/>
      <c r="O9" s="165"/>
      <c r="P9" s="165"/>
      <c r="Q9" s="165"/>
      <c r="R9" s="165"/>
      <c r="S9" s="165"/>
      <c r="T9" s="165"/>
      <c r="U9" s="165"/>
      <c r="V9" s="165"/>
      <c r="W9" s="165"/>
      <c r="X9" s="165"/>
      <c r="Y9" s="171"/>
      <c r="Z9" s="173">
        <f>TRUNC(C9/100*I9,1)</f>
        <v>11401.2</v>
      </c>
      <c r="AA9" s="173"/>
      <c r="AB9" s="173"/>
      <c r="AC9" s="174" t="s">
        <v>176</v>
      </c>
    </row>
    <row r="10" spans="1:29" s="158" customFormat="1" ht="18.75" customHeight="1">
      <c r="A10" s="169" t="s">
        <v>224</v>
      </c>
      <c r="B10" s="170" t="s">
        <v>176</v>
      </c>
      <c r="C10" s="295">
        <v>1</v>
      </c>
      <c r="D10" s="294"/>
      <c r="E10" s="294"/>
      <c r="F10" s="165" t="s">
        <v>225</v>
      </c>
      <c r="G10" s="165" t="s">
        <v>177</v>
      </c>
      <c r="H10" s="296">
        <v>283297</v>
      </c>
      <c r="I10" s="296"/>
      <c r="J10" s="296"/>
      <c r="K10" s="296"/>
      <c r="L10" s="165" t="s">
        <v>177</v>
      </c>
      <c r="M10" s="294" t="s">
        <v>180</v>
      </c>
      <c r="N10" s="294"/>
      <c r="O10" s="294"/>
      <c r="P10" s="294"/>
      <c r="Q10" s="294"/>
      <c r="R10" s="294"/>
      <c r="S10" s="294"/>
      <c r="T10" s="294"/>
      <c r="U10" s="294"/>
      <c r="V10" s="165"/>
      <c r="W10" s="165"/>
      <c r="X10" s="165"/>
      <c r="Y10" s="171"/>
      <c r="Z10" s="172"/>
      <c r="AA10" s="173">
        <f>TRUNC(C10*H10/8*16/12*25/20)</f>
        <v>59020</v>
      </c>
      <c r="AB10" s="173"/>
      <c r="AC10" s="174" t="s">
        <v>176</v>
      </c>
    </row>
  </sheetData>
  <mergeCells count="17">
    <mergeCell ref="A1:AC3"/>
    <mergeCell ref="C4:X4"/>
    <mergeCell ref="C6:G6"/>
    <mergeCell ref="H6:I6"/>
    <mergeCell ref="J6:L6"/>
    <mergeCell ref="N6:P6"/>
    <mergeCell ref="C7:G7"/>
    <mergeCell ref="H7:I7"/>
    <mergeCell ref="J7:L7"/>
    <mergeCell ref="N7:P7"/>
    <mergeCell ref="C8:F8"/>
    <mergeCell ref="I8:L8"/>
    <mergeCell ref="C9:F9"/>
    <mergeCell ref="I9:L9"/>
    <mergeCell ref="C10:E10"/>
    <mergeCell ref="H10:K10"/>
    <mergeCell ref="M10:U10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FF0000"/>
  </sheetPr>
  <dimension ref="A2:K3"/>
  <sheetViews>
    <sheetView view="pageBreakPreview" zoomScaleNormal="100" zoomScaleSheetLayoutView="100" workbookViewId="0">
      <selection activeCell="A7" sqref="A7:S7"/>
    </sheetView>
  </sheetViews>
  <sheetFormatPr defaultRowHeight="11.25"/>
  <sheetData>
    <row r="2" spans="1:11">
      <c r="A2" s="303" t="s">
        <v>229</v>
      </c>
      <c r="B2" s="303"/>
      <c r="C2" s="303"/>
      <c r="D2" s="303"/>
      <c r="E2" s="303"/>
      <c r="F2" s="303"/>
      <c r="G2" s="303"/>
      <c r="H2" s="303"/>
      <c r="I2" s="303"/>
      <c r="J2" s="303"/>
      <c r="K2" s="303"/>
    </row>
    <row r="3" spans="1:11">
      <c r="A3" s="303"/>
      <c r="B3" s="303"/>
      <c r="C3" s="303"/>
      <c r="D3" s="303"/>
      <c r="E3" s="303"/>
      <c r="F3" s="303"/>
      <c r="G3" s="303"/>
      <c r="H3" s="303"/>
      <c r="I3" s="303"/>
      <c r="J3" s="303"/>
      <c r="K3" s="303"/>
    </row>
  </sheetData>
  <mergeCells count="1">
    <mergeCell ref="A2:K3"/>
  </mergeCells>
  <phoneticPr fontId="2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8</vt:i4>
      </vt:variant>
      <vt:variant>
        <vt:lpstr>이름 지정된 범위</vt:lpstr>
      </vt:variant>
      <vt:variant>
        <vt:i4>3</vt:i4>
      </vt:variant>
    </vt:vector>
  </HeadingPairs>
  <TitlesOfParts>
    <vt:vector size="11" baseType="lpstr">
      <vt:lpstr>표지</vt:lpstr>
      <vt:lpstr>설계설명서</vt:lpstr>
      <vt:lpstr>폐기물시방서</vt:lpstr>
      <vt:lpstr>갑지</vt:lpstr>
      <vt:lpstr>폐기물내역</vt:lpstr>
      <vt:lpstr>단가산출</vt:lpstr>
      <vt:lpstr>기계경비</vt:lpstr>
      <vt:lpstr>폐기물처리단가</vt:lpstr>
      <vt:lpstr>설계설명서!Print_Area</vt:lpstr>
      <vt:lpstr>폐기물시방서!Print_Area</vt:lpstr>
      <vt:lpstr>표지!Print_Area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황수응</dc:creator>
  <cp:lastModifiedBy>user</cp:lastModifiedBy>
  <cp:lastPrinted>2023-05-13T03:03:24Z</cp:lastPrinted>
  <dcterms:created xsi:type="dcterms:W3CDTF">2006-10-16T02:59:47Z</dcterms:created>
  <dcterms:modified xsi:type="dcterms:W3CDTF">2026-07-23T00:28:41Z</dcterms:modified>
</cp:coreProperties>
</file>