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환경개선사업\입찰관련자료\"/>
    </mc:Choice>
  </mc:AlternateContent>
  <xr:revisionPtr revIDLastSave="0" documentId="13_ncr:1_{12B18E86-833D-4F9D-8163-B7D3F352255C}" xr6:coauthVersionLast="47" xr6:coauthVersionMax="47" xr10:uidLastSave="{00000000-0000-0000-0000-000000000000}"/>
  <bookViews>
    <workbookView xWindow="-120" yWindow="-120" windowWidth="29040" windowHeight="15720" xr2:uid="{446141F4-D194-4E44-93DD-1DF92BA82DAB}"/>
  </bookViews>
  <sheets>
    <sheet name="표지" sheetId="8" r:id="rId1"/>
    <sheet name="원가계산서" sheetId="9" r:id="rId2"/>
    <sheet name="장비대" sheetId="10" r:id="rId3"/>
    <sheet name="설치집계표" sheetId="7" r:id="rId4"/>
    <sheet name="설치내역서" sheetId="6" r:id="rId5"/>
  </sheets>
  <definedNames>
    <definedName name="__IntlFixup" hidden="1">TRUE</definedName>
    <definedName name="_Order1" hidden="1">255</definedName>
    <definedName name="_Order2" hidden="1">255</definedName>
    <definedName name="_Regression_Int" hidden="1">1</definedName>
    <definedName name="HTML_CodePage" hidden="1">949</definedName>
    <definedName name="HTML_Control" localSheetId="0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MIN.XLS" localSheetId="2">#REF!</definedName>
    <definedName name="MIN.XLS">#REF!</definedName>
    <definedName name="_xlnm.Print_Area" localSheetId="4">설치내역서!$A$1:$M$46</definedName>
    <definedName name="_xlnm.Print_Area" localSheetId="3">설치집계표!$A$1:$M$49</definedName>
    <definedName name="_xlnm.Print_Area" localSheetId="1">원가계산서!$A$1:$D$32</definedName>
    <definedName name="_xlnm.Print_Area" localSheetId="2">장비대!$A$1:$G$25</definedName>
    <definedName name="_xlnm.Print_Area" localSheetId="0">표지!$A$1:$L$29</definedName>
    <definedName name="_xlnm.Print_Area">#REF!</definedName>
    <definedName name="_xlnm.Print_Titles" localSheetId="4">설치내역서!$1:$3</definedName>
    <definedName name="_xlnm.Print_Titles" localSheetId="3">설치집계표!$1:$4</definedName>
    <definedName name="_xlnm.Print_Titles" localSheetId="2">장비대!$1:$4</definedName>
    <definedName name="_xlnm.Print_Titles">#REF!</definedName>
    <definedName name="SAPBEXdnldView" hidden="1">"41JLQUL0YNPVK3OX98UIGJGNP"</definedName>
    <definedName name="SAPBEXsysID" hidden="1">"BWP"</definedName>
    <definedName name="ㄸㄱ구믇705547510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7" i="10" l="1"/>
  <c r="T8" i="10"/>
  <c r="T9" i="10"/>
  <c r="T10" i="10"/>
  <c r="T11" i="10"/>
  <c r="T6" i="10"/>
  <c r="T13" i="10" s="1"/>
  <c r="T14" i="10" s="1"/>
  <c r="K31" i="6" l="1"/>
  <c r="H31" i="6"/>
  <c r="L31" i="6" s="1"/>
  <c r="A2" i="10"/>
  <c r="K13" i="10"/>
  <c r="J13" i="10"/>
  <c r="H13" i="10"/>
  <c r="F13" i="10"/>
  <c r="K12" i="10"/>
  <c r="J12" i="10"/>
  <c r="H12" i="10"/>
  <c r="F12" i="10"/>
  <c r="L12" i="10" s="1"/>
  <c r="K6" i="6"/>
  <c r="J6" i="6"/>
  <c r="H6" i="6"/>
  <c r="F6" i="6"/>
  <c r="F7" i="10"/>
  <c r="F8" i="10"/>
  <c r="F9" i="10"/>
  <c r="F10" i="10"/>
  <c r="F11" i="10"/>
  <c r="A7" i="8"/>
  <c r="L13" i="10" l="1"/>
  <c r="L6" i="6"/>
  <c r="K10" i="6"/>
  <c r="J10" i="6"/>
  <c r="H10" i="6"/>
  <c r="F10" i="6"/>
  <c r="L10" i="6" l="1"/>
  <c r="K44" i="6" l="1"/>
  <c r="J44" i="6"/>
  <c r="H44" i="6"/>
  <c r="F44" i="6"/>
  <c r="K43" i="6"/>
  <c r="J43" i="6"/>
  <c r="H43" i="6"/>
  <c r="F43" i="6"/>
  <c r="K14" i="6"/>
  <c r="J14" i="6"/>
  <c r="H14" i="6"/>
  <c r="F14" i="6"/>
  <c r="K13" i="6"/>
  <c r="J13" i="6"/>
  <c r="H13" i="6"/>
  <c r="F13" i="6"/>
  <c r="K12" i="6"/>
  <c r="J12" i="6"/>
  <c r="H12" i="6"/>
  <c r="F12" i="6"/>
  <c r="K11" i="6"/>
  <c r="J11" i="6"/>
  <c r="H11" i="6"/>
  <c r="F11" i="6"/>
  <c r="K9" i="6"/>
  <c r="J9" i="6"/>
  <c r="H9" i="6"/>
  <c r="F9" i="6"/>
  <c r="K8" i="6"/>
  <c r="J8" i="6"/>
  <c r="H8" i="6"/>
  <c r="F8" i="6"/>
  <c r="K7" i="6"/>
  <c r="J7" i="6"/>
  <c r="H7" i="6"/>
  <c r="F7" i="6"/>
  <c r="K5" i="6"/>
  <c r="J5" i="6"/>
  <c r="H5" i="6"/>
  <c r="F5" i="6"/>
  <c r="F46" i="6" l="1"/>
  <c r="E29" i="7" s="1"/>
  <c r="H46" i="6"/>
  <c r="G29" i="7" s="1"/>
  <c r="H29" i="7" s="1"/>
  <c r="J46" i="6"/>
  <c r="I29" i="7" s="1"/>
  <c r="J29" i="7" s="1"/>
  <c r="L44" i="6"/>
  <c r="L43" i="6"/>
  <c r="F26" i="6"/>
  <c r="E7" i="7" s="1"/>
  <c r="L8" i="6"/>
  <c r="L9" i="6"/>
  <c r="L11" i="6"/>
  <c r="L13" i="6"/>
  <c r="L5" i="6"/>
  <c r="L7" i="6"/>
  <c r="L14" i="6"/>
  <c r="H26" i="6"/>
  <c r="G7" i="7" s="1"/>
  <c r="L12" i="6"/>
  <c r="G28" i="7" l="1"/>
  <c r="H28" i="7" s="1"/>
  <c r="I28" i="7"/>
  <c r="J28" i="7" s="1"/>
  <c r="K29" i="7"/>
  <c r="F29" i="7"/>
  <c r="E28" i="7" s="1"/>
  <c r="L46" i="6"/>
  <c r="L26" i="6"/>
  <c r="J26" i="6"/>
  <c r="I7" i="7" s="1"/>
  <c r="L29" i="7" l="1"/>
  <c r="F28" i="7" l="1"/>
  <c r="L28" i="7" s="1"/>
  <c r="D8" i="9" s="1"/>
  <c r="K28" i="7"/>
  <c r="K28" i="6"/>
  <c r="A1" i="6" l="1"/>
  <c r="A2" i="7"/>
  <c r="F6" i="10"/>
  <c r="H30" i="6"/>
  <c r="H28" i="6"/>
  <c r="F28" i="6"/>
  <c r="F32" i="6"/>
  <c r="H32" i="6"/>
  <c r="J30" i="6"/>
  <c r="H29" i="6"/>
  <c r="J29" i="6"/>
  <c r="J28" i="6"/>
  <c r="F25" i="10" l="1"/>
  <c r="D28" i="9" s="1"/>
  <c r="K30" i="6"/>
  <c r="K29" i="6"/>
  <c r="F29" i="6"/>
  <c r="L29" i="6" s="1"/>
  <c r="J32" i="6"/>
  <c r="L32" i="6" s="1"/>
  <c r="K32" i="6"/>
  <c r="L30" i="6"/>
  <c r="L28" i="6"/>
  <c r="H41" i="6" l="1"/>
  <c r="G8" i="7" s="1"/>
  <c r="H8" i="7" s="1"/>
  <c r="J41" i="6"/>
  <c r="I8" i="7" s="1"/>
  <c r="J8" i="7" s="1"/>
  <c r="J7" i="7"/>
  <c r="I6" i="7" l="1"/>
  <c r="J6" i="7" s="1"/>
  <c r="I5" i="7" s="1"/>
  <c r="J5" i="7" l="1"/>
  <c r="D13" i="9" s="1"/>
  <c r="L41" i="6" l="1"/>
  <c r="F41" i="6"/>
  <c r="E8" i="7" s="1"/>
  <c r="H7" i="7"/>
  <c r="F8" i="7" l="1"/>
  <c r="L8" i="7" s="1"/>
  <c r="K8" i="7"/>
  <c r="G6" i="7"/>
  <c r="H6" i="7" s="1"/>
  <c r="G5" i="7" s="1"/>
  <c r="H5" i="7" l="1"/>
  <c r="D10" i="9" s="1"/>
  <c r="K7" i="7"/>
  <c r="F7" i="7"/>
  <c r="E6" i="7" l="1"/>
  <c r="F6" i="7" s="1"/>
  <c r="E5" i="7" s="1"/>
  <c r="L7" i="7"/>
  <c r="D20" i="9"/>
  <c r="D11" i="9"/>
  <c r="D9" i="9" s="1"/>
  <c r="L6" i="7" l="1"/>
  <c r="D14" i="9"/>
  <c r="D16" i="9"/>
  <c r="K6" i="7"/>
  <c r="F5" i="7" l="1"/>
  <c r="D7" i="9" s="1"/>
  <c r="D6" i="9" s="1"/>
  <c r="K5" i="7"/>
  <c r="D15" i="9" l="1"/>
  <c r="L5" i="7"/>
  <c r="D24" i="9" l="1"/>
  <c r="D21" i="9"/>
  <c r="D23" i="9"/>
  <c r="D22" i="9"/>
  <c r="D12" i="9" l="1"/>
  <c r="D5" i="9" l="1"/>
  <c r="D25" i="9" s="1"/>
  <c r="D29" i="9" l="1"/>
  <c r="D30" i="9" s="1"/>
  <c r="D31" i="9" s="1"/>
  <c r="D32" i="9" l="1"/>
  <c r="D3" i="9" s="1"/>
  <c r="A3" i="9" s="1"/>
</calcChain>
</file>

<file path=xl/sharedStrings.xml><?xml version="1.0" encoding="utf-8"?>
<sst xmlns="http://schemas.openxmlformats.org/spreadsheetml/2006/main" count="240" uniqueCount="135">
  <si>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</si>
  <si>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</si>
  <si>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</si>
  <si>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</si>
  <si>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</si>
  <si>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</si>
  <si>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</si>
  <si>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</si>
  <si>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</si>
  <si>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</si>
  <si>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</si>
  <si>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</si>
  <si>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</si>
  <si>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</si>
  <si>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</si>
  <si>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</si>
  <si>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</si>
  <si>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</si>
  <si>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</si>
  <si>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</t>
  </si>
  <si>
    <t>0101</t>
  </si>
  <si>
    <t>010101</t>
  </si>
  <si>
    <t>EA</t>
  </si>
  <si>
    <t>KG</t>
  </si>
  <si>
    <t>고동</t>
  </si>
  <si>
    <t>고철</t>
  </si>
  <si>
    <t>식</t>
  </si>
  <si>
    <t>대</t>
  </si>
  <si>
    <t>m</t>
  </si>
  <si>
    <t>평균Φ38.1기준(액,가스관)</t>
  </si>
  <si>
    <t>M</t>
  </si>
  <si>
    <t>기존 트레이 철거</t>
  </si>
  <si>
    <t>[ 합           계 ]</t>
  </si>
  <si>
    <t>[ 내 역 서 ]</t>
    <phoneticPr fontId="9" type="noConversion"/>
  </si>
  <si>
    <t>원  가  계  산  서</t>
  </si>
  <si>
    <t>구              분</t>
  </si>
  <si>
    <t>구     성     비</t>
  </si>
  <si>
    <t>금      액</t>
  </si>
  <si>
    <t xml:space="preserve"> 1.  총      원       가</t>
  </si>
  <si>
    <t xml:space="preserve"> 가 + 나 + 다</t>
  </si>
  <si>
    <t xml:space="preserve">   가. 재  료  비</t>
  </si>
  <si>
    <t xml:space="preserve">   나. 노  무  비</t>
  </si>
  <si>
    <t xml:space="preserve">      1) 직접노무비</t>
  </si>
  <si>
    <t xml:space="preserve">      2) 간접노무비</t>
  </si>
  <si>
    <t xml:space="preserve"> 나 1) 의  </t>
    <phoneticPr fontId="21" type="noConversion"/>
  </si>
  <si>
    <t xml:space="preserve">   다. 경    비</t>
  </si>
  <si>
    <t xml:space="preserve">      1) 산출경비</t>
    <phoneticPr fontId="22" type="noConversion"/>
  </si>
  <si>
    <t xml:space="preserve">      2) 산재보험료</t>
  </si>
  <si>
    <t xml:space="preserve"> 나 의</t>
    <phoneticPr fontId="21" type="noConversion"/>
  </si>
  <si>
    <t xml:space="preserve">      4) 고용보험료</t>
    <phoneticPr fontId="21" type="noConversion"/>
  </si>
  <si>
    <t xml:space="preserve"> 나 의 </t>
    <phoneticPr fontId="21" type="noConversion"/>
  </si>
  <si>
    <t xml:space="preserve">      5) 건강보험료</t>
    <phoneticPr fontId="21" type="noConversion"/>
  </si>
  <si>
    <t xml:space="preserve"> 나 1)의 </t>
    <phoneticPr fontId="21" type="noConversion"/>
  </si>
  <si>
    <t xml:space="preserve">      6) 연금보험료</t>
    <phoneticPr fontId="21" type="noConversion"/>
  </si>
  <si>
    <t xml:space="preserve">      7) 노인장기요양보험</t>
    <phoneticPr fontId="21" type="noConversion"/>
  </si>
  <si>
    <t xml:space="preserve"> 다 5)의  </t>
    <phoneticPr fontId="21" type="noConversion"/>
  </si>
  <si>
    <t xml:space="preserve">      8) 퇴직공제부금비</t>
    <phoneticPr fontId="21" type="noConversion"/>
  </si>
  <si>
    <t xml:space="preserve"> 나 1)의</t>
    <phoneticPr fontId="22" type="noConversion"/>
  </si>
  <si>
    <t xml:space="preserve">      9) 환경보전비</t>
    <phoneticPr fontId="21" type="noConversion"/>
  </si>
  <si>
    <t xml:space="preserve"> 가 + 나 1) + 다 1)의</t>
    <phoneticPr fontId="22" type="noConversion"/>
  </si>
  <si>
    <t xml:space="preserve">      10) 기타경비</t>
    <phoneticPr fontId="21" type="noConversion"/>
  </si>
  <si>
    <t xml:space="preserve"> 가 + 나 의 </t>
    <phoneticPr fontId="21" type="noConversion"/>
  </si>
  <si>
    <t xml:space="preserve">     11)건설하도급대금지급보증수수료</t>
    <phoneticPr fontId="21" type="noConversion"/>
  </si>
  <si>
    <t xml:space="preserve">     12)건설기계대여금지급보증수수료</t>
    <phoneticPr fontId="21" type="noConversion"/>
  </si>
  <si>
    <t xml:space="preserve"> 2.  일  반  관  리  비 </t>
  </si>
  <si>
    <t xml:space="preserve"> 1 의 </t>
    <phoneticPr fontId="21" type="noConversion"/>
  </si>
  <si>
    <t xml:space="preserve"> 3.  이                 윤</t>
    <phoneticPr fontId="22" type="noConversion"/>
  </si>
  <si>
    <t xml:space="preserve"> 1 의 나 + 1 의 다 + 2 의</t>
    <phoneticPr fontId="21" type="noConversion"/>
  </si>
  <si>
    <t xml:space="preserve"> 4.  폐 기 물  처 리 비</t>
    <phoneticPr fontId="22" type="noConversion"/>
  </si>
  <si>
    <t xml:space="preserve"> 6.  소                 계</t>
    <phoneticPr fontId="22" type="noConversion"/>
  </si>
  <si>
    <t xml:space="preserve"> 1 + 2 + 3 + 4 + 5</t>
    <phoneticPr fontId="22" type="noConversion"/>
  </si>
  <si>
    <t>멀티형 실외기(에너지효율1등급)</t>
  </si>
  <si>
    <t>냉난방기 장비대 종합</t>
    <phoneticPr fontId="1" type="noConversion"/>
  </si>
  <si>
    <t>설 치 집 계 표</t>
    <phoneticPr fontId="1" type="noConversion"/>
  </si>
  <si>
    <t>대</t>
    <phoneticPr fontId="22" type="noConversion"/>
  </si>
  <si>
    <t>기존 천장형 실내기 철거</t>
    <phoneticPr fontId="22" type="noConversion"/>
  </si>
  <si>
    <t>냉방능력16KW이하</t>
    <phoneticPr fontId="22" type="noConversion"/>
  </si>
  <si>
    <t>기존 멀티 실외기 철거</t>
    <phoneticPr fontId="22" type="noConversion"/>
  </si>
  <si>
    <t>18~20HP(냉방능력52.2~57KW)</t>
    <phoneticPr fontId="22" type="noConversion"/>
  </si>
  <si>
    <t>010101  냉난방기 설치공사</t>
    <phoneticPr fontId="1" type="noConversion"/>
  </si>
  <si>
    <t>가변형히트펌프냉난방기설치</t>
  </si>
  <si>
    <t>기본(냉매배관제외)</t>
  </si>
  <si>
    <t>냉매관및설치</t>
  </si>
  <si>
    <t>중앙제어기</t>
  </si>
  <si>
    <t>16실제어기</t>
  </si>
  <si>
    <t>냉난방기용Y분기관설치</t>
  </si>
  <si>
    <t>냉난방기용 PVC 드레인관설치</t>
  </si>
  <si>
    <t>Φ32mm</t>
  </si>
  <si>
    <t>실외기 받침대</t>
  </si>
  <si>
    <t>평균 990x830x130mm</t>
  </si>
  <si>
    <t>조</t>
  </si>
  <si>
    <t>실외기노출배관커버트레이</t>
  </si>
  <si>
    <t>공기조절장치설치용크레인</t>
  </si>
  <si>
    <t>50톤</t>
  </si>
  <si>
    <t>중앙컨트롤러세트용 전선및 전선관 설치,커버없음</t>
    <phoneticPr fontId="1" type="noConversion"/>
  </si>
  <si>
    <t>010102  냉난방기 철거공사</t>
    <phoneticPr fontId="1" type="noConversion"/>
  </si>
  <si>
    <t>20.0HP(멀티)</t>
    <phoneticPr fontId="1" type="noConversion"/>
  </si>
  <si>
    <t>천장형 실내기(4WAY,실내기판넬포함)</t>
    <phoneticPr fontId="1" type="noConversion"/>
  </si>
  <si>
    <t>02  작업부산물</t>
    <phoneticPr fontId="1" type="noConversion"/>
  </si>
  <si>
    <t>0201  작업부산물</t>
    <phoneticPr fontId="1" type="noConversion"/>
  </si>
  <si>
    <t xml:space="preserve">      3) 산업안전보건관리비</t>
    <phoneticPr fontId="21" type="noConversion"/>
  </si>
  <si>
    <t>[ 합 계 ]</t>
    <phoneticPr fontId="1" type="noConversion"/>
  </si>
  <si>
    <t>실내기실외기간 난연성 통신케이블 및 CD관 설치</t>
    <phoneticPr fontId="1" type="noConversion"/>
  </si>
  <si>
    <t>[ 공사명:대구정신병원 냉난방기 교체공사 ]</t>
    <phoneticPr fontId="1" type="noConversion"/>
  </si>
  <si>
    <t>1. 냉난방기설치공사(장비대)</t>
    <phoneticPr fontId="1" type="noConversion"/>
  </si>
  <si>
    <t>천장형 실내기(1WAY,실내기판넬포함)</t>
    <phoneticPr fontId="1" type="noConversion"/>
  </si>
  <si>
    <t>01  대구정신병원 냉난방기 교체공사</t>
    <phoneticPr fontId="1" type="noConversion"/>
  </si>
  <si>
    <t>0101  냉난방기설치공사</t>
    <phoneticPr fontId="1" type="noConversion"/>
  </si>
  <si>
    <t xml:space="preserve">냉방57.0/난방63KW </t>
    <phoneticPr fontId="1" type="noConversion"/>
  </si>
  <si>
    <t xml:space="preserve">냉방7.2/난방8.1KW </t>
    <phoneticPr fontId="1" type="noConversion"/>
  </si>
  <si>
    <t xml:space="preserve">냉방13.0/난방14.6KW </t>
    <phoneticPr fontId="1" type="noConversion"/>
  </si>
  <si>
    <t xml:space="preserve">냉방2.0/난방2.2KW </t>
    <phoneticPr fontId="1" type="noConversion"/>
  </si>
  <si>
    <t xml:space="preserve">냉방2.3/난방2.6KW </t>
    <phoneticPr fontId="1" type="noConversion"/>
  </si>
  <si>
    <t xml:space="preserve">냉방3.2/난방3.6KW </t>
    <phoneticPr fontId="1" type="noConversion"/>
  </si>
  <si>
    <t>4.5HP(멀티)</t>
    <phoneticPr fontId="1" type="noConversion"/>
  </si>
  <si>
    <t>0.6HP(멀티)</t>
    <phoneticPr fontId="1" type="noConversion"/>
  </si>
  <si>
    <t>0.8HP(멀티)</t>
    <phoneticPr fontId="1" type="noConversion"/>
  </si>
  <si>
    <t>1.0HP(멀티)</t>
    <phoneticPr fontId="1" type="noConversion"/>
  </si>
  <si>
    <t>2.5HP(멀티)</t>
    <phoneticPr fontId="1" type="noConversion"/>
  </si>
  <si>
    <t xml:space="preserve"> 7.  총     원    가</t>
    <phoneticPr fontId="22" type="noConversion"/>
  </si>
  <si>
    <t xml:space="preserve"> 8.  부  가  가  치  세</t>
    <phoneticPr fontId="22" type="noConversion"/>
  </si>
  <si>
    <t xml:space="preserve"> 9.  총    합    계</t>
    <phoneticPr fontId="21" type="noConversion"/>
  </si>
  <si>
    <t xml:space="preserve"> 7 의</t>
    <phoneticPr fontId="21" type="noConversion"/>
  </si>
  <si>
    <t xml:space="preserve"> 7 + 8</t>
    <phoneticPr fontId="22" type="noConversion"/>
  </si>
  <si>
    <t>냉매관 철거</t>
    <phoneticPr fontId="1" type="noConversion"/>
  </si>
  <si>
    <t>구멍뚫기(바닥)</t>
    <phoneticPr fontId="1" type="noConversion"/>
  </si>
  <si>
    <t>개소</t>
    <phoneticPr fontId="1" type="noConversion"/>
  </si>
  <si>
    <t xml:space="preserve"> 가 2 + 나 1) 의 </t>
    <phoneticPr fontId="21" type="noConversion"/>
  </si>
  <si>
    <r>
      <rPr>
        <sz val="11"/>
        <color theme="1"/>
        <rFont val="Calibri"/>
        <family val="3"/>
        <charset val="161"/>
      </rPr>
      <t>Φ</t>
    </r>
    <r>
      <rPr>
        <sz val="11"/>
        <color theme="1"/>
        <rFont val="맑은 고딕"/>
        <family val="3"/>
        <charset val="129"/>
        <scheme val="minor"/>
      </rPr>
      <t>28.58/15.88mm</t>
    </r>
    <phoneticPr fontId="1" type="noConversion"/>
  </si>
  <si>
    <r>
      <rPr>
        <sz val="11"/>
        <color theme="1"/>
        <rFont val="Calibri"/>
        <family val="3"/>
        <charset val="161"/>
      </rPr>
      <t>Φ12.7</t>
    </r>
    <r>
      <rPr>
        <sz val="11"/>
        <color theme="1"/>
        <rFont val="맑은 고딕"/>
        <family val="3"/>
        <charset val="129"/>
        <scheme val="minor"/>
      </rPr>
      <t>/9.52mm</t>
    </r>
    <phoneticPr fontId="1" type="noConversion"/>
  </si>
  <si>
    <t xml:space="preserve">      1) 직접재료비(자재비)</t>
    <phoneticPr fontId="1" type="noConversion"/>
  </si>
  <si>
    <t xml:space="preserve">      2) 부산물공제</t>
    <phoneticPr fontId="1" type="noConversion"/>
  </si>
  <si>
    <t xml:space="preserve"> 5.  장 비 대</t>
    <phoneticPr fontId="1" type="noConversion"/>
  </si>
  <si>
    <t>30일 미만일 시 미적용</t>
  </si>
  <si>
    <t>2026.8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</si>
</sst>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#"/>
    <numFmt numFmtId="177" formatCode="#,##0.00#;\-#,##0.00#;#"/>
    <numFmt numFmtId="178" formatCode="_(* #,##0_);_(* \(#,##0\);_(* &quot;-&quot;_);_(@_)"/>
    <numFmt numFmtId="179" formatCode="\(&quot;₩&quot;#,##0\-\)"/>
    <numFmt numFmtId="180" formatCode="0.000%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b/>
      <sz val="22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b/>
      <sz val="11"/>
      <color indexed="12"/>
      <name val="굴림"/>
      <family val="3"/>
      <charset val="129"/>
    </font>
    <font>
      <b/>
      <sz val="12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체"/>
      <family val="3"/>
      <charset val="129"/>
    </font>
    <font>
      <sz val="11"/>
      <name val="돋움체"/>
      <family val="3"/>
      <charset val="129"/>
    </font>
    <font>
      <sz val="8"/>
      <name val="돋움"/>
      <family val="3"/>
      <charset val="129"/>
    </font>
    <font>
      <b/>
      <u/>
      <sz val="11"/>
      <color indexed="12"/>
      <name val="굴림"/>
      <family val="3"/>
      <charset val="129"/>
    </font>
    <font>
      <sz val="8"/>
      <name val="굴림"/>
      <family val="3"/>
      <charset val="129"/>
    </font>
    <font>
      <b/>
      <sz val="11"/>
      <color rgb="FFFFFF00"/>
      <name val="굴림"/>
      <family val="3"/>
      <charset val="129"/>
    </font>
    <font>
      <sz val="11"/>
      <name val="맑은 고딕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맑은 고딕"/>
      <family val="3"/>
      <charset val="161"/>
      <scheme val="minor"/>
    </font>
    <font>
      <sz val="10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 applyFont="0" applyFill="0" applyBorder="0" applyAlignment="0" applyProtection="0"/>
    <xf numFmtId="0" fontId="10" fillId="0" borderId="0"/>
    <xf numFmtId="0" fontId="10" fillId="0" borderId="0" applyFont="0" applyFill="0" applyBorder="0" applyAlignment="0" applyProtection="0"/>
    <xf numFmtId="178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7" fontId="0" fillId="0" borderId="4" xfId="0" quotePrefix="1" applyNumberFormat="1" applyBorder="1" applyAlignment="1">
      <alignment vertical="center" wrapText="1"/>
    </xf>
    <xf numFmtId="0" fontId="6" fillId="0" borderId="0" xfId="2">
      <alignment vertical="center"/>
    </xf>
    <xf numFmtId="0" fontId="6" fillId="0" borderId="0" xfId="2" applyAlignment="1">
      <alignment horizontal="center" vertical="center"/>
    </xf>
    <xf numFmtId="0" fontId="11" fillId="0" borderId="6" xfId="3" applyFont="1" applyBorder="1" applyAlignment="1">
      <alignment horizontal="centerContinuous" vertical="center"/>
    </xf>
    <xf numFmtId="0" fontId="11" fillId="0" borderId="7" xfId="3" applyFont="1" applyBorder="1" applyAlignment="1">
      <alignment horizontal="centerContinuous" vertical="center"/>
    </xf>
    <xf numFmtId="0" fontId="11" fillId="0" borderId="8" xfId="3" applyFont="1" applyBorder="1" applyAlignment="1">
      <alignment horizontal="centerContinuous" vertical="center"/>
    </xf>
    <xf numFmtId="0" fontId="12" fillId="0" borderId="0" xfId="3" applyFont="1" applyAlignment="1">
      <alignment vertical="center"/>
    </xf>
    <xf numFmtId="0" fontId="13" fillId="2" borderId="9" xfId="4" applyFont="1" applyFill="1" applyBorder="1" applyAlignment="1">
      <alignment horizontal="left" vertical="center"/>
    </xf>
    <xf numFmtId="0" fontId="14" fillId="2" borderId="0" xfId="3" applyFont="1" applyFill="1" applyBorder="1" applyAlignment="1">
      <alignment vertical="center"/>
    </xf>
    <xf numFmtId="0" fontId="15" fillId="0" borderId="0" xfId="3" applyFont="1" applyBorder="1" applyAlignment="1">
      <alignment vertical="center"/>
    </xf>
    <xf numFmtId="0" fontId="14" fillId="2" borderId="10" xfId="3" quotePrefix="1" applyFont="1" applyFill="1" applyBorder="1" applyAlignment="1">
      <alignment vertical="center"/>
    </xf>
    <xf numFmtId="0" fontId="16" fillId="0" borderId="0" xfId="3" applyFont="1" applyAlignment="1">
      <alignment vertical="center"/>
    </xf>
    <xf numFmtId="179" fontId="14" fillId="2" borderId="10" xfId="6" applyNumberFormat="1" applyFont="1" applyFill="1" applyBorder="1" applyAlignment="1">
      <alignment horizontal="center" vertical="center"/>
    </xf>
    <xf numFmtId="41" fontId="19" fillId="0" borderId="0" xfId="1" applyFont="1" applyAlignment="1">
      <alignment vertical="center"/>
    </xf>
    <xf numFmtId="0" fontId="19" fillId="0" borderId="13" xfId="3" applyFont="1" applyFill="1" applyBorder="1" applyAlignment="1">
      <alignment horizontal="center" vertical="center"/>
    </xf>
    <xf numFmtId="0" fontId="19" fillId="0" borderId="14" xfId="3" applyFont="1" applyFill="1" applyBorder="1" applyAlignment="1">
      <alignment horizontal="centerContinuous" vertical="center"/>
    </xf>
    <xf numFmtId="0" fontId="12" fillId="0" borderId="14" xfId="3" applyFont="1" applyBorder="1" applyAlignment="1">
      <alignment horizontal="centerContinuous" vertical="center"/>
    </xf>
    <xf numFmtId="0" fontId="19" fillId="0" borderId="15" xfId="3" applyFont="1" applyFill="1" applyBorder="1" applyAlignment="1">
      <alignment horizontal="center" vertical="center"/>
    </xf>
    <xf numFmtId="0" fontId="12" fillId="0" borderId="16" xfId="3" quotePrefix="1" applyFont="1" applyFill="1" applyBorder="1" applyAlignment="1">
      <alignment horizontal="left" vertical="center"/>
    </xf>
    <xf numFmtId="0" fontId="12" fillId="0" borderId="17" xfId="3" quotePrefix="1" applyFont="1" applyFill="1" applyBorder="1" applyAlignment="1">
      <alignment horizontal="left" vertical="center"/>
    </xf>
    <xf numFmtId="0" fontId="12" fillId="0" borderId="18" xfId="3" applyFont="1" applyBorder="1" applyAlignment="1">
      <alignment vertical="center"/>
    </xf>
    <xf numFmtId="41" fontId="12" fillId="0" borderId="19" xfId="7" applyFont="1" applyFill="1" applyBorder="1" applyAlignment="1">
      <alignment vertical="center"/>
    </xf>
    <xf numFmtId="0" fontId="12" fillId="0" borderId="17" xfId="3" applyFont="1" applyFill="1" applyBorder="1" applyAlignment="1">
      <alignment vertical="center"/>
    </xf>
    <xf numFmtId="41" fontId="12" fillId="0" borderId="0" xfId="3" applyNumberFormat="1" applyFont="1" applyAlignment="1">
      <alignment vertical="center"/>
    </xf>
    <xf numFmtId="10" fontId="12" fillId="0" borderId="18" xfId="3" applyNumberFormat="1" applyFont="1" applyBorder="1" applyAlignment="1">
      <alignment vertical="center"/>
    </xf>
    <xf numFmtId="10" fontId="12" fillId="0" borderId="18" xfId="3" applyNumberFormat="1" applyFont="1" applyFill="1" applyBorder="1" applyAlignment="1">
      <alignment vertical="center"/>
    </xf>
    <xf numFmtId="0" fontId="12" fillId="0" borderId="0" xfId="3" applyFont="1" applyFill="1" applyAlignment="1">
      <alignment vertical="center"/>
    </xf>
    <xf numFmtId="0" fontId="23" fillId="0" borderId="0" xfId="3" applyFont="1" applyFill="1" applyAlignment="1">
      <alignment vertical="center"/>
    </xf>
    <xf numFmtId="180" fontId="12" fillId="2" borderId="18" xfId="3" applyNumberFormat="1" applyFont="1" applyFill="1" applyBorder="1" applyAlignment="1">
      <alignment vertical="center"/>
    </xf>
    <xf numFmtId="10" fontId="12" fillId="2" borderId="18" xfId="3" applyNumberFormat="1" applyFont="1" applyFill="1" applyBorder="1" applyAlignment="1">
      <alignment vertical="center"/>
    </xf>
    <xf numFmtId="0" fontId="12" fillId="2" borderId="16" xfId="3" quotePrefix="1" applyFont="1" applyFill="1" applyBorder="1" applyAlignment="1">
      <alignment horizontal="left" vertical="center"/>
    </xf>
    <xf numFmtId="0" fontId="16" fillId="3" borderId="0" xfId="3" applyFont="1" applyFill="1" applyAlignment="1">
      <alignment vertical="center"/>
    </xf>
    <xf numFmtId="0" fontId="12" fillId="3" borderId="0" xfId="3" applyFont="1" applyFill="1" applyAlignment="1">
      <alignment vertical="center"/>
    </xf>
    <xf numFmtId="0" fontId="19" fillId="0" borderId="0" xfId="3" applyFont="1" applyAlignment="1">
      <alignment vertical="center"/>
    </xf>
    <xf numFmtId="10" fontId="19" fillId="0" borderId="0" xfId="3" applyNumberFormat="1" applyFont="1" applyAlignment="1">
      <alignment horizontal="left" vertical="center"/>
    </xf>
    <xf numFmtId="0" fontId="24" fillId="2" borderId="16" xfId="3" quotePrefix="1" applyFont="1" applyFill="1" applyBorder="1" applyAlignment="1">
      <alignment horizontal="left" vertical="center"/>
    </xf>
    <xf numFmtId="180" fontId="12" fillId="0" borderId="18" xfId="3" applyNumberFormat="1" applyFont="1" applyBorder="1" applyAlignment="1">
      <alignment vertical="center"/>
    </xf>
    <xf numFmtId="0" fontId="25" fillId="0" borderId="0" xfId="3" applyFont="1" applyAlignment="1">
      <alignment vertical="center"/>
    </xf>
    <xf numFmtId="41" fontId="12" fillId="0" borderId="20" xfId="7" applyFont="1" applyFill="1" applyBorder="1" applyAlignment="1">
      <alignment vertical="center"/>
    </xf>
    <xf numFmtId="41" fontId="16" fillId="0" borderId="0" xfId="7" applyFont="1" applyAlignment="1">
      <alignment vertical="center"/>
    </xf>
    <xf numFmtId="0" fontId="12" fillId="0" borderId="21" xfId="3" applyFont="1" applyBorder="1" applyAlignment="1">
      <alignment vertical="center"/>
    </xf>
    <xf numFmtId="9" fontId="12" fillId="0" borderId="18" xfId="3" applyNumberFormat="1" applyFont="1" applyBorder="1" applyAlignment="1">
      <alignment vertical="center"/>
    </xf>
    <xf numFmtId="41" fontId="12" fillId="0" borderId="19" xfId="7" applyFont="1" applyBorder="1" applyAlignment="1">
      <alignment vertical="center"/>
    </xf>
    <xf numFmtId="0" fontId="19" fillId="4" borderId="16" xfId="3" quotePrefix="1" applyFont="1" applyFill="1" applyBorder="1" applyAlignment="1">
      <alignment horizontal="left" vertical="center"/>
    </xf>
    <xf numFmtId="0" fontId="12" fillId="4" borderId="17" xfId="3" quotePrefix="1" applyFont="1" applyFill="1" applyBorder="1" applyAlignment="1">
      <alignment horizontal="left" vertical="center"/>
    </xf>
    <xf numFmtId="0" fontId="12" fillId="4" borderId="18" xfId="3" applyFont="1" applyFill="1" applyBorder="1" applyAlignment="1">
      <alignment vertical="center"/>
    </xf>
    <xf numFmtId="41" fontId="19" fillId="4" borderId="19" xfId="7" applyFont="1" applyFill="1" applyBorder="1" applyAlignment="1">
      <alignment vertical="center"/>
    </xf>
    <xf numFmtId="0" fontId="19" fillId="2" borderId="22" xfId="3" quotePrefix="1" applyFont="1" applyFill="1" applyBorder="1" applyAlignment="1">
      <alignment horizontal="left" vertical="center"/>
    </xf>
    <xf numFmtId="0" fontId="12" fillId="2" borderId="23" xfId="3" quotePrefix="1" applyFont="1" applyFill="1" applyBorder="1" applyAlignment="1">
      <alignment horizontal="left" vertical="center"/>
    </xf>
    <xf numFmtId="0" fontId="12" fillId="0" borderId="24" xfId="3" applyFont="1" applyBorder="1" applyAlignment="1">
      <alignment vertical="center"/>
    </xf>
    <xf numFmtId="41" fontId="19" fillId="2" borderId="25" xfId="7" applyFont="1" applyFill="1" applyBorder="1" applyAlignment="1">
      <alignment vertical="center"/>
    </xf>
    <xf numFmtId="0" fontId="12" fillId="0" borderId="0" xfId="3" applyFont="1" applyAlignment="1">
      <alignment horizontal="center" vertical="center"/>
    </xf>
    <xf numFmtId="41" fontId="12" fillId="0" borderId="0" xfId="1" applyFont="1" applyAlignmen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26" fillId="0" borderId="5" xfId="8" quotePrefix="1" applyFont="1" applyBorder="1" applyAlignment="1">
      <alignment vertical="center" wrapText="1"/>
    </xf>
    <xf numFmtId="0" fontId="4" fillId="0" borderId="0" xfId="0" applyFont="1">
      <alignment vertical="center"/>
    </xf>
    <xf numFmtId="0" fontId="0" fillId="0" borderId="5" xfId="0" quotePrefix="1" applyBorder="1" applyAlignment="1">
      <alignment vertical="center" wrapText="1"/>
    </xf>
    <xf numFmtId="0" fontId="4" fillId="5" borderId="4" xfId="0" quotePrefix="1" applyFont="1" applyFill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176" fontId="4" fillId="5" borderId="4" xfId="0" applyNumberFormat="1" applyFont="1" applyFill="1" applyBorder="1" applyAlignment="1">
      <alignment vertical="center" wrapText="1"/>
    </xf>
    <xf numFmtId="0" fontId="4" fillId="5" borderId="0" xfId="0" quotePrefix="1" applyFont="1" applyFill="1">
      <alignment vertical="center"/>
    </xf>
    <xf numFmtId="0" fontId="4" fillId="5" borderId="0" xfId="0" applyFont="1" applyFill="1">
      <alignment vertical="center"/>
    </xf>
    <xf numFmtId="176" fontId="4" fillId="5" borderId="0" xfId="0" applyNumberFormat="1" applyFont="1" applyFill="1">
      <alignment vertical="center"/>
    </xf>
    <xf numFmtId="0" fontId="4" fillId="6" borderId="4" xfId="0" quotePrefix="1" applyFont="1" applyFill="1" applyBorder="1" applyAlignment="1">
      <alignment vertical="center" wrapText="1"/>
    </xf>
    <xf numFmtId="0" fontId="4" fillId="6" borderId="4" xfId="0" applyFont="1" applyFill="1" applyBorder="1" applyAlignment="1">
      <alignment vertical="center" wrapText="1"/>
    </xf>
    <xf numFmtId="176" fontId="4" fillId="6" borderId="4" xfId="0" applyNumberFormat="1" applyFont="1" applyFill="1" applyBorder="1" applyAlignment="1">
      <alignment vertical="center" wrapText="1"/>
    </xf>
    <xf numFmtId="0" fontId="4" fillId="6" borderId="0" xfId="0" quotePrefix="1" applyFont="1" applyFill="1">
      <alignment vertical="center"/>
    </xf>
    <xf numFmtId="0" fontId="4" fillId="6" borderId="0" xfId="0" applyFont="1" applyFill="1">
      <alignment vertical="center"/>
    </xf>
    <xf numFmtId="176" fontId="4" fillId="6" borderId="0" xfId="0" applyNumberFormat="1" applyFont="1" applyFill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7" borderId="5" xfId="0" applyFont="1" applyFill="1" applyBorder="1" applyAlignment="1">
      <alignment vertical="center" wrapText="1"/>
    </xf>
    <xf numFmtId="0" fontId="4" fillId="7" borderId="5" xfId="0" applyFont="1" applyFill="1" applyBorder="1" applyAlignment="1">
      <alignment horizontal="center" vertical="center" wrapText="1"/>
    </xf>
    <xf numFmtId="176" fontId="4" fillId="7" borderId="5" xfId="0" applyNumberFormat="1" applyFont="1" applyFill="1" applyBorder="1" applyAlignment="1">
      <alignment vertical="center" wrapText="1"/>
    </xf>
    <xf numFmtId="0" fontId="4" fillId="6" borderId="5" xfId="0" quotePrefix="1" applyFont="1" applyFill="1" applyBorder="1" applyAlignment="1">
      <alignment vertical="center" wrapText="1"/>
    </xf>
    <xf numFmtId="0" fontId="4" fillId="6" borderId="5" xfId="0" applyFont="1" applyFill="1" applyBorder="1" applyAlignment="1">
      <alignment vertical="center" wrapText="1"/>
    </xf>
    <xf numFmtId="176" fontId="4" fillId="6" borderId="5" xfId="0" applyNumberFormat="1" applyFont="1" applyFill="1" applyBorder="1" applyAlignment="1">
      <alignment vertical="center" wrapText="1"/>
    </xf>
    <xf numFmtId="0" fontId="3" fillId="0" borderId="5" xfId="0" quotePrefix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vertical="center" wrapText="1"/>
    </xf>
    <xf numFmtId="0" fontId="0" fillId="0" borderId="5" xfId="0" applyBorder="1">
      <alignment vertical="center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4" fillId="0" borderId="0" xfId="0" quotePrefix="1" applyFont="1">
      <alignment vertical="center"/>
    </xf>
    <xf numFmtId="176" fontId="4" fillId="0" borderId="0" xfId="0" applyNumberFormat="1" applyFont="1">
      <alignment vertical="center"/>
    </xf>
    <xf numFmtId="41" fontId="12" fillId="8" borderId="19" xfId="7" applyFont="1" applyFill="1" applyBorder="1" applyAlignment="1">
      <alignment vertical="center"/>
    </xf>
    <xf numFmtId="41" fontId="12" fillId="9" borderId="19" xfId="7" applyFont="1" applyFill="1" applyBorder="1" applyAlignment="1">
      <alignment vertical="center"/>
    </xf>
    <xf numFmtId="0" fontId="28" fillId="0" borderId="5" xfId="0" quotePrefix="1" applyFont="1" applyBorder="1" applyAlignment="1">
      <alignment vertical="center" wrapText="1"/>
    </xf>
    <xf numFmtId="10" fontId="12" fillId="0" borderId="21" xfId="3" applyNumberFormat="1" applyFont="1" applyBorder="1" applyAlignment="1">
      <alignment vertical="center"/>
    </xf>
    <xf numFmtId="41" fontId="12" fillId="0" borderId="0" xfId="7" applyFont="1" applyFill="1" applyBorder="1" applyAlignment="1">
      <alignment vertical="center"/>
    </xf>
    <xf numFmtId="49" fontId="29" fillId="0" borderId="29" xfId="2" applyNumberFormat="1" applyFont="1" applyBorder="1" applyAlignment="1">
      <alignment horizontal="right" vertical="center"/>
    </xf>
    <xf numFmtId="41" fontId="0" fillId="0" borderId="0" xfId="1" applyFont="1">
      <alignment vertical="center"/>
    </xf>
    <xf numFmtId="0" fontId="17" fillId="0" borderId="11" xfId="5" applyFont="1" applyBorder="1" applyAlignment="1">
      <alignment horizontal="left" vertical="center"/>
    </xf>
    <xf numFmtId="0" fontId="17" fillId="0" borderId="12" xfId="5" applyFont="1" applyBorder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0" xfId="2" quotePrefix="1" applyFont="1" applyAlignment="1">
      <alignment horizontal="center" vertical="center"/>
    </xf>
    <xf numFmtId="0" fontId="0" fillId="0" borderId="0" xfId="0" quotePrefix="1">
      <alignment vertical="center"/>
    </xf>
    <xf numFmtId="0" fontId="4" fillId="5" borderId="26" xfId="0" quotePrefix="1" applyFont="1" applyFill="1" applyBorder="1" applyAlignment="1">
      <alignment horizontal="left" vertical="center" wrapText="1"/>
    </xf>
    <xf numFmtId="0" fontId="4" fillId="5" borderId="27" xfId="0" quotePrefix="1" applyFont="1" applyFill="1" applyBorder="1" applyAlignment="1">
      <alignment horizontal="left" vertical="center" wrapText="1"/>
    </xf>
    <xf numFmtId="0" fontId="4" fillId="5" borderId="28" xfId="0" quotePrefix="1" applyFont="1" applyFill="1" applyBorder="1" applyAlignment="1">
      <alignment horizontal="left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9">
    <cellStyle name="쉼표 [0]" xfId="1" builtinId="6"/>
    <cellStyle name="쉼표 [0] 2" xfId="7" xr:uid="{31212BEF-3E6A-472D-B063-065E9021296F}"/>
    <cellStyle name="쉼표 [0]_강당-전기" xfId="3" xr:uid="{9E41942F-A840-493E-A318-D23650993B32}"/>
    <cellStyle name="쉼표 [0]_금계초-전기" xfId="5" xr:uid="{2841A723-E95C-4251-8632-2063A723AEB1}"/>
    <cellStyle name="쉼표 [0]_대구대덕초A동" xfId="6" xr:uid="{634AB899-A9B8-45EF-A1FE-D526C2D4AE17}"/>
    <cellStyle name="표준" xfId="0" builtinId="0"/>
    <cellStyle name="표준 2" xfId="2" xr:uid="{1026C5AD-E075-4346-8A19-6F8CDB98B8B1}"/>
    <cellStyle name="표준 2 10 2" xfId="8" xr:uid="{C7703539-7CBF-4D52-9A39-814985D6BEEA}"/>
    <cellStyle name="표준_강당-전기" xfId="4" xr:uid="{0EEDD5A1-9C95-4C17-9036-286926CE67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543EA-ECA5-4FA3-BD65-18D38A68682D}">
  <dimension ref="A7:L23"/>
  <sheetViews>
    <sheetView tabSelected="1" view="pageBreakPreview" zoomScaleNormal="100" zoomScaleSheetLayoutView="100" workbookViewId="0">
      <selection activeCell="D8" sqref="D8"/>
    </sheetView>
  </sheetViews>
  <sheetFormatPr defaultRowHeight="13.5" x14ac:dyDescent="0.3"/>
  <cols>
    <col min="1" max="16384" width="9" style="15"/>
  </cols>
  <sheetData>
    <row r="7" spans="1:12" ht="33.75" x14ac:dyDescent="0.3">
      <c r="A7" s="111" t="str">
        <f>원가계산서!A2</f>
        <v>[ 공사명:대구정신병원 냉난방기 교체공사 ]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</row>
    <row r="8" spans="1:12" x14ac:dyDescent="0.3">
      <c r="A8" s="16"/>
      <c r="B8" s="16"/>
      <c r="C8" s="16"/>
      <c r="D8" s="16"/>
    </row>
    <row r="9" spans="1:12" ht="13.5" customHeight="1" x14ac:dyDescent="0.3">
      <c r="A9" s="112" t="s">
        <v>33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</row>
    <row r="10" spans="1:12" ht="13.5" customHeight="1" x14ac:dyDescent="0.3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</row>
    <row r="14" spans="1:12" ht="31.5" x14ac:dyDescent="0.3">
      <c r="A14" s="113" t="s">
        <v>134</v>
      </c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</row>
    <row r="15" spans="1:12" x14ac:dyDescent="0.3">
      <c r="A15" s="16"/>
      <c r="B15" s="16"/>
      <c r="C15" s="16"/>
      <c r="D15" s="16"/>
    </row>
    <row r="16" spans="1:12" x14ac:dyDescent="0.3">
      <c r="A16" s="16"/>
      <c r="B16" s="16"/>
      <c r="C16" s="16"/>
      <c r="D16" s="16"/>
    </row>
    <row r="17" spans="1:12" x14ac:dyDescent="0.3">
      <c r="A17" s="16"/>
      <c r="B17" s="16"/>
      <c r="C17" s="16"/>
      <c r="D17" s="16"/>
    </row>
    <row r="18" spans="1:12" x14ac:dyDescent="0.3">
      <c r="A18" s="16"/>
      <c r="B18" s="16"/>
      <c r="C18" s="16"/>
      <c r="D18" s="16"/>
    </row>
    <row r="19" spans="1:12" x14ac:dyDescent="0.3">
      <c r="A19" s="16"/>
      <c r="B19" s="16"/>
      <c r="C19" s="16"/>
      <c r="D19" s="16"/>
    </row>
    <row r="20" spans="1:12" x14ac:dyDescent="0.3">
      <c r="A20" s="16"/>
      <c r="B20" s="16"/>
      <c r="C20" s="16"/>
      <c r="D20" s="16"/>
    </row>
    <row r="23" spans="1:12" ht="31.5" x14ac:dyDescent="0.3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</row>
  </sheetData>
  <mergeCells count="4">
    <mergeCell ref="A7:L7"/>
    <mergeCell ref="A9:L10"/>
    <mergeCell ref="A14:L14"/>
    <mergeCell ref="A23:L23"/>
  </mergeCells>
  <phoneticPr fontId="1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103A8-CFA9-4B7A-A46D-21519BA21A22}">
  <dimension ref="A1:J39"/>
  <sheetViews>
    <sheetView showZeros="0" view="pageBreakPreview" zoomScaleNormal="100" zoomScaleSheetLayoutView="100" workbookViewId="0">
      <selection activeCell="F26" sqref="F26"/>
    </sheetView>
  </sheetViews>
  <sheetFormatPr defaultColWidth="10" defaultRowHeight="13.5" x14ac:dyDescent="0.3"/>
  <cols>
    <col min="1" max="1" width="25.25" style="20" customWidth="1"/>
    <col min="2" max="2" width="27" style="20" customWidth="1"/>
    <col min="3" max="3" width="9" style="65" customWidth="1"/>
    <col min="4" max="4" width="31.375" style="20" customWidth="1"/>
    <col min="5" max="5" width="10.5" style="20" bestFit="1" customWidth="1"/>
    <col min="6" max="6" width="18.375" style="20" customWidth="1"/>
    <col min="7" max="8" width="10" style="20"/>
    <col min="9" max="9" width="11.875" style="20" bestFit="1" customWidth="1"/>
    <col min="10" max="256" width="10" style="20"/>
    <col min="257" max="257" width="25.25" style="20" customWidth="1"/>
    <col min="258" max="258" width="27" style="20" customWidth="1"/>
    <col min="259" max="259" width="9" style="20" customWidth="1"/>
    <col min="260" max="260" width="31.375" style="20" customWidth="1"/>
    <col min="261" max="261" width="10" style="20"/>
    <col min="262" max="262" width="27.25" style="20" customWidth="1"/>
    <col min="263" max="512" width="10" style="20"/>
    <col min="513" max="513" width="25.25" style="20" customWidth="1"/>
    <col min="514" max="514" width="27" style="20" customWidth="1"/>
    <col min="515" max="515" width="9" style="20" customWidth="1"/>
    <col min="516" max="516" width="31.375" style="20" customWidth="1"/>
    <col min="517" max="517" width="10" style="20"/>
    <col min="518" max="518" width="27.25" style="20" customWidth="1"/>
    <col min="519" max="768" width="10" style="20"/>
    <col min="769" max="769" width="25.25" style="20" customWidth="1"/>
    <col min="770" max="770" width="27" style="20" customWidth="1"/>
    <col min="771" max="771" width="9" style="20" customWidth="1"/>
    <col min="772" max="772" width="31.375" style="20" customWidth="1"/>
    <col min="773" max="773" width="10" style="20"/>
    <col min="774" max="774" width="27.25" style="20" customWidth="1"/>
    <col min="775" max="1024" width="10" style="20"/>
    <col min="1025" max="1025" width="25.25" style="20" customWidth="1"/>
    <col min="1026" max="1026" width="27" style="20" customWidth="1"/>
    <col min="1027" max="1027" width="9" style="20" customWidth="1"/>
    <col min="1028" max="1028" width="31.375" style="20" customWidth="1"/>
    <col min="1029" max="1029" width="10" style="20"/>
    <col min="1030" max="1030" width="27.25" style="20" customWidth="1"/>
    <col min="1031" max="1280" width="10" style="20"/>
    <col min="1281" max="1281" width="25.25" style="20" customWidth="1"/>
    <col min="1282" max="1282" width="27" style="20" customWidth="1"/>
    <col min="1283" max="1283" width="9" style="20" customWidth="1"/>
    <col min="1284" max="1284" width="31.375" style="20" customWidth="1"/>
    <col min="1285" max="1285" width="10" style="20"/>
    <col min="1286" max="1286" width="27.25" style="20" customWidth="1"/>
    <col min="1287" max="1536" width="10" style="20"/>
    <col min="1537" max="1537" width="25.25" style="20" customWidth="1"/>
    <col min="1538" max="1538" width="27" style="20" customWidth="1"/>
    <col min="1539" max="1539" width="9" style="20" customWidth="1"/>
    <col min="1540" max="1540" width="31.375" style="20" customWidth="1"/>
    <col min="1541" max="1541" width="10" style="20"/>
    <col min="1542" max="1542" width="27.25" style="20" customWidth="1"/>
    <col min="1543" max="1792" width="10" style="20"/>
    <col min="1793" max="1793" width="25.25" style="20" customWidth="1"/>
    <col min="1794" max="1794" width="27" style="20" customWidth="1"/>
    <col min="1795" max="1795" width="9" style="20" customWidth="1"/>
    <col min="1796" max="1796" width="31.375" style="20" customWidth="1"/>
    <col min="1797" max="1797" width="10" style="20"/>
    <col min="1798" max="1798" width="27.25" style="20" customWidth="1"/>
    <col min="1799" max="2048" width="10" style="20"/>
    <col min="2049" max="2049" width="25.25" style="20" customWidth="1"/>
    <col min="2050" max="2050" width="27" style="20" customWidth="1"/>
    <col min="2051" max="2051" width="9" style="20" customWidth="1"/>
    <col min="2052" max="2052" width="31.375" style="20" customWidth="1"/>
    <col min="2053" max="2053" width="10" style="20"/>
    <col min="2054" max="2054" width="27.25" style="20" customWidth="1"/>
    <col min="2055" max="2304" width="10" style="20"/>
    <col min="2305" max="2305" width="25.25" style="20" customWidth="1"/>
    <col min="2306" max="2306" width="27" style="20" customWidth="1"/>
    <col min="2307" max="2307" width="9" style="20" customWidth="1"/>
    <col min="2308" max="2308" width="31.375" style="20" customWidth="1"/>
    <col min="2309" max="2309" width="10" style="20"/>
    <col min="2310" max="2310" width="27.25" style="20" customWidth="1"/>
    <col min="2311" max="2560" width="10" style="20"/>
    <col min="2561" max="2561" width="25.25" style="20" customWidth="1"/>
    <col min="2562" max="2562" width="27" style="20" customWidth="1"/>
    <col min="2563" max="2563" width="9" style="20" customWidth="1"/>
    <col min="2564" max="2564" width="31.375" style="20" customWidth="1"/>
    <col min="2565" max="2565" width="10" style="20"/>
    <col min="2566" max="2566" width="27.25" style="20" customWidth="1"/>
    <col min="2567" max="2816" width="10" style="20"/>
    <col min="2817" max="2817" width="25.25" style="20" customWidth="1"/>
    <col min="2818" max="2818" width="27" style="20" customWidth="1"/>
    <col min="2819" max="2819" width="9" style="20" customWidth="1"/>
    <col min="2820" max="2820" width="31.375" style="20" customWidth="1"/>
    <col min="2821" max="2821" width="10" style="20"/>
    <col min="2822" max="2822" width="27.25" style="20" customWidth="1"/>
    <col min="2823" max="3072" width="10" style="20"/>
    <col min="3073" max="3073" width="25.25" style="20" customWidth="1"/>
    <col min="3074" max="3074" width="27" style="20" customWidth="1"/>
    <col min="3075" max="3075" width="9" style="20" customWidth="1"/>
    <col min="3076" max="3076" width="31.375" style="20" customWidth="1"/>
    <col min="3077" max="3077" width="10" style="20"/>
    <col min="3078" max="3078" width="27.25" style="20" customWidth="1"/>
    <col min="3079" max="3328" width="10" style="20"/>
    <col min="3329" max="3329" width="25.25" style="20" customWidth="1"/>
    <col min="3330" max="3330" width="27" style="20" customWidth="1"/>
    <col min="3331" max="3331" width="9" style="20" customWidth="1"/>
    <col min="3332" max="3332" width="31.375" style="20" customWidth="1"/>
    <col min="3333" max="3333" width="10" style="20"/>
    <col min="3334" max="3334" width="27.25" style="20" customWidth="1"/>
    <col min="3335" max="3584" width="10" style="20"/>
    <col min="3585" max="3585" width="25.25" style="20" customWidth="1"/>
    <col min="3586" max="3586" width="27" style="20" customWidth="1"/>
    <col min="3587" max="3587" width="9" style="20" customWidth="1"/>
    <col min="3588" max="3588" width="31.375" style="20" customWidth="1"/>
    <col min="3589" max="3589" width="10" style="20"/>
    <col min="3590" max="3590" width="27.25" style="20" customWidth="1"/>
    <col min="3591" max="3840" width="10" style="20"/>
    <col min="3841" max="3841" width="25.25" style="20" customWidth="1"/>
    <col min="3842" max="3842" width="27" style="20" customWidth="1"/>
    <col min="3843" max="3843" width="9" style="20" customWidth="1"/>
    <col min="3844" max="3844" width="31.375" style="20" customWidth="1"/>
    <col min="3845" max="3845" width="10" style="20"/>
    <col min="3846" max="3846" width="27.25" style="20" customWidth="1"/>
    <col min="3847" max="4096" width="10" style="20"/>
    <col min="4097" max="4097" width="25.25" style="20" customWidth="1"/>
    <col min="4098" max="4098" width="27" style="20" customWidth="1"/>
    <col min="4099" max="4099" width="9" style="20" customWidth="1"/>
    <col min="4100" max="4100" width="31.375" style="20" customWidth="1"/>
    <col min="4101" max="4101" width="10" style="20"/>
    <col min="4102" max="4102" width="27.25" style="20" customWidth="1"/>
    <col min="4103" max="4352" width="10" style="20"/>
    <col min="4353" max="4353" width="25.25" style="20" customWidth="1"/>
    <col min="4354" max="4354" width="27" style="20" customWidth="1"/>
    <col min="4355" max="4355" width="9" style="20" customWidth="1"/>
    <col min="4356" max="4356" width="31.375" style="20" customWidth="1"/>
    <col min="4357" max="4357" width="10" style="20"/>
    <col min="4358" max="4358" width="27.25" style="20" customWidth="1"/>
    <col min="4359" max="4608" width="10" style="20"/>
    <col min="4609" max="4609" width="25.25" style="20" customWidth="1"/>
    <col min="4610" max="4610" width="27" style="20" customWidth="1"/>
    <col min="4611" max="4611" width="9" style="20" customWidth="1"/>
    <col min="4612" max="4612" width="31.375" style="20" customWidth="1"/>
    <col min="4613" max="4613" width="10" style="20"/>
    <col min="4614" max="4614" width="27.25" style="20" customWidth="1"/>
    <col min="4615" max="4864" width="10" style="20"/>
    <col min="4865" max="4865" width="25.25" style="20" customWidth="1"/>
    <col min="4866" max="4866" width="27" style="20" customWidth="1"/>
    <col min="4867" max="4867" width="9" style="20" customWidth="1"/>
    <col min="4868" max="4868" width="31.375" style="20" customWidth="1"/>
    <col min="4869" max="4869" width="10" style="20"/>
    <col min="4870" max="4870" width="27.25" style="20" customWidth="1"/>
    <col min="4871" max="5120" width="10" style="20"/>
    <col min="5121" max="5121" width="25.25" style="20" customWidth="1"/>
    <col min="5122" max="5122" width="27" style="20" customWidth="1"/>
    <col min="5123" max="5123" width="9" style="20" customWidth="1"/>
    <col min="5124" max="5124" width="31.375" style="20" customWidth="1"/>
    <col min="5125" max="5125" width="10" style="20"/>
    <col min="5126" max="5126" width="27.25" style="20" customWidth="1"/>
    <col min="5127" max="5376" width="10" style="20"/>
    <col min="5377" max="5377" width="25.25" style="20" customWidth="1"/>
    <col min="5378" max="5378" width="27" style="20" customWidth="1"/>
    <col min="5379" max="5379" width="9" style="20" customWidth="1"/>
    <col min="5380" max="5380" width="31.375" style="20" customWidth="1"/>
    <col min="5381" max="5381" width="10" style="20"/>
    <col min="5382" max="5382" width="27.25" style="20" customWidth="1"/>
    <col min="5383" max="5632" width="10" style="20"/>
    <col min="5633" max="5633" width="25.25" style="20" customWidth="1"/>
    <col min="5634" max="5634" width="27" style="20" customWidth="1"/>
    <col min="5635" max="5635" width="9" style="20" customWidth="1"/>
    <col min="5636" max="5636" width="31.375" style="20" customWidth="1"/>
    <col min="5637" max="5637" width="10" style="20"/>
    <col min="5638" max="5638" width="27.25" style="20" customWidth="1"/>
    <col min="5639" max="5888" width="10" style="20"/>
    <col min="5889" max="5889" width="25.25" style="20" customWidth="1"/>
    <col min="5890" max="5890" width="27" style="20" customWidth="1"/>
    <col min="5891" max="5891" width="9" style="20" customWidth="1"/>
    <col min="5892" max="5892" width="31.375" style="20" customWidth="1"/>
    <col min="5893" max="5893" width="10" style="20"/>
    <col min="5894" max="5894" width="27.25" style="20" customWidth="1"/>
    <col min="5895" max="6144" width="10" style="20"/>
    <col min="6145" max="6145" width="25.25" style="20" customWidth="1"/>
    <col min="6146" max="6146" width="27" style="20" customWidth="1"/>
    <col min="6147" max="6147" width="9" style="20" customWidth="1"/>
    <col min="6148" max="6148" width="31.375" style="20" customWidth="1"/>
    <col min="6149" max="6149" width="10" style="20"/>
    <col min="6150" max="6150" width="27.25" style="20" customWidth="1"/>
    <col min="6151" max="6400" width="10" style="20"/>
    <col min="6401" max="6401" width="25.25" style="20" customWidth="1"/>
    <col min="6402" max="6402" width="27" style="20" customWidth="1"/>
    <col min="6403" max="6403" width="9" style="20" customWidth="1"/>
    <col min="6404" max="6404" width="31.375" style="20" customWidth="1"/>
    <col min="6405" max="6405" width="10" style="20"/>
    <col min="6406" max="6406" width="27.25" style="20" customWidth="1"/>
    <col min="6407" max="6656" width="10" style="20"/>
    <col min="6657" max="6657" width="25.25" style="20" customWidth="1"/>
    <col min="6658" max="6658" width="27" style="20" customWidth="1"/>
    <col min="6659" max="6659" width="9" style="20" customWidth="1"/>
    <col min="6660" max="6660" width="31.375" style="20" customWidth="1"/>
    <col min="6661" max="6661" width="10" style="20"/>
    <col min="6662" max="6662" width="27.25" style="20" customWidth="1"/>
    <col min="6663" max="6912" width="10" style="20"/>
    <col min="6913" max="6913" width="25.25" style="20" customWidth="1"/>
    <col min="6914" max="6914" width="27" style="20" customWidth="1"/>
    <col min="6915" max="6915" width="9" style="20" customWidth="1"/>
    <col min="6916" max="6916" width="31.375" style="20" customWidth="1"/>
    <col min="6917" max="6917" width="10" style="20"/>
    <col min="6918" max="6918" width="27.25" style="20" customWidth="1"/>
    <col min="6919" max="7168" width="10" style="20"/>
    <col min="7169" max="7169" width="25.25" style="20" customWidth="1"/>
    <col min="7170" max="7170" width="27" style="20" customWidth="1"/>
    <col min="7171" max="7171" width="9" style="20" customWidth="1"/>
    <col min="7172" max="7172" width="31.375" style="20" customWidth="1"/>
    <col min="7173" max="7173" width="10" style="20"/>
    <col min="7174" max="7174" width="27.25" style="20" customWidth="1"/>
    <col min="7175" max="7424" width="10" style="20"/>
    <col min="7425" max="7425" width="25.25" style="20" customWidth="1"/>
    <col min="7426" max="7426" width="27" style="20" customWidth="1"/>
    <col min="7427" max="7427" width="9" style="20" customWidth="1"/>
    <col min="7428" max="7428" width="31.375" style="20" customWidth="1"/>
    <col min="7429" max="7429" width="10" style="20"/>
    <col min="7430" max="7430" width="27.25" style="20" customWidth="1"/>
    <col min="7431" max="7680" width="10" style="20"/>
    <col min="7681" max="7681" width="25.25" style="20" customWidth="1"/>
    <col min="7682" max="7682" width="27" style="20" customWidth="1"/>
    <col min="7683" max="7683" width="9" style="20" customWidth="1"/>
    <col min="7684" max="7684" width="31.375" style="20" customWidth="1"/>
    <col min="7685" max="7685" width="10" style="20"/>
    <col min="7686" max="7686" width="27.25" style="20" customWidth="1"/>
    <col min="7687" max="7936" width="10" style="20"/>
    <col min="7937" max="7937" width="25.25" style="20" customWidth="1"/>
    <col min="7938" max="7938" width="27" style="20" customWidth="1"/>
    <col min="7939" max="7939" width="9" style="20" customWidth="1"/>
    <col min="7940" max="7940" width="31.375" style="20" customWidth="1"/>
    <col min="7941" max="7941" width="10" style="20"/>
    <col min="7942" max="7942" width="27.25" style="20" customWidth="1"/>
    <col min="7943" max="8192" width="10" style="20"/>
    <col min="8193" max="8193" width="25.25" style="20" customWidth="1"/>
    <col min="8194" max="8194" width="27" style="20" customWidth="1"/>
    <col min="8195" max="8195" width="9" style="20" customWidth="1"/>
    <col min="8196" max="8196" width="31.375" style="20" customWidth="1"/>
    <col min="8197" max="8197" width="10" style="20"/>
    <col min="8198" max="8198" width="27.25" style="20" customWidth="1"/>
    <col min="8199" max="8448" width="10" style="20"/>
    <col min="8449" max="8449" width="25.25" style="20" customWidth="1"/>
    <col min="8450" max="8450" width="27" style="20" customWidth="1"/>
    <col min="8451" max="8451" width="9" style="20" customWidth="1"/>
    <col min="8452" max="8452" width="31.375" style="20" customWidth="1"/>
    <col min="8453" max="8453" width="10" style="20"/>
    <col min="8454" max="8454" width="27.25" style="20" customWidth="1"/>
    <col min="8455" max="8704" width="10" style="20"/>
    <col min="8705" max="8705" width="25.25" style="20" customWidth="1"/>
    <col min="8706" max="8706" width="27" style="20" customWidth="1"/>
    <col min="8707" max="8707" width="9" style="20" customWidth="1"/>
    <col min="8708" max="8708" width="31.375" style="20" customWidth="1"/>
    <col min="8709" max="8709" width="10" style="20"/>
    <col min="8710" max="8710" width="27.25" style="20" customWidth="1"/>
    <col min="8711" max="8960" width="10" style="20"/>
    <col min="8961" max="8961" width="25.25" style="20" customWidth="1"/>
    <col min="8962" max="8962" width="27" style="20" customWidth="1"/>
    <col min="8963" max="8963" width="9" style="20" customWidth="1"/>
    <col min="8964" max="8964" width="31.375" style="20" customWidth="1"/>
    <col min="8965" max="8965" width="10" style="20"/>
    <col min="8966" max="8966" width="27.25" style="20" customWidth="1"/>
    <col min="8967" max="9216" width="10" style="20"/>
    <col min="9217" max="9217" width="25.25" style="20" customWidth="1"/>
    <col min="9218" max="9218" width="27" style="20" customWidth="1"/>
    <col min="9219" max="9219" width="9" style="20" customWidth="1"/>
    <col min="9220" max="9220" width="31.375" style="20" customWidth="1"/>
    <col min="9221" max="9221" width="10" style="20"/>
    <col min="9222" max="9222" width="27.25" style="20" customWidth="1"/>
    <col min="9223" max="9472" width="10" style="20"/>
    <col min="9473" max="9473" width="25.25" style="20" customWidth="1"/>
    <col min="9474" max="9474" width="27" style="20" customWidth="1"/>
    <col min="9475" max="9475" width="9" style="20" customWidth="1"/>
    <col min="9476" max="9476" width="31.375" style="20" customWidth="1"/>
    <col min="9477" max="9477" width="10" style="20"/>
    <col min="9478" max="9478" width="27.25" style="20" customWidth="1"/>
    <col min="9479" max="9728" width="10" style="20"/>
    <col min="9729" max="9729" width="25.25" style="20" customWidth="1"/>
    <col min="9730" max="9730" width="27" style="20" customWidth="1"/>
    <col min="9731" max="9731" width="9" style="20" customWidth="1"/>
    <col min="9732" max="9732" width="31.375" style="20" customWidth="1"/>
    <col min="9733" max="9733" width="10" style="20"/>
    <col min="9734" max="9734" width="27.25" style="20" customWidth="1"/>
    <col min="9735" max="9984" width="10" style="20"/>
    <col min="9985" max="9985" width="25.25" style="20" customWidth="1"/>
    <col min="9986" max="9986" width="27" style="20" customWidth="1"/>
    <col min="9987" max="9987" width="9" style="20" customWidth="1"/>
    <col min="9988" max="9988" width="31.375" style="20" customWidth="1"/>
    <col min="9989" max="9989" width="10" style="20"/>
    <col min="9990" max="9990" width="27.25" style="20" customWidth="1"/>
    <col min="9991" max="10240" width="10" style="20"/>
    <col min="10241" max="10241" width="25.25" style="20" customWidth="1"/>
    <col min="10242" max="10242" width="27" style="20" customWidth="1"/>
    <col min="10243" max="10243" width="9" style="20" customWidth="1"/>
    <col min="10244" max="10244" width="31.375" style="20" customWidth="1"/>
    <col min="10245" max="10245" width="10" style="20"/>
    <col min="10246" max="10246" width="27.25" style="20" customWidth="1"/>
    <col min="10247" max="10496" width="10" style="20"/>
    <col min="10497" max="10497" width="25.25" style="20" customWidth="1"/>
    <col min="10498" max="10498" width="27" style="20" customWidth="1"/>
    <col min="10499" max="10499" width="9" style="20" customWidth="1"/>
    <col min="10500" max="10500" width="31.375" style="20" customWidth="1"/>
    <col min="10501" max="10501" width="10" style="20"/>
    <col min="10502" max="10502" width="27.25" style="20" customWidth="1"/>
    <col min="10503" max="10752" width="10" style="20"/>
    <col min="10753" max="10753" width="25.25" style="20" customWidth="1"/>
    <col min="10754" max="10754" width="27" style="20" customWidth="1"/>
    <col min="10755" max="10755" width="9" style="20" customWidth="1"/>
    <col min="10756" max="10756" width="31.375" style="20" customWidth="1"/>
    <col min="10757" max="10757" width="10" style="20"/>
    <col min="10758" max="10758" width="27.25" style="20" customWidth="1"/>
    <col min="10759" max="11008" width="10" style="20"/>
    <col min="11009" max="11009" width="25.25" style="20" customWidth="1"/>
    <col min="11010" max="11010" width="27" style="20" customWidth="1"/>
    <col min="11011" max="11011" width="9" style="20" customWidth="1"/>
    <col min="11012" max="11012" width="31.375" style="20" customWidth="1"/>
    <col min="11013" max="11013" width="10" style="20"/>
    <col min="11014" max="11014" width="27.25" style="20" customWidth="1"/>
    <col min="11015" max="11264" width="10" style="20"/>
    <col min="11265" max="11265" width="25.25" style="20" customWidth="1"/>
    <col min="11266" max="11266" width="27" style="20" customWidth="1"/>
    <col min="11267" max="11267" width="9" style="20" customWidth="1"/>
    <col min="11268" max="11268" width="31.375" style="20" customWidth="1"/>
    <col min="11269" max="11269" width="10" style="20"/>
    <col min="11270" max="11270" width="27.25" style="20" customWidth="1"/>
    <col min="11271" max="11520" width="10" style="20"/>
    <col min="11521" max="11521" width="25.25" style="20" customWidth="1"/>
    <col min="11522" max="11522" width="27" style="20" customWidth="1"/>
    <col min="11523" max="11523" width="9" style="20" customWidth="1"/>
    <col min="11524" max="11524" width="31.375" style="20" customWidth="1"/>
    <col min="11525" max="11525" width="10" style="20"/>
    <col min="11526" max="11526" width="27.25" style="20" customWidth="1"/>
    <col min="11527" max="11776" width="10" style="20"/>
    <col min="11777" max="11777" width="25.25" style="20" customWidth="1"/>
    <col min="11778" max="11778" width="27" style="20" customWidth="1"/>
    <col min="11779" max="11779" width="9" style="20" customWidth="1"/>
    <col min="11780" max="11780" width="31.375" style="20" customWidth="1"/>
    <col min="11781" max="11781" width="10" style="20"/>
    <col min="11782" max="11782" width="27.25" style="20" customWidth="1"/>
    <col min="11783" max="12032" width="10" style="20"/>
    <col min="12033" max="12033" width="25.25" style="20" customWidth="1"/>
    <col min="12034" max="12034" width="27" style="20" customWidth="1"/>
    <col min="12035" max="12035" width="9" style="20" customWidth="1"/>
    <col min="12036" max="12036" width="31.375" style="20" customWidth="1"/>
    <col min="12037" max="12037" width="10" style="20"/>
    <col min="12038" max="12038" width="27.25" style="20" customWidth="1"/>
    <col min="12039" max="12288" width="10" style="20"/>
    <col min="12289" max="12289" width="25.25" style="20" customWidth="1"/>
    <col min="12290" max="12290" width="27" style="20" customWidth="1"/>
    <col min="12291" max="12291" width="9" style="20" customWidth="1"/>
    <col min="12292" max="12292" width="31.375" style="20" customWidth="1"/>
    <col min="12293" max="12293" width="10" style="20"/>
    <col min="12294" max="12294" width="27.25" style="20" customWidth="1"/>
    <col min="12295" max="12544" width="10" style="20"/>
    <col min="12545" max="12545" width="25.25" style="20" customWidth="1"/>
    <col min="12546" max="12546" width="27" style="20" customWidth="1"/>
    <col min="12547" max="12547" width="9" style="20" customWidth="1"/>
    <col min="12548" max="12548" width="31.375" style="20" customWidth="1"/>
    <col min="12549" max="12549" width="10" style="20"/>
    <col min="12550" max="12550" width="27.25" style="20" customWidth="1"/>
    <col min="12551" max="12800" width="10" style="20"/>
    <col min="12801" max="12801" width="25.25" style="20" customWidth="1"/>
    <col min="12802" max="12802" width="27" style="20" customWidth="1"/>
    <col min="12803" max="12803" width="9" style="20" customWidth="1"/>
    <col min="12804" max="12804" width="31.375" style="20" customWidth="1"/>
    <col min="12805" max="12805" width="10" style="20"/>
    <col min="12806" max="12806" width="27.25" style="20" customWidth="1"/>
    <col min="12807" max="13056" width="10" style="20"/>
    <col min="13057" max="13057" width="25.25" style="20" customWidth="1"/>
    <col min="13058" max="13058" width="27" style="20" customWidth="1"/>
    <col min="13059" max="13059" width="9" style="20" customWidth="1"/>
    <col min="13060" max="13060" width="31.375" style="20" customWidth="1"/>
    <col min="13061" max="13061" width="10" style="20"/>
    <col min="13062" max="13062" width="27.25" style="20" customWidth="1"/>
    <col min="13063" max="13312" width="10" style="20"/>
    <col min="13313" max="13313" width="25.25" style="20" customWidth="1"/>
    <col min="13314" max="13314" width="27" style="20" customWidth="1"/>
    <col min="13315" max="13315" width="9" style="20" customWidth="1"/>
    <col min="13316" max="13316" width="31.375" style="20" customWidth="1"/>
    <col min="13317" max="13317" width="10" style="20"/>
    <col min="13318" max="13318" width="27.25" style="20" customWidth="1"/>
    <col min="13319" max="13568" width="10" style="20"/>
    <col min="13569" max="13569" width="25.25" style="20" customWidth="1"/>
    <col min="13570" max="13570" width="27" style="20" customWidth="1"/>
    <col min="13571" max="13571" width="9" style="20" customWidth="1"/>
    <col min="13572" max="13572" width="31.375" style="20" customWidth="1"/>
    <col min="13573" max="13573" width="10" style="20"/>
    <col min="13574" max="13574" width="27.25" style="20" customWidth="1"/>
    <col min="13575" max="13824" width="10" style="20"/>
    <col min="13825" max="13825" width="25.25" style="20" customWidth="1"/>
    <col min="13826" max="13826" width="27" style="20" customWidth="1"/>
    <col min="13827" max="13827" width="9" style="20" customWidth="1"/>
    <col min="13828" max="13828" width="31.375" style="20" customWidth="1"/>
    <col min="13829" max="13829" width="10" style="20"/>
    <col min="13830" max="13830" width="27.25" style="20" customWidth="1"/>
    <col min="13831" max="14080" width="10" style="20"/>
    <col min="14081" max="14081" width="25.25" style="20" customWidth="1"/>
    <col min="14082" max="14082" width="27" style="20" customWidth="1"/>
    <col min="14083" max="14083" width="9" style="20" customWidth="1"/>
    <col min="14084" max="14084" width="31.375" style="20" customWidth="1"/>
    <col min="14085" max="14085" width="10" style="20"/>
    <col min="14086" max="14086" width="27.25" style="20" customWidth="1"/>
    <col min="14087" max="14336" width="10" style="20"/>
    <col min="14337" max="14337" width="25.25" style="20" customWidth="1"/>
    <col min="14338" max="14338" width="27" style="20" customWidth="1"/>
    <col min="14339" max="14339" width="9" style="20" customWidth="1"/>
    <col min="14340" max="14340" width="31.375" style="20" customWidth="1"/>
    <col min="14341" max="14341" width="10" style="20"/>
    <col min="14342" max="14342" width="27.25" style="20" customWidth="1"/>
    <col min="14343" max="14592" width="10" style="20"/>
    <col min="14593" max="14593" width="25.25" style="20" customWidth="1"/>
    <col min="14594" max="14594" width="27" style="20" customWidth="1"/>
    <col min="14595" max="14595" width="9" style="20" customWidth="1"/>
    <col min="14596" max="14596" width="31.375" style="20" customWidth="1"/>
    <col min="14597" max="14597" width="10" style="20"/>
    <col min="14598" max="14598" width="27.25" style="20" customWidth="1"/>
    <col min="14599" max="14848" width="10" style="20"/>
    <col min="14849" max="14849" width="25.25" style="20" customWidth="1"/>
    <col min="14850" max="14850" width="27" style="20" customWidth="1"/>
    <col min="14851" max="14851" width="9" style="20" customWidth="1"/>
    <col min="14852" max="14852" width="31.375" style="20" customWidth="1"/>
    <col min="14853" max="14853" width="10" style="20"/>
    <col min="14854" max="14854" width="27.25" style="20" customWidth="1"/>
    <col min="14855" max="15104" width="10" style="20"/>
    <col min="15105" max="15105" width="25.25" style="20" customWidth="1"/>
    <col min="15106" max="15106" width="27" style="20" customWidth="1"/>
    <col min="15107" max="15107" width="9" style="20" customWidth="1"/>
    <col min="15108" max="15108" width="31.375" style="20" customWidth="1"/>
    <col min="15109" max="15109" width="10" style="20"/>
    <col min="15110" max="15110" width="27.25" style="20" customWidth="1"/>
    <col min="15111" max="15360" width="10" style="20"/>
    <col min="15361" max="15361" width="25.25" style="20" customWidth="1"/>
    <col min="15362" max="15362" width="27" style="20" customWidth="1"/>
    <col min="15363" max="15363" width="9" style="20" customWidth="1"/>
    <col min="15364" max="15364" width="31.375" style="20" customWidth="1"/>
    <col min="15365" max="15365" width="10" style="20"/>
    <col min="15366" max="15366" width="27.25" style="20" customWidth="1"/>
    <col min="15367" max="15616" width="10" style="20"/>
    <col min="15617" max="15617" width="25.25" style="20" customWidth="1"/>
    <col min="15618" max="15618" width="27" style="20" customWidth="1"/>
    <col min="15619" max="15619" width="9" style="20" customWidth="1"/>
    <col min="15620" max="15620" width="31.375" style="20" customWidth="1"/>
    <col min="15621" max="15621" width="10" style="20"/>
    <col min="15622" max="15622" width="27.25" style="20" customWidth="1"/>
    <col min="15623" max="15872" width="10" style="20"/>
    <col min="15873" max="15873" width="25.25" style="20" customWidth="1"/>
    <col min="15874" max="15874" width="27" style="20" customWidth="1"/>
    <col min="15875" max="15875" width="9" style="20" customWidth="1"/>
    <col min="15876" max="15876" width="31.375" style="20" customWidth="1"/>
    <col min="15877" max="15877" width="10" style="20"/>
    <col min="15878" max="15878" width="27.25" style="20" customWidth="1"/>
    <col min="15879" max="16128" width="10" style="20"/>
    <col min="16129" max="16129" width="25.25" style="20" customWidth="1"/>
    <col min="16130" max="16130" width="27" style="20" customWidth="1"/>
    <col min="16131" max="16131" width="9" style="20" customWidth="1"/>
    <col min="16132" max="16132" width="31.375" style="20" customWidth="1"/>
    <col min="16133" max="16133" width="10" style="20"/>
    <col min="16134" max="16134" width="27.25" style="20" customWidth="1"/>
    <col min="16135" max="16384" width="10" style="20"/>
  </cols>
  <sheetData>
    <row r="1" spans="1:6" ht="30" customHeight="1" x14ac:dyDescent="0.3">
      <c r="A1" s="17" t="s">
        <v>34</v>
      </c>
      <c r="B1" s="18"/>
      <c r="C1" s="18"/>
      <c r="D1" s="19"/>
    </row>
    <row r="2" spans="1:6" ht="24.95" customHeight="1" x14ac:dyDescent="0.3">
      <c r="A2" s="21" t="s">
        <v>103</v>
      </c>
      <c r="B2" s="22"/>
      <c r="C2" s="23"/>
      <c r="D2" s="24"/>
      <c r="F2" s="25"/>
    </row>
    <row r="3" spans="1:6" ht="24.95" customHeight="1" x14ac:dyDescent="0.3">
      <c r="A3" s="109" t="str">
        <f>"공사금액 : 일금"&amp;NUMBERSTRING(D3,1)&amp;"원정"</f>
        <v>공사금액 : 일금영원정</v>
      </c>
      <c r="B3" s="110"/>
      <c r="C3" s="110"/>
      <c r="D3" s="26">
        <f>D32</f>
        <v>0</v>
      </c>
      <c r="F3" s="27"/>
    </row>
    <row r="4" spans="1:6" ht="23.1" customHeight="1" x14ac:dyDescent="0.3">
      <c r="A4" s="28" t="s">
        <v>35</v>
      </c>
      <c r="B4" s="29" t="s">
        <v>36</v>
      </c>
      <c r="C4" s="30"/>
      <c r="D4" s="31" t="s">
        <v>37</v>
      </c>
    </row>
    <row r="5" spans="1:6" ht="23.1" customHeight="1" x14ac:dyDescent="0.3">
      <c r="A5" s="32" t="s">
        <v>38</v>
      </c>
      <c r="B5" s="33" t="s">
        <v>39</v>
      </c>
      <c r="C5" s="34"/>
      <c r="D5" s="102">
        <f>D6+D9+D12</f>
        <v>0</v>
      </c>
    </row>
    <row r="6" spans="1:6" ht="23.1" customHeight="1" x14ac:dyDescent="0.3">
      <c r="A6" s="32" t="s">
        <v>40</v>
      </c>
      <c r="B6" s="33"/>
      <c r="C6" s="34"/>
      <c r="D6" s="103">
        <f>D7+D8</f>
        <v>0</v>
      </c>
    </row>
    <row r="7" spans="1:6" ht="23.1" customHeight="1" x14ac:dyDescent="0.3">
      <c r="A7" s="32" t="s">
        <v>130</v>
      </c>
      <c r="B7" s="36"/>
      <c r="C7" s="34"/>
      <c r="D7" s="35">
        <f>설치집계표!F5</f>
        <v>0</v>
      </c>
      <c r="F7" s="37"/>
    </row>
    <row r="8" spans="1:6" ht="23.1" customHeight="1" x14ac:dyDescent="0.3">
      <c r="A8" s="32" t="s">
        <v>131</v>
      </c>
      <c r="B8" s="36"/>
      <c r="C8" s="34"/>
      <c r="D8" s="35">
        <f>설치집계표!L28</f>
        <v>0</v>
      </c>
    </row>
    <row r="9" spans="1:6" ht="23.1" customHeight="1" x14ac:dyDescent="0.3">
      <c r="A9" s="32" t="s">
        <v>41</v>
      </c>
      <c r="B9" s="36"/>
      <c r="C9" s="34"/>
      <c r="D9" s="103">
        <f>D10+D11</f>
        <v>0</v>
      </c>
    </row>
    <row r="10" spans="1:6" ht="23.1" customHeight="1" x14ac:dyDescent="0.3">
      <c r="A10" s="32" t="s">
        <v>42</v>
      </c>
      <c r="B10" s="36"/>
      <c r="C10" s="34"/>
      <c r="D10" s="35">
        <f>설치집계표!H5</f>
        <v>0</v>
      </c>
    </row>
    <row r="11" spans="1:6" ht="23.1" customHeight="1" x14ac:dyDescent="0.3">
      <c r="A11" s="32" t="s">
        <v>43</v>
      </c>
      <c r="B11" s="33" t="s">
        <v>44</v>
      </c>
      <c r="C11" s="38"/>
      <c r="D11" s="35">
        <f>INT(D10*C11)</f>
        <v>0</v>
      </c>
      <c r="F11" s="25"/>
    </row>
    <row r="12" spans="1:6" ht="23.1" customHeight="1" x14ac:dyDescent="0.3">
      <c r="A12" s="32" t="s">
        <v>45</v>
      </c>
      <c r="B12" s="33"/>
      <c r="C12" s="34"/>
      <c r="D12" s="103">
        <f>SUM(D13:D24)</f>
        <v>0</v>
      </c>
    </row>
    <row r="13" spans="1:6" ht="23.1" customHeight="1" x14ac:dyDescent="0.3">
      <c r="A13" s="32" t="s">
        <v>46</v>
      </c>
      <c r="B13" s="36"/>
      <c r="C13" s="34"/>
      <c r="D13" s="35">
        <f>설치집계표!J5</f>
        <v>0</v>
      </c>
    </row>
    <row r="14" spans="1:6" s="40" customFormat="1" ht="23.1" customHeight="1" x14ac:dyDescent="0.3">
      <c r="A14" s="32" t="s">
        <v>47</v>
      </c>
      <c r="B14" s="33" t="s">
        <v>48</v>
      </c>
      <c r="C14" s="39">
        <v>3.56E-2</v>
      </c>
      <c r="D14" s="35">
        <f>INT((D9*C14))</f>
        <v>0</v>
      </c>
    </row>
    <row r="15" spans="1:6" s="40" customFormat="1" ht="23.1" customHeight="1" x14ac:dyDescent="0.3">
      <c r="A15" s="32" t="s">
        <v>100</v>
      </c>
      <c r="B15" s="33" t="s">
        <v>127</v>
      </c>
      <c r="C15" s="39">
        <v>3.1099999999999999E-2</v>
      </c>
      <c r="D15" s="35">
        <f>INT((D7+D10)*C15)</f>
        <v>0</v>
      </c>
      <c r="F15" s="41"/>
    </row>
    <row r="16" spans="1:6" s="40" customFormat="1" ht="23.1" customHeight="1" x14ac:dyDescent="0.3">
      <c r="A16" s="32" t="s">
        <v>49</v>
      </c>
      <c r="B16" s="33" t="s">
        <v>50</v>
      </c>
      <c r="C16" s="39">
        <v>1.01E-2</v>
      </c>
      <c r="D16" s="35">
        <f>INT((D9)*C16)</f>
        <v>0</v>
      </c>
    </row>
    <row r="17" spans="1:10" ht="23.1" customHeight="1" x14ac:dyDescent="0.3">
      <c r="A17" s="32" t="s">
        <v>51</v>
      </c>
      <c r="B17" s="33" t="s">
        <v>52</v>
      </c>
      <c r="C17" s="42">
        <v>3.5950000000000003E-2</v>
      </c>
      <c r="D17" s="107"/>
      <c r="F17" s="20" t="s">
        <v>133</v>
      </c>
    </row>
    <row r="18" spans="1:10" ht="23.1" customHeight="1" x14ac:dyDescent="0.3">
      <c r="A18" s="32" t="s">
        <v>53</v>
      </c>
      <c r="B18" s="33" t="s">
        <v>52</v>
      </c>
      <c r="C18" s="43">
        <v>4.7500000000000001E-2</v>
      </c>
      <c r="D18" s="107"/>
      <c r="F18" s="20" t="s">
        <v>133</v>
      </c>
    </row>
    <row r="19" spans="1:10" ht="23.1" customHeight="1" x14ac:dyDescent="0.3">
      <c r="A19" s="32" t="s">
        <v>54</v>
      </c>
      <c r="B19" s="33" t="s">
        <v>55</v>
      </c>
      <c r="C19" s="43">
        <v>0.13139999999999999</v>
      </c>
      <c r="D19" s="107"/>
      <c r="F19" s="20" t="s">
        <v>133</v>
      </c>
    </row>
    <row r="20" spans="1:10" ht="23.1" customHeight="1" x14ac:dyDescent="0.3">
      <c r="A20" s="44" t="s">
        <v>56</v>
      </c>
      <c r="B20" s="33" t="s">
        <v>57</v>
      </c>
      <c r="C20" s="38">
        <v>2.3E-2</v>
      </c>
      <c r="D20" s="35">
        <f>INT(D10*C20)</f>
        <v>0</v>
      </c>
      <c r="F20" s="45"/>
      <c r="G20" s="46"/>
    </row>
    <row r="21" spans="1:10" ht="23.1" customHeight="1" x14ac:dyDescent="0.3">
      <c r="A21" s="44" t="s">
        <v>58</v>
      </c>
      <c r="B21" s="33" t="s">
        <v>59</v>
      </c>
      <c r="C21" s="38">
        <v>3.0000000000000001E-3</v>
      </c>
      <c r="D21" s="35">
        <f>INT((D6+D10+D13)*C21)</f>
        <v>0</v>
      </c>
      <c r="F21" s="45"/>
      <c r="G21" s="46"/>
    </row>
    <row r="22" spans="1:10" ht="23.1" customHeight="1" x14ac:dyDescent="0.3">
      <c r="A22" s="32" t="s">
        <v>60</v>
      </c>
      <c r="B22" s="33" t="s">
        <v>61</v>
      </c>
      <c r="C22" s="38">
        <v>0.05</v>
      </c>
      <c r="D22" s="35">
        <f>INT((D6+D9)*C22)</f>
        <v>0</v>
      </c>
      <c r="F22" s="47"/>
      <c r="G22" s="47"/>
      <c r="H22" s="47"/>
      <c r="I22" s="48"/>
      <c r="J22" s="47"/>
    </row>
    <row r="23" spans="1:10" ht="23.1" hidden="1" customHeight="1" x14ac:dyDescent="0.3">
      <c r="A23" s="49" t="s">
        <v>62</v>
      </c>
      <c r="B23" s="33" t="s">
        <v>59</v>
      </c>
      <c r="C23" s="50"/>
      <c r="D23" s="35">
        <f>INT((D6+D10+D13)*C23)</f>
        <v>0</v>
      </c>
      <c r="F23" s="45"/>
      <c r="G23" s="46"/>
    </row>
    <row r="24" spans="1:10" ht="23.1" hidden="1" customHeight="1" x14ac:dyDescent="0.3">
      <c r="A24" s="49" t="s">
        <v>63</v>
      </c>
      <c r="B24" s="33" t="s">
        <v>59</v>
      </c>
      <c r="C24" s="38"/>
      <c r="D24" s="35">
        <f>INT((D6+D10+D13)*C24)</f>
        <v>0</v>
      </c>
      <c r="F24" s="45"/>
      <c r="G24" s="46"/>
    </row>
    <row r="25" spans="1:10" ht="23.1" customHeight="1" x14ac:dyDescent="0.3">
      <c r="A25" s="32" t="s">
        <v>64</v>
      </c>
      <c r="B25" s="33" t="s">
        <v>65</v>
      </c>
      <c r="C25" s="43">
        <v>0.08</v>
      </c>
      <c r="D25" s="35">
        <f>INT(D5*C25)</f>
        <v>0</v>
      </c>
    </row>
    <row r="26" spans="1:10" ht="23.1" customHeight="1" x14ac:dyDescent="0.3">
      <c r="A26" s="32" t="s">
        <v>66</v>
      </c>
      <c r="B26" s="33" t="s">
        <v>67</v>
      </c>
      <c r="C26" s="38">
        <v>0.08</v>
      </c>
      <c r="D26" s="35">
        <v>0</v>
      </c>
      <c r="E26" s="51"/>
      <c r="F26" s="106"/>
    </row>
    <row r="27" spans="1:10" ht="23.1" customHeight="1" x14ac:dyDescent="0.3">
      <c r="A27" s="32" t="s">
        <v>68</v>
      </c>
      <c r="B27" s="33"/>
      <c r="C27" s="38"/>
      <c r="D27" s="52"/>
      <c r="E27" s="53"/>
    </row>
    <row r="28" spans="1:10" ht="23.1" customHeight="1" x14ac:dyDescent="0.3">
      <c r="A28" s="32" t="s">
        <v>132</v>
      </c>
      <c r="B28" s="33"/>
      <c r="C28" s="105"/>
      <c r="D28" s="52">
        <f>장비대!F25</f>
        <v>0</v>
      </c>
      <c r="E28" s="53"/>
    </row>
    <row r="29" spans="1:10" ht="23.1" customHeight="1" x14ac:dyDescent="0.3">
      <c r="A29" s="32" t="s">
        <v>69</v>
      </c>
      <c r="B29" s="33" t="s">
        <v>70</v>
      </c>
      <c r="C29" s="54"/>
      <c r="D29" s="35">
        <f>D5+D25+D26+D27+D28</f>
        <v>0</v>
      </c>
    </row>
    <row r="30" spans="1:10" ht="23.1" customHeight="1" x14ac:dyDescent="0.3">
      <c r="A30" s="57" t="s">
        <v>119</v>
      </c>
      <c r="B30" s="58"/>
      <c r="C30" s="59"/>
      <c r="D30" s="60">
        <f>D29</f>
        <v>0</v>
      </c>
    </row>
    <row r="31" spans="1:10" ht="23.1" customHeight="1" x14ac:dyDescent="0.3">
      <c r="A31" s="32" t="s">
        <v>120</v>
      </c>
      <c r="B31" s="33" t="s">
        <v>122</v>
      </c>
      <c r="C31" s="55">
        <v>0.1</v>
      </c>
      <c r="D31" s="56">
        <f>INT((D30)*C31)</f>
        <v>0</v>
      </c>
    </row>
    <row r="32" spans="1:10" ht="23.1" customHeight="1" thickBot="1" x14ac:dyDescent="0.35">
      <c r="A32" s="61" t="s">
        <v>121</v>
      </c>
      <c r="B32" s="62" t="s">
        <v>123</v>
      </c>
      <c r="C32" s="63"/>
      <c r="D32" s="64">
        <f>D30+D31</f>
        <v>0</v>
      </c>
      <c r="I32" s="37"/>
    </row>
    <row r="33" spans="4:4" x14ac:dyDescent="0.3">
      <c r="D33" s="37"/>
    </row>
    <row r="34" spans="4:4" x14ac:dyDescent="0.3">
      <c r="D34" s="37"/>
    </row>
    <row r="35" spans="4:4" x14ac:dyDescent="0.3">
      <c r="D35" s="37"/>
    </row>
    <row r="36" spans="4:4" x14ac:dyDescent="0.3">
      <c r="D36" s="37"/>
    </row>
    <row r="38" spans="4:4" x14ac:dyDescent="0.3">
      <c r="D38" s="66"/>
    </row>
    <row r="39" spans="4:4" x14ac:dyDescent="0.3">
      <c r="D39" s="66"/>
    </row>
  </sheetData>
  <mergeCells count="1">
    <mergeCell ref="A3:C3"/>
  </mergeCells>
  <phoneticPr fontId="1" type="noConversion"/>
  <printOptions horizontalCentered="1"/>
  <pageMargins left="0" right="0" top="1.1811023622047245" bottom="0.39370078740157483" header="0.669291338582677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F7770-DEBB-4ECC-8C94-35F2C2585025}">
  <dimension ref="A1:T25"/>
  <sheetViews>
    <sheetView view="pageBreakPreview" zoomScale="85" zoomScaleNormal="100" zoomScaleSheetLayoutView="85" workbookViewId="0">
      <selection activeCell="E12" sqref="E12"/>
    </sheetView>
  </sheetViews>
  <sheetFormatPr defaultRowHeight="30" customHeight="1" x14ac:dyDescent="0.3"/>
  <cols>
    <col min="1" max="2" width="45.625" customWidth="1"/>
    <col min="3" max="4" width="8.625" customWidth="1"/>
    <col min="5" max="6" width="25.625" customWidth="1"/>
    <col min="7" max="7" width="20.625" style="87" customWidth="1"/>
    <col min="8" max="10" width="2.625" hidden="1" customWidth="1"/>
    <col min="11" max="13" width="1.625" hidden="1" customWidth="1"/>
    <col min="14" max="14" width="18.625" hidden="1" customWidth="1"/>
    <col min="16" max="16" width="20.625" customWidth="1"/>
    <col min="17" max="17" width="25.875" customWidth="1"/>
    <col min="18" max="18" width="24" customWidth="1"/>
    <col min="19" max="19" width="23.875" customWidth="1"/>
    <col min="20" max="20" width="15.125" customWidth="1"/>
  </cols>
  <sheetData>
    <row r="1" spans="1:20" ht="30" customHeight="1" x14ac:dyDescent="0.3">
      <c r="A1" s="120" t="s">
        <v>72</v>
      </c>
      <c r="B1" s="120"/>
      <c r="C1" s="120"/>
      <c r="D1" s="120"/>
      <c r="E1" s="120"/>
      <c r="F1" s="120"/>
      <c r="G1" s="120"/>
    </row>
    <row r="2" spans="1:20" ht="30" customHeight="1" x14ac:dyDescent="0.3">
      <c r="A2" s="2" t="str">
        <f>원가계산서!A2</f>
        <v>[ 공사명:대구정신병원 냉난방기 교체공사 ]</v>
      </c>
      <c r="B2" s="3"/>
      <c r="C2" s="3"/>
      <c r="D2" s="3"/>
      <c r="E2" s="3"/>
      <c r="F2" s="3"/>
      <c r="G2" s="85"/>
    </row>
    <row r="3" spans="1:20" ht="30" customHeight="1" x14ac:dyDescent="0.3">
      <c r="A3" s="118" t="s">
        <v>0</v>
      </c>
      <c r="B3" s="118" t="s">
        <v>1</v>
      </c>
      <c r="C3" s="118" t="s">
        <v>2</v>
      </c>
      <c r="D3" s="118" t="s">
        <v>3</v>
      </c>
      <c r="E3" s="118" t="s">
        <v>9</v>
      </c>
      <c r="F3" s="118"/>
      <c r="G3" s="118" t="s">
        <v>10</v>
      </c>
      <c r="H3" s="114" t="s">
        <v>11</v>
      </c>
      <c r="I3" s="114" t="s">
        <v>12</v>
      </c>
      <c r="J3" s="114" t="s">
        <v>13</v>
      </c>
      <c r="K3" s="114" t="s">
        <v>14</v>
      </c>
      <c r="L3" s="114" t="s">
        <v>15</v>
      </c>
      <c r="M3" s="114" t="s">
        <v>16</v>
      </c>
      <c r="N3" s="114" t="s">
        <v>17</v>
      </c>
    </row>
    <row r="4" spans="1:20" ht="30" customHeight="1" x14ac:dyDescent="0.3">
      <c r="A4" s="119"/>
      <c r="B4" s="119"/>
      <c r="C4" s="119"/>
      <c r="D4" s="119"/>
      <c r="E4" s="7" t="s">
        <v>5</v>
      </c>
      <c r="F4" s="7" t="s">
        <v>6</v>
      </c>
      <c r="G4" s="119"/>
      <c r="H4" s="114"/>
      <c r="I4" s="114"/>
      <c r="J4" s="114"/>
      <c r="K4" s="114"/>
      <c r="L4" s="114"/>
      <c r="M4" s="114"/>
      <c r="N4" s="114"/>
      <c r="S4">
        <v>0.5</v>
      </c>
    </row>
    <row r="5" spans="1:20" ht="30" customHeight="1" x14ac:dyDescent="0.3">
      <c r="A5" s="115" t="s">
        <v>104</v>
      </c>
      <c r="B5" s="116"/>
      <c r="C5" s="116"/>
      <c r="D5" s="116"/>
      <c r="E5" s="116"/>
      <c r="F5" s="116"/>
      <c r="G5" s="117"/>
      <c r="H5" s="1" t="s">
        <v>19</v>
      </c>
      <c r="I5" s="1" t="s">
        <v>18</v>
      </c>
      <c r="J5" s="1" t="s">
        <v>18</v>
      </c>
      <c r="K5" s="1" t="s">
        <v>18</v>
      </c>
      <c r="L5">
        <v>1</v>
      </c>
      <c r="M5" s="1" t="s">
        <v>18</v>
      </c>
      <c r="N5" s="6"/>
    </row>
    <row r="6" spans="1:20" ht="30" customHeight="1" x14ac:dyDescent="0.3">
      <c r="A6" s="12" t="s">
        <v>71</v>
      </c>
      <c r="B6" s="12" t="s">
        <v>108</v>
      </c>
      <c r="C6" s="67" t="s">
        <v>27</v>
      </c>
      <c r="D6" s="68">
        <v>4</v>
      </c>
      <c r="E6" s="69"/>
      <c r="F6" s="69">
        <f t="shared" ref="F6:F11" si="0">E6*D6</f>
        <v>0</v>
      </c>
      <c r="G6" s="67" t="s">
        <v>96</v>
      </c>
      <c r="N6" s="6"/>
      <c r="T6">
        <f>D6*S6</f>
        <v>0</v>
      </c>
    </row>
    <row r="7" spans="1:20" ht="30" customHeight="1" x14ac:dyDescent="0.3">
      <c r="A7" s="12" t="s">
        <v>105</v>
      </c>
      <c r="B7" s="12" t="s">
        <v>111</v>
      </c>
      <c r="C7" s="67" t="s">
        <v>27</v>
      </c>
      <c r="D7" s="68">
        <v>12</v>
      </c>
      <c r="E7" s="69"/>
      <c r="F7" s="69">
        <f t="shared" si="0"/>
        <v>0</v>
      </c>
      <c r="G7" s="67" t="s">
        <v>115</v>
      </c>
      <c r="N7" s="6"/>
      <c r="T7">
        <f t="shared" ref="T7:T11" si="1">D7*S7</f>
        <v>0</v>
      </c>
    </row>
    <row r="8" spans="1:20" ht="30" customHeight="1" x14ac:dyDescent="0.3">
      <c r="A8" s="12" t="s">
        <v>105</v>
      </c>
      <c r="B8" s="12" t="s">
        <v>112</v>
      </c>
      <c r="C8" s="67" t="s">
        <v>27</v>
      </c>
      <c r="D8" s="68">
        <v>2</v>
      </c>
      <c r="E8" s="69"/>
      <c r="F8" s="69">
        <f t="shared" si="0"/>
        <v>0</v>
      </c>
      <c r="G8" s="67" t="s">
        <v>116</v>
      </c>
      <c r="N8" s="6"/>
      <c r="T8">
        <f t="shared" si="1"/>
        <v>0</v>
      </c>
    </row>
    <row r="9" spans="1:20" ht="30" customHeight="1" x14ac:dyDescent="0.3">
      <c r="A9" s="12" t="s">
        <v>105</v>
      </c>
      <c r="B9" s="12" t="s">
        <v>113</v>
      </c>
      <c r="C9" s="67" t="s">
        <v>27</v>
      </c>
      <c r="D9" s="68">
        <v>2</v>
      </c>
      <c r="E9" s="69"/>
      <c r="F9" s="69">
        <f t="shared" si="0"/>
        <v>0</v>
      </c>
      <c r="G9" s="67" t="s">
        <v>117</v>
      </c>
      <c r="N9" s="6"/>
      <c r="T9">
        <f t="shared" si="1"/>
        <v>0</v>
      </c>
    </row>
    <row r="10" spans="1:20" ht="30" customHeight="1" x14ac:dyDescent="0.3">
      <c r="A10" s="12" t="s">
        <v>97</v>
      </c>
      <c r="B10" s="12" t="s">
        <v>109</v>
      </c>
      <c r="C10" s="67" t="s">
        <v>27</v>
      </c>
      <c r="D10" s="68">
        <v>18</v>
      </c>
      <c r="E10" s="69"/>
      <c r="F10" s="69">
        <f t="shared" si="0"/>
        <v>0</v>
      </c>
      <c r="G10" s="67" t="s">
        <v>118</v>
      </c>
      <c r="N10" s="6"/>
      <c r="T10">
        <f t="shared" si="1"/>
        <v>0</v>
      </c>
    </row>
    <row r="11" spans="1:20" ht="30" customHeight="1" x14ac:dyDescent="0.3">
      <c r="A11" s="12" t="s">
        <v>97</v>
      </c>
      <c r="B11" s="12" t="s">
        <v>110</v>
      </c>
      <c r="C11" s="67" t="s">
        <v>27</v>
      </c>
      <c r="D11" s="68">
        <v>4</v>
      </c>
      <c r="E11" s="69"/>
      <c r="F11" s="69">
        <f t="shared" si="0"/>
        <v>0</v>
      </c>
      <c r="G11" s="67" t="s">
        <v>114</v>
      </c>
      <c r="N11" s="6"/>
      <c r="P11" s="6"/>
      <c r="T11">
        <f t="shared" si="1"/>
        <v>0</v>
      </c>
    </row>
    <row r="12" spans="1:20" ht="30" customHeight="1" x14ac:dyDescent="0.3">
      <c r="A12" s="12" t="s">
        <v>83</v>
      </c>
      <c r="B12" s="12" t="s">
        <v>84</v>
      </c>
      <c r="C12" s="67" t="s">
        <v>27</v>
      </c>
      <c r="D12" s="68">
        <v>4</v>
      </c>
      <c r="E12" s="69"/>
      <c r="F12" s="10">
        <f t="shared" ref="F12:F13" si="2">TRUNC(E12*D12, 0)</f>
        <v>0</v>
      </c>
      <c r="G12" s="10"/>
      <c r="H12" s="10">
        <f t="shared" ref="H12:H13" si="3">TRUNC(G12*D12, 0)</f>
        <v>0</v>
      </c>
      <c r="I12" s="10"/>
      <c r="J12" s="10">
        <f t="shared" ref="J12:J13" si="4">TRUNC(I12*D12, 0)</f>
        <v>0</v>
      </c>
      <c r="K12" s="10">
        <f t="shared" ref="K12:L13" si="5">TRUNC(E12+G12+I12, 0)</f>
        <v>0</v>
      </c>
      <c r="L12" s="10">
        <f t="shared" si="5"/>
        <v>0</v>
      </c>
      <c r="M12" s="11"/>
      <c r="T12">
        <v>1000000</v>
      </c>
    </row>
    <row r="13" spans="1:20" ht="30" customHeight="1" x14ac:dyDescent="0.3">
      <c r="A13" s="12"/>
      <c r="B13" s="12"/>
      <c r="C13" s="67"/>
      <c r="D13" s="68"/>
      <c r="E13" s="69"/>
      <c r="F13" s="10">
        <f t="shared" si="2"/>
        <v>0</v>
      </c>
      <c r="G13" s="10"/>
      <c r="H13" s="10">
        <f t="shared" si="3"/>
        <v>0</v>
      </c>
      <c r="I13" s="10"/>
      <c r="J13" s="10">
        <f t="shared" si="4"/>
        <v>0</v>
      </c>
      <c r="K13" s="10">
        <f t="shared" si="5"/>
        <v>0</v>
      </c>
      <c r="L13" s="10">
        <f t="shared" si="5"/>
        <v>0</v>
      </c>
      <c r="M13" s="11"/>
      <c r="P13" s="6"/>
      <c r="T13">
        <f>SUM(T6:T12)</f>
        <v>1000000</v>
      </c>
    </row>
    <row r="14" spans="1:20" ht="30" customHeight="1" x14ac:dyDescent="0.3">
      <c r="A14" s="12"/>
      <c r="B14" s="12"/>
      <c r="C14" s="67"/>
      <c r="D14" s="68"/>
      <c r="E14" s="69"/>
      <c r="F14" s="69"/>
      <c r="G14" s="67"/>
      <c r="N14" s="6"/>
      <c r="P14" s="6"/>
      <c r="T14">
        <f>R13-T13</f>
        <v>-1000000</v>
      </c>
    </row>
    <row r="15" spans="1:20" ht="30" customHeight="1" x14ac:dyDescent="0.3">
      <c r="A15" s="12"/>
      <c r="B15" s="12"/>
      <c r="C15" s="67"/>
      <c r="D15" s="68"/>
      <c r="E15" s="69"/>
      <c r="F15" s="69"/>
      <c r="G15" s="67"/>
      <c r="N15" s="6"/>
    </row>
    <row r="16" spans="1:20" ht="30" customHeight="1" x14ac:dyDescent="0.3">
      <c r="A16" s="12"/>
      <c r="B16" s="12"/>
      <c r="C16" s="67"/>
      <c r="D16" s="68"/>
      <c r="E16" s="69"/>
      <c r="F16" s="69"/>
      <c r="G16" s="67"/>
      <c r="N16" s="6"/>
    </row>
    <row r="17" spans="1:14" ht="30" customHeight="1" x14ac:dyDescent="0.3">
      <c r="A17" s="12"/>
      <c r="B17" s="12"/>
      <c r="C17" s="67"/>
      <c r="D17" s="68"/>
      <c r="E17" s="69"/>
      <c r="F17" s="69"/>
      <c r="G17" s="67"/>
      <c r="N17" s="6"/>
    </row>
    <row r="18" spans="1:14" ht="30" customHeight="1" x14ac:dyDescent="0.3">
      <c r="A18" s="12"/>
      <c r="B18" s="12"/>
      <c r="C18" s="67"/>
      <c r="D18" s="68"/>
      <c r="E18" s="69"/>
      <c r="F18" s="69"/>
      <c r="G18" s="67"/>
      <c r="N18" s="6"/>
    </row>
    <row r="19" spans="1:14" ht="30" customHeight="1" x14ac:dyDescent="0.3">
      <c r="A19" s="12"/>
      <c r="B19" s="12"/>
      <c r="C19" s="67"/>
      <c r="D19" s="68"/>
      <c r="E19" s="69"/>
      <c r="F19" s="69"/>
      <c r="G19" s="67"/>
      <c r="N19" s="6"/>
    </row>
    <row r="20" spans="1:14" ht="30" customHeight="1" x14ac:dyDescent="0.3">
      <c r="A20" s="12"/>
      <c r="B20" s="12"/>
      <c r="C20" s="67"/>
      <c r="D20" s="68"/>
      <c r="E20" s="69"/>
      <c r="F20" s="69"/>
      <c r="G20" s="67"/>
      <c r="N20" s="6"/>
    </row>
    <row r="21" spans="1:14" ht="30" customHeight="1" x14ac:dyDescent="0.3">
      <c r="A21" s="12"/>
      <c r="B21" s="12"/>
      <c r="C21" s="67"/>
      <c r="D21" s="68"/>
      <c r="E21" s="69"/>
      <c r="F21" s="69"/>
      <c r="G21" s="67"/>
      <c r="N21" s="6"/>
    </row>
    <row r="22" spans="1:14" ht="30" customHeight="1" x14ac:dyDescent="0.3">
      <c r="A22" s="12"/>
      <c r="B22" s="12"/>
      <c r="C22" s="67"/>
      <c r="D22" s="68"/>
      <c r="E22" s="69"/>
      <c r="F22" s="69"/>
      <c r="G22" s="67"/>
      <c r="N22" s="6"/>
    </row>
    <row r="23" spans="1:14" ht="30" customHeight="1" x14ac:dyDescent="0.3">
      <c r="A23" s="12"/>
      <c r="B23" s="12"/>
      <c r="C23" s="67"/>
      <c r="D23" s="68"/>
      <c r="E23" s="69"/>
      <c r="F23" s="69"/>
      <c r="G23" s="67"/>
      <c r="N23" s="6"/>
    </row>
    <row r="24" spans="1:14" ht="30" customHeight="1" x14ac:dyDescent="0.3">
      <c r="A24" s="9"/>
      <c r="B24" s="9"/>
      <c r="C24" s="9"/>
      <c r="D24" s="9"/>
      <c r="E24" s="9"/>
      <c r="F24" s="9"/>
      <c r="G24" s="86"/>
      <c r="N24" s="6"/>
    </row>
    <row r="25" spans="1:14" ht="30" customHeight="1" x14ac:dyDescent="0.3">
      <c r="A25" s="88" t="s">
        <v>101</v>
      </c>
      <c r="B25" s="88"/>
      <c r="C25" s="89"/>
      <c r="D25" s="89"/>
      <c r="E25" s="90"/>
      <c r="F25" s="90">
        <f>SUM(F6:F24)</f>
        <v>0</v>
      </c>
      <c r="G25" s="89"/>
      <c r="N25" s="6"/>
    </row>
  </sheetData>
  <mergeCells count="15">
    <mergeCell ref="A1:G1"/>
    <mergeCell ref="E3:F3"/>
    <mergeCell ref="G3:G4"/>
    <mergeCell ref="K3:K4"/>
    <mergeCell ref="L3:L4"/>
    <mergeCell ref="M3:M4"/>
    <mergeCell ref="N3:N4"/>
    <mergeCell ref="A5:G5"/>
    <mergeCell ref="J3:J4"/>
    <mergeCell ref="H3:H4"/>
    <mergeCell ref="I3:I4"/>
    <mergeCell ref="A3:A4"/>
    <mergeCell ref="B3:B4"/>
    <mergeCell ref="C3:C4"/>
    <mergeCell ref="D3:D4"/>
  </mergeCells>
  <phoneticPr fontId="1" type="noConversion"/>
  <pageMargins left="0.59055118110236227" right="0" top="0.39370078740157483" bottom="0.39370078740157483" header="0" footer="0"/>
  <pageSetup paperSize="9" scale="6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35CB0-7734-462B-8A24-8506858F36BB}">
  <dimension ref="A1:T62"/>
  <sheetViews>
    <sheetView showZeros="0" view="pageBreakPreview" zoomScale="85" zoomScaleNormal="100" zoomScaleSheetLayoutView="85" workbookViewId="0">
      <selection activeCell="L8" sqref="L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20" t="s">
        <v>73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20" ht="30" customHeight="1" x14ac:dyDescent="0.3">
      <c r="A2" s="2" t="str">
        <f>원가계산서!A2</f>
        <v>[ 공사명:대구정신병원 냉난방기 교체공사 ]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1:20" ht="30" customHeight="1" x14ac:dyDescent="0.3">
      <c r="A3" s="118" t="s">
        <v>0</v>
      </c>
      <c r="B3" s="118" t="s">
        <v>1</v>
      </c>
      <c r="C3" s="118" t="s">
        <v>2</v>
      </c>
      <c r="D3" s="118" t="s">
        <v>3</v>
      </c>
      <c r="E3" s="118" t="s">
        <v>4</v>
      </c>
      <c r="F3" s="118"/>
      <c r="G3" s="118" t="s">
        <v>7</v>
      </c>
      <c r="H3" s="118"/>
      <c r="I3" s="118" t="s">
        <v>8</v>
      </c>
      <c r="J3" s="118"/>
      <c r="K3" s="118" t="s">
        <v>9</v>
      </c>
      <c r="L3" s="118"/>
      <c r="M3" s="118" t="s">
        <v>10</v>
      </c>
      <c r="N3" s="114" t="s">
        <v>11</v>
      </c>
      <c r="O3" s="114" t="s">
        <v>12</v>
      </c>
      <c r="P3" s="114" t="s">
        <v>13</v>
      </c>
      <c r="Q3" s="114" t="s">
        <v>14</v>
      </c>
      <c r="R3" s="114" t="s">
        <v>15</v>
      </c>
      <c r="S3" s="114" t="s">
        <v>16</v>
      </c>
      <c r="T3" s="114" t="s">
        <v>17</v>
      </c>
    </row>
    <row r="4" spans="1:20" ht="30" customHeight="1" x14ac:dyDescent="0.3">
      <c r="A4" s="119"/>
      <c r="B4" s="119"/>
      <c r="C4" s="119"/>
      <c r="D4" s="119"/>
      <c r="E4" s="7" t="s">
        <v>5</v>
      </c>
      <c r="F4" s="7" t="s">
        <v>6</v>
      </c>
      <c r="G4" s="7" t="s">
        <v>5</v>
      </c>
      <c r="H4" s="7" t="s">
        <v>6</v>
      </c>
      <c r="I4" s="7" t="s">
        <v>5</v>
      </c>
      <c r="J4" s="7" t="s">
        <v>6</v>
      </c>
      <c r="K4" s="7" t="s">
        <v>5</v>
      </c>
      <c r="L4" s="7" t="s">
        <v>6</v>
      </c>
      <c r="M4" s="119"/>
      <c r="N4" s="114"/>
      <c r="O4" s="114"/>
      <c r="P4" s="114"/>
      <c r="Q4" s="114"/>
      <c r="R4" s="114"/>
      <c r="S4" s="114"/>
      <c r="T4" s="114"/>
    </row>
    <row r="5" spans="1:20" s="83" customFormat="1" ht="30" customHeight="1" x14ac:dyDescent="0.3">
      <c r="A5" s="79" t="s">
        <v>106</v>
      </c>
      <c r="B5" s="79" t="s">
        <v>18</v>
      </c>
      <c r="C5" s="79" t="s">
        <v>18</v>
      </c>
      <c r="D5" s="80">
        <v>1</v>
      </c>
      <c r="E5" s="81">
        <f>F6+F10+F14+F18</f>
        <v>0</v>
      </c>
      <c r="F5" s="81">
        <f>E5*D5</f>
        <v>0</v>
      </c>
      <c r="G5" s="81">
        <f>H6+H10+H14+H18</f>
        <v>0</v>
      </c>
      <c r="H5" s="81">
        <f>G5*D5</f>
        <v>0</v>
      </c>
      <c r="I5" s="81">
        <f>J6+J10+J14+J18</f>
        <v>0</v>
      </c>
      <c r="J5" s="81">
        <f>I5*D5</f>
        <v>0</v>
      </c>
      <c r="K5" s="81">
        <f t="shared" ref="K5:L7" si="0">E5+G5+I5</f>
        <v>0</v>
      </c>
      <c r="L5" s="81">
        <f t="shared" si="0"/>
        <v>0</v>
      </c>
      <c r="M5" s="79" t="s">
        <v>18</v>
      </c>
      <c r="N5" s="82" t="s">
        <v>19</v>
      </c>
      <c r="O5" s="82" t="s">
        <v>18</v>
      </c>
      <c r="P5" s="82" t="s">
        <v>18</v>
      </c>
      <c r="Q5" s="82" t="s">
        <v>18</v>
      </c>
      <c r="R5" s="83">
        <v>1</v>
      </c>
      <c r="S5" s="82" t="s">
        <v>18</v>
      </c>
      <c r="T5" s="84"/>
    </row>
    <row r="6" spans="1:20" s="77" customFormat="1" ht="30" customHeight="1" x14ac:dyDescent="0.3">
      <c r="A6" s="73" t="s">
        <v>107</v>
      </c>
      <c r="B6" s="73" t="s">
        <v>18</v>
      </c>
      <c r="C6" s="73" t="s">
        <v>18</v>
      </c>
      <c r="D6" s="74">
        <v>1</v>
      </c>
      <c r="E6" s="75">
        <f>F7+F8</f>
        <v>0</v>
      </c>
      <c r="F6" s="75">
        <f>E6*D6</f>
        <v>0</v>
      </c>
      <c r="G6" s="75">
        <f>H7+H8</f>
        <v>0</v>
      </c>
      <c r="H6" s="75">
        <f>G6*D6</f>
        <v>0</v>
      </c>
      <c r="I6" s="75">
        <f>J7+J8</f>
        <v>0</v>
      </c>
      <c r="J6" s="75">
        <f>I6*D6</f>
        <v>0</v>
      </c>
      <c r="K6" s="75">
        <f t="shared" si="0"/>
        <v>0</v>
      </c>
      <c r="L6" s="75">
        <f>F6+H6+J6</f>
        <v>0</v>
      </c>
      <c r="M6" s="73" t="s">
        <v>18</v>
      </c>
      <c r="N6" s="76" t="s">
        <v>20</v>
      </c>
      <c r="O6" s="76" t="s">
        <v>18</v>
      </c>
      <c r="P6" s="76" t="s">
        <v>19</v>
      </c>
      <c r="Q6" s="76" t="s">
        <v>18</v>
      </c>
      <c r="R6" s="77">
        <v>2</v>
      </c>
      <c r="S6" s="76" t="s">
        <v>18</v>
      </c>
      <c r="T6" s="78"/>
    </row>
    <row r="7" spans="1:20" ht="30" customHeight="1" x14ac:dyDescent="0.3">
      <c r="A7" s="8" t="s">
        <v>79</v>
      </c>
      <c r="B7" s="8" t="s">
        <v>18</v>
      </c>
      <c r="C7" s="8" t="s">
        <v>18</v>
      </c>
      <c r="D7" s="9">
        <v>1</v>
      </c>
      <c r="E7" s="10">
        <f>설치내역서!F26</f>
        <v>0</v>
      </c>
      <c r="F7" s="10">
        <f>E7*D7</f>
        <v>0</v>
      </c>
      <c r="G7" s="10">
        <f>설치내역서!H26</f>
        <v>0</v>
      </c>
      <c r="H7" s="10">
        <f>G7*D7</f>
        <v>0</v>
      </c>
      <c r="I7" s="10">
        <f>설치내역서!J26</f>
        <v>0</v>
      </c>
      <c r="J7" s="10">
        <f>I7*D7</f>
        <v>0</v>
      </c>
      <c r="K7" s="10">
        <f t="shared" si="0"/>
        <v>0</v>
      </c>
      <c r="L7" s="10">
        <f>F7+H7+J7</f>
        <v>0</v>
      </c>
      <c r="M7" s="8" t="s">
        <v>18</v>
      </c>
      <c r="N7" s="1" t="s">
        <v>21</v>
      </c>
      <c r="O7" s="1" t="s">
        <v>18</v>
      </c>
      <c r="P7" s="1" t="s">
        <v>20</v>
      </c>
      <c r="Q7" s="1" t="s">
        <v>18</v>
      </c>
      <c r="R7">
        <v>3</v>
      </c>
      <c r="S7" s="1" t="s">
        <v>18</v>
      </c>
      <c r="T7" s="6"/>
    </row>
    <row r="8" spans="1:20" ht="30" customHeight="1" x14ac:dyDescent="0.3">
      <c r="A8" s="8" t="s">
        <v>95</v>
      </c>
      <c r="B8" s="9"/>
      <c r="C8" s="9"/>
      <c r="D8" s="9">
        <v>1</v>
      </c>
      <c r="E8" s="10">
        <f>설치내역서!F41</f>
        <v>0</v>
      </c>
      <c r="F8" s="10">
        <f>E8*D8</f>
        <v>0</v>
      </c>
      <c r="G8" s="10">
        <f>설치내역서!H41</f>
        <v>0</v>
      </c>
      <c r="H8" s="10">
        <f>G8*D8</f>
        <v>0</v>
      </c>
      <c r="I8" s="10">
        <f>설치내역서!J41</f>
        <v>0</v>
      </c>
      <c r="J8" s="10">
        <f>I8*D8</f>
        <v>0</v>
      </c>
      <c r="K8" s="10">
        <f t="shared" ref="K8" si="1">E8+G8+I8</f>
        <v>0</v>
      </c>
      <c r="L8" s="10">
        <f t="shared" ref="L8" si="2">F8+H8+J8</f>
        <v>0</v>
      </c>
      <c r="M8" s="9"/>
      <c r="T8" s="6"/>
    </row>
    <row r="9" spans="1:20" ht="30" customHeight="1" x14ac:dyDescent="0.3">
      <c r="A9" s="8"/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9"/>
      <c r="T9" s="6"/>
    </row>
    <row r="10" spans="1:20" s="71" customFormat="1" ht="30" customHeight="1" x14ac:dyDescent="0.3">
      <c r="A10" s="97"/>
      <c r="B10" s="97"/>
      <c r="C10" s="97"/>
      <c r="D10" s="98"/>
      <c r="E10" s="99"/>
      <c r="F10" s="99"/>
      <c r="G10" s="99"/>
      <c r="H10" s="99"/>
      <c r="I10" s="99"/>
      <c r="J10" s="99"/>
      <c r="K10" s="99"/>
      <c r="L10" s="99"/>
      <c r="M10" s="97"/>
      <c r="N10" s="100"/>
      <c r="O10" s="100"/>
      <c r="P10" s="100"/>
      <c r="Q10" s="100"/>
      <c r="S10" s="100"/>
      <c r="T10" s="101"/>
    </row>
    <row r="11" spans="1:20" ht="30" customHeight="1" x14ac:dyDescent="0.3">
      <c r="A11" s="8"/>
      <c r="B11" s="8"/>
      <c r="C11" s="8"/>
      <c r="D11" s="9"/>
      <c r="E11" s="10"/>
      <c r="F11" s="10"/>
      <c r="G11" s="10"/>
      <c r="H11" s="10"/>
      <c r="I11" s="10"/>
      <c r="J11" s="10"/>
      <c r="K11" s="10"/>
      <c r="L11" s="10"/>
      <c r="M11" s="8"/>
      <c r="N11" s="1"/>
      <c r="O11" s="1"/>
      <c r="P11" s="1"/>
      <c r="Q11" s="1"/>
      <c r="S11" s="1"/>
      <c r="T11" s="6"/>
    </row>
    <row r="12" spans="1:20" ht="30" customHeight="1" x14ac:dyDescent="0.3">
      <c r="A12" s="8"/>
      <c r="B12" s="9"/>
      <c r="C12" s="9"/>
      <c r="D12" s="9"/>
      <c r="E12" s="10"/>
      <c r="F12" s="10"/>
      <c r="G12" s="10"/>
      <c r="H12" s="10"/>
      <c r="I12" s="10"/>
      <c r="J12" s="10"/>
      <c r="K12" s="10"/>
      <c r="L12" s="10"/>
      <c r="M12" s="9"/>
      <c r="T12" s="6"/>
    </row>
    <row r="13" spans="1:20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6"/>
    </row>
    <row r="14" spans="1:20" s="71" customFormat="1" ht="30" customHeight="1" x14ac:dyDescent="0.3">
      <c r="A14" s="97"/>
      <c r="B14" s="97"/>
      <c r="C14" s="97"/>
      <c r="D14" s="98"/>
      <c r="E14" s="99"/>
      <c r="F14" s="99"/>
      <c r="G14" s="99"/>
      <c r="H14" s="99"/>
      <c r="I14" s="99"/>
      <c r="J14" s="99"/>
      <c r="K14" s="99"/>
      <c r="L14" s="99"/>
      <c r="M14" s="97"/>
      <c r="N14" s="100"/>
      <c r="O14" s="100"/>
      <c r="P14" s="100"/>
      <c r="Q14" s="100"/>
      <c r="S14" s="100"/>
      <c r="T14" s="101"/>
    </row>
    <row r="15" spans="1:20" ht="30" customHeight="1" x14ac:dyDescent="0.3">
      <c r="A15" s="8"/>
      <c r="B15" s="8"/>
      <c r="C15" s="8"/>
      <c r="D15" s="9"/>
      <c r="E15" s="10"/>
      <c r="F15" s="10"/>
      <c r="G15" s="10"/>
      <c r="H15" s="10"/>
      <c r="I15" s="10"/>
      <c r="J15" s="10"/>
      <c r="K15" s="10"/>
      <c r="L15" s="10"/>
      <c r="M15" s="8"/>
      <c r="N15" s="1"/>
      <c r="O15" s="1"/>
      <c r="P15" s="1"/>
      <c r="Q15" s="1"/>
      <c r="S15" s="1"/>
      <c r="T15" s="6"/>
    </row>
    <row r="16" spans="1:20" ht="30" customHeight="1" x14ac:dyDescent="0.3">
      <c r="A16" s="8"/>
      <c r="B16" s="9"/>
      <c r="C16" s="9"/>
      <c r="D16" s="9"/>
      <c r="E16" s="10"/>
      <c r="F16" s="10"/>
      <c r="G16" s="10"/>
      <c r="H16" s="10"/>
      <c r="I16" s="10"/>
      <c r="J16" s="10"/>
      <c r="K16" s="10"/>
      <c r="L16" s="10"/>
      <c r="M16" s="9"/>
      <c r="T16" s="6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6"/>
    </row>
    <row r="18" spans="1:20" s="71" customFormat="1" ht="30" customHeight="1" x14ac:dyDescent="0.3">
      <c r="A18" s="97"/>
      <c r="B18" s="97"/>
      <c r="C18" s="97"/>
      <c r="D18" s="98"/>
      <c r="E18" s="99"/>
      <c r="F18" s="99"/>
      <c r="G18" s="99"/>
      <c r="H18" s="99"/>
      <c r="I18" s="99"/>
      <c r="J18" s="99"/>
      <c r="K18" s="99"/>
      <c r="L18" s="99"/>
      <c r="M18" s="97"/>
      <c r="N18" s="100"/>
      <c r="O18" s="100"/>
      <c r="P18" s="100"/>
      <c r="Q18" s="100"/>
      <c r="S18" s="100"/>
      <c r="T18" s="101"/>
    </row>
    <row r="19" spans="1:20" ht="30" customHeight="1" x14ac:dyDescent="0.3">
      <c r="A19" s="8"/>
      <c r="B19" s="8"/>
      <c r="C19" s="8"/>
      <c r="D19" s="9"/>
      <c r="E19" s="10"/>
      <c r="F19" s="10"/>
      <c r="G19" s="10"/>
      <c r="H19" s="10"/>
      <c r="I19" s="10"/>
      <c r="J19" s="10"/>
      <c r="K19" s="10"/>
      <c r="L19" s="10"/>
      <c r="M19" s="8"/>
      <c r="N19" s="1"/>
      <c r="O19" s="1"/>
      <c r="P19" s="1"/>
      <c r="Q19" s="1"/>
      <c r="S19" s="1"/>
      <c r="T19" s="6"/>
    </row>
    <row r="20" spans="1:20" ht="30" customHeight="1" x14ac:dyDescent="0.3">
      <c r="A20" s="8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  <c r="T20" s="6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6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6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6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6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6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6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6"/>
    </row>
    <row r="28" spans="1:20" ht="30" customHeight="1" x14ac:dyDescent="0.3">
      <c r="A28" s="91" t="s">
        <v>98</v>
      </c>
      <c r="B28" s="91" t="s">
        <v>18</v>
      </c>
      <c r="C28" s="91" t="s">
        <v>18</v>
      </c>
      <c r="D28" s="92">
        <v>1</v>
      </c>
      <c r="E28" s="93">
        <f>F29+F30+F31+F32</f>
        <v>0</v>
      </c>
      <c r="F28" s="93">
        <f t="shared" ref="F28:F29" si="3">E28*D28</f>
        <v>0</v>
      </c>
      <c r="G28" s="93">
        <f>H29+H30+H31+H32</f>
        <v>0</v>
      </c>
      <c r="H28" s="93">
        <f t="shared" ref="H28:H29" si="4">G28*D28</f>
        <v>0</v>
      </c>
      <c r="I28" s="93">
        <f>J29+J30+J31+J32</f>
        <v>0</v>
      </c>
      <c r="J28" s="93">
        <f t="shared" ref="J28:J29" si="5">I28*D28</f>
        <v>0</v>
      </c>
      <c r="K28" s="93">
        <f t="shared" ref="K28:L29" si="6">E28+G28+I28</f>
        <v>0</v>
      </c>
      <c r="L28" s="93">
        <f t="shared" si="6"/>
        <v>0</v>
      </c>
      <c r="M28" s="91" t="s">
        <v>18</v>
      </c>
      <c r="T28" s="6"/>
    </row>
    <row r="29" spans="1:20" ht="30" customHeight="1" x14ac:dyDescent="0.3">
      <c r="A29" s="12" t="s">
        <v>99</v>
      </c>
      <c r="B29" s="12" t="s">
        <v>18</v>
      </c>
      <c r="C29" s="12" t="s">
        <v>18</v>
      </c>
      <c r="D29" s="13">
        <v>1</v>
      </c>
      <c r="E29" s="69">
        <f>설치내역서!F46</f>
        <v>0</v>
      </c>
      <c r="F29" s="69">
        <f t="shared" si="3"/>
        <v>0</v>
      </c>
      <c r="G29" s="69">
        <f>설치내역서!H46</f>
        <v>0</v>
      </c>
      <c r="H29" s="69">
        <f t="shared" si="4"/>
        <v>0</v>
      </c>
      <c r="I29" s="69">
        <f>설치내역서!J46</f>
        <v>0</v>
      </c>
      <c r="J29" s="69">
        <f t="shared" si="5"/>
        <v>0</v>
      </c>
      <c r="K29" s="69">
        <f t="shared" si="6"/>
        <v>0</v>
      </c>
      <c r="L29" s="69">
        <f t="shared" si="6"/>
        <v>0</v>
      </c>
      <c r="M29" s="12" t="s">
        <v>18</v>
      </c>
      <c r="T29" s="6"/>
    </row>
    <row r="30" spans="1:20" ht="30" customHeight="1" x14ac:dyDescent="0.3">
      <c r="A30" s="12"/>
      <c r="B30" s="12"/>
      <c r="C30" s="12"/>
      <c r="D30" s="13"/>
      <c r="E30" s="69"/>
      <c r="F30" s="69"/>
      <c r="G30" s="69"/>
      <c r="H30" s="69"/>
      <c r="I30" s="69"/>
      <c r="J30" s="69"/>
      <c r="K30" s="69"/>
      <c r="L30" s="69"/>
      <c r="M30" s="12"/>
      <c r="T30" s="6"/>
    </row>
    <row r="31" spans="1:20" ht="30" customHeight="1" x14ac:dyDescent="0.3">
      <c r="A31" s="12"/>
      <c r="B31" s="12"/>
      <c r="C31" s="12"/>
      <c r="D31" s="13"/>
      <c r="E31" s="69"/>
      <c r="F31" s="69"/>
      <c r="G31" s="69"/>
      <c r="H31" s="69"/>
      <c r="I31" s="69"/>
      <c r="J31" s="69"/>
      <c r="K31" s="69"/>
      <c r="L31" s="69"/>
      <c r="M31" s="12"/>
      <c r="T31" s="6"/>
    </row>
    <row r="32" spans="1:20" ht="30" customHeight="1" x14ac:dyDescent="0.3">
      <c r="A32" s="12"/>
      <c r="B32" s="12"/>
      <c r="C32" s="12"/>
      <c r="D32" s="13"/>
      <c r="E32" s="69"/>
      <c r="F32" s="69"/>
      <c r="G32" s="69"/>
      <c r="H32" s="69"/>
      <c r="I32" s="69"/>
      <c r="J32" s="69"/>
      <c r="K32" s="69"/>
      <c r="L32" s="69"/>
      <c r="M32" s="12"/>
      <c r="T32" s="6"/>
    </row>
    <row r="33" spans="1:20" ht="30" customHeight="1" x14ac:dyDescent="0.3">
      <c r="A33" s="12"/>
      <c r="B33" s="12"/>
      <c r="C33" s="12"/>
      <c r="D33" s="13"/>
      <c r="E33" s="69"/>
      <c r="F33" s="69"/>
      <c r="G33" s="69"/>
      <c r="H33" s="69"/>
      <c r="I33" s="69"/>
      <c r="J33" s="69"/>
      <c r="K33" s="69"/>
      <c r="L33" s="69"/>
      <c r="M33" s="12"/>
      <c r="T33" s="6"/>
    </row>
    <row r="34" spans="1:20" ht="30" customHeight="1" x14ac:dyDescent="0.3">
      <c r="A34" s="12"/>
      <c r="B34" s="12"/>
      <c r="C34" s="12"/>
      <c r="D34" s="13"/>
      <c r="E34" s="69"/>
      <c r="F34" s="69"/>
      <c r="G34" s="69"/>
      <c r="H34" s="69"/>
      <c r="I34" s="69"/>
      <c r="J34" s="69"/>
      <c r="K34" s="69"/>
      <c r="L34" s="69"/>
      <c r="M34" s="12"/>
      <c r="T34" s="6"/>
    </row>
    <row r="35" spans="1:20" ht="30" customHeight="1" x14ac:dyDescent="0.3">
      <c r="A35" s="12"/>
      <c r="B35" s="12"/>
      <c r="C35" s="12"/>
      <c r="D35" s="13"/>
      <c r="E35" s="69"/>
      <c r="F35" s="69"/>
      <c r="G35" s="69"/>
      <c r="H35" s="69"/>
      <c r="I35" s="69"/>
      <c r="J35" s="69"/>
      <c r="K35" s="69"/>
      <c r="L35" s="69"/>
      <c r="M35" s="12"/>
      <c r="T35" s="6"/>
    </row>
    <row r="36" spans="1:20" ht="30" customHeight="1" x14ac:dyDescent="0.3">
      <c r="A36" s="12"/>
      <c r="B36" s="12"/>
      <c r="C36" s="12"/>
      <c r="D36" s="13"/>
      <c r="E36" s="69"/>
      <c r="F36" s="69"/>
      <c r="G36" s="69"/>
      <c r="H36" s="69"/>
      <c r="I36" s="69"/>
      <c r="J36" s="69"/>
      <c r="K36" s="69"/>
      <c r="L36" s="69"/>
      <c r="M36" s="12"/>
      <c r="T36" s="6"/>
    </row>
    <row r="37" spans="1:20" ht="30" customHeight="1" x14ac:dyDescent="0.3">
      <c r="A37" s="12"/>
      <c r="B37" s="12"/>
      <c r="C37" s="12"/>
      <c r="D37" s="13"/>
      <c r="E37" s="69"/>
      <c r="F37" s="69"/>
      <c r="G37" s="69"/>
      <c r="H37" s="69"/>
      <c r="I37" s="69"/>
      <c r="J37" s="69"/>
      <c r="K37" s="69"/>
      <c r="L37" s="69"/>
      <c r="M37" s="12"/>
      <c r="T37" s="6"/>
    </row>
    <row r="38" spans="1:20" ht="30" customHeight="1" x14ac:dyDescent="0.3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T38" s="6"/>
    </row>
    <row r="39" spans="1:20" ht="30" customHeight="1" x14ac:dyDescent="0.3">
      <c r="A39" s="96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</row>
    <row r="40" spans="1:20" ht="30" customHeight="1" x14ac:dyDescent="0.3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</row>
    <row r="41" spans="1:20" ht="30" customHeight="1" x14ac:dyDescent="0.3">
      <c r="A41" s="96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</row>
    <row r="42" spans="1:20" ht="30" customHeight="1" x14ac:dyDescent="0.3">
      <c r="A42" s="96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</row>
    <row r="43" spans="1:20" ht="30" customHeight="1" x14ac:dyDescent="0.3">
      <c r="A43" s="96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</row>
    <row r="44" spans="1:20" ht="30" customHeight="1" x14ac:dyDescent="0.3">
      <c r="A44" s="96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</row>
    <row r="45" spans="1:20" ht="30" customHeight="1" x14ac:dyDescent="0.3">
      <c r="A45" s="96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</row>
    <row r="46" spans="1:20" ht="30" customHeight="1" x14ac:dyDescent="0.3">
      <c r="A46" s="96"/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</row>
    <row r="47" spans="1:20" ht="30" customHeight="1" x14ac:dyDescent="0.3">
      <c r="A47" s="96"/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</row>
    <row r="48" spans="1:20" ht="30" customHeight="1" x14ac:dyDescent="0.3">
      <c r="A48" s="96"/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</row>
    <row r="49" spans="1:13" ht="30" customHeight="1" x14ac:dyDescent="0.3">
      <c r="A49" s="96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</row>
    <row r="50" spans="1:13" ht="30" customHeight="1" x14ac:dyDescent="0.3"/>
    <row r="51" spans="1:13" ht="30" customHeight="1" x14ac:dyDescent="0.3"/>
    <row r="52" spans="1:13" ht="30" customHeight="1" x14ac:dyDescent="0.3"/>
    <row r="53" spans="1:13" ht="30" customHeight="1" x14ac:dyDescent="0.3"/>
    <row r="54" spans="1:13" ht="30" customHeight="1" x14ac:dyDescent="0.3"/>
    <row r="55" spans="1:13" ht="30" customHeight="1" x14ac:dyDescent="0.3"/>
    <row r="56" spans="1:13" ht="30" customHeight="1" x14ac:dyDescent="0.3"/>
    <row r="57" spans="1:13" ht="30" customHeight="1" x14ac:dyDescent="0.3"/>
    <row r="58" spans="1:13" ht="30" customHeight="1" x14ac:dyDescent="0.3"/>
    <row r="59" spans="1:13" ht="30" customHeight="1" x14ac:dyDescent="0.3"/>
    <row r="60" spans="1:13" ht="30" customHeight="1" x14ac:dyDescent="0.3"/>
    <row r="61" spans="1:13" ht="30" customHeight="1" x14ac:dyDescent="0.3"/>
    <row r="62" spans="1:13" ht="30" customHeight="1" x14ac:dyDescent="0.3"/>
  </sheetData>
  <mergeCells count="17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1:M1"/>
    <mergeCell ref="A3:A4"/>
    <mergeCell ref="B3:B4"/>
    <mergeCell ref="C3:C4"/>
    <mergeCell ref="D3:D4"/>
    <mergeCell ref="E3:F3"/>
  </mergeCells>
  <phoneticPr fontId="1" type="noConversion"/>
  <pageMargins left="0.59055118110236227" right="0" top="0.39370078740157483" bottom="0.39370078740157483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41618-62B1-4CD8-B5C3-2290504D73C2}">
  <dimension ref="A1:O46"/>
  <sheetViews>
    <sheetView showZeros="0" view="pageBreakPreview" zoomScale="85" zoomScaleNormal="100" zoomScaleSheetLayoutView="85" workbookViewId="0">
      <pane ySplit="3" topLeftCell="A4" activePane="bottomLeft" state="frozen"/>
      <selection pane="bottomLeft" activeCell="E43" sqref="E43:E4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5" max="15" width="9.875" bestFit="1" customWidth="1"/>
  </cols>
  <sheetData>
    <row r="1" spans="1:13" ht="30" customHeight="1" x14ac:dyDescent="0.3">
      <c r="A1" s="2" t="str">
        <f>원가계산서!A2</f>
        <v>[ 공사명:대구정신병원 냉난방기 교체공사 ]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ht="30" customHeight="1" x14ac:dyDescent="0.3">
      <c r="A2" s="118" t="s">
        <v>0</v>
      </c>
      <c r="B2" s="118" t="s">
        <v>1</v>
      </c>
      <c r="C2" s="118" t="s">
        <v>2</v>
      </c>
      <c r="D2" s="118" t="s">
        <v>3</v>
      </c>
      <c r="E2" s="118" t="s">
        <v>4</v>
      </c>
      <c r="F2" s="118"/>
      <c r="G2" s="118" t="s">
        <v>7</v>
      </c>
      <c r="H2" s="118"/>
      <c r="I2" s="118" t="s">
        <v>8</v>
      </c>
      <c r="J2" s="118"/>
      <c r="K2" s="118" t="s">
        <v>9</v>
      </c>
      <c r="L2" s="118"/>
      <c r="M2" s="118" t="s">
        <v>10</v>
      </c>
    </row>
    <row r="3" spans="1:13" ht="30" customHeight="1" x14ac:dyDescent="0.3">
      <c r="A3" s="118"/>
      <c r="B3" s="118"/>
      <c r="C3" s="118"/>
      <c r="D3" s="118"/>
      <c r="E3" s="5" t="s">
        <v>5</v>
      </c>
      <c r="F3" s="5" t="s">
        <v>6</v>
      </c>
      <c r="G3" s="5" t="s">
        <v>5</v>
      </c>
      <c r="H3" s="5" t="s">
        <v>6</v>
      </c>
      <c r="I3" s="5" t="s">
        <v>5</v>
      </c>
      <c r="J3" s="5" t="s">
        <v>6</v>
      </c>
      <c r="K3" s="5" t="s">
        <v>5</v>
      </c>
      <c r="L3" s="5" t="s">
        <v>6</v>
      </c>
      <c r="M3" s="118"/>
    </row>
    <row r="4" spans="1:13" ht="30" customHeight="1" x14ac:dyDescent="0.3">
      <c r="A4" s="73" t="s">
        <v>79</v>
      </c>
      <c r="B4" s="73"/>
      <c r="C4" s="74"/>
      <c r="D4" s="74"/>
      <c r="E4" s="75"/>
      <c r="F4" s="75"/>
      <c r="G4" s="75"/>
      <c r="H4" s="75"/>
      <c r="I4" s="75"/>
      <c r="J4" s="75"/>
      <c r="K4" s="75"/>
      <c r="L4" s="75"/>
      <c r="M4" s="74"/>
    </row>
    <row r="5" spans="1:13" ht="30" customHeight="1" x14ac:dyDescent="0.3">
      <c r="A5" s="12" t="s">
        <v>80</v>
      </c>
      <c r="B5" s="12" t="s">
        <v>81</v>
      </c>
      <c r="C5" s="12" t="s">
        <v>26</v>
      </c>
      <c r="D5" s="9">
        <v>38</v>
      </c>
      <c r="E5" s="10"/>
      <c r="F5" s="10">
        <f t="shared" ref="F5:F14" si="0">TRUNC(E5*D5, 0)</f>
        <v>0</v>
      </c>
      <c r="G5" s="10"/>
      <c r="H5" s="10">
        <f t="shared" ref="H5:H14" si="1">TRUNC(G5*D5, 0)</f>
        <v>0</v>
      </c>
      <c r="I5" s="10"/>
      <c r="J5" s="10">
        <f t="shared" ref="J5:J14" si="2">TRUNC(I5*D5, 0)</f>
        <v>0</v>
      </c>
      <c r="K5" s="10">
        <f t="shared" ref="K5:K14" si="3">TRUNC(E5+G5+I5, 0)</f>
        <v>0</v>
      </c>
      <c r="L5" s="10">
        <f t="shared" ref="L5:L14" si="4">TRUNC(F5+H5+J5, 0)</f>
        <v>0</v>
      </c>
      <c r="M5" s="11"/>
    </row>
    <row r="6" spans="1:13" ht="30" customHeight="1" x14ac:dyDescent="0.3">
      <c r="A6" s="12" t="s">
        <v>82</v>
      </c>
      <c r="B6" s="104" t="s">
        <v>129</v>
      </c>
      <c r="C6" s="12" t="s">
        <v>30</v>
      </c>
      <c r="D6" s="9">
        <v>5</v>
      </c>
      <c r="E6" s="10"/>
      <c r="F6" s="10">
        <f t="shared" si="0"/>
        <v>0</v>
      </c>
      <c r="G6" s="10"/>
      <c r="H6" s="10">
        <f t="shared" si="1"/>
        <v>0</v>
      </c>
      <c r="I6" s="10"/>
      <c r="J6" s="10">
        <f t="shared" si="2"/>
        <v>0</v>
      </c>
      <c r="K6" s="10">
        <f t="shared" si="3"/>
        <v>0</v>
      </c>
      <c r="L6" s="10">
        <f t="shared" si="4"/>
        <v>0</v>
      </c>
      <c r="M6" s="11"/>
    </row>
    <row r="7" spans="1:13" ht="30" customHeight="1" x14ac:dyDescent="0.3">
      <c r="A7" s="12" t="s">
        <v>82</v>
      </c>
      <c r="B7" s="104" t="s">
        <v>128</v>
      </c>
      <c r="C7" s="12" t="s">
        <v>30</v>
      </c>
      <c r="D7" s="9">
        <v>104</v>
      </c>
      <c r="E7" s="10"/>
      <c r="F7" s="10">
        <f t="shared" si="0"/>
        <v>0</v>
      </c>
      <c r="G7" s="10"/>
      <c r="H7" s="10">
        <f t="shared" si="1"/>
        <v>0</v>
      </c>
      <c r="I7" s="10"/>
      <c r="J7" s="10">
        <f t="shared" si="2"/>
        <v>0</v>
      </c>
      <c r="K7" s="10">
        <f t="shared" si="3"/>
        <v>0</v>
      </c>
      <c r="L7" s="10">
        <f t="shared" si="4"/>
        <v>0</v>
      </c>
      <c r="M7" s="11"/>
    </row>
    <row r="8" spans="1:13" ht="30" customHeight="1" x14ac:dyDescent="0.3">
      <c r="A8" s="12" t="s">
        <v>102</v>
      </c>
      <c r="B8" s="12" t="s">
        <v>18</v>
      </c>
      <c r="C8" s="12" t="s">
        <v>30</v>
      </c>
      <c r="D8" s="9">
        <v>128</v>
      </c>
      <c r="E8" s="10"/>
      <c r="F8" s="10">
        <f t="shared" si="0"/>
        <v>0</v>
      </c>
      <c r="G8" s="10"/>
      <c r="H8" s="10">
        <f t="shared" si="1"/>
        <v>0</v>
      </c>
      <c r="I8" s="10"/>
      <c r="J8" s="10">
        <f t="shared" si="2"/>
        <v>0</v>
      </c>
      <c r="K8" s="10">
        <f t="shared" si="3"/>
        <v>0</v>
      </c>
      <c r="L8" s="10">
        <f t="shared" si="4"/>
        <v>0</v>
      </c>
      <c r="M8" s="11"/>
    </row>
    <row r="9" spans="1:13" ht="30" customHeight="1" x14ac:dyDescent="0.3">
      <c r="A9" s="12" t="s">
        <v>94</v>
      </c>
      <c r="B9" s="12" t="s">
        <v>18</v>
      </c>
      <c r="C9" s="12" t="s">
        <v>30</v>
      </c>
      <c r="D9" s="9">
        <v>108</v>
      </c>
      <c r="E9" s="10"/>
      <c r="F9" s="10">
        <f t="shared" si="0"/>
        <v>0</v>
      </c>
      <c r="G9" s="10"/>
      <c r="H9" s="10">
        <f t="shared" si="1"/>
        <v>0</v>
      </c>
      <c r="I9" s="10"/>
      <c r="J9" s="10">
        <f t="shared" si="2"/>
        <v>0</v>
      </c>
      <c r="K9" s="10">
        <f t="shared" si="3"/>
        <v>0</v>
      </c>
      <c r="L9" s="10">
        <f t="shared" si="4"/>
        <v>0</v>
      </c>
      <c r="M9" s="11"/>
    </row>
    <row r="10" spans="1:13" ht="30" customHeight="1" x14ac:dyDescent="0.3">
      <c r="A10" s="12" t="s">
        <v>88</v>
      </c>
      <c r="B10" s="12" t="s">
        <v>89</v>
      </c>
      <c r="C10" s="94" t="s">
        <v>90</v>
      </c>
      <c r="D10" s="95">
        <v>4</v>
      </c>
      <c r="E10" s="69"/>
      <c r="F10" s="10">
        <f t="shared" ref="F10" si="5">TRUNC(E10*D10, 0)</f>
        <v>0</v>
      </c>
      <c r="G10" s="10"/>
      <c r="H10" s="10">
        <f t="shared" ref="H10" si="6">TRUNC(G10*D10, 0)</f>
        <v>0</v>
      </c>
      <c r="I10" s="10"/>
      <c r="J10" s="10">
        <f t="shared" ref="J10" si="7">TRUNC(I10*D10, 0)</f>
        <v>0</v>
      </c>
      <c r="K10" s="10">
        <f t="shared" ref="K10" si="8">TRUNC(E10+G10+I10, 0)</f>
        <v>0</v>
      </c>
      <c r="L10" s="10">
        <f t="shared" ref="L10" si="9">TRUNC(F10+H10+J10, 0)</f>
        <v>0</v>
      </c>
      <c r="M10" s="11"/>
    </row>
    <row r="11" spans="1:13" ht="30" customHeight="1" x14ac:dyDescent="0.3">
      <c r="A11" s="12" t="s">
        <v>85</v>
      </c>
      <c r="B11" s="12" t="s">
        <v>18</v>
      </c>
      <c r="C11" s="12" t="s">
        <v>22</v>
      </c>
      <c r="D11" s="9">
        <v>6</v>
      </c>
      <c r="E11" s="10"/>
      <c r="F11" s="10">
        <f t="shared" si="0"/>
        <v>0</v>
      </c>
      <c r="G11" s="10"/>
      <c r="H11" s="10">
        <f t="shared" si="1"/>
        <v>0</v>
      </c>
      <c r="I11" s="10"/>
      <c r="J11" s="10">
        <f t="shared" si="2"/>
        <v>0</v>
      </c>
      <c r="K11" s="10">
        <f t="shared" si="3"/>
        <v>0</v>
      </c>
      <c r="L11" s="10">
        <f t="shared" si="4"/>
        <v>0</v>
      </c>
      <c r="M11" s="11"/>
    </row>
    <row r="12" spans="1:13" ht="30" customHeight="1" x14ac:dyDescent="0.3">
      <c r="A12" s="12" t="s">
        <v>86</v>
      </c>
      <c r="B12" s="12" t="s">
        <v>87</v>
      </c>
      <c r="C12" s="12" t="s">
        <v>30</v>
      </c>
      <c r="D12" s="9">
        <v>40</v>
      </c>
      <c r="E12" s="10"/>
      <c r="F12" s="10">
        <f t="shared" si="0"/>
        <v>0</v>
      </c>
      <c r="G12" s="10"/>
      <c r="H12" s="10">
        <f t="shared" si="1"/>
        <v>0</v>
      </c>
      <c r="I12" s="10"/>
      <c r="J12" s="10">
        <f t="shared" si="2"/>
        <v>0</v>
      </c>
      <c r="K12" s="10">
        <f t="shared" si="3"/>
        <v>0</v>
      </c>
      <c r="L12" s="10">
        <f t="shared" si="4"/>
        <v>0</v>
      </c>
      <c r="M12" s="11"/>
    </row>
    <row r="13" spans="1:13" ht="30" customHeight="1" x14ac:dyDescent="0.3">
      <c r="A13" s="12" t="s">
        <v>91</v>
      </c>
      <c r="B13" s="12" t="s">
        <v>18</v>
      </c>
      <c r="C13" s="12" t="s">
        <v>90</v>
      </c>
      <c r="D13" s="9">
        <v>20</v>
      </c>
      <c r="E13" s="10"/>
      <c r="F13" s="10">
        <f t="shared" si="0"/>
        <v>0</v>
      </c>
      <c r="G13" s="10"/>
      <c r="H13" s="10">
        <f t="shared" si="1"/>
        <v>0</v>
      </c>
      <c r="I13" s="10"/>
      <c r="J13" s="10">
        <f t="shared" si="2"/>
        <v>0</v>
      </c>
      <c r="K13" s="10">
        <f t="shared" si="3"/>
        <v>0</v>
      </c>
      <c r="L13" s="10">
        <f t="shared" si="4"/>
        <v>0</v>
      </c>
      <c r="M13" s="11"/>
    </row>
    <row r="14" spans="1:13" ht="30" customHeight="1" x14ac:dyDescent="0.3">
      <c r="A14" s="12" t="s">
        <v>92</v>
      </c>
      <c r="B14" s="12" t="s">
        <v>93</v>
      </c>
      <c r="C14" s="12" t="s">
        <v>27</v>
      </c>
      <c r="D14" s="9">
        <v>2</v>
      </c>
      <c r="E14" s="10"/>
      <c r="F14" s="10">
        <f t="shared" si="0"/>
        <v>0</v>
      </c>
      <c r="G14" s="10"/>
      <c r="H14" s="10">
        <f t="shared" si="1"/>
        <v>0</v>
      </c>
      <c r="I14" s="10"/>
      <c r="J14" s="10">
        <f t="shared" si="2"/>
        <v>0</v>
      </c>
      <c r="K14" s="10">
        <f t="shared" si="3"/>
        <v>0</v>
      </c>
      <c r="L14" s="10">
        <f t="shared" si="4"/>
        <v>0</v>
      </c>
      <c r="M14" s="11"/>
    </row>
    <row r="15" spans="1:13" ht="30" customHeight="1" x14ac:dyDescent="0.3">
      <c r="A15" s="12"/>
      <c r="B15" s="12"/>
      <c r="C15" s="12"/>
      <c r="D15" s="13"/>
      <c r="E15" s="69"/>
      <c r="F15" s="69"/>
      <c r="G15" s="69"/>
      <c r="H15" s="69"/>
      <c r="I15" s="69"/>
      <c r="J15" s="69"/>
      <c r="K15" s="69"/>
      <c r="L15" s="69"/>
      <c r="M15" s="72"/>
    </row>
    <row r="16" spans="1:13" ht="30" customHeight="1" x14ac:dyDescent="0.3">
      <c r="A16" s="12"/>
      <c r="B16" s="12"/>
      <c r="C16" s="12"/>
      <c r="D16" s="13"/>
      <c r="E16" s="69"/>
      <c r="F16" s="69"/>
      <c r="G16" s="69"/>
      <c r="H16" s="69"/>
      <c r="I16" s="69"/>
      <c r="J16" s="69"/>
      <c r="K16" s="69"/>
      <c r="L16" s="69"/>
      <c r="M16" s="72"/>
    </row>
    <row r="17" spans="1:15" ht="30" customHeight="1" x14ac:dyDescent="0.3">
      <c r="A17" s="12"/>
      <c r="B17" s="12"/>
      <c r="C17" s="12"/>
      <c r="D17" s="13"/>
      <c r="E17" s="69"/>
      <c r="F17" s="69"/>
      <c r="G17" s="69"/>
      <c r="H17" s="69"/>
      <c r="I17" s="69"/>
      <c r="J17" s="69"/>
      <c r="K17" s="69"/>
      <c r="L17" s="69"/>
      <c r="M17" s="72"/>
    </row>
    <row r="18" spans="1:15" ht="30" customHeight="1" x14ac:dyDescent="0.3">
      <c r="A18" s="12"/>
      <c r="B18" s="12"/>
      <c r="C18" s="12"/>
      <c r="D18" s="13"/>
      <c r="E18" s="69"/>
      <c r="F18" s="69"/>
      <c r="G18" s="69"/>
      <c r="H18" s="69"/>
      <c r="I18" s="69"/>
      <c r="J18" s="69"/>
      <c r="K18" s="69"/>
      <c r="L18" s="69"/>
      <c r="M18" s="72"/>
    </row>
    <row r="19" spans="1:15" ht="30" customHeight="1" x14ac:dyDescent="0.3">
      <c r="A19" s="12"/>
      <c r="B19" s="12"/>
      <c r="C19" s="12"/>
      <c r="D19" s="13"/>
      <c r="E19" s="69"/>
      <c r="F19" s="69"/>
      <c r="G19" s="69"/>
      <c r="H19" s="69"/>
      <c r="I19" s="69"/>
      <c r="J19" s="69"/>
      <c r="K19" s="69"/>
      <c r="L19" s="69"/>
      <c r="M19" s="72"/>
    </row>
    <row r="20" spans="1:15" ht="30" customHeight="1" x14ac:dyDescent="0.3">
      <c r="A20" s="12"/>
      <c r="B20" s="12"/>
      <c r="C20" s="12"/>
      <c r="D20" s="13"/>
      <c r="E20" s="69"/>
      <c r="F20" s="69"/>
      <c r="G20" s="69"/>
      <c r="H20" s="69"/>
      <c r="I20" s="69"/>
      <c r="J20" s="69"/>
      <c r="K20" s="69"/>
      <c r="L20" s="69"/>
      <c r="M20" s="72"/>
    </row>
    <row r="21" spans="1:15" ht="30" customHeight="1" x14ac:dyDescent="0.3">
      <c r="A21" s="12"/>
      <c r="B21" s="12"/>
      <c r="C21" s="12"/>
      <c r="D21" s="13"/>
      <c r="E21" s="69"/>
      <c r="F21" s="69"/>
      <c r="G21" s="69"/>
      <c r="H21" s="69"/>
      <c r="I21" s="69"/>
      <c r="J21" s="69"/>
      <c r="K21" s="69"/>
      <c r="L21" s="69"/>
      <c r="M21" s="72"/>
    </row>
    <row r="22" spans="1:15" ht="30" customHeight="1" x14ac:dyDescent="0.3">
      <c r="A22" s="12"/>
      <c r="B22" s="12"/>
      <c r="C22" s="12"/>
      <c r="D22" s="13"/>
      <c r="E22" s="69"/>
      <c r="F22" s="69"/>
      <c r="G22" s="69"/>
      <c r="H22" s="69"/>
      <c r="I22" s="69"/>
      <c r="J22" s="69"/>
      <c r="K22" s="69"/>
      <c r="L22" s="69"/>
      <c r="M22" s="72"/>
    </row>
    <row r="23" spans="1:15" ht="30" customHeight="1" x14ac:dyDescent="0.3">
      <c r="A23" s="12"/>
      <c r="B23" s="12"/>
      <c r="C23" s="12"/>
      <c r="D23" s="13"/>
      <c r="E23" s="69"/>
      <c r="F23" s="69"/>
      <c r="G23" s="69"/>
      <c r="H23" s="69"/>
      <c r="I23" s="69"/>
      <c r="J23" s="69"/>
      <c r="K23" s="69"/>
      <c r="L23" s="69"/>
      <c r="M23" s="72"/>
    </row>
    <row r="24" spans="1:15" ht="30" customHeight="1" x14ac:dyDescent="0.3">
      <c r="A24" s="12"/>
      <c r="B24" s="12"/>
      <c r="C24" s="12"/>
      <c r="D24" s="13"/>
      <c r="E24" s="69"/>
      <c r="F24" s="69"/>
      <c r="G24" s="69"/>
      <c r="H24" s="69"/>
      <c r="I24" s="69"/>
      <c r="J24" s="69"/>
      <c r="K24" s="69"/>
      <c r="L24" s="69"/>
      <c r="M24" s="72"/>
    </row>
    <row r="25" spans="1:15" ht="30" customHeight="1" x14ac:dyDescent="0.3">
      <c r="A25" s="12"/>
      <c r="B25" s="12"/>
      <c r="C25" s="12"/>
      <c r="D25" s="13"/>
      <c r="E25" s="69"/>
      <c r="F25" s="69"/>
      <c r="G25" s="69"/>
      <c r="H25" s="69"/>
      <c r="I25" s="69"/>
      <c r="J25" s="69"/>
      <c r="K25" s="69"/>
      <c r="L25" s="69"/>
      <c r="M25" s="72"/>
    </row>
    <row r="26" spans="1:15" ht="30" customHeight="1" x14ac:dyDescent="0.3">
      <c r="A26" s="11" t="s">
        <v>32</v>
      </c>
      <c r="B26" s="9"/>
      <c r="C26" s="9"/>
      <c r="D26" s="9"/>
      <c r="E26" s="10"/>
      <c r="F26" s="10">
        <f>SUM(F5:F25)</f>
        <v>0</v>
      </c>
      <c r="G26" s="10"/>
      <c r="H26" s="10">
        <f>SUM(H5:H25)</f>
        <v>0</v>
      </c>
      <c r="I26" s="10"/>
      <c r="J26" s="10">
        <f>SUM(J5:J25)</f>
        <v>0</v>
      </c>
      <c r="K26" s="10"/>
      <c r="L26" s="10">
        <f>SUM(L5:L25)</f>
        <v>0</v>
      </c>
      <c r="M26" s="9"/>
      <c r="O26" s="108"/>
    </row>
    <row r="27" spans="1:15" ht="30" customHeight="1" x14ac:dyDescent="0.3">
      <c r="A27" s="73" t="s">
        <v>95</v>
      </c>
      <c r="B27" s="73"/>
      <c r="C27" s="74"/>
      <c r="D27" s="74"/>
      <c r="E27" s="75"/>
      <c r="F27" s="75"/>
      <c r="G27" s="75"/>
      <c r="H27" s="75"/>
      <c r="I27" s="75"/>
      <c r="J27" s="75"/>
      <c r="K27" s="75"/>
      <c r="L27" s="75"/>
      <c r="M27" s="74"/>
    </row>
    <row r="28" spans="1:15" ht="30" customHeight="1" x14ac:dyDescent="0.3">
      <c r="A28" s="70" t="s">
        <v>75</v>
      </c>
      <c r="B28" s="70" t="s">
        <v>76</v>
      </c>
      <c r="C28" s="70" t="s">
        <v>74</v>
      </c>
      <c r="D28" s="9">
        <v>36</v>
      </c>
      <c r="E28" s="10"/>
      <c r="F28" s="10">
        <f t="shared" ref="F28:F32" si="10">TRUNC(E28*D28, 0)</f>
        <v>0</v>
      </c>
      <c r="G28" s="10"/>
      <c r="H28" s="10">
        <f t="shared" ref="H28:H32" si="11">TRUNC(G28*D28, 0)</f>
        <v>0</v>
      </c>
      <c r="I28" s="10"/>
      <c r="J28" s="10">
        <f t="shared" ref="J28:J32" si="12">TRUNC(I28*D28, 0)</f>
        <v>0</v>
      </c>
      <c r="K28" s="10">
        <f t="shared" ref="K28:K32" si="13">TRUNC(E28+G28+I28, 0)</f>
        <v>0</v>
      </c>
      <c r="L28" s="10">
        <f t="shared" ref="L28:L32" si="14">TRUNC(F28+H28+J28, 0)</f>
        <v>0</v>
      </c>
      <c r="M28" s="70"/>
    </row>
    <row r="29" spans="1:15" ht="30" customHeight="1" x14ac:dyDescent="0.3">
      <c r="A29" s="70" t="s">
        <v>77</v>
      </c>
      <c r="B29" s="70" t="s">
        <v>78</v>
      </c>
      <c r="C29" s="70" t="s">
        <v>74</v>
      </c>
      <c r="D29" s="9">
        <v>4</v>
      </c>
      <c r="E29" s="10"/>
      <c r="F29" s="10">
        <f t="shared" si="10"/>
        <v>0</v>
      </c>
      <c r="G29" s="10"/>
      <c r="H29" s="10">
        <f t="shared" si="11"/>
        <v>0</v>
      </c>
      <c r="I29" s="10"/>
      <c r="J29" s="10">
        <f t="shared" si="12"/>
        <v>0</v>
      </c>
      <c r="K29" s="10">
        <f t="shared" si="13"/>
        <v>0</v>
      </c>
      <c r="L29" s="10">
        <f t="shared" si="14"/>
        <v>0</v>
      </c>
      <c r="M29" s="70"/>
    </row>
    <row r="30" spans="1:15" ht="30" customHeight="1" x14ac:dyDescent="0.3">
      <c r="A30" s="11" t="s">
        <v>124</v>
      </c>
      <c r="B30" s="11" t="s">
        <v>29</v>
      </c>
      <c r="C30" s="11" t="s">
        <v>28</v>
      </c>
      <c r="D30" s="9">
        <v>96</v>
      </c>
      <c r="E30" s="10"/>
      <c r="F30" s="10"/>
      <c r="G30" s="10"/>
      <c r="H30" s="10">
        <f t="shared" si="11"/>
        <v>0</v>
      </c>
      <c r="I30" s="10"/>
      <c r="J30" s="10">
        <f t="shared" si="12"/>
        <v>0</v>
      </c>
      <c r="K30" s="10">
        <f t="shared" si="13"/>
        <v>0</v>
      </c>
      <c r="L30" s="10">
        <f t="shared" si="14"/>
        <v>0</v>
      </c>
      <c r="M30" s="11"/>
    </row>
    <row r="31" spans="1:15" ht="30" customHeight="1" x14ac:dyDescent="0.3">
      <c r="A31" s="11" t="s">
        <v>125</v>
      </c>
      <c r="B31" s="11"/>
      <c r="C31" s="11" t="s">
        <v>126</v>
      </c>
      <c r="D31" s="9">
        <v>3</v>
      </c>
      <c r="E31" s="10"/>
      <c r="F31" s="10"/>
      <c r="G31" s="10"/>
      <c r="H31" s="10">
        <f t="shared" si="11"/>
        <v>0</v>
      </c>
      <c r="I31" s="10"/>
      <c r="J31" s="10"/>
      <c r="K31" s="10">
        <f t="shared" si="13"/>
        <v>0</v>
      </c>
      <c r="L31" s="10">
        <f t="shared" si="14"/>
        <v>0</v>
      </c>
      <c r="M31" s="11"/>
    </row>
    <row r="32" spans="1:15" ht="30" customHeight="1" x14ac:dyDescent="0.3">
      <c r="A32" s="11" t="s">
        <v>31</v>
      </c>
      <c r="B32" s="11" t="s">
        <v>18</v>
      </c>
      <c r="C32" s="11" t="s">
        <v>30</v>
      </c>
      <c r="D32" s="9">
        <v>39</v>
      </c>
      <c r="E32" s="10"/>
      <c r="F32" s="10">
        <f t="shared" si="10"/>
        <v>0</v>
      </c>
      <c r="G32" s="10"/>
      <c r="H32" s="10">
        <f t="shared" si="11"/>
        <v>0</v>
      </c>
      <c r="I32" s="10"/>
      <c r="J32" s="10">
        <f t="shared" si="12"/>
        <v>0</v>
      </c>
      <c r="K32" s="10">
        <f t="shared" si="13"/>
        <v>0</v>
      </c>
      <c r="L32" s="10">
        <f t="shared" si="14"/>
        <v>0</v>
      </c>
      <c r="M32" s="11"/>
    </row>
    <row r="33" spans="1:13" ht="30" customHeight="1" x14ac:dyDescent="0.3">
      <c r="A33" s="11"/>
      <c r="B33" s="11"/>
      <c r="C33" s="11"/>
      <c r="D33" s="9"/>
      <c r="E33" s="10"/>
      <c r="F33" s="10"/>
      <c r="G33" s="10"/>
      <c r="H33" s="10"/>
      <c r="I33" s="10"/>
      <c r="J33" s="10"/>
      <c r="K33" s="10"/>
      <c r="L33" s="10"/>
      <c r="M33" s="11"/>
    </row>
    <row r="34" spans="1:13" ht="30" customHeight="1" x14ac:dyDescent="0.3">
      <c r="A34" s="11"/>
      <c r="B34" s="11"/>
      <c r="C34" s="14"/>
      <c r="D34" s="9"/>
      <c r="E34" s="10"/>
      <c r="F34" s="10"/>
      <c r="G34" s="10"/>
      <c r="H34" s="10"/>
      <c r="I34" s="10"/>
      <c r="J34" s="10"/>
      <c r="K34" s="10"/>
      <c r="L34" s="10"/>
      <c r="M34" s="11"/>
    </row>
    <row r="35" spans="1:13" ht="30" customHeight="1" x14ac:dyDescent="0.3">
      <c r="A35" s="11"/>
      <c r="B35" s="11"/>
      <c r="C35" s="11"/>
      <c r="D35" s="9"/>
      <c r="E35" s="10"/>
      <c r="F35" s="10"/>
      <c r="G35" s="10"/>
      <c r="H35" s="10"/>
      <c r="I35" s="10"/>
      <c r="J35" s="10"/>
      <c r="K35" s="10"/>
      <c r="L35" s="10"/>
      <c r="M35" s="11"/>
    </row>
    <row r="36" spans="1:13" ht="30" customHeight="1" x14ac:dyDescent="0.3">
      <c r="A36" s="72"/>
      <c r="B36" s="72"/>
      <c r="C36" s="72"/>
      <c r="D36" s="13"/>
      <c r="E36" s="69"/>
      <c r="F36" s="69"/>
      <c r="G36" s="69"/>
      <c r="H36" s="69"/>
      <c r="I36" s="69"/>
      <c r="J36" s="69"/>
      <c r="K36" s="69"/>
      <c r="L36" s="69"/>
      <c r="M36" s="72"/>
    </row>
    <row r="37" spans="1:13" ht="30" customHeight="1" x14ac:dyDescent="0.3">
      <c r="A37" s="11"/>
      <c r="B37" s="11"/>
      <c r="C37" s="11"/>
      <c r="D37" s="9"/>
      <c r="E37" s="10"/>
      <c r="F37" s="10"/>
      <c r="G37" s="10"/>
      <c r="H37" s="10"/>
      <c r="I37" s="10"/>
      <c r="J37" s="10"/>
      <c r="K37" s="10"/>
      <c r="L37" s="10"/>
      <c r="M37" s="11"/>
    </row>
    <row r="38" spans="1:13" ht="30" customHeight="1" x14ac:dyDescent="0.3">
      <c r="A38" s="11"/>
      <c r="B38" s="11"/>
      <c r="C38" s="11"/>
      <c r="D38" s="9"/>
      <c r="E38" s="10"/>
      <c r="F38" s="10"/>
      <c r="G38" s="10"/>
      <c r="H38" s="10"/>
      <c r="I38" s="10"/>
      <c r="J38" s="10"/>
      <c r="K38" s="10"/>
      <c r="L38" s="10"/>
      <c r="M38" s="11"/>
    </row>
    <row r="39" spans="1:13" ht="30" customHeight="1" x14ac:dyDescent="0.3">
      <c r="A39" s="11"/>
      <c r="B39" s="11"/>
      <c r="C39" s="11"/>
      <c r="D39" s="9"/>
      <c r="E39" s="10"/>
      <c r="F39" s="10"/>
      <c r="G39" s="10"/>
      <c r="H39" s="10"/>
      <c r="I39" s="10"/>
      <c r="J39" s="10"/>
      <c r="K39" s="10"/>
      <c r="L39" s="10"/>
      <c r="M39" s="11"/>
    </row>
    <row r="40" spans="1:13" ht="30" customHeight="1" x14ac:dyDescent="0.3">
      <c r="A40" s="72"/>
      <c r="B40" s="72"/>
      <c r="C40" s="72"/>
      <c r="D40" s="13"/>
      <c r="E40" s="69"/>
      <c r="F40" s="69"/>
      <c r="G40" s="69"/>
      <c r="H40" s="69"/>
      <c r="I40" s="69"/>
      <c r="J40" s="69"/>
      <c r="K40" s="69"/>
      <c r="L40" s="69"/>
      <c r="M40" s="72"/>
    </row>
    <row r="41" spans="1:13" ht="30" customHeight="1" x14ac:dyDescent="0.3">
      <c r="A41" s="11" t="s">
        <v>32</v>
      </c>
      <c r="B41" s="9"/>
      <c r="C41" s="9"/>
      <c r="D41" s="9"/>
      <c r="E41" s="10"/>
      <c r="F41" s="10">
        <f>SUM(F28:F40)</f>
        <v>0</v>
      </c>
      <c r="G41" s="10"/>
      <c r="H41" s="10">
        <f>SUM(H28:H40)</f>
        <v>0</v>
      </c>
      <c r="I41" s="10"/>
      <c r="J41" s="10">
        <f>SUM(J28:J40)</f>
        <v>0</v>
      </c>
      <c r="K41" s="10"/>
      <c r="L41" s="10">
        <f>SUM(L28:L40)</f>
        <v>0</v>
      </c>
      <c r="M41" s="9"/>
    </row>
    <row r="42" spans="1:13" ht="30" customHeight="1" x14ac:dyDescent="0.3">
      <c r="A42" s="73" t="s">
        <v>99</v>
      </c>
      <c r="B42" s="73"/>
      <c r="C42" s="74"/>
      <c r="D42" s="74"/>
      <c r="E42" s="75"/>
      <c r="F42" s="75"/>
      <c r="G42" s="75"/>
      <c r="H42" s="75"/>
      <c r="I42" s="75"/>
      <c r="J42" s="75"/>
      <c r="K42" s="75"/>
      <c r="L42" s="75"/>
      <c r="M42" s="74"/>
    </row>
    <row r="43" spans="1:13" ht="30" customHeight="1" x14ac:dyDescent="0.3">
      <c r="A43" s="11" t="s">
        <v>24</v>
      </c>
      <c r="B43" s="11" t="s">
        <v>18</v>
      </c>
      <c r="C43" s="14" t="s">
        <v>23</v>
      </c>
      <c r="D43" s="9">
        <v>-32</v>
      </c>
      <c r="E43" s="10"/>
      <c r="F43" s="10">
        <f t="shared" ref="F43:F44" si="15">TRUNC(E43*D43, 0)</f>
        <v>0</v>
      </c>
      <c r="G43" s="10"/>
      <c r="H43" s="10">
        <f t="shared" ref="H43:H44" si="16">TRUNC(G43*D43, 0)</f>
        <v>0</v>
      </c>
      <c r="I43" s="10"/>
      <c r="J43" s="10">
        <f t="shared" ref="J43:J44" si="17">TRUNC(I43*D43, 0)</f>
        <v>0</v>
      </c>
      <c r="K43" s="10">
        <f t="shared" ref="K43:K44" si="18">TRUNC(E43+G43+I43, 0)</f>
        <v>0</v>
      </c>
      <c r="L43" s="10">
        <f t="shared" ref="L43:L44" si="19">TRUNC(F43+H43+J43, 0)</f>
        <v>0</v>
      </c>
      <c r="M43" s="11"/>
    </row>
    <row r="44" spans="1:13" ht="30" customHeight="1" x14ac:dyDescent="0.3">
      <c r="A44" s="11" t="s">
        <v>25</v>
      </c>
      <c r="B44" s="11" t="s">
        <v>18</v>
      </c>
      <c r="C44" s="14" t="s">
        <v>23</v>
      </c>
      <c r="D44" s="9">
        <v>-1144</v>
      </c>
      <c r="E44" s="10"/>
      <c r="F44" s="10">
        <f t="shared" si="15"/>
        <v>0</v>
      </c>
      <c r="G44" s="10"/>
      <c r="H44" s="10">
        <f t="shared" si="16"/>
        <v>0</v>
      </c>
      <c r="I44" s="10"/>
      <c r="J44" s="10">
        <f t="shared" si="17"/>
        <v>0</v>
      </c>
      <c r="K44" s="10">
        <f t="shared" si="18"/>
        <v>0</v>
      </c>
      <c r="L44" s="10">
        <f t="shared" si="19"/>
        <v>0</v>
      </c>
      <c r="M44" s="11"/>
    </row>
    <row r="45" spans="1:13" ht="30" customHeight="1" x14ac:dyDescent="0.3">
      <c r="A45" s="11"/>
      <c r="B45" s="11"/>
      <c r="C45" s="11"/>
      <c r="D45" s="9"/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30" customHeight="1" x14ac:dyDescent="0.3">
      <c r="A46" s="11" t="s">
        <v>32</v>
      </c>
      <c r="B46" s="9"/>
      <c r="C46" s="9"/>
      <c r="D46" s="9"/>
      <c r="E46" s="10"/>
      <c r="F46" s="10">
        <f>SUM(F43:F45)</f>
        <v>0</v>
      </c>
      <c r="G46" s="10"/>
      <c r="H46" s="10">
        <f>SUM(H43:H45)</f>
        <v>0</v>
      </c>
      <c r="I46" s="10"/>
      <c r="J46" s="10">
        <f>SUM(J43:J45)</f>
        <v>0</v>
      </c>
      <c r="K46" s="10"/>
      <c r="L46" s="10">
        <f>SUM(L43:L45)</f>
        <v>0</v>
      </c>
      <c r="M46" s="9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1" type="noConversion"/>
  <pageMargins left="0.59055118110236227" right="0" top="0.39370078740157483" bottom="0.39370078740157483" header="0" footer="0"/>
  <pageSetup paperSize="9" scale="65" fitToHeight="0" orientation="landscape" r:id="rId1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8</vt:i4>
      </vt:variant>
    </vt:vector>
  </HeadingPairs>
  <TitlesOfParts>
    <vt:vector size="13" baseType="lpstr">
      <vt:lpstr>표지</vt:lpstr>
      <vt:lpstr>원가계산서</vt:lpstr>
      <vt:lpstr>장비대</vt:lpstr>
      <vt:lpstr>설치집계표</vt:lpstr>
      <vt:lpstr>설치내역서</vt:lpstr>
      <vt:lpstr>설치내역서!Print_Area</vt:lpstr>
      <vt:lpstr>설치집계표!Print_Area</vt:lpstr>
      <vt:lpstr>원가계산서!Print_Area</vt:lpstr>
      <vt:lpstr>장비대!Print_Area</vt:lpstr>
      <vt:lpstr>표지!Print_Area</vt:lpstr>
      <vt:lpstr>설치내역서!Print_Titles</vt:lpstr>
      <vt:lpstr>설치집계표!Print_Titles</vt:lpstr>
      <vt:lpstr>장비대!Print_Titles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2025-11-27T05:24:17Z</cp:lastPrinted>
  <dcterms:created xsi:type="dcterms:W3CDTF">2025-11-26T09:43:18Z</dcterms:created>
  <dcterms:modified xsi:type="dcterms:W3CDTF">2026-08-12T06:53:57Z</dcterms:modified>
</cp:coreProperties>
</file>