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LEX_ON\Desktop\"/>
    </mc:Choice>
  </mc:AlternateContent>
  <xr:revisionPtr revIDLastSave="0" documentId="13_ncr:1_{1F97FCB9-3883-46D4-B35F-F00F39C830E4}" xr6:coauthVersionLast="47" xr6:coauthVersionMax="47" xr10:uidLastSave="{00000000-0000-0000-0000-000000000000}"/>
  <bookViews>
    <workbookView xWindow="-108" yWindow="-108" windowWidth="23256" windowHeight="13896" tabRatio="737" xr2:uid="{00000000-000D-0000-FFFF-FFFF00000000}"/>
  </bookViews>
  <sheets>
    <sheet name="삼성화재 안내견학교 33주년 기념식 견적서" sheetId="12" r:id="rId1"/>
  </sheets>
  <definedNames>
    <definedName name="_xlnm.Database" localSheetId="0">#REF!</definedName>
    <definedName name="_xlnm.Database">#REF!</definedName>
    <definedName name="PRINT" localSheetId="0">#REF!</definedName>
    <definedName name="PRINT">#REF!</definedName>
    <definedName name="_xlnm.Print_Area" localSheetId="0">'삼성화재 안내견학교 33주년 기념식 견적서'!$A$1:$H$49</definedName>
    <definedName name="_xlnm.Print_Titles" localSheetId="0">'삼성화재 안내견학교 33주년 기념식 견적서'!$10:$10</definedName>
    <definedName name="solver_opt" localSheetId="0">#REF!</definedName>
    <definedName name="solver_opt">#REF!</definedName>
    <definedName name="ss" localSheetId="0">#REF!</definedName>
    <definedName name="ss">#REF!</definedName>
    <definedName name="Title_Prints" localSheetId="0">#REF!</definedName>
    <definedName name="Title_Prints">#REF!</definedName>
    <definedName name="아싸" localSheetId="0">#REF!</definedName>
    <definedName name="아싸">#REF!</definedName>
    <definedName name="인건" localSheetId="0">#REF!</definedName>
    <definedName name="인건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2" l="1"/>
  <c r="G18" i="12"/>
  <c r="G35" i="12"/>
  <c r="G28" i="12"/>
  <c r="G30" i="12"/>
  <c r="G29" i="12"/>
  <c r="G39" i="12"/>
  <c r="G38" i="12"/>
  <c r="G37" i="12"/>
  <c r="G41" i="12"/>
  <c r="G34" i="12"/>
  <c r="G44" i="12"/>
  <c r="G43" i="12"/>
  <c r="G31" i="12"/>
  <c r="G27" i="12"/>
  <c r="G26" i="12"/>
  <c r="G23" i="12"/>
  <c r="G17" i="12"/>
  <c r="G16" i="12"/>
  <c r="G15" i="12"/>
  <c r="G14" i="12"/>
  <c r="G42" i="12"/>
  <c r="G40" i="12"/>
  <c r="G36" i="12"/>
  <c r="G33" i="12"/>
  <c r="G25" i="12"/>
  <c r="G22" i="12"/>
  <c r="G21" i="12"/>
  <c r="G20" i="12"/>
  <c r="G19" i="12"/>
  <c r="G12" i="12"/>
  <c r="G11" i="12"/>
  <c r="G32" i="12" l="1"/>
  <c r="G45" i="12"/>
  <c r="G24" i="12"/>
  <c r="G46" i="12" l="1"/>
  <c r="G47" i="12" s="1"/>
  <c r="G48" i="12" s="1"/>
  <c r="G49" i="12" s="1"/>
</calcChain>
</file>

<file path=xl/sharedStrings.xml><?xml version="1.0" encoding="utf-8"?>
<sst xmlns="http://schemas.openxmlformats.org/spreadsheetml/2006/main" count="86" uniqueCount="86">
  <si>
    <t>Price</t>
    <phoneticPr fontId="12" type="noConversion"/>
  </si>
  <si>
    <t>Qty.</t>
    <phoneticPr fontId="12" type="noConversion"/>
  </si>
  <si>
    <t>Management Fee</t>
  </si>
  <si>
    <t>Grand Total</t>
  </si>
  <si>
    <t>기획료</t>
    <phoneticPr fontId="2" type="noConversion"/>
  </si>
  <si>
    <t>연출료</t>
    <phoneticPr fontId="2" type="noConversion"/>
  </si>
  <si>
    <t>무대</t>
    <phoneticPr fontId="2" type="noConversion"/>
  </si>
  <si>
    <t>영상기기</t>
    <phoneticPr fontId="2" type="noConversion"/>
  </si>
  <si>
    <t>음향</t>
    <phoneticPr fontId="2" type="noConversion"/>
  </si>
  <si>
    <t xml:space="preserve"> VAT 포함</t>
    <phoneticPr fontId="2" type="noConversion"/>
  </si>
  <si>
    <t xml:space="preserve"> VAT 별도</t>
    <phoneticPr fontId="2" type="noConversion"/>
  </si>
  <si>
    <t>총  계</t>
    <phoneticPr fontId="2" type="noConversion"/>
  </si>
  <si>
    <t>Period</t>
    <phoneticPr fontId="19" type="noConversion"/>
  </si>
  <si>
    <t>Remarks</t>
    <phoneticPr fontId="12" type="noConversion"/>
  </si>
  <si>
    <t>Details</t>
    <phoneticPr fontId="19" type="noConversion"/>
  </si>
  <si>
    <t>합  계</t>
    <phoneticPr fontId="2" type="noConversion"/>
  </si>
  <si>
    <t xml:space="preserve"> ■ 행사 기본 프로그램 구성
 ■ 운영매뉴얼 작성</t>
    <phoneticPr fontId="19" type="noConversion"/>
  </si>
  <si>
    <t xml:space="preserve"> ■ 행사 프로그램 연출 방향 설정
 ■ 시스템 운영 계획
 ■ 행사 총괄연출</t>
    <phoneticPr fontId="19" type="noConversion"/>
  </si>
  <si>
    <t>답사 및 진행비</t>
    <phoneticPr fontId="19" type="noConversion"/>
  </si>
  <si>
    <t>기획 및 연출의 합</t>
    <phoneticPr fontId="2" type="noConversion"/>
  </si>
  <si>
    <t>시스템의 합</t>
    <phoneticPr fontId="3" type="noConversion"/>
  </si>
  <si>
    <t>배너 및 인쇄물</t>
    <phoneticPr fontId="19" type="noConversion"/>
  </si>
  <si>
    <t xml:space="preserve"> ■ 행사보험</t>
    <phoneticPr fontId="19" type="noConversion"/>
  </si>
  <si>
    <t>TOTAL</t>
    <phoneticPr fontId="19" type="noConversion"/>
  </si>
  <si>
    <r>
      <rPr>
        <b/>
        <sz val="36"/>
        <rFont val="돋움"/>
        <family val="3"/>
        <charset val="129"/>
      </rPr>
      <t>삼성화재 안내견학교 33주년 기념식</t>
    </r>
    <r>
      <rPr>
        <b/>
        <sz val="36"/>
        <rFont val="Arial Narrow"/>
        <family val="3"/>
        <charset val="129"/>
      </rPr>
      <t xml:space="preserve"> </t>
    </r>
    <phoneticPr fontId="19" type="noConversion"/>
  </si>
  <si>
    <t>■ 행사일정 : 2026.8.27 (목)</t>
    <phoneticPr fontId="12" type="noConversion"/>
  </si>
  <si>
    <t>■ 행사장소 : 삼성 안내견학교 (용인시 처인구)</t>
    <phoneticPr fontId="12" type="noConversion"/>
  </si>
  <si>
    <t>중계</t>
    <phoneticPr fontId="2" type="noConversion"/>
  </si>
  <si>
    <t>합계의 10%</t>
    <phoneticPr fontId="19" type="noConversion"/>
  </si>
  <si>
    <t>구분</t>
    <phoneticPr fontId="3" type="noConversion"/>
  </si>
  <si>
    <t>항목</t>
    <phoneticPr fontId="19" type="noConversion"/>
  </si>
  <si>
    <t>기획 및 연출료</t>
    <phoneticPr fontId="2" type="noConversion"/>
  </si>
  <si>
    <t>시스템</t>
    <phoneticPr fontId="2" type="noConversion"/>
  </si>
  <si>
    <t>제작물</t>
    <phoneticPr fontId="19" type="noConversion"/>
  </si>
  <si>
    <t>제작물 S/W</t>
    <phoneticPr fontId="19" type="noConversion"/>
  </si>
  <si>
    <t>제작물 S/W의 합</t>
    <phoneticPr fontId="19" type="noConversion"/>
  </si>
  <si>
    <t>인건비</t>
    <phoneticPr fontId="2" type="noConversion"/>
  </si>
  <si>
    <t>사회자</t>
    <phoneticPr fontId="2" type="noConversion"/>
  </si>
  <si>
    <t xml:space="preserve"> ■ 전혜원 아나운서</t>
    <phoneticPr fontId="19" type="noConversion"/>
  </si>
  <si>
    <t>슈퍼바이저</t>
    <phoneticPr fontId="2" type="noConversion"/>
  </si>
  <si>
    <t>진행요원</t>
    <phoneticPr fontId="2" type="noConversion"/>
  </si>
  <si>
    <t>응급의료</t>
    <phoneticPr fontId="19" type="noConversion"/>
  </si>
  <si>
    <t xml:space="preserve"> ■ 응급의료사 2인 및 앰뷸런스 현장 대기</t>
    <phoneticPr fontId="19" type="noConversion"/>
  </si>
  <si>
    <t>기념품</t>
    <phoneticPr fontId="19" type="noConversion"/>
  </si>
  <si>
    <t>은퇴견 꽃 목걸이</t>
    <phoneticPr fontId="19" type="noConversion"/>
  </si>
  <si>
    <t xml:space="preserve"> ■ 은퇴견 꽃목걸이 4ea</t>
    <phoneticPr fontId="19" type="noConversion"/>
  </si>
  <si>
    <t>■ 광고주명 : 장애인먼저실천운동본부</t>
    <phoneticPr fontId="12" type="noConversion"/>
  </si>
  <si>
    <t>타이틀 및 식순 PPT</t>
    <phoneticPr fontId="19" type="noConversion"/>
  </si>
  <si>
    <t xml:space="preserve"> ■ 행사 타이틀 루핑 영상, 식순 PPT 등 현장 송출 영상</t>
    <phoneticPr fontId="19" type="noConversion"/>
  </si>
  <si>
    <t>안내견 성장영상</t>
    <phoneticPr fontId="19" type="noConversion"/>
  </si>
  <si>
    <t xml:space="preserve"> ■ 안내견 성장 영상 제작</t>
    <phoneticPr fontId="19" type="noConversion"/>
  </si>
  <si>
    <t>운영</t>
    <phoneticPr fontId="19" type="noConversion"/>
  </si>
  <si>
    <t>렌탈</t>
    <phoneticPr fontId="19" type="noConversion"/>
  </si>
  <si>
    <t>식음료</t>
    <phoneticPr fontId="19" type="noConversion"/>
  </si>
  <si>
    <t>행사보험</t>
    <phoneticPr fontId="19" type="noConversion"/>
  </si>
  <si>
    <t xml:space="preserve"> ■ 사전 및 현장 업무 진행비</t>
    <phoneticPr fontId="19" type="noConversion"/>
  </si>
  <si>
    <t>인건비의 합</t>
    <phoneticPr fontId="3" type="noConversion"/>
  </si>
  <si>
    <t>제작물의 합</t>
    <phoneticPr fontId="19" type="noConversion"/>
  </si>
  <si>
    <t>운영비의 합</t>
    <phoneticPr fontId="3" type="noConversion"/>
  </si>
  <si>
    <t xml:space="preserve"> ■ 진행 팀장 2인 (본행사장, 외부, 내부), 세팅 및 본행사</t>
    <phoneticPr fontId="19" type="noConversion"/>
  </si>
  <si>
    <t xml:space="preserve"> ■ 진행요원 6인, 세팅 및 본행사</t>
    <phoneticPr fontId="19" type="noConversion"/>
  </si>
  <si>
    <t xml:space="preserve"> ■ 무대 중앙 및 좌우 백월, 무대 바닥(바닥단 설치), 33주년 기념 조형물</t>
    <phoneticPr fontId="19" type="noConversion"/>
  </si>
  <si>
    <t xml:space="preserve"> ■ 33주년 기념 포토월 (33주년 스카시 조형물, 포토월 바닥 및 백월, 안내견용 계단)</t>
    <phoneticPr fontId="19" type="noConversion"/>
  </si>
  <si>
    <t xml:space="preserve"> ■ 현장 중계 및 콘솔 시스템 (1대 설치, 웰컴존 TV 연결, 카메라감독 1인)</t>
    <phoneticPr fontId="19" type="noConversion"/>
  </si>
  <si>
    <t xml:space="preserve"> ■ 시각장애인용 송수신기 (기성품 20세트, 발주 완료)</t>
    <phoneticPr fontId="19" type="noConversion"/>
  </si>
  <si>
    <t>포토월</t>
    <phoneticPr fontId="19" type="noConversion"/>
  </si>
  <si>
    <t xml:space="preserve"> ■ 본행사장 스피커 시스템 및 콘솔, 웰컴존 스피커 등</t>
    <phoneticPr fontId="19" type="noConversion"/>
  </si>
  <si>
    <t xml:space="preserve"> ■ 중식 도시락</t>
    <phoneticPr fontId="19" type="noConversion"/>
  </si>
  <si>
    <t xml:space="preserve"> ■ 가로 3.5m, 높이 2.0m LED, 콘솔 시스템, 오퍼레이터 인건비 등</t>
    <phoneticPr fontId="19" type="noConversion"/>
  </si>
  <si>
    <t>구매</t>
    <phoneticPr fontId="19" type="noConversion"/>
  </si>
  <si>
    <t xml:space="preserve"> ■ 아크릴 포디움 2식</t>
    <phoneticPr fontId="19" type="noConversion"/>
  </si>
  <si>
    <t xml:space="preserve"> ■ 리유저블백 300개</t>
    <phoneticPr fontId="19" type="noConversion"/>
  </si>
  <si>
    <t>수료증</t>
    <phoneticPr fontId="19" type="noConversion"/>
  </si>
  <si>
    <t>기념 액자</t>
    <phoneticPr fontId="19" type="noConversion"/>
  </si>
  <si>
    <t xml:space="preserve"> ■ 파트너 수료증 7개 제작 (점자인쇄)</t>
    <phoneticPr fontId="19" type="noConversion"/>
  </si>
  <si>
    <t xml:space="preserve"> ■ 기념액자 7식 (디아섹, 14/11인치)</t>
    <phoneticPr fontId="19" type="noConversion"/>
  </si>
  <si>
    <t>꽃다발</t>
    <phoneticPr fontId="19" type="noConversion"/>
  </si>
  <si>
    <t xml:space="preserve"> ■ 미니꽃다발 15개</t>
    <phoneticPr fontId="19" type="noConversion"/>
  </si>
  <si>
    <t xml:space="preserve"> ■ 행사장 내외부 현수막, X배너, 마이크택, 큐카드, 명찰류, 감사카드(스티커) 등</t>
    <phoneticPr fontId="19" type="noConversion"/>
  </si>
  <si>
    <t xml:space="preserve"> ■ 기념품 (UV 차단 우산 300ea)</t>
    <phoneticPr fontId="19" type="noConversion"/>
  </si>
  <si>
    <t>감사패</t>
    <phoneticPr fontId="19" type="noConversion"/>
  </si>
  <si>
    <t xml:space="preserve"> ■ 은퇴 훈련사 감사패 제작 (1식)</t>
    <phoneticPr fontId="19" type="noConversion"/>
  </si>
  <si>
    <t xml:space="preserve"> ■ 테이블, 의자, 수반, POP거치대 멀티탭, PDP TV, 노트북, 프린터, 기자실 멀티탭 등
    (기존 집기 재배치, 창고 보관, 원상복구 등 인건비 추가)</t>
    <phoneticPr fontId="19" type="noConversion"/>
  </si>
  <si>
    <t xml:space="preserve"> ■ 중식 뷔페 (세팅비 반영)</t>
    <phoneticPr fontId="19" type="noConversion"/>
  </si>
  <si>
    <t xml:space="preserve"> ■ 리셉션 핑거푸드 150인분 (세팅비 반영)</t>
    <phoneticPr fontId="19" type="noConversion"/>
  </si>
  <si>
    <t>미진행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</si>
</sst>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  <numFmt numFmtId="177" formatCode="#,##0_);\(#,##0\)"/>
  </numFmts>
  <fonts count="42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name val="Geneva"/>
      <family val="2"/>
    </font>
    <font>
      <sz val="11"/>
      <name val="돋움"/>
      <family val="3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Arial Narrow"/>
      <family val="2"/>
    </font>
    <font>
      <sz val="9"/>
      <name val="Arial Narrow"/>
      <family val="2"/>
    </font>
    <font>
      <sz val="12"/>
      <name val="Arial Narrow"/>
      <family val="2"/>
    </font>
    <font>
      <b/>
      <sz val="14"/>
      <color theme="1"/>
      <name val="Arial Narrow"/>
      <family val="2"/>
    </font>
    <font>
      <sz val="14"/>
      <color indexed="8"/>
      <name val="Arial Narrow"/>
      <family val="2"/>
    </font>
    <font>
      <sz val="12"/>
      <color theme="1"/>
      <name val="Arial Narrow"/>
      <family val="2"/>
    </font>
    <font>
      <sz val="8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Arial Narrow"/>
      <family val="2"/>
    </font>
    <font>
      <b/>
      <sz val="12"/>
      <color theme="0"/>
      <name val="Arial Narrow"/>
      <family val="2"/>
    </font>
    <font>
      <b/>
      <sz val="22"/>
      <color indexed="9"/>
      <name val="Arial Narrow"/>
      <family val="2"/>
    </font>
    <font>
      <b/>
      <sz val="13"/>
      <color theme="1"/>
      <name val="Arial Narrow"/>
      <family val="2"/>
    </font>
    <font>
      <b/>
      <sz val="12"/>
      <color theme="0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돋움"/>
      <family val="2"/>
      <charset val="129"/>
    </font>
    <font>
      <b/>
      <sz val="12"/>
      <name val="돋움"/>
      <family val="3"/>
      <charset val="129"/>
    </font>
    <font>
      <b/>
      <sz val="13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6"/>
      <color theme="0"/>
      <name val="돋움"/>
      <family val="3"/>
      <charset val="129"/>
    </font>
    <font>
      <b/>
      <sz val="14"/>
      <color theme="0"/>
      <name val="돋움"/>
      <family val="3"/>
      <charset val="129"/>
    </font>
    <font>
      <sz val="12"/>
      <color rgb="FFFF0000"/>
      <name val="Arial Unicode MS"/>
      <family val="2"/>
      <charset val="129"/>
    </font>
    <font>
      <sz val="10"/>
      <name val="Helv"/>
      <family val="2"/>
    </font>
    <font>
      <b/>
      <sz val="11"/>
      <color rgb="FF000000"/>
      <name val="맑은 고딕"/>
      <family val="3"/>
      <charset val="129"/>
      <scheme val="minor"/>
    </font>
    <font>
      <b/>
      <sz val="36"/>
      <name val="Arial Narrow"/>
      <family val="3"/>
      <charset val="129"/>
    </font>
    <font>
      <b/>
      <sz val="36"/>
      <name val="돋움"/>
      <family val="3"/>
      <charset val="129"/>
    </font>
    <font>
      <b/>
      <sz val="36"/>
      <name val="Arial Narrow"/>
      <family val="2"/>
    </font>
    <font>
      <b/>
      <sz val="12"/>
      <color theme="1"/>
      <name val="맑은 고딕"/>
      <family val="2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indexed="1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2">
    <xf numFmtId="0" fontId="0" fillId="0" borderId="0">
      <alignment vertical="center"/>
    </xf>
    <xf numFmtId="0" fontId="7" fillId="0" borderId="0"/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4" fillId="0" borderId="0"/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/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9" fillId="0" borderId="0"/>
    <xf numFmtId="0" fontId="6" fillId="0" borderId="0"/>
    <xf numFmtId="41" fontId="1" fillId="0" borderId="0" applyFont="0" applyFill="0" applyBorder="0" applyAlignment="0" applyProtection="0">
      <alignment vertical="center"/>
    </xf>
    <xf numFmtId="0" fontId="36" fillId="0" borderId="0"/>
  </cellStyleXfs>
  <cellXfs count="92">
    <xf numFmtId="0" fontId="0" fillId="0" borderId="0" xfId="0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0" xfId="0" applyFont="1">
      <alignment vertical="center"/>
    </xf>
    <xf numFmtId="41" fontId="14" fillId="2" borderId="0" xfId="2" applyFont="1" applyFill="1" applyAlignment="1">
      <alignment vertical="center"/>
    </xf>
    <xf numFmtId="0" fontId="17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0" xfId="0" applyFont="1">
      <alignment vertical="center"/>
    </xf>
    <xf numFmtId="0" fontId="28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0" fillId="0" borderId="2" xfId="0" applyFont="1" applyBorder="1" applyAlignment="1">
      <alignment vertical="center" wrapText="1"/>
    </xf>
    <xf numFmtId="0" fontId="20" fillId="8" borderId="2" xfId="0" applyFont="1" applyFill="1" applyBorder="1" applyAlignment="1">
      <alignment vertical="center" wrapText="1"/>
    </xf>
    <xf numFmtId="0" fontId="20" fillId="0" borderId="2" xfId="0" applyFont="1" applyBorder="1" applyAlignment="1">
      <alignment horizontal="left" vertical="center" wrapText="1"/>
    </xf>
    <xf numFmtId="0" fontId="31" fillId="3" borderId="4" xfId="0" applyFont="1" applyFill="1" applyBorder="1" applyAlignment="1">
      <alignment horizontal="center" vertical="center"/>
    </xf>
    <xf numFmtId="176" fontId="21" fillId="0" borderId="2" xfId="0" applyNumberFormat="1" applyFont="1" applyBorder="1" applyAlignment="1">
      <alignment horizontal="right" vertical="center"/>
    </xf>
    <xf numFmtId="0" fontId="21" fillId="0" borderId="2" xfId="0" applyFont="1" applyBorder="1" applyAlignment="1">
      <alignment horizontal="center" vertical="center"/>
    </xf>
    <xf numFmtId="176" fontId="32" fillId="4" borderId="12" xfId="0" applyNumberFormat="1" applyFont="1" applyFill="1" applyBorder="1" applyAlignment="1">
      <alignment horizontal="right" vertical="center"/>
    </xf>
    <xf numFmtId="176" fontId="20" fillId="8" borderId="2" xfId="0" applyNumberFormat="1" applyFont="1" applyFill="1" applyBorder="1" applyAlignment="1">
      <alignment horizontal="right" vertical="center"/>
    </xf>
    <xf numFmtId="0" fontId="20" fillId="8" borderId="2" xfId="0" applyFont="1" applyFill="1" applyBorder="1" applyAlignment="1">
      <alignment horizontal="center" vertical="center"/>
    </xf>
    <xf numFmtId="176" fontId="20" fillId="8" borderId="12" xfId="0" applyNumberFormat="1" applyFont="1" applyFill="1" applyBorder="1" applyAlignment="1">
      <alignment horizontal="right" vertical="center"/>
    </xf>
    <xf numFmtId="176" fontId="20" fillId="0" borderId="2" xfId="0" applyNumberFormat="1" applyFont="1" applyBorder="1" applyAlignment="1">
      <alignment horizontal="right" vertical="center"/>
    </xf>
    <xf numFmtId="0" fontId="20" fillId="0" borderId="2" xfId="0" applyFont="1" applyBorder="1" applyAlignment="1">
      <alignment horizontal="center" vertical="center"/>
    </xf>
    <xf numFmtId="0" fontId="33" fillId="5" borderId="2" xfId="0" applyFont="1" applyFill="1" applyBorder="1">
      <alignment vertical="center"/>
    </xf>
    <xf numFmtId="176" fontId="33" fillId="5" borderId="2" xfId="0" applyNumberFormat="1" applyFont="1" applyFill="1" applyBorder="1">
      <alignment vertical="center"/>
    </xf>
    <xf numFmtId="0" fontId="33" fillId="6" borderId="2" xfId="0" applyFont="1" applyFill="1" applyBorder="1">
      <alignment vertical="center"/>
    </xf>
    <xf numFmtId="176" fontId="33" fillId="6" borderId="2" xfId="0" applyNumberFormat="1" applyFont="1" applyFill="1" applyBorder="1">
      <alignment vertical="center"/>
    </xf>
    <xf numFmtId="176" fontId="33" fillId="5" borderId="5" xfId="0" applyNumberFormat="1" applyFont="1" applyFill="1" applyBorder="1">
      <alignment vertical="center"/>
    </xf>
    <xf numFmtId="0" fontId="33" fillId="5" borderId="5" xfId="0" applyFont="1" applyFill="1" applyBorder="1" applyAlignment="1">
      <alignment horizontal="center" vertical="center"/>
    </xf>
    <xf numFmtId="176" fontId="33" fillId="7" borderId="3" xfId="0" applyNumberFormat="1" applyFont="1" applyFill="1" applyBorder="1">
      <alignment vertical="center"/>
    </xf>
    <xf numFmtId="0" fontId="33" fillId="7" borderId="3" xfId="0" applyFont="1" applyFill="1" applyBorder="1">
      <alignment vertical="center"/>
    </xf>
    <xf numFmtId="0" fontId="34" fillId="5" borderId="7" xfId="0" applyFont="1" applyFill="1" applyBorder="1" applyAlignment="1">
      <alignment horizontal="center" vertical="center"/>
    </xf>
    <xf numFmtId="0" fontId="34" fillId="5" borderId="2" xfId="0" applyFont="1" applyFill="1" applyBorder="1">
      <alignment vertical="center"/>
    </xf>
    <xf numFmtId="0" fontId="34" fillId="6" borderId="7" xfId="0" applyFont="1" applyFill="1" applyBorder="1" applyAlignment="1">
      <alignment horizontal="center" vertical="center"/>
    </xf>
    <xf numFmtId="0" fontId="34" fillId="6" borderId="2" xfId="0" applyFont="1" applyFill="1" applyBorder="1">
      <alignment vertical="center"/>
    </xf>
    <xf numFmtId="0" fontId="34" fillId="5" borderId="8" xfId="0" applyFont="1" applyFill="1" applyBorder="1" applyAlignment="1">
      <alignment horizontal="center" vertical="center"/>
    </xf>
    <xf numFmtId="0" fontId="34" fillId="5" borderId="2" xfId="0" applyFont="1" applyFill="1" applyBorder="1" applyAlignment="1">
      <alignment vertical="center" wrapText="1"/>
    </xf>
    <xf numFmtId="0" fontId="34" fillId="7" borderId="9" xfId="0" applyFont="1" applyFill="1" applyBorder="1" applyAlignment="1">
      <alignment horizontal="center" vertical="center"/>
    </xf>
    <xf numFmtId="0" fontId="34" fillId="7" borderId="3" xfId="0" applyFont="1" applyFill="1" applyBorder="1" applyAlignment="1">
      <alignment vertical="center" wrapText="1"/>
    </xf>
    <xf numFmtId="176" fontId="34" fillId="5" borderId="0" xfId="0" applyNumberFormat="1" applyFont="1" applyFill="1">
      <alignment vertical="center"/>
    </xf>
    <xf numFmtId="176" fontId="34" fillId="6" borderId="6" xfId="0" applyNumberFormat="1" applyFont="1" applyFill="1" applyBorder="1">
      <alignment vertical="center"/>
    </xf>
    <xf numFmtId="176" fontId="34" fillId="5" borderId="0" xfId="0" applyNumberFormat="1" applyFont="1" applyFill="1" applyAlignment="1">
      <alignment horizontal="right" vertical="center"/>
    </xf>
    <xf numFmtId="176" fontId="34" fillId="7" borderId="13" xfId="0" applyNumberFormat="1" applyFont="1" applyFill="1" applyBorder="1">
      <alignment vertical="center"/>
    </xf>
    <xf numFmtId="176" fontId="21" fillId="8" borderId="12" xfId="0" applyNumberFormat="1" applyFont="1" applyFill="1" applyBorder="1" applyAlignment="1">
      <alignment horizontal="right" vertical="center"/>
    </xf>
    <xf numFmtId="176" fontId="21" fillId="8" borderId="2" xfId="0" applyNumberFormat="1" applyFont="1" applyFill="1" applyBorder="1" applyAlignment="1">
      <alignment horizontal="right" vertical="center"/>
    </xf>
    <xf numFmtId="0" fontId="20" fillId="0" borderId="5" xfId="0" applyFont="1" applyBorder="1" applyAlignment="1">
      <alignment vertical="center" wrapText="1"/>
    </xf>
    <xf numFmtId="176" fontId="20" fillId="0" borderId="5" xfId="0" applyNumberFormat="1" applyFont="1" applyBorder="1" applyAlignment="1">
      <alignment horizontal="right" vertical="center"/>
    </xf>
    <xf numFmtId="0" fontId="20" fillId="0" borderId="5" xfId="0" applyFont="1" applyBorder="1" applyAlignment="1">
      <alignment horizontal="center" vertical="center"/>
    </xf>
    <xf numFmtId="176" fontId="21" fillId="0" borderId="5" xfId="0" applyNumberFormat="1" applyFont="1" applyBorder="1" applyAlignment="1">
      <alignment horizontal="right" vertical="center"/>
    </xf>
    <xf numFmtId="41" fontId="38" fillId="2" borderId="0" xfId="2" applyFont="1" applyFill="1" applyBorder="1" applyAlignment="1">
      <alignment horizontal="center" vertical="center"/>
    </xf>
    <xf numFmtId="41" fontId="40" fillId="2" borderId="0" xfId="2" applyFont="1" applyFill="1" applyBorder="1" applyAlignment="1">
      <alignment horizontal="center" vertical="center"/>
    </xf>
    <xf numFmtId="177" fontId="21" fillId="0" borderId="12" xfId="0" applyNumberFormat="1" applyFont="1" applyBorder="1" applyAlignment="1">
      <alignment horizontal="left" vertical="center" wrapText="1"/>
    </xf>
    <xf numFmtId="0" fontId="25" fillId="3" borderId="14" xfId="0" applyFont="1" applyFill="1" applyBorder="1" applyAlignment="1">
      <alignment horizontal="center" vertical="center"/>
    </xf>
    <xf numFmtId="177" fontId="18" fillId="0" borderId="12" xfId="0" applyNumberFormat="1" applyFont="1" applyBorder="1" applyAlignment="1">
      <alignment horizontal="center" vertical="center" wrapText="1"/>
    </xf>
    <xf numFmtId="177" fontId="16" fillId="4" borderId="12" xfId="0" applyNumberFormat="1" applyFont="1" applyFill="1" applyBorder="1" applyAlignment="1">
      <alignment horizontal="center" vertical="center"/>
    </xf>
    <xf numFmtId="177" fontId="35" fillId="8" borderId="12" xfId="0" quotePrefix="1" applyNumberFormat="1" applyFont="1" applyFill="1" applyBorder="1" applyAlignment="1">
      <alignment vertical="center" wrapText="1"/>
    </xf>
    <xf numFmtId="177" fontId="29" fillId="8" borderId="12" xfId="0" applyNumberFormat="1" applyFont="1" applyFill="1" applyBorder="1" applyAlignment="1">
      <alignment vertical="center" wrapText="1"/>
    </xf>
    <xf numFmtId="177" fontId="18" fillId="8" borderId="12" xfId="0" applyNumberFormat="1" applyFont="1" applyFill="1" applyBorder="1" applyAlignment="1">
      <alignment vertical="center" wrapText="1"/>
    </xf>
    <xf numFmtId="177" fontId="18" fillId="0" borderId="12" xfId="0" applyNumberFormat="1" applyFont="1" applyBorder="1" applyAlignment="1">
      <alignment vertical="center" wrapText="1"/>
    </xf>
    <xf numFmtId="10" fontId="22" fillId="4" borderId="12" xfId="0" applyNumberFormat="1" applyFont="1" applyFill="1" applyBorder="1" applyAlignment="1">
      <alignment horizontal="center" vertical="center"/>
    </xf>
    <xf numFmtId="177" fontId="21" fillId="0" borderId="12" xfId="0" quotePrefix="1" applyNumberFormat="1" applyFont="1" applyBorder="1" applyAlignment="1">
      <alignment horizontal="left" vertical="center" wrapText="1"/>
    </xf>
    <xf numFmtId="177" fontId="22" fillId="4" borderId="12" xfId="0" applyNumberFormat="1" applyFont="1" applyFill="1" applyBorder="1" applyAlignment="1">
      <alignment horizontal="center" vertical="center"/>
    </xf>
    <xf numFmtId="177" fontId="29" fillId="0" borderId="12" xfId="0" applyNumberFormat="1" applyFont="1" applyBorder="1" applyAlignment="1">
      <alignment horizontal="left" vertical="center" wrapText="1"/>
    </xf>
    <xf numFmtId="177" fontId="18" fillId="0" borderId="12" xfId="0" applyNumberFormat="1" applyFont="1" applyBorder="1" applyAlignment="1">
      <alignment horizontal="left" vertical="center" wrapText="1"/>
    </xf>
    <xf numFmtId="177" fontId="18" fillId="5" borderId="12" xfId="0" applyNumberFormat="1" applyFont="1" applyFill="1" applyBorder="1" applyAlignment="1">
      <alignment horizontal="center" vertical="center"/>
    </xf>
    <xf numFmtId="177" fontId="23" fillId="6" borderId="12" xfId="0" applyNumberFormat="1" applyFont="1" applyFill="1" applyBorder="1" applyAlignment="1">
      <alignment horizontal="center" vertical="center"/>
    </xf>
    <xf numFmtId="10" fontId="18" fillId="5" borderId="12" xfId="0" applyNumberFormat="1" applyFont="1" applyFill="1" applyBorder="1" applyAlignment="1">
      <alignment horizontal="center" vertical="center"/>
    </xf>
    <xf numFmtId="177" fontId="26" fillId="9" borderId="12" xfId="0" applyNumberFormat="1" applyFont="1" applyFill="1" applyBorder="1" applyAlignment="1">
      <alignment horizontal="center" vertical="center"/>
    </xf>
    <xf numFmtId="177" fontId="22" fillId="8" borderId="12" xfId="0" applyNumberFormat="1" applyFont="1" applyFill="1" applyBorder="1" applyAlignment="1">
      <alignment horizontal="center" vertical="center"/>
    </xf>
    <xf numFmtId="0" fontId="34" fillId="5" borderId="11" xfId="0" applyFont="1" applyFill="1" applyBorder="1" applyAlignment="1">
      <alignment horizontal="center" vertical="center"/>
    </xf>
    <xf numFmtId="0" fontId="34" fillId="6" borderId="11" xfId="0" applyFont="1" applyFill="1" applyBorder="1" applyAlignment="1">
      <alignment horizontal="center" vertical="center"/>
    </xf>
    <xf numFmtId="0" fontId="34" fillId="5" borderId="15" xfId="0" applyFont="1" applyFill="1" applyBorder="1" applyAlignment="1">
      <alignment horizontal="center" vertical="center"/>
    </xf>
    <xf numFmtId="0" fontId="34" fillId="7" borderId="16" xfId="0" applyFont="1" applyFill="1" applyBorder="1" applyAlignment="1">
      <alignment horizontal="center" vertical="center"/>
    </xf>
    <xf numFmtId="0" fontId="31" fillId="3" borderId="17" xfId="0" applyFont="1" applyFill="1" applyBorder="1" applyAlignment="1">
      <alignment horizontal="center" vertical="center"/>
    </xf>
    <xf numFmtId="0" fontId="31" fillId="3" borderId="18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 shrinkToFit="1"/>
    </xf>
    <xf numFmtId="0" fontId="20" fillId="8" borderId="2" xfId="0" applyFont="1" applyFill="1" applyBorder="1" applyAlignment="1">
      <alignment horizontal="center" vertical="center" shrinkToFit="1"/>
    </xf>
    <xf numFmtId="177" fontId="41" fillId="8" borderId="12" xfId="0" applyNumberFormat="1" applyFont="1" applyFill="1" applyBorder="1" applyAlignment="1">
      <alignment horizontal="center" vertical="center"/>
    </xf>
    <xf numFmtId="41" fontId="38" fillId="2" borderId="0" xfId="2" applyFont="1" applyFill="1" applyBorder="1" applyAlignment="1">
      <alignment horizontal="center" vertical="center"/>
    </xf>
    <xf numFmtId="41" fontId="40" fillId="2" borderId="0" xfId="2" applyFont="1" applyFill="1" applyBorder="1" applyAlignment="1">
      <alignment horizontal="center" vertical="center"/>
    </xf>
    <xf numFmtId="41" fontId="24" fillId="10" borderId="0" xfId="2" applyFont="1" applyFill="1" applyBorder="1" applyAlignment="1">
      <alignment horizontal="center" vertical="center"/>
    </xf>
    <xf numFmtId="176" fontId="37" fillId="0" borderId="0" xfId="31" applyNumberFormat="1" applyFont="1" applyAlignment="1">
      <alignment horizontal="left" vertical="center"/>
    </xf>
    <xf numFmtId="0" fontId="20" fillId="0" borderId="2" xfId="0" applyFont="1" applyBorder="1" applyAlignment="1">
      <alignment horizontal="center" vertical="center" shrinkToFit="1"/>
    </xf>
    <xf numFmtId="0" fontId="30" fillId="4" borderId="10" xfId="0" applyFont="1" applyFill="1" applyBorder="1" applyAlignment="1">
      <alignment horizontal="center" vertical="center"/>
    </xf>
    <xf numFmtId="0" fontId="30" fillId="4" borderId="6" xfId="0" applyFont="1" applyFill="1" applyBorder="1" applyAlignment="1">
      <alignment horizontal="center" vertical="center"/>
    </xf>
    <xf numFmtId="0" fontId="30" fillId="4" borderId="11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 shrinkToFit="1"/>
    </xf>
    <xf numFmtId="0" fontId="20" fillId="0" borderId="19" xfId="0" applyFont="1" applyBorder="1" applyAlignment="1">
      <alignment horizontal="center" vertical="center" shrinkToFit="1"/>
    </xf>
    <xf numFmtId="0" fontId="20" fillId="8" borderId="5" xfId="0" applyFont="1" applyFill="1" applyBorder="1" applyAlignment="1">
      <alignment horizontal="center" vertical="center" shrinkToFit="1"/>
    </xf>
    <xf numFmtId="0" fontId="20" fillId="8" borderId="20" xfId="0" applyFont="1" applyFill="1" applyBorder="1" applyAlignment="1">
      <alignment horizontal="center" vertical="center" shrinkToFit="1"/>
    </xf>
    <xf numFmtId="0" fontId="20" fillId="0" borderId="20" xfId="0" applyFont="1" applyBorder="1" applyAlignment="1">
      <alignment horizontal="center" vertical="center" shrinkToFit="1"/>
    </xf>
    <xf numFmtId="177" fontId="29" fillId="0" borderId="12" xfId="0" applyNumberFormat="1" applyFont="1" applyBorder="1" applyAlignment="1">
      <alignment horizontal="center" vertical="center" wrapText="1"/>
    </xf>
  </cellXfs>
  <cellStyles count="32">
    <cellStyle name="Normal_HP SMB_Venue Enquiry-revised dates(mk130706).xls" xfId="1" xr:uid="{00000000-0005-0000-0000-000000000000}"/>
    <cellStyle name="쉼표 [0]" xfId="2" builtinId="6"/>
    <cellStyle name="쉼표 [0] 2" xfId="3" xr:uid="{00000000-0005-0000-0000-000002000000}"/>
    <cellStyle name="쉼표 [0] 2 2" xfId="4" xr:uid="{00000000-0005-0000-0000-000003000000}"/>
    <cellStyle name="쉼표 [0] 2 2 2" xfId="5" xr:uid="{00000000-0005-0000-0000-000004000000}"/>
    <cellStyle name="쉼표 [0] 2 3" xfId="6" xr:uid="{00000000-0005-0000-0000-000005000000}"/>
    <cellStyle name="쉼표 [0] 2 4" xfId="7" xr:uid="{00000000-0005-0000-0000-000006000000}"/>
    <cellStyle name="쉼표 [0] 3" xfId="8" xr:uid="{00000000-0005-0000-0000-000007000000}"/>
    <cellStyle name="쉼표 [0] 3 2" xfId="9" xr:uid="{00000000-0005-0000-0000-000008000000}"/>
    <cellStyle name="쉼표 [0] 3 3" xfId="10" xr:uid="{00000000-0005-0000-0000-000009000000}"/>
    <cellStyle name="쉼표 [0] 3 4" xfId="11" xr:uid="{00000000-0005-0000-0000-00000A000000}"/>
    <cellStyle name="쉼표 [0] 4" xfId="12" xr:uid="{00000000-0005-0000-0000-00000B000000}"/>
    <cellStyle name="쉼표 [0] 4 2" xfId="13" xr:uid="{00000000-0005-0000-0000-00000C000000}"/>
    <cellStyle name="쉼표 [0] 4 3" xfId="14" xr:uid="{00000000-0005-0000-0000-00000D000000}"/>
    <cellStyle name="쉼표 [0] 5" xfId="15" xr:uid="{00000000-0005-0000-0000-00000E000000}"/>
    <cellStyle name="쉼표 [0] 6" xfId="16" xr:uid="{00000000-0005-0000-0000-00000F000000}"/>
    <cellStyle name="쉼표 [0] 7" xfId="17" xr:uid="{00000000-0005-0000-0000-000010000000}"/>
    <cellStyle name="쉼표 [0] 7 2" xfId="30" xr:uid="{00000000-0005-0000-0000-000011000000}"/>
    <cellStyle name="스타일 1" xfId="18" xr:uid="{00000000-0005-0000-0000-000012000000}"/>
    <cellStyle name="통화 [0] 2" xfId="19" xr:uid="{00000000-0005-0000-0000-000013000000}"/>
    <cellStyle name="통화 [0] 3" xfId="20" xr:uid="{00000000-0005-0000-0000-000014000000}"/>
    <cellStyle name="표준" xfId="0" builtinId="0"/>
    <cellStyle name="표준 2" xfId="21" xr:uid="{00000000-0005-0000-0000-000016000000}"/>
    <cellStyle name="표준 2 2" xfId="22" xr:uid="{00000000-0005-0000-0000-000017000000}"/>
    <cellStyle name="표준 2 3" xfId="23" xr:uid="{00000000-0005-0000-0000-000018000000}"/>
    <cellStyle name="표준 2 3 2" xfId="24" xr:uid="{00000000-0005-0000-0000-000019000000}"/>
    <cellStyle name="표준 3" xfId="25" xr:uid="{00000000-0005-0000-0000-00001A000000}"/>
    <cellStyle name="표준 3 2" xfId="26" xr:uid="{00000000-0005-0000-0000-00001B000000}"/>
    <cellStyle name="표준 3_Cost Estimate for Dealer Event_Final_rev" xfId="27" xr:uid="{00000000-0005-0000-0000-00001C000000}"/>
    <cellStyle name="표준 4" xfId="28" xr:uid="{00000000-0005-0000-0000-00001D000000}"/>
    <cellStyle name="표준 4 2" xfId="29" xr:uid="{00000000-0005-0000-0000-00001E000000}"/>
    <cellStyle name="표준_2008Motorsports1~8round" xfId="31" xr:uid="{E2645E6D-5A95-4BF6-AD81-106F7E80AEF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7420093</xdr:colOff>
      <xdr:row>2</xdr:row>
      <xdr:rowOff>515272</xdr:rowOff>
    </xdr:from>
    <xdr:to>
      <xdr:col>8</xdr:col>
      <xdr:colOff>20496</xdr:colOff>
      <xdr:row>8</xdr:row>
      <xdr:rowOff>94052</xdr:rowOff>
    </xdr:to>
    <xdr:pic>
      <xdr:nvPicPr>
        <xdr:cNvPr id="2" name="그림 2">
          <a:extLst>
            <a:ext uri="{FF2B5EF4-FFF2-40B4-BE49-F238E27FC236}">
              <a16:creationId xmlns:a16="http://schemas.microsoft.com/office/drawing/2014/main" id="{2D518BF6-D76E-4CD5-B9F7-4B28C150B4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70788" y="1330612"/>
          <a:ext cx="7190798" cy="179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1146710</xdr:colOff>
      <xdr:row>3</xdr:row>
      <xdr:rowOff>354877</xdr:rowOff>
    </xdr:from>
    <xdr:to>
      <xdr:col>7</xdr:col>
      <xdr:colOff>1791293</xdr:colOff>
      <xdr:row>6</xdr:row>
      <xdr:rowOff>170271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EEAC813-CD43-4E8D-BE4A-4E4F557D4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5596135" y="1796962"/>
          <a:ext cx="646488" cy="663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3AF5E-4CDD-44BB-A7E2-D48FC05F290B}">
  <sheetPr>
    <pageSetUpPr fitToPage="1"/>
  </sheetPr>
  <dimension ref="A1:H49"/>
  <sheetViews>
    <sheetView showGridLines="0" tabSelected="1" showRuler="0" view="pageBreakPreview" zoomScale="70" zoomScaleNormal="25" zoomScaleSheetLayoutView="70" zoomScalePageLayoutView="70" workbookViewId="0">
      <selection activeCell="D42" sqref="D42"/>
    </sheetView>
  </sheetViews>
  <sheetFormatPr defaultColWidth="9" defaultRowHeight="15.6"/>
  <cols>
    <col min="1" max="2" width="23" style="6" customWidth="1"/>
    <col min="3" max="3" width="110.59765625" style="3" customWidth="1"/>
    <col min="4" max="4" width="21.3984375" style="3" customWidth="1"/>
    <col min="5" max="6" width="8" style="3" customWidth="1"/>
    <col min="7" max="7" width="18.59765625" style="3" customWidth="1"/>
    <col min="8" max="8" width="24.8984375" style="8" customWidth="1"/>
    <col min="9" max="9" width="23.3984375" style="3" customWidth="1"/>
    <col min="10" max="10" width="9" style="3"/>
    <col min="11" max="11" width="19.59765625" style="3" customWidth="1"/>
    <col min="12" max="16384" width="9" style="3"/>
  </cols>
  <sheetData>
    <row r="1" spans="1:8">
      <c r="A1" s="1"/>
      <c r="B1" s="1"/>
      <c r="C1" s="2"/>
      <c r="D1" s="2"/>
      <c r="E1" s="2"/>
      <c r="F1" s="2"/>
      <c r="G1" s="2"/>
      <c r="H1" s="7"/>
    </row>
    <row r="2" spans="1:8" s="4" customFormat="1" ht="48.75" customHeight="1">
      <c r="A2" s="78" t="s">
        <v>24</v>
      </c>
      <c r="B2" s="78"/>
      <c r="C2" s="79"/>
      <c r="D2" s="79"/>
      <c r="E2" s="79"/>
      <c r="F2" s="79"/>
      <c r="G2" s="79"/>
      <c r="H2" s="79"/>
    </row>
    <row r="3" spans="1:8" s="4" customFormat="1" ht="48.75" customHeight="1">
      <c r="A3" s="49"/>
      <c r="B3" s="49"/>
      <c r="C3" s="50"/>
      <c r="D3" s="50"/>
      <c r="E3" s="50"/>
      <c r="F3" s="50"/>
      <c r="G3" s="50"/>
      <c r="H3" s="50"/>
    </row>
    <row r="4" spans="1:8" s="4" customFormat="1" ht="30.75" customHeight="1">
      <c r="A4" s="80"/>
      <c r="B4" s="80"/>
      <c r="C4" s="80"/>
      <c r="D4" s="80"/>
      <c r="E4" s="80"/>
      <c r="F4" s="80"/>
      <c r="G4" s="80"/>
      <c r="H4" s="80"/>
    </row>
    <row r="5" spans="1:8" ht="6.75" customHeight="1"/>
    <row r="6" spans="1:8" ht="29.4" customHeight="1">
      <c r="A6" s="81" t="s">
        <v>46</v>
      </c>
      <c r="B6" s="81"/>
      <c r="C6" s="81"/>
      <c r="D6" s="81"/>
      <c r="E6" s="81"/>
      <c r="F6" s="81"/>
      <c r="G6" s="81"/>
      <c r="H6" s="81"/>
    </row>
    <row r="7" spans="1:8" ht="29.4" customHeight="1">
      <c r="A7" s="81" t="s">
        <v>25</v>
      </c>
      <c r="B7" s="81"/>
      <c r="C7" s="81"/>
      <c r="D7" s="81"/>
      <c r="E7" s="81"/>
      <c r="F7" s="81"/>
      <c r="G7" s="81"/>
      <c r="H7" s="81"/>
    </row>
    <row r="8" spans="1:8" ht="29.4" customHeight="1">
      <c r="A8" s="81" t="s">
        <v>26</v>
      </c>
      <c r="B8" s="81"/>
      <c r="C8" s="81"/>
      <c r="D8" s="81"/>
      <c r="E8" s="81"/>
      <c r="F8" s="81"/>
      <c r="G8" s="81"/>
      <c r="H8" s="81"/>
    </row>
    <row r="9" spans="1:8" ht="12" customHeight="1" thickBot="1">
      <c r="A9" s="10"/>
      <c r="B9" s="10"/>
      <c r="C9" s="9"/>
    </row>
    <row r="10" spans="1:8" s="5" customFormat="1" ht="21.75" customHeight="1" thickBot="1">
      <c r="A10" s="73" t="s">
        <v>29</v>
      </c>
      <c r="B10" s="74" t="s">
        <v>30</v>
      </c>
      <c r="C10" s="14" t="s">
        <v>14</v>
      </c>
      <c r="D10" s="14" t="s">
        <v>0</v>
      </c>
      <c r="E10" s="14" t="s">
        <v>1</v>
      </c>
      <c r="F10" s="14" t="s">
        <v>12</v>
      </c>
      <c r="G10" s="14" t="s">
        <v>23</v>
      </c>
      <c r="H10" s="52" t="s">
        <v>13</v>
      </c>
    </row>
    <row r="11" spans="1:8" ht="42.6" customHeight="1" thickTop="1">
      <c r="A11" s="86" t="s">
        <v>31</v>
      </c>
      <c r="B11" s="75" t="s">
        <v>4</v>
      </c>
      <c r="C11" s="11" t="s">
        <v>16</v>
      </c>
      <c r="D11" s="15">
        <v>1500000</v>
      </c>
      <c r="E11" s="16">
        <v>1</v>
      </c>
      <c r="F11" s="16">
        <v>1</v>
      </c>
      <c r="G11" s="15">
        <f>D11*E11*F11</f>
        <v>1500000</v>
      </c>
      <c r="H11" s="53"/>
    </row>
    <row r="12" spans="1:8" ht="58.8" customHeight="1">
      <c r="A12" s="87"/>
      <c r="B12" s="75" t="s">
        <v>5</v>
      </c>
      <c r="C12" s="11" t="s">
        <v>17</v>
      </c>
      <c r="D12" s="15">
        <v>1500000</v>
      </c>
      <c r="E12" s="16">
        <v>1</v>
      </c>
      <c r="F12" s="16">
        <v>1</v>
      </c>
      <c r="G12" s="15">
        <f>D12*E12*F12</f>
        <v>1500000</v>
      </c>
      <c r="H12" s="53"/>
    </row>
    <row r="13" spans="1:8" ht="18">
      <c r="A13" s="83" t="s">
        <v>19</v>
      </c>
      <c r="B13" s="84"/>
      <c r="C13" s="84"/>
      <c r="D13" s="84"/>
      <c r="E13" s="84"/>
      <c r="F13" s="85"/>
      <c r="G13" s="17">
        <f>SUM(G11:G12)</f>
        <v>3000000</v>
      </c>
      <c r="H13" s="54"/>
    </row>
    <row r="14" spans="1:8" ht="40.049999999999997" customHeight="1">
      <c r="A14" s="88" t="s">
        <v>36</v>
      </c>
      <c r="B14" s="76" t="s">
        <v>37</v>
      </c>
      <c r="C14" s="11" t="s">
        <v>38</v>
      </c>
      <c r="D14" s="18">
        <v>2500000</v>
      </c>
      <c r="E14" s="19">
        <v>1</v>
      </c>
      <c r="F14" s="19">
        <v>1</v>
      </c>
      <c r="G14" s="20">
        <f>D14*E14*F14</f>
        <v>2500000</v>
      </c>
      <c r="H14" s="55"/>
    </row>
    <row r="15" spans="1:8" ht="40.049999999999997" customHeight="1">
      <c r="A15" s="89"/>
      <c r="B15" s="76" t="s">
        <v>39</v>
      </c>
      <c r="C15" s="11" t="s">
        <v>59</v>
      </c>
      <c r="D15" s="18">
        <v>350000</v>
      </c>
      <c r="E15" s="19">
        <v>2</v>
      </c>
      <c r="F15" s="19">
        <v>2</v>
      </c>
      <c r="G15" s="20">
        <f t="shared" ref="G15:G17" si="0">D15*E15*F15</f>
        <v>1400000</v>
      </c>
      <c r="H15" s="57"/>
    </row>
    <row r="16" spans="1:8" ht="40.049999999999997" customHeight="1">
      <c r="A16" s="89"/>
      <c r="B16" s="75" t="s">
        <v>40</v>
      </c>
      <c r="C16" s="11" t="s">
        <v>60</v>
      </c>
      <c r="D16" s="21">
        <v>200000</v>
      </c>
      <c r="E16" s="22">
        <v>6</v>
      </c>
      <c r="F16" s="22">
        <v>2</v>
      </c>
      <c r="G16" s="20">
        <f t="shared" si="0"/>
        <v>2400000</v>
      </c>
      <c r="H16" s="58"/>
    </row>
    <row r="17" spans="1:8" ht="40.049999999999997" customHeight="1">
      <c r="A17" s="89"/>
      <c r="B17" s="75" t="s">
        <v>41</v>
      </c>
      <c r="C17" s="11" t="s">
        <v>42</v>
      </c>
      <c r="D17" s="21">
        <v>800000</v>
      </c>
      <c r="E17" s="22">
        <v>1</v>
      </c>
      <c r="F17" s="22">
        <v>1</v>
      </c>
      <c r="G17" s="20">
        <f t="shared" si="0"/>
        <v>800000</v>
      </c>
      <c r="H17" s="58"/>
    </row>
    <row r="18" spans="1:8" ht="17.399999999999999">
      <c r="A18" s="83" t="s">
        <v>56</v>
      </c>
      <c r="B18" s="84"/>
      <c r="C18" s="84"/>
      <c r="D18" s="84"/>
      <c r="E18" s="84"/>
      <c r="F18" s="85"/>
      <c r="G18" s="17">
        <f>SUM(G14:G17)</f>
        <v>7100000</v>
      </c>
      <c r="H18" s="59"/>
    </row>
    <row r="19" spans="1:8" s="5" customFormat="1" ht="40.049999999999997" customHeight="1">
      <c r="A19" s="88" t="s">
        <v>32</v>
      </c>
      <c r="B19" s="76" t="s">
        <v>6</v>
      </c>
      <c r="C19" s="11" t="s">
        <v>61</v>
      </c>
      <c r="D19" s="18">
        <v>11500000</v>
      </c>
      <c r="E19" s="19">
        <v>1</v>
      </c>
      <c r="F19" s="19">
        <v>1</v>
      </c>
      <c r="G19" s="20">
        <f>D19*E19*F19</f>
        <v>11500000</v>
      </c>
      <c r="H19" s="55"/>
    </row>
    <row r="20" spans="1:8" ht="40.049999999999997" customHeight="1">
      <c r="A20" s="89"/>
      <c r="B20" s="76" t="s">
        <v>65</v>
      </c>
      <c r="C20" s="11" t="s">
        <v>62</v>
      </c>
      <c r="D20" s="21">
        <v>6500000</v>
      </c>
      <c r="E20" s="19">
        <v>1</v>
      </c>
      <c r="F20" s="19">
        <v>1</v>
      </c>
      <c r="G20" s="20">
        <f t="shared" ref="G20:G22" si="1">D20*E20*F20</f>
        <v>6500000</v>
      </c>
      <c r="H20" s="56"/>
    </row>
    <row r="21" spans="1:8" ht="40.049999999999997" customHeight="1">
      <c r="A21" s="89"/>
      <c r="B21" s="76" t="s">
        <v>7</v>
      </c>
      <c r="C21" s="11" t="s">
        <v>68</v>
      </c>
      <c r="D21" s="18">
        <v>4500000</v>
      </c>
      <c r="E21" s="19">
        <v>1</v>
      </c>
      <c r="F21" s="19">
        <v>1</v>
      </c>
      <c r="G21" s="20">
        <f t="shared" si="1"/>
        <v>4500000</v>
      </c>
      <c r="H21" s="57"/>
    </row>
    <row r="22" spans="1:8" ht="45" customHeight="1">
      <c r="A22" s="89"/>
      <c r="B22" s="75" t="s">
        <v>8</v>
      </c>
      <c r="C22" s="11" t="s">
        <v>66</v>
      </c>
      <c r="D22" s="21">
        <v>4000000</v>
      </c>
      <c r="E22" s="22">
        <v>1</v>
      </c>
      <c r="F22" s="22">
        <v>1</v>
      </c>
      <c r="G22" s="20">
        <f t="shared" si="1"/>
        <v>4000000</v>
      </c>
      <c r="H22" s="58"/>
    </row>
    <row r="23" spans="1:8" ht="49.2" customHeight="1">
      <c r="A23" s="89"/>
      <c r="B23" s="75" t="s">
        <v>27</v>
      </c>
      <c r="C23" s="11" t="s">
        <v>63</v>
      </c>
      <c r="D23" s="21">
        <v>2500000</v>
      </c>
      <c r="E23" s="22">
        <v>1</v>
      </c>
      <c r="F23" s="22">
        <v>1</v>
      </c>
      <c r="G23" s="20">
        <f t="shared" ref="G23" si="2">D23*E23*F23</f>
        <v>2500000</v>
      </c>
      <c r="H23" s="58"/>
    </row>
    <row r="24" spans="1:8" ht="17.399999999999999">
      <c r="A24" s="83" t="s">
        <v>20</v>
      </c>
      <c r="B24" s="84"/>
      <c r="C24" s="84"/>
      <c r="D24" s="84"/>
      <c r="E24" s="84"/>
      <c r="F24" s="85"/>
      <c r="G24" s="17">
        <f>SUM(G19:G23)</f>
        <v>29000000</v>
      </c>
      <c r="H24" s="59"/>
    </row>
    <row r="25" spans="1:8" ht="39" customHeight="1">
      <c r="A25" s="86" t="s">
        <v>33</v>
      </c>
      <c r="B25" s="75" t="s">
        <v>21</v>
      </c>
      <c r="C25" s="45" t="s">
        <v>78</v>
      </c>
      <c r="D25" s="46">
        <v>4000000</v>
      </c>
      <c r="E25" s="47">
        <v>1</v>
      </c>
      <c r="F25" s="47">
        <v>1</v>
      </c>
      <c r="G25" s="48">
        <f t="shared" ref="G25:G31" si="3">D25*E25*F25</f>
        <v>4000000</v>
      </c>
      <c r="H25" s="60"/>
    </row>
    <row r="26" spans="1:8" ht="39" customHeight="1">
      <c r="A26" s="90"/>
      <c r="B26" s="75" t="s">
        <v>43</v>
      </c>
      <c r="C26" s="45" t="s">
        <v>79</v>
      </c>
      <c r="D26" s="46">
        <v>19500</v>
      </c>
      <c r="E26" s="47">
        <v>300</v>
      </c>
      <c r="F26" s="47">
        <v>1</v>
      </c>
      <c r="G26" s="48">
        <f t="shared" si="3"/>
        <v>5850000</v>
      </c>
      <c r="H26" s="60"/>
    </row>
    <row r="27" spans="1:8" ht="39" customHeight="1">
      <c r="A27" s="90"/>
      <c r="B27" s="75" t="s">
        <v>73</v>
      </c>
      <c r="C27" s="45" t="s">
        <v>75</v>
      </c>
      <c r="D27" s="46">
        <v>350000</v>
      </c>
      <c r="E27" s="47">
        <v>1</v>
      </c>
      <c r="F27" s="47">
        <v>1</v>
      </c>
      <c r="G27" s="48">
        <f t="shared" si="3"/>
        <v>350000</v>
      </c>
      <c r="H27" s="60"/>
    </row>
    <row r="28" spans="1:8" ht="39" customHeight="1">
      <c r="A28" s="90"/>
      <c r="B28" s="75" t="s">
        <v>80</v>
      </c>
      <c r="C28" s="45" t="s">
        <v>81</v>
      </c>
      <c r="D28" s="46">
        <v>120000</v>
      </c>
      <c r="E28" s="47">
        <v>1</v>
      </c>
      <c r="F28" s="47">
        <v>1</v>
      </c>
      <c r="G28" s="48">
        <f t="shared" si="3"/>
        <v>120000</v>
      </c>
      <c r="H28" s="60"/>
    </row>
    <row r="29" spans="1:8" ht="39" customHeight="1">
      <c r="A29" s="90"/>
      <c r="B29" s="75" t="s">
        <v>72</v>
      </c>
      <c r="C29" s="45" t="s">
        <v>74</v>
      </c>
      <c r="D29" s="46">
        <v>210000</v>
      </c>
      <c r="E29" s="47">
        <v>1</v>
      </c>
      <c r="F29" s="47">
        <v>1</v>
      </c>
      <c r="G29" s="48">
        <f t="shared" si="3"/>
        <v>210000</v>
      </c>
      <c r="H29" s="60"/>
    </row>
    <row r="30" spans="1:8" ht="39" customHeight="1">
      <c r="A30" s="90"/>
      <c r="B30" s="75" t="s">
        <v>76</v>
      </c>
      <c r="C30" s="45" t="s">
        <v>77</v>
      </c>
      <c r="D30" s="46">
        <v>20000</v>
      </c>
      <c r="E30" s="47">
        <v>15</v>
      </c>
      <c r="F30" s="47">
        <v>1</v>
      </c>
      <c r="G30" s="48">
        <f t="shared" si="3"/>
        <v>300000</v>
      </c>
      <c r="H30" s="60"/>
    </row>
    <row r="31" spans="1:8" ht="39" customHeight="1">
      <c r="A31" s="90"/>
      <c r="B31" s="75" t="s">
        <v>44</v>
      </c>
      <c r="C31" s="45" t="s">
        <v>45</v>
      </c>
      <c r="D31" s="46">
        <v>60000</v>
      </c>
      <c r="E31" s="47">
        <v>4</v>
      </c>
      <c r="F31" s="47">
        <v>1</v>
      </c>
      <c r="G31" s="48">
        <f t="shared" si="3"/>
        <v>240000</v>
      </c>
      <c r="H31" s="60"/>
    </row>
    <row r="32" spans="1:8" ht="17.399999999999999">
      <c r="A32" s="83" t="s">
        <v>57</v>
      </c>
      <c r="B32" s="84"/>
      <c r="C32" s="84"/>
      <c r="D32" s="84"/>
      <c r="E32" s="84"/>
      <c r="F32" s="85"/>
      <c r="G32" s="17">
        <f>SUM(G25:G31)</f>
        <v>11070000</v>
      </c>
      <c r="H32" s="61"/>
    </row>
    <row r="33" spans="1:8" ht="40.049999999999997" customHeight="1">
      <c r="A33" s="88" t="s">
        <v>34</v>
      </c>
      <c r="B33" s="76" t="s">
        <v>47</v>
      </c>
      <c r="C33" s="12" t="s">
        <v>48</v>
      </c>
      <c r="D33" s="21">
        <v>1500000</v>
      </c>
      <c r="E33" s="19">
        <v>1</v>
      </c>
      <c r="F33" s="19">
        <v>1</v>
      </c>
      <c r="G33" s="44">
        <f t="shared" ref="G33:G34" si="4">D33*E33*F33</f>
        <v>1500000</v>
      </c>
      <c r="H33" s="68"/>
    </row>
    <row r="34" spans="1:8" ht="40.049999999999997" customHeight="1">
      <c r="A34" s="89"/>
      <c r="B34" s="76" t="s">
        <v>49</v>
      </c>
      <c r="C34" s="12" t="s">
        <v>50</v>
      </c>
      <c r="D34" s="21">
        <v>6500000</v>
      </c>
      <c r="E34" s="19">
        <v>1</v>
      </c>
      <c r="F34" s="19">
        <v>1</v>
      </c>
      <c r="G34" s="44">
        <f t="shared" si="4"/>
        <v>6500000</v>
      </c>
      <c r="H34" s="77"/>
    </row>
    <row r="35" spans="1:8" ht="18" customHeight="1">
      <c r="A35" s="83" t="s">
        <v>35</v>
      </c>
      <c r="B35" s="84"/>
      <c r="C35" s="84"/>
      <c r="D35" s="84"/>
      <c r="E35" s="84"/>
      <c r="F35" s="85"/>
      <c r="G35" s="17">
        <f>SUM(G33:G34)</f>
        <v>8000000</v>
      </c>
      <c r="H35" s="61"/>
    </row>
    <row r="36" spans="1:8" ht="40.049999999999997" customHeight="1">
      <c r="A36" s="82" t="s">
        <v>51</v>
      </c>
      <c r="B36" s="75" t="s">
        <v>52</v>
      </c>
      <c r="C36" s="13" t="s">
        <v>82</v>
      </c>
      <c r="D36" s="21">
        <v>7000000</v>
      </c>
      <c r="E36" s="22">
        <v>1</v>
      </c>
      <c r="F36" s="22">
        <v>1</v>
      </c>
      <c r="G36" s="43">
        <f>D36*E36*F36</f>
        <v>7000000</v>
      </c>
      <c r="H36" s="62"/>
    </row>
    <row r="37" spans="1:8" ht="40.049999999999997" customHeight="1">
      <c r="A37" s="82"/>
      <c r="B37" s="86" t="s">
        <v>69</v>
      </c>
      <c r="C37" s="13" t="s">
        <v>70</v>
      </c>
      <c r="D37" s="21">
        <v>1150000</v>
      </c>
      <c r="E37" s="22">
        <v>1</v>
      </c>
      <c r="F37" s="22">
        <v>1</v>
      </c>
      <c r="G37" s="43">
        <f>D37*E37*F37</f>
        <v>1150000</v>
      </c>
      <c r="H37" s="62"/>
    </row>
    <row r="38" spans="1:8" ht="40.049999999999997" customHeight="1">
      <c r="A38" s="82"/>
      <c r="B38" s="90"/>
      <c r="C38" s="13" t="s">
        <v>64</v>
      </c>
      <c r="D38" s="21">
        <v>1890000</v>
      </c>
      <c r="E38" s="22">
        <v>1</v>
      </c>
      <c r="F38" s="22">
        <v>1</v>
      </c>
      <c r="G38" s="43">
        <f>D38*E38*F38</f>
        <v>1890000</v>
      </c>
      <c r="H38" s="62"/>
    </row>
    <row r="39" spans="1:8" ht="40.049999999999997" customHeight="1">
      <c r="A39" s="82"/>
      <c r="B39" s="87"/>
      <c r="C39" s="13" t="s">
        <v>71</v>
      </c>
      <c r="D39" s="21">
        <v>505000</v>
      </c>
      <c r="E39" s="22">
        <v>1</v>
      </c>
      <c r="F39" s="22">
        <v>1</v>
      </c>
      <c r="G39" s="43">
        <f>D39*E39*F39</f>
        <v>505000</v>
      </c>
      <c r="H39" s="62"/>
    </row>
    <row r="40" spans="1:8" ht="40.049999999999997" customHeight="1">
      <c r="A40" s="82"/>
      <c r="B40" s="82" t="s">
        <v>53</v>
      </c>
      <c r="C40" s="13" t="s">
        <v>84</v>
      </c>
      <c r="D40" s="21">
        <v>23200</v>
      </c>
      <c r="E40" s="22">
        <v>110</v>
      </c>
      <c r="F40" s="22">
        <v>1</v>
      </c>
      <c r="G40" s="43">
        <f t="shared" ref="G40:G42" si="5">D40*E40*F40</f>
        <v>2552000</v>
      </c>
      <c r="H40" s="53"/>
    </row>
    <row r="41" spans="1:8" ht="40.049999999999997" customHeight="1">
      <c r="A41" s="82"/>
      <c r="B41" s="82"/>
      <c r="C41" s="13" t="s">
        <v>67</v>
      </c>
      <c r="D41" s="21">
        <v>50000</v>
      </c>
      <c r="E41" s="22">
        <v>0</v>
      </c>
      <c r="F41" s="22">
        <v>1</v>
      </c>
      <c r="G41" s="43">
        <f t="shared" si="5"/>
        <v>0</v>
      </c>
      <c r="H41" s="91" t="s">
        <v>85</v>
      </c>
    </row>
    <row r="42" spans="1:8" ht="40.049999999999997" customHeight="1">
      <c r="A42" s="82"/>
      <c r="B42" s="82"/>
      <c r="C42" s="13" t="s">
        <v>83</v>
      </c>
      <c r="D42" s="21">
        <v>42500</v>
      </c>
      <c r="E42" s="22">
        <v>110</v>
      </c>
      <c r="F42" s="22">
        <v>1</v>
      </c>
      <c r="G42" s="43">
        <f t="shared" si="5"/>
        <v>4675000</v>
      </c>
      <c r="H42" s="63"/>
    </row>
    <row r="43" spans="1:8" ht="40.049999999999997" customHeight="1">
      <c r="A43" s="82"/>
      <c r="B43" s="75" t="s">
        <v>54</v>
      </c>
      <c r="C43" s="13" t="s">
        <v>22</v>
      </c>
      <c r="D43" s="21">
        <v>400000</v>
      </c>
      <c r="E43" s="22">
        <v>1</v>
      </c>
      <c r="F43" s="22">
        <v>1</v>
      </c>
      <c r="G43" s="43">
        <f t="shared" ref="G43:G44" si="6">D43*E43*F43</f>
        <v>400000</v>
      </c>
      <c r="H43" s="51"/>
    </row>
    <row r="44" spans="1:8" ht="40.049999999999997" customHeight="1">
      <c r="A44" s="82"/>
      <c r="B44" s="75" t="s">
        <v>18</v>
      </c>
      <c r="C44" s="13" t="s">
        <v>55</v>
      </c>
      <c r="D44" s="21">
        <v>1500000</v>
      </c>
      <c r="E44" s="22">
        <v>1</v>
      </c>
      <c r="F44" s="22">
        <v>1</v>
      </c>
      <c r="G44" s="43">
        <f t="shared" si="6"/>
        <v>1500000</v>
      </c>
      <c r="H44" s="51"/>
    </row>
    <row r="45" spans="1:8" ht="18" customHeight="1">
      <c r="A45" s="83" t="s">
        <v>58</v>
      </c>
      <c r="B45" s="84"/>
      <c r="C45" s="84"/>
      <c r="D45" s="84"/>
      <c r="E45" s="84"/>
      <c r="F45" s="85"/>
      <c r="G45" s="17">
        <f>SUM(G36:G44)</f>
        <v>19672000</v>
      </c>
      <c r="H45" s="61"/>
    </row>
    <row r="46" spans="1:8" ht="28.95" customHeight="1">
      <c r="A46" s="31" t="s">
        <v>15</v>
      </c>
      <c r="B46" s="69"/>
      <c r="C46" s="32"/>
      <c r="D46" s="24"/>
      <c r="E46" s="23"/>
      <c r="F46" s="23"/>
      <c r="G46" s="39">
        <f>G45+G35+G32+G24+G18+G13</f>
        <v>77842000</v>
      </c>
      <c r="H46" s="64"/>
    </row>
    <row r="47" spans="1:8" ht="23.4" customHeight="1">
      <c r="A47" s="33" t="s">
        <v>2</v>
      </c>
      <c r="B47" s="70"/>
      <c r="C47" s="34" t="s">
        <v>28</v>
      </c>
      <c r="D47" s="26"/>
      <c r="E47" s="25"/>
      <c r="F47" s="25"/>
      <c r="G47" s="40">
        <f>G46*10%</f>
        <v>7784200</v>
      </c>
      <c r="H47" s="65"/>
    </row>
    <row r="48" spans="1:8" ht="27" customHeight="1">
      <c r="A48" s="35" t="s">
        <v>11</v>
      </c>
      <c r="B48" s="71"/>
      <c r="C48" s="36" t="s">
        <v>10</v>
      </c>
      <c r="D48" s="27"/>
      <c r="E48" s="28"/>
      <c r="F48" s="28"/>
      <c r="G48" s="41">
        <f>SUM(G46:G47)</f>
        <v>85626200</v>
      </c>
      <c r="H48" s="66"/>
    </row>
    <row r="49" spans="1:8" ht="25.95" customHeight="1" thickBot="1">
      <c r="A49" s="37" t="s">
        <v>3</v>
      </c>
      <c r="B49" s="72"/>
      <c r="C49" s="38" t="s">
        <v>9</v>
      </c>
      <c r="D49" s="29"/>
      <c r="E49" s="30"/>
      <c r="F49" s="30"/>
      <c r="G49" s="42">
        <f>G48*1.1</f>
        <v>94188820.000000015</v>
      </c>
      <c r="H49" s="67"/>
    </row>
  </sheetData>
  <mergeCells count="19">
    <mergeCell ref="A36:A44"/>
    <mergeCell ref="A45:F45"/>
    <mergeCell ref="A11:A12"/>
    <mergeCell ref="A19:A23"/>
    <mergeCell ref="A25:A31"/>
    <mergeCell ref="A33:A34"/>
    <mergeCell ref="A24:F24"/>
    <mergeCell ref="A32:F32"/>
    <mergeCell ref="A35:F35"/>
    <mergeCell ref="A14:A17"/>
    <mergeCell ref="A18:F18"/>
    <mergeCell ref="B40:B42"/>
    <mergeCell ref="A13:F13"/>
    <mergeCell ref="B37:B39"/>
    <mergeCell ref="A2:H2"/>
    <mergeCell ref="A4:H4"/>
    <mergeCell ref="A6:H6"/>
    <mergeCell ref="A7:H7"/>
    <mergeCell ref="A8:H8"/>
  </mergeCells>
  <phoneticPr fontId="19" type="noConversion"/>
  <printOptions horizontalCentered="1"/>
  <pageMargins left="0" right="0" top="0" bottom="0" header="0.31496062992125984" footer="0.31496062992125984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삼성화재 안내견학교 33주년 기념식 견적서</vt:lpstr>
      <vt:lpstr>'삼성화재 안내견학교 33주년 기념식 견적서'!Print_Area</vt:lpstr>
      <vt:lpstr>'삼성화재 안내견학교 33주년 기념식 견적서'!Print_Titles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sunny</dc:creator>
  <cp:lastModifiedBy>FLEX_ON</cp:lastModifiedBy>
  <cp:lastPrinted>2025-06-05T04:38:05Z</cp:lastPrinted>
  <dcterms:created xsi:type="dcterms:W3CDTF">2008-08-27T06:17:04Z</dcterms:created>
  <dcterms:modified xsi:type="dcterms:W3CDTF">2026-08-19T08:26:25Z</dcterms:modified>
</cp:coreProperties>
</file>